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1680" windowWidth="15330" windowHeight="2895"/>
  </bookViews>
  <sheets>
    <sheet name="行政事業レビューシート" sheetId="11" r:id="rId1"/>
    <sheet name="入力規則等" sheetId="4" r:id="rId2"/>
  </sheets>
  <definedNames>
    <definedName name="_xlnm._FilterDatabase" localSheetId="0" hidden="1">行政事業レビューシート!$A$2:$BH$1047929</definedName>
    <definedName name="_xlnm.Print_Area" localSheetId="0">行政事業レビューシート!$A$1:$AX$129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Y121" i="11" l="1"/>
  <c r="AY123" i="11" s="1"/>
  <c r="AY112" i="11"/>
  <c r="AY122" i="11" l="1"/>
  <c r="AY124" i="11"/>
  <c r="AY114" i="11"/>
  <c r="AY115" i="11"/>
  <c r="AY113" i="11"/>
  <c r="AW91" i="11" l="1"/>
  <c r="AT91" i="11"/>
  <c r="AQ91" i="11"/>
  <c r="AL91" i="11"/>
  <c r="AI91" i="11"/>
  <c r="AF91" i="11"/>
  <c r="Z91" i="11"/>
  <c r="W91" i="11"/>
  <c r="T91" i="11"/>
  <c r="N91" i="11"/>
  <c r="AW90" i="11"/>
  <c r="AT90" i="11"/>
  <c r="AQ90" i="11"/>
  <c r="AL90" i="11"/>
  <c r="AI90" i="11"/>
  <c r="AF90" i="11"/>
  <c r="Z90" i="11"/>
  <c r="W90" i="11"/>
  <c r="T90" i="11"/>
  <c r="N90" i="11"/>
  <c r="K90" i="11"/>
  <c r="H90" i="11"/>
  <c r="AY125" i="11" l="1"/>
  <c r="AY128" i="11" s="1"/>
  <c r="AU115" i="11"/>
  <c r="Y115" i="11"/>
  <c r="AU111" i="11"/>
  <c r="Y111" i="11"/>
  <c r="P24" i="11"/>
  <c r="AD21" i="11"/>
  <c r="W21" i="11"/>
  <c r="P21" i="11"/>
  <c r="AR18" i="11"/>
  <c r="AK18" i="11"/>
  <c r="AD18" i="11"/>
  <c r="AD20" i="11" s="1"/>
  <c r="W18" i="11"/>
  <c r="W20" i="11" s="1"/>
  <c r="P18" i="11"/>
  <c r="P20" i="11" s="1"/>
  <c r="AV2" i="11"/>
  <c r="AY127" i="11" l="1"/>
  <c r="AY126"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<sst xmlns="http://schemas.openxmlformats.org/spreadsheetml/2006/main" count="782" uniqueCount="634">
  <si>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</si>
  <si>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</si>
  <si>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</si>
  <si>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</si>
  <si>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</si>
  <si>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</si>
  <si>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</si>
  <si>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</si>
  <si>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</si>
  <si>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</si>
  <si>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</si>
  <si>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</si>
  <si>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</si>
  <si>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</si>
  <si>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</si>
  <si>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</si>
  <si>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</si>
  <si>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</si>
  <si>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</si>
  <si>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</si>
  <si>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</si>
  <si>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</si>
  <si>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</si>
  <si>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</si>
  <si>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</si>
  <si>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</si>
  <si>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</si>
  <si>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</si>
  <si>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</si>
  <si>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</si>
  <si>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</si>
  <si>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</si>
  <si>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</si>
  <si>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</si>
  <si>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</si>
  <si>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</si>
  <si>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</si>
  <si>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</si>
  <si>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</si>
  <si>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</si>
  <si>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</si>
  <si>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</si>
  <si>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</si>
  <si>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</si>
  <si>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</si>
  <si>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</si>
  <si>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</si>
  <si>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</si>
  <si>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</si>
  <si>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</si>
  <si>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</si>
  <si>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</si>
  <si>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</si>
  <si>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</si>
  <si>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</si>
  <si>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</si>
  <si>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</si>
  <si>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</si>
  <si>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</si>
  <si>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</si>
  <si>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</si>
  <si>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</si>
  <si>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</si>
  <si>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</si>
  <si>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</si>
  <si>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</si>
  <si>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</si>
  <si>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</si>
  <si>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</si>
  <si>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</si>
  <si>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</si>
  <si>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</si>
  <si>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</si>
  <si>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</si>
  <si>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</si>
  <si>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</si>
  <si>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</si>
  <si>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</si>
  <si>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</si>
  <si>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</si>
  <si>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</si>
  <si>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</si>
  <si>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</si>
  <si>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</si>
  <si>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</si>
  <si>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</si>
  <si>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</si>
  <si>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</si>
  <si>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</si>
  <si>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</si>
  <si>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</si>
  <si>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</si>
  <si>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</si>
  <si>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</si>
  <si>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</si>
  <si>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</si>
  <si>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</si>
  <si>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</si>
  <si>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</si>
  <si>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</si>
  <si>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</si>
  <si>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</si>
  <si>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</si>
  <si>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</si>
  <si>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</si>
  <si>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</si>
  <si>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</si>
  <si>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</si>
  <si>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</si>
  <si>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</si>
  <si>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</si>
  <si>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</si>
  <si>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</si>
  <si>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</si>
  <si>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</si>
  <si>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</si>
  <si>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</si>
  <si>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</si>
  <si>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</si>
  <si>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</si>
  <si>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</si>
  <si>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</si>
  <si>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</si>
  <si>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</si>
  <si>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</si>
  <si>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</si>
  <si>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</si>
  <si>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</si>
  <si>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</si>
  <si>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</si>
  <si>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</si>
  <si>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</si>
  <si>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</si>
  <si>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</si>
  <si>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</si>
  <si>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</si>
  <si>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</si>
  <si>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</si>
  <si>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</si>
  <si>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</si>
  <si>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</si>
  <si>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</si>
  <si>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</si>
  <si>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</si>
  <si>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</si>
  <si>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</si>
  <si>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</si>
  <si>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</si>
  <si>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</si>
  <si>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</si>
  <si>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</si>
  <si>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</si>
  <si>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</si>
  <si>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</si>
  <si>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</si>
  <si>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</si>
  <si>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</si>
  <si>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</si>
  <si>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</si>
  <si>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</si>
  <si>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</si>
  <si>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</si>
  <si>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</si>
  <si>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</si>
  <si>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</si>
  <si>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</si>
  <si>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</si>
  <si>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</si>
  <si>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</si>
  <si>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</si>
  <si>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</si>
  <si>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</si>
  <si>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</si>
  <si>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</si>
  <si>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</si>
  <si>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</si>
  <si>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</si>
  <si>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</si>
  <si>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</si>
  <si>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</si>
  <si>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</si>
  <si>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</si>
  <si>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</si>
  <si>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</si>
  <si>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</si>
  <si>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</si>
  <si>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</si>
  <si>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</si>
  <si>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</si>
  <si>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</si>
  <si>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</si>
  <si>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</si>
  <si>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</si>
  <si>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</si>
  <si>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</si>
  <si>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</si>
  <si>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</si>
  <si>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</si>
  <si>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</si>
  <si>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</si>
  <si>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</si>
  <si>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</si>
  <si>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</si>
  <si>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</si>
  <si>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</si>
  <si>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</si>
  <si>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</si>
  <si>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</si>
  <si>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</si>
  <si>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</si>
  <si>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</si>
  <si>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</si>
  <si>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</si>
  <si>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</si>
  <si>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</si>
  <si>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</si>
  <si>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</si>
  <si>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</si>
  <si>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</si>
  <si>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</si>
  <si>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</si>
  <si>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</si>
  <si>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</si>
  <si>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</si>
  <si>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</si>
  <si>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</si>
  <si>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</si>
  <si>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</si>
  <si>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</si>
  <si>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</si>
  <si>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</si>
  <si>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</si>
  <si>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</si>
  <si>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</si>
  <si>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</si>
  <si>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</si>
  <si>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</si>
  <si>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</si>
  <si>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</si>
  <si>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</si>
  <si>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</si>
  <si>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</si>
  <si>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</si>
  <si>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</si>
  <si>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</si>
  <si>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</si>
  <si>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</si>
  <si>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</si>
  <si>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</si>
  <si>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</si>
  <si>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</si>
  <si>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</si>
  <si>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</si>
  <si>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</si>
  <si>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</si>
  <si>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</si>
  <si>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</si>
  <si>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</si>
  <si>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</si>
  <si>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</si>
  <si>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</si>
  <si>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</si>
  <si>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</si>
  <si>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</si>
  <si>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</si>
  <si>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</si>
  <si>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</si>
  <si>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</si>
  <si>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</si>
  <si>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</si>
  <si>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</si>
  <si>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</si>
  <si>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</si>
  <si>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</si>
  <si>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</si>
  <si>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</si>
  <si>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</si>
  <si>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</si>
  <si>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</si>
  <si>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</si>
  <si>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</si>
  <si>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</si>
  <si>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</si>
  <si>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</si>
  <si>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</si>
  <si>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</si>
  <si>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</si>
  <si>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</si>
  <si>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</si>
  <si>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</si>
  <si>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</si>
  <si>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</si>
  <si>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</si>
  <si>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</si>
  <si>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</si>
  <si>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</si>
  <si>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</si>
  <si>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</si>
  <si>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</si>
  <si>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</si>
  <si>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</si>
  <si>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</si>
  <si>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</si>
  <si>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</si>
  <si>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</si>
  <si>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</si>
  <si>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</si>
  <si>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</si>
  <si>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</si>
  <si>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</si>
  <si>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</si>
  <si>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</si>
  <si>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</si>
  <si>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</si>
  <si>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</si>
  <si>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</si>
  <si>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</si>
  <si>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</si>
  <si>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</si>
  <si>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</si>
  <si>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</si>
  <si>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</si>
  <si>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</si>
  <si>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</si>
  <si>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</si>
  <si>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</si>
  <si>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</si>
  <si>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</si>
  <si>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</si>
  <si>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</si>
  <si>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</si>
  <si>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</si>
  <si>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</si>
  <si>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</si>
  <si>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</si>
  <si>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</si>
  <si>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</si>
  <si>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</si>
  <si>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</si>
  <si>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</si>
  <si>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</si>
  <si>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</si>
  <si>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</si>
  <si>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</si>
  <si>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</si>
  <si>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</si>
  <si>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</si>
  <si>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</si>
  <si>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</si>
  <si>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</si>
  <si>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</si>
  <si>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</si>
  <si>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</si>
  <si>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</si>
  <si>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</si>
  <si>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</si>
  <si>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</si>
  <si>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</si>
  <si>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</si>
  <si>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</si>
  <si>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</si>
  <si>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</si>
  <si>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</si>
  <si>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</si>
  <si>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</si>
  <si>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</si>
  <si>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</si>
  <si>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</si>
  <si>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</si>
  <si>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</si>
  <si>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</si>
  <si>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</si>
  <si>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</si>
  <si>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</si>
  <si>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</si>
  <si>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</si>
  <si>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</si>
  <si>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</si>
  <si>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</si>
  <si>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</si>
  <si>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</si>
  <si>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</si>
  <si>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</si>
  <si>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</si>
  <si>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</si>
  <si>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</si>
  <si>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</si>
  <si>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</si>
  <si>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</si>
  <si>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</si>
  <si>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</si>
  <si>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</si>
  <si>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</si>
  <si>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</si>
  <si>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</si>
  <si>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</si>
  <si>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</si>
  <si>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</si>
  <si>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</si>
  <si>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</si>
  <si>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</si>
  <si>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</si>
  <si>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</si>
  <si>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</si>
  <si>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</si>
  <si>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</si>
  <si>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</si>
  <si>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</si>
  <si>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</si>
  <si>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</si>
  <si>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</si>
  <si>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</si>
  <si>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</si>
  <si>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</si>
  <si>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</si>
  <si>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</si>
  <si>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</si>
  <si>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</si>
  <si>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</si>
  <si>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</si>
  <si>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</si>
  <si>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</si>
  <si>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</si>
  <si>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</si>
  <si>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</si>
  <si>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</si>
  <si>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</si>
  <si>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</si>
  <si>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</si>
  <si>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</si>
  <si>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</si>
  <si>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</si>
  <si>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</si>
  <si>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</si>
  <si>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</si>
  <si>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</si>
  <si>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</si>
  <si>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</si>
  <si>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</si>
  <si>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</si>
  <si>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</si>
  <si>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</si>
  <si>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</si>
  <si>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</si>
  <si>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</si>
  <si>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</si>
  <si>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</si>
  <si>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</si>
  <si>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</si>
  <si>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</si>
  <si>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</si>
  <si>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</si>
  <si>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</si>
  <si>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</si>
  <si>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</si>
  <si>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</si>
  <si>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</si>
  <si>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</si>
  <si>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</si>
  <si>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</si>
  <si>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</si>
  <si>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</si>
  <si>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</si>
  <si>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</si>
  <si>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</si>
  <si>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</si>
  <si>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</si>
  <si>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</si>
  <si>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</si>
  <si>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</si>
  <si>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</si>
  <si>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</si>
  <si>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</si>
  <si>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</si>
  <si>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</si>
  <si>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</si>
  <si>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</si>
  <si>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</si>
  <si>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</si>
  <si>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</si>
  <si>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</si>
  <si>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</si>
  <si>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</si>
  <si>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</si>
  <si>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</si>
  <si>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</si>
  <si>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</si>
  <si>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</si>
  <si>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</si>
  <si>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</si>
  <si>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</si>
  <si>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</si>
  <si>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</si>
  <si>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</si>
  <si>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</si>
  <si>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</si>
  <si>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</si>
  <si>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</si>
  <si>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</si>
  <si>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</si>
  <si>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</si>
  <si>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</si>
  <si>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</si>
  <si>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</si>
  <si>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</si>
  <si>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</si>
  <si>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</si>
  <si>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</si>
  <si>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</si>
  <si>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</si>
  <si>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</si>
  <si>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</si>
  <si>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</si>
  <si>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</si>
  <si>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</si>
  <si>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</si>
  <si>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</si>
  <si>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</si>
  <si>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</si>
  <si>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</si>
  <si>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</si>
  <si>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</si>
  <si>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</si>
  <si>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</si>
  <si>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</si>
  <si>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</si>
  <si>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</si>
  <si>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</si>
  <si>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</si>
  <si>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</si>
  <si>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</si>
  <si>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</si>
  <si>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</si>
  <si>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</si>
  <si>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</si>
  <si>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</si>
  <si>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</si>
  <si>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</si>
  <si>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</si>
  <si>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</si>
  <si>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</si>
  <si>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</si>
  <si>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</si>
  <si>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</si>
  <si>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</si>
  <si>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</si>
  <si>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</si>
  <si>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</si>
  <si>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</si>
  <si>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</si>
  <si>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</si>
  <si>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</si>
  <si>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</si>
  <si>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</si>
  <si>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</si>
  <si>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</si>
  <si>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</si>
  <si>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</si>
  <si>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</si>
  <si>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</si>
  <si>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</si>
  <si>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</si>
  <si>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</si>
  <si>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</si>
  <si>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</si>
  <si>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</si>
  <si>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</si>
  <si>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健康・医療戦略推進事務局</t>
  </si>
  <si>
    <t>令和元年度</t>
  </si>
  <si>
    <t>終了予定なし</t>
  </si>
  <si>
    <t>健康・医療戦略（平成26年7月22日閣議決定、令和2年3月27日第2期閣議決定）
医療分野の研究開発に資するための匿名加工医療情報に関する基本方針（平成30年４月27日閣議決定）　等</t>
  </si>
  <si>
    <t>次世代医療基盤法が国民に適切に理解され、産学官による匿名加工医療情報の積極的な利活用を推進するための事業を行う。具体的には、広報活動、啓発活動を通じて、制度に対する国民の理解を深める事業等を行う。</t>
  </si>
  <si>
    <t>-</t>
  </si>
  <si>
    <t>庁費</t>
  </si>
  <si>
    <t>次世代医療基盤法に基づく医療情報の収集規模</t>
  </si>
  <si>
    <t>万人</t>
  </si>
  <si>
    <t>医療分野の研究開発に資するための匿名加工医療情報に関する法律についてのガイドライン（平成30年5月、内閣府、文部科学省、厚生労働省、経済産業省）</t>
  </si>
  <si>
    <t>次世代医療基盤法に関する普及啓発及び匿名加工医療情報の利活用の推進のための説明数</t>
  </si>
  <si>
    <t>件</t>
  </si>
  <si>
    <t>百万円</t>
  </si>
  <si>
    <t>百万円/件</t>
    <phoneticPr fontId="5"/>
  </si>
  <si>
    <t>60/26</t>
  </si>
  <si>
    <t>60/23</t>
  </si>
  <si>
    <t>新31</t>
  </si>
  <si>
    <t>○</t>
  </si>
  <si>
    <t>府</t>
  </si>
  <si>
    <t>参事官　姫野　泰啓</t>
    <rPh sb="4" eb="6">
      <t>ヒメノ</t>
    </rPh>
    <phoneticPr fontId="5"/>
  </si>
  <si>
    <t>-</t>
    <phoneticPr fontId="5"/>
  </si>
  <si>
    <t>医療分野の研究開発に資するための匿名加工医療情報に関する法律（以下「次世代医療基盤法」という。）の国民による適切な理解に基づき、データ利活用基盤の整備及び情報の利活用が促進され、健康・医療に関する先端的研究開発及び新産業創出を促進し、もって健康長寿社会を実現することを目的とする。</t>
    <rPh sb="84" eb="86">
      <t>ソクシン</t>
    </rPh>
    <phoneticPr fontId="5"/>
  </si>
  <si>
    <t>健康・医療・介護データが分散しており、データベースごとに縦割りで活用できる主体が限られている現状において、国民や患者がメリットをより一層実感できるデータ利活用基盤の整備が求められている。本事業はオールジャパンのデータ利活用基盤の構築に向けて、次世代医療基盤法の円滑な施行を通じて、国民や社会のニーズに応えるものである。</t>
    <rPh sb="85" eb="86">
      <t>モト</t>
    </rPh>
    <rPh sb="93" eb="94">
      <t>ホン</t>
    </rPh>
    <rPh sb="94" eb="96">
      <t>ジギョウ</t>
    </rPh>
    <rPh sb="108" eb="111">
      <t>リカツヨウ</t>
    </rPh>
    <rPh sb="111" eb="113">
      <t>キバン</t>
    </rPh>
    <rPh sb="114" eb="116">
      <t>コウチク</t>
    </rPh>
    <rPh sb="117" eb="118">
      <t>ム</t>
    </rPh>
    <rPh sb="121" eb="124">
      <t>ジセダイ</t>
    </rPh>
    <rPh sb="124" eb="126">
      <t>イリョウ</t>
    </rPh>
    <rPh sb="126" eb="128">
      <t>キバン</t>
    </rPh>
    <rPh sb="128" eb="129">
      <t>ホウ</t>
    </rPh>
    <rPh sb="130" eb="132">
      <t>エンカツ</t>
    </rPh>
    <rPh sb="133" eb="135">
      <t>セコウ</t>
    </rPh>
    <rPh sb="136" eb="137">
      <t>ツウ</t>
    </rPh>
    <rPh sb="140" eb="142">
      <t>コクミン</t>
    </rPh>
    <rPh sb="143" eb="145">
      <t>シャカイ</t>
    </rPh>
    <rPh sb="150" eb="151">
      <t>コタ</t>
    </rPh>
    <phoneticPr fontId="5"/>
  </si>
  <si>
    <t>本事業は、次世代医療基盤法に基づき、産学官による利活用がさらに加速・高度化する好循環を実現していくために国において実施すべき施策を講ずるものである。</t>
    <rPh sb="0" eb="1">
      <t>ホン</t>
    </rPh>
    <rPh sb="1" eb="3">
      <t>ジギョウ</t>
    </rPh>
    <rPh sb="5" eb="13">
      <t>ジセ</t>
    </rPh>
    <rPh sb="14" eb="15">
      <t>モト</t>
    </rPh>
    <rPh sb="24" eb="27">
      <t>リカツヨウ</t>
    </rPh>
    <rPh sb="31" eb="33">
      <t>カソク</t>
    </rPh>
    <rPh sb="34" eb="37">
      <t>コウドカ</t>
    </rPh>
    <rPh sb="39" eb="42">
      <t>コウジュンカン</t>
    </rPh>
    <rPh sb="43" eb="45">
      <t>ジツゲン</t>
    </rPh>
    <rPh sb="52" eb="53">
      <t>クニ</t>
    </rPh>
    <rPh sb="57" eb="59">
      <t>ジッシ</t>
    </rPh>
    <rPh sb="62" eb="63">
      <t>セ</t>
    </rPh>
    <rPh sb="63" eb="64">
      <t>サク</t>
    </rPh>
    <rPh sb="65" eb="66">
      <t>コウ</t>
    </rPh>
    <phoneticPr fontId="5"/>
  </si>
  <si>
    <t>無</t>
  </si>
  <si>
    <t>‐</t>
  </si>
  <si>
    <t>費用・使途は、広報活動、啓発活動の内容に則し、真に必要な経費に限定されている。</t>
    <rPh sb="0" eb="2">
      <t>ヒヨウ</t>
    </rPh>
    <rPh sb="3" eb="5">
      <t>シト</t>
    </rPh>
    <rPh sb="7" eb="9">
      <t>コウホウ</t>
    </rPh>
    <rPh sb="9" eb="11">
      <t>カツドウ</t>
    </rPh>
    <rPh sb="12" eb="14">
      <t>ケイハツ</t>
    </rPh>
    <rPh sb="14" eb="16">
      <t>カツドウ</t>
    </rPh>
    <rPh sb="17" eb="19">
      <t>ナイヨウ</t>
    </rPh>
    <rPh sb="20" eb="21">
      <t>ソク</t>
    </rPh>
    <rPh sb="23" eb="24">
      <t>シン</t>
    </rPh>
    <rPh sb="25" eb="27">
      <t>ヒツヨウ</t>
    </rPh>
    <rPh sb="28" eb="30">
      <t>ケイヒ</t>
    </rPh>
    <rPh sb="31" eb="33">
      <t>ゲンテイ</t>
    </rPh>
    <phoneticPr fontId="5"/>
  </si>
  <si>
    <t>一部契約において、落札率が低くなったものがあったため、不用が出たものである。</t>
    <rPh sb="0" eb="2">
      <t>イチブ</t>
    </rPh>
    <rPh sb="2" eb="4">
      <t>ケイヤク</t>
    </rPh>
    <rPh sb="9" eb="11">
      <t>ラクサツ</t>
    </rPh>
    <rPh sb="11" eb="12">
      <t>リツ</t>
    </rPh>
    <rPh sb="13" eb="14">
      <t>ヒク</t>
    </rPh>
    <rPh sb="27" eb="29">
      <t>フヨウ</t>
    </rPh>
    <rPh sb="30" eb="31">
      <t>デ</t>
    </rPh>
    <phoneticPr fontId="5"/>
  </si>
  <si>
    <t>作成された成果物は、認定匿名加工医療情報作成事業者に送付し、当該事業者の事業実施に当たって活用されるなど、広報・啓発に役立てられている。</t>
    <rPh sb="0" eb="2">
      <t>サクセイ</t>
    </rPh>
    <rPh sb="5" eb="8">
      <t>セイカブツ</t>
    </rPh>
    <rPh sb="10" eb="12">
      <t>ニンテイ</t>
    </rPh>
    <rPh sb="12" eb="14">
      <t>トクメイ</t>
    </rPh>
    <rPh sb="14" eb="16">
      <t>カコウ</t>
    </rPh>
    <rPh sb="16" eb="18">
      <t>イリョウ</t>
    </rPh>
    <rPh sb="18" eb="20">
      <t>ジョウホウ</t>
    </rPh>
    <rPh sb="20" eb="22">
      <t>サクセイ</t>
    </rPh>
    <rPh sb="22" eb="25">
      <t>ジギョウシャ</t>
    </rPh>
    <rPh sb="26" eb="28">
      <t>ソウフ</t>
    </rPh>
    <rPh sb="30" eb="32">
      <t>トウガイ</t>
    </rPh>
    <rPh sb="32" eb="35">
      <t>ジギョウシャ</t>
    </rPh>
    <rPh sb="36" eb="38">
      <t>ジギョウ</t>
    </rPh>
    <rPh sb="38" eb="40">
      <t>ジッシ</t>
    </rPh>
    <rPh sb="41" eb="42">
      <t>ア</t>
    </rPh>
    <rPh sb="45" eb="47">
      <t>カツヨウ</t>
    </rPh>
    <rPh sb="53" eb="55">
      <t>コウホウ</t>
    </rPh>
    <rPh sb="56" eb="58">
      <t>ケイハツ</t>
    </rPh>
    <rPh sb="59" eb="61">
      <t>ヤクダ</t>
    </rPh>
    <phoneticPr fontId="5"/>
  </si>
  <si>
    <t>引き続き、競争性の確保、経費の効率化に努めることとし、認定匿名加工医療情報作成事業者や医療情報取扱事業者等のニーズも踏まえつつ、事業の効率的・効果的な実施を図っていく。</t>
    <rPh sb="0" eb="1">
      <t>ヒ</t>
    </rPh>
    <rPh sb="2" eb="3">
      <t>ツヅ</t>
    </rPh>
    <rPh sb="5" eb="8">
      <t>キョウソウセイ</t>
    </rPh>
    <rPh sb="9" eb="11">
      <t>カクホ</t>
    </rPh>
    <rPh sb="12" eb="14">
      <t>ケイヒ</t>
    </rPh>
    <rPh sb="15" eb="18">
      <t>コウリツカ</t>
    </rPh>
    <rPh sb="19" eb="20">
      <t>ツト</t>
    </rPh>
    <rPh sb="27" eb="29">
      <t>ニンテイ</t>
    </rPh>
    <rPh sb="29" eb="31">
      <t>トクメイ</t>
    </rPh>
    <rPh sb="31" eb="33">
      <t>カコウ</t>
    </rPh>
    <rPh sb="33" eb="35">
      <t>イリョウ</t>
    </rPh>
    <rPh sb="35" eb="37">
      <t>ジョウホウ</t>
    </rPh>
    <rPh sb="37" eb="39">
      <t>サクセイ</t>
    </rPh>
    <rPh sb="39" eb="42">
      <t>ジギョウシャ</t>
    </rPh>
    <rPh sb="43" eb="45">
      <t>イリョウ</t>
    </rPh>
    <rPh sb="45" eb="47">
      <t>ジョウホウ</t>
    </rPh>
    <rPh sb="47" eb="49">
      <t>トリアツカイ</t>
    </rPh>
    <rPh sb="49" eb="52">
      <t>ジギョウシャ</t>
    </rPh>
    <rPh sb="52" eb="53">
      <t>トウ</t>
    </rPh>
    <rPh sb="58" eb="59">
      <t>フ</t>
    </rPh>
    <rPh sb="64" eb="66">
      <t>ジギョウ</t>
    </rPh>
    <phoneticPr fontId="5"/>
  </si>
  <si>
    <t>契約に当たって、一般競争入札により、競争性を確保するとともに、経費の効率化に努めている。</t>
    <rPh sb="0" eb="2">
      <t>ケイヤク</t>
    </rPh>
    <rPh sb="3" eb="4">
      <t>ア</t>
    </rPh>
    <rPh sb="8" eb="10">
      <t>イッパン</t>
    </rPh>
    <rPh sb="10" eb="12">
      <t>キョウソウ</t>
    </rPh>
    <rPh sb="12" eb="14">
      <t>ニュウサツ</t>
    </rPh>
    <rPh sb="18" eb="21">
      <t>キョウソウセイ</t>
    </rPh>
    <rPh sb="22" eb="24">
      <t>カクホ</t>
    </rPh>
    <rPh sb="31" eb="33">
      <t>ケイヒ</t>
    </rPh>
    <rPh sb="34" eb="37">
      <t>コウリツカ</t>
    </rPh>
    <rPh sb="38" eb="39">
      <t>ツト</t>
    </rPh>
    <phoneticPr fontId="5"/>
  </si>
  <si>
    <t>設置運営費</t>
    <rPh sb="0" eb="2">
      <t>セッチ</t>
    </rPh>
    <rPh sb="2" eb="4">
      <t>ウンエイ</t>
    </rPh>
    <rPh sb="4" eb="5">
      <t>ヒ</t>
    </rPh>
    <phoneticPr fontId="5"/>
  </si>
  <si>
    <t>コールセンター設置運営</t>
    <rPh sb="7" eb="9">
      <t>セッチ</t>
    </rPh>
    <rPh sb="9" eb="11">
      <t>ウンエイ</t>
    </rPh>
    <phoneticPr fontId="5"/>
  </si>
  <si>
    <t>雑役務費</t>
    <rPh sb="0" eb="1">
      <t>ザツ</t>
    </rPh>
    <rPh sb="1" eb="2">
      <t>ヤク</t>
    </rPh>
    <rPh sb="2" eb="3">
      <t>ム</t>
    </rPh>
    <rPh sb="3" eb="4">
      <t>ヒ</t>
    </rPh>
    <phoneticPr fontId="5"/>
  </si>
  <si>
    <t>広報等に関する事務派遣事業</t>
    <phoneticPr fontId="5"/>
  </si>
  <si>
    <t>B.トランス・コスモス株式会社</t>
    <phoneticPr fontId="5"/>
  </si>
  <si>
    <t>A.有限責任監査法人トーマツ</t>
    <phoneticPr fontId="5"/>
  </si>
  <si>
    <t>広報企画・調査</t>
    <rPh sb="0" eb="2">
      <t>コウホウ</t>
    </rPh>
    <rPh sb="2" eb="4">
      <t>キカク</t>
    </rPh>
    <rPh sb="5" eb="7">
      <t>チョウサ</t>
    </rPh>
    <phoneticPr fontId="5"/>
  </si>
  <si>
    <t>人件費</t>
    <rPh sb="0" eb="3">
      <t>ジンケンヒ</t>
    </rPh>
    <phoneticPr fontId="5"/>
  </si>
  <si>
    <t>有限責任監査法人トーマツ</t>
    <phoneticPr fontId="5"/>
  </si>
  <si>
    <t>トランス・コスモス株式会社</t>
    <phoneticPr fontId="5"/>
  </si>
  <si>
    <t>次世代医療基盤法広報等事業</t>
    <phoneticPr fontId="5"/>
  </si>
  <si>
    <t>予定価格が類推されるおそれがあるため、落札率は記載していない。</t>
    <phoneticPr fontId="5"/>
  </si>
  <si>
    <t>次世代医療基盤法コールセンター設置運営業務</t>
    <phoneticPr fontId="5"/>
  </si>
  <si>
    <t>国庫債務負担行為等</t>
  </si>
  <si>
    <t>株式会社JPキャリアコンサルティング</t>
    <phoneticPr fontId="5"/>
  </si>
  <si>
    <t>C.株式会社JPキャリアコンサルティング</t>
    <phoneticPr fontId="5"/>
  </si>
  <si>
    <t>第３号の認定匿名加工医療情報作成事業者の認定が、令和４年４月に行われており、医療情報の収集は今後進んでいく見込みである。</t>
    <phoneticPr fontId="5"/>
  </si>
  <si>
    <t>次世代医療基盤法に基づく認定事業を同法に基づいて認定された事業者が医療情報の収集や利活用の推進を円滑に行うための支援を行う。</t>
    <phoneticPr fontId="5"/>
  </si>
  <si>
    <t>54.5/25</t>
    <phoneticPr fontId="5"/>
  </si>
  <si>
    <t>匿名加工医療情報の利活用が想定される企業・団体等に対してその利活用促進のための普及啓発</t>
    <rPh sb="30" eb="33">
      <t>リカツヨウ</t>
    </rPh>
    <phoneticPr fontId="5"/>
  </si>
  <si>
    <t>本事業は、次世代医療基盤法の円滑な施行のために必要性が高いものである。加えて、第2期の「健康・医療戦略」等において「広報・啓発による国民の理解の増進を行うとともに、幅広い主体による匿名加工医療情報の医療分野の研究開発への利活用を推進する」と盛り込まれている。従って、優先度の高い事業である。</t>
    <rPh sb="52" eb="53">
      <t>トウ</t>
    </rPh>
    <phoneticPr fontId="5"/>
  </si>
  <si>
    <t>一般競争入札により、経費の効率化に努めていることから妥当である。</t>
    <rPh sb="0" eb="2">
      <t>イッパン</t>
    </rPh>
    <rPh sb="2" eb="4">
      <t>キョウソウ</t>
    </rPh>
    <rPh sb="4" eb="6">
      <t>ニュウサツ</t>
    </rPh>
    <rPh sb="10" eb="12">
      <t>ケイヒ</t>
    </rPh>
    <rPh sb="13" eb="16">
      <t>コウリツカ</t>
    </rPh>
    <rPh sb="17" eb="18">
      <t>ツト</t>
    </rPh>
    <rPh sb="26" eb="28">
      <t>ダトウ</t>
    </rPh>
    <phoneticPr fontId="5"/>
  </si>
  <si>
    <t>見込みどおり活動を機動的に実施できている。</t>
    <rPh sb="0" eb="2">
      <t>ミコ</t>
    </rPh>
    <rPh sb="6" eb="8">
      <t>カツドウ</t>
    </rPh>
    <rPh sb="9" eb="12">
      <t>キドウテキ</t>
    </rPh>
    <rPh sb="13" eb="15">
      <t>ジッシ</t>
    </rPh>
    <phoneticPr fontId="5"/>
  </si>
  <si>
    <t>医療分野の研究開発に資するための匿名加工医療情報に関する法律第３条、第５条
内閣府設置法第4条第3項第7号の4</t>
    <phoneticPr fontId="5"/>
  </si>
  <si>
    <t>-</t>
    <phoneticPr fontId="5"/>
  </si>
  <si>
    <t>54.4/25</t>
    <phoneticPr fontId="5"/>
  </si>
  <si>
    <t>普及啓発・利活用推進のための費用（百万円）／説明数</t>
    <rPh sb="17" eb="19">
      <t>ヒャクマン</t>
    </rPh>
    <phoneticPr fontId="5"/>
  </si>
  <si>
    <t>20．健康・医療</t>
    <phoneticPr fontId="5"/>
  </si>
  <si>
    <t>26．匿名加工医療情報に関する施策の推進</t>
    <phoneticPr fontId="5"/>
  </si>
  <si>
    <t>認定匿名加工医療情報作成事業者の収集規模人数
（新型コロナウイルス感染症の感染拡大を受け、中間目標値の見直しを行った）</t>
    <rPh sb="24" eb="26">
      <t>シンガタ</t>
    </rPh>
    <rPh sb="33" eb="36">
      <t>カンセンショウ</t>
    </rPh>
    <rPh sb="37" eb="39">
      <t>カンセン</t>
    </rPh>
    <rPh sb="39" eb="41">
      <t>カクダイ</t>
    </rPh>
    <rPh sb="42" eb="43">
      <t>ウ</t>
    </rPh>
    <rPh sb="45" eb="47">
      <t>チュウカン</t>
    </rPh>
    <rPh sb="47" eb="49">
      <t>モクヒョウ</t>
    </rPh>
    <rPh sb="49" eb="50">
      <t>チ</t>
    </rPh>
    <rPh sb="51" eb="53">
      <t>ミナオ</t>
    </rPh>
    <rPh sb="55" eb="56">
      <t>オコナ</t>
    </rPh>
    <phoneticPr fontId="5"/>
  </si>
  <si>
    <t>有</t>
  </si>
  <si>
    <t>少額案件や事業２年目以降の国庫債務負担行為分を除き、一般競争入札により、競争性を確保するなど、支出先の選定は妥当である。令和３年度は結果として一社応札となった契約があるが、会計課から発行されている今後の入札予定案件について漏れなく記載し、その上で下見積りを依頼した業者への周知を徹底する等、今後の入札に向けて改善を図る。</t>
    <rPh sb="0" eb="2">
      <t>ショウガク</t>
    </rPh>
    <rPh sb="2" eb="4">
      <t>アンケン</t>
    </rPh>
    <rPh sb="5" eb="7">
      <t>ジギョウ</t>
    </rPh>
    <rPh sb="8" eb="10">
      <t>ネンメ</t>
    </rPh>
    <rPh sb="10" eb="12">
      <t>イコウ</t>
    </rPh>
    <rPh sb="13" eb="15">
      <t>コッコ</t>
    </rPh>
    <rPh sb="15" eb="17">
      <t>サイム</t>
    </rPh>
    <rPh sb="17" eb="19">
      <t>フタン</t>
    </rPh>
    <rPh sb="19" eb="21">
      <t>コウイ</t>
    </rPh>
    <rPh sb="21" eb="22">
      <t>ブン</t>
    </rPh>
    <rPh sb="23" eb="24">
      <t>ノゾ</t>
    </rPh>
    <rPh sb="26" eb="28">
      <t>イッパン</t>
    </rPh>
    <rPh sb="28" eb="30">
      <t>キョウソウ</t>
    </rPh>
    <rPh sb="30" eb="32">
      <t>ニュウサツ</t>
    </rPh>
    <rPh sb="36" eb="39">
      <t>キョウソウセイ</t>
    </rPh>
    <rPh sb="40" eb="42">
      <t>カクホ</t>
    </rPh>
    <rPh sb="47" eb="49">
      <t>シシュツ</t>
    </rPh>
    <rPh sb="49" eb="50">
      <t>サキ</t>
    </rPh>
    <rPh sb="51" eb="53">
      <t>センテイ</t>
    </rPh>
    <rPh sb="54" eb="56">
      <t>ダトウ</t>
    </rPh>
    <rPh sb="60" eb="62">
      <t>レイワ</t>
    </rPh>
    <rPh sb="63" eb="65">
      <t>ネンド</t>
    </rPh>
    <rPh sb="66" eb="68">
      <t>ケッカ</t>
    </rPh>
    <rPh sb="79" eb="81">
      <t>ケイヤク</t>
    </rPh>
    <phoneticPr fontId="5"/>
  </si>
  <si>
    <t>引き続き、効果的･効率的な事業の実施、予算の適切かつ効率的な執行に努めること。</t>
    <phoneticPr fontId="5"/>
  </si>
  <si>
    <t>所見の通り、引き続き、事業の適切な進捗管理、予算の効率的かつ適正な執行に努めることとする。</t>
  </si>
  <si>
    <t>次世代医療基盤法に関する国民・患者の理解の増進に必要な経費</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</si>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</sst>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6">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30" fillId="0" borderId="39" xfId="0" applyFont="1" applyFill="1" applyBorder="1" applyAlignment="1" applyProtection="1">
      <alignment horizontal="left" vertical="center" wrapText="1"/>
      <protection locked="0"/>
    </xf>
    <xf numFmtId="0" fontId="3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30" fillId="0" borderId="54" xfId="0" applyFont="1" applyFill="1" applyBorder="1" applyAlignment="1" applyProtection="1">
      <alignment horizontal="left" vertical="center" wrapText="1"/>
      <protection locked="0"/>
    </xf>
    <xf numFmtId="0" fontId="3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64"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8"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30" fillId="5" borderId="38" xfId="0"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30" fillId="5" borderId="38" xfId="0" applyFont="1" applyFill="1" applyBorder="1" applyAlignment="1" applyProtection="1">
      <alignment horizontal="left" vertical="center" wrapText="1"/>
      <protection locked="0"/>
    </xf>
    <xf numFmtId="0" fontId="30" fillId="5" borderId="39" xfId="0" applyFont="1" applyFill="1" applyBorder="1" applyAlignment="1" applyProtection="1">
      <alignment horizontal="left" vertical="center" wrapText="1"/>
      <protection locked="0"/>
    </xf>
    <xf numFmtId="0" fontId="30" fillId="5" borderId="60" xfId="0" applyFont="1" applyFill="1" applyBorder="1" applyAlignment="1" applyProtection="1">
      <alignment horizontal="left" vertical="center" wrapText="1"/>
      <protection locked="0"/>
    </xf>
    <xf numFmtId="0" fontId="30" fillId="5" borderId="61" xfId="0" applyFont="1" applyFill="1" applyBorder="1" applyAlignment="1" applyProtection="1">
      <alignment horizontal="left" vertical="center" wrapText="1"/>
      <protection locked="0"/>
    </xf>
    <xf numFmtId="0" fontId="30" fillId="5" borderId="0" xfId="0" applyFont="1" applyFill="1" applyBorder="1" applyAlignment="1" applyProtection="1">
      <alignment horizontal="left" vertical="center" wrapText="1"/>
      <protection locked="0"/>
    </xf>
    <xf numFmtId="0" fontId="3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30" fillId="5" borderId="11" xfId="0" applyFont="1" applyFill="1" applyBorder="1" applyAlignment="1" applyProtection="1">
      <alignment horizontal="center" vertical="center"/>
      <protection locked="0"/>
    </xf>
    <xf numFmtId="0" fontId="30" fillId="5" borderId="12" xfId="0" applyFont="1" applyFill="1" applyBorder="1" applyAlignment="1" applyProtection="1">
      <alignment horizontal="center" vertical="center"/>
      <protection locked="0"/>
    </xf>
    <xf numFmtId="0" fontId="3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30" fillId="5" borderId="61" xfId="0" applyFont="1" applyFill="1" applyBorder="1" applyAlignment="1" applyProtection="1">
      <alignment horizontal="center" vertical="center"/>
      <protection locked="0"/>
    </xf>
    <xf numFmtId="0" fontId="3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30" fillId="5" borderId="25" xfId="0" applyFon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0" fontId="30" fillId="5" borderId="25" xfId="0" applyFont="1" applyFill="1" applyBorder="1" applyAlignment="1" applyProtection="1">
      <alignment horizontal="left" vertical="center" wrapText="1"/>
      <protection locked="0"/>
    </xf>
    <xf numFmtId="0" fontId="30" fillId="5" borderId="26" xfId="0" applyFont="1" applyFill="1" applyBorder="1" applyAlignment="1" applyProtection="1">
      <alignment horizontal="left" vertical="center" wrapText="1"/>
      <protection locked="0"/>
    </xf>
    <xf numFmtId="0" fontId="3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30" fillId="5" borderId="11" xfId="0" applyFont="1" applyFill="1" applyBorder="1" applyAlignment="1" applyProtection="1">
      <alignment horizontal="left" vertical="center" wrapText="1"/>
      <protection locked="0"/>
    </xf>
    <xf numFmtId="0" fontId="30" fillId="5" borderId="12" xfId="0" applyFont="1" applyFill="1" applyBorder="1" applyAlignment="1" applyProtection="1">
      <alignment horizontal="left" vertical="center" wrapText="1"/>
      <protection locked="0"/>
    </xf>
    <xf numFmtId="0" fontId="30" fillId="5" borderId="28"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30" fillId="5" borderId="101" xfId="0" applyFont="1" applyFill="1" applyBorder="1" applyAlignment="1" applyProtection="1">
      <alignment horizontal="center" vertical="center"/>
      <protection locked="0"/>
    </xf>
    <xf numFmtId="0" fontId="3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30" fillId="5" borderId="17" xfId="0" applyFont="1" applyFill="1" applyBorder="1" applyAlignment="1" applyProtection="1">
      <alignment horizontal="center" vertical="center"/>
      <protection locked="0"/>
    </xf>
    <xf numFmtId="0" fontId="30" fillId="5" borderId="18" xfId="0" applyFont="1" applyFill="1" applyBorder="1" applyAlignment="1" applyProtection="1">
      <alignment horizontal="center" vertical="center"/>
      <protection locked="0"/>
    </xf>
    <xf numFmtId="0" fontId="30" fillId="5" borderId="65" xfId="0" applyFont="1" applyFill="1" applyBorder="1" applyAlignment="1" applyProtection="1">
      <alignment horizontal="center" vertical="center"/>
      <protection locked="0"/>
    </xf>
    <xf numFmtId="0" fontId="30" fillId="5" borderId="17" xfId="0" applyFont="1" applyFill="1" applyBorder="1" applyAlignment="1" applyProtection="1">
      <alignment horizontal="left" vertical="center" wrapText="1"/>
      <protection locked="0"/>
    </xf>
    <xf numFmtId="0" fontId="30" fillId="5" borderId="18" xfId="0" applyFont="1" applyFill="1" applyBorder="1" applyAlignment="1" applyProtection="1">
      <alignment horizontal="left" vertical="center" wrapText="1"/>
      <protection locked="0"/>
    </xf>
    <xf numFmtId="0" fontId="3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30" fillId="5" borderId="57" xfId="0" applyFont="1" applyFill="1" applyBorder="1" applyAlignment="1" applyProtection="1">
      <alignment horizontal="left" vertical="center" wrapText="1"/>
      <protection locked="0"/>
    </xf>
    <xf numFmtId="0" fontId="30" fillId="5" borderId="58" xfId="0" applyFont="1" applyFill="1" applyBorder="1" applyAlignment="1" applyProtection="1">
      <alignment horizontal="left" vertical="center" wrapText="1"/>
      <protection locked="0"/>
    </xf>
    <xf numFmtId="0" fontId="30" fillId="5" borderId="59" xfId="0" applyFont="1" applyFill="1" applyBorder="1" applyAlignment="1" applyProtection="1">
      <alignment horizontal="left" vertical="center" wrapText="1"/>
      <protection locked="0"/>
    </xf>
    <xf numFmtId="0" fontId="30" fillId="5" borderId="68" xfId="0" applyFont="1" applyFill="1" applyBorder="1" applyAlignment="1" applyProtection="1">
      <alignment horizontal="center" vertical="center"/>
      <protection locked="0"/>
    </xf>
    <xf numFmtId="0" fontId="30" fillId="5" borderId="69" xfId="0" applyFont="1" applyFill="1" applyBorder="1" applyAlignment="1" applyProtection="1">
      <alignment horizontal="center" vertical="center"/>
      <protection locked="0"/>
    </xf>
    <xf numFmtId="0" fontId="30" fillId="5" borderId="68" xfId="0" applyFont="1" applyFill="1" applyBorder="1" applyAlignment="1" applyProtection="1">
      <alignment horizontal="left" vertical="center" wrapText="1"/>
      <protection locked="0"/>
    </xf>
    <xf numFmtId="0" fontId="30" fillId="5" borderId="69" xfId="0" applyFont="1" applyFill="1" applyBorder="1" applyAlignment="1" applyProtection="1">
      <alignment horizontal="left" vertical="center" wrapText="1"/>
      <protection locked="0"/>
    </xf>
    <xf numFmtId="0" fontId="30" fillId="5" borderId="93" xfId="0" applyFont="1" applyFill="1" applyBorder="1" applyAlignment="1" applyProtection="1">
      <alignment horizontal="left" vertical="center" wrapText="1"/>
      <protection locked="0"/>
    </xf>
    <xf numFmtId="0" fontId="30" fillId="5" borderId="14" xfId="0" applyFont="1" applyFill="1" applyBorder="1" applyAlignment="1" applyProtection="1">
      <alignment horizontal="left" vertical="center" wrapText="1"/>
      <protection locked="0"/>
    </xf>
    <xf numFmtId="0" fontId="30" fillId="5" borderId="15" xfId="0" applyFont="1" applyFill="1" applyBorder="1" applyAlignment="1" applyProtection="1">
      <alignment horizontal="left" vertical="center" wrapText="1"/>
      <protection locked="0"/>
    </xf>
    <xf numFmtId="0" fontId="3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3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30" fillId="5" borderId="57" xfId="0" applyFont="1" applyFill="1" applyBorder="1" applyAlignment="1" applyProtection="1">
      <alignment horizontal="center" vertical="center"/>
      <protection locked="0"/>
    </xf>
    <xf numFmtId="0" fontId="30" fillId="5" borderId="58" xfId="0" applyFont="1" applyFill="1" applyBorder="1" applyAlignment="1" applyProtection="1">
      <alignment horizontal="center" vertical="center"/>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30" fillId="0" borderId="78" xfId="0" applyFont="1" applyBorder="1" applyAlignment="1" applyProtection="1">
      <alignment horizontal="left" vertical="center" wrapText="1"/>
      <protection locked="0"/>
    </xf>
    <xf numFmtId="0" fontId="30" fillId="0" borderId="69" xfId="0" applyFont="1" applyBorder="1" applyAlignment="1" applyProtection="1">
      <alignment horizontal="left" vertical="center" wrapText="1"/>
      <protection locked="0"/>
    </xf>
    <xf numFmtId="0" fontId="30" fillId="0" borderId="91" xfId="0" applyFont="1" applyBorder="1" applyAlignment="1" applyProtection="1">
      <alignment horizontal="left" vertical="center" wrapText="1"/>
      <protection locked="0"/>
    </xf>
    <xf numFmtId="0" fontId="31" fillId="0" borderId="68" xfId="0" applyFont="1" applyBorder="1" applyAlignment="1" applyProtection="1">
      <alignment horizontal="left" vertical="center" wrapText="1"/>
      <protection locked="0"/>
    </xf>
    <xf numFmtId="0" fontId="30" fillId="0" borderId="69" xfId="0" applyFont="1" applyBorder="1" applyAlignment="1" applyProtection="1">
      <alignment horizontal="left" vertical="center"/>
      <protection locked="0"/>
    </xf>
    <xf numFmtId="0" fontId="30" fillId="0" borderId="91" xfId="0" applyFont="1" applyBorder="1" applyAlignment="1" applyProtection="1">
      <alignment horizontal="left" vertical="center"/>
      <protection locked="0"/>
    </xf>
    <xf numFmtId="177" fontId="30" fillId="0" borderId="68" xfId="0" applyNumberFormat="1" applyFont="1" applyFill="1" applyBorder="1" applyAlignment="1" applyProtection="1">
      <alignment horizontal="right" vertical="center"/>
      <protection locked="0"/>
    </xf>
    <xf numFmtId="177" fontId="30" fillId="0" borderId="69" xfId="0" applyNumberFormat="1" applyFont="1" applyFill="1" applyBorder="1" applyAlignment="1" applyProtection="1">
      <alignment horizontal="right" vertical="center"/>
      <protection locked="0"/>
    </xf>
    <xf numFmtId="177" fontId="30" fillId="0" borderId="117"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177" fontId="30" fillId="0" borderId="93"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0" fontId="0" fillId="6" borderId="9" xfId="0" applyFill="1" applyBorder="1" applyAlignment="1">
      <alignment horizontal="center" vertical="center" wrapText="1"/>
    </xf>
    <xf numFmtId="176" fontId="30" fillId="5" borderId="9" xfId="0" applyNumberFormat="1" applyFont="1" applyFill="1" applyBorder="1" applyAlignment="1" applyProtection="1">
      <alignment horizontal="left" vertical="center" wrapText="1"/>
      <protection locked="0"/>
    </xf>
    <xf numFmtId="177" fontId="30" fillId="0" borderId="22" xfId="0" applyNumberFormat="1" applyFont="1" applyFill="1" applyBorder="1" applyAlignment="1" applyProtection="1">
      <alignment horizontal="right" vertical="center"/>
      <protection locked="0"/>
    </xf>
    <xf numFmtId="177" fontId="30" fillId="0" borderId="23" xfId="0" applyNumberFormat="1" applyFont="1" applyFill="1" applyBorder="1" applyAlignment="1" applyProtection="1">
      <alignment horizontal="right" vertical="center"/>
      <protection locked="0"/>
    </xf>
    <xf numFmtId="177" fontId="30" fillId="0" borderId="24" xfId="0" applyNumberFormat="1" applyFont="1" applyFill="1" applyBorder="1" applyAlignment="1" applyProtection="1">
      <alignment horizontal="right" vertical="center"/>
      <protection locked="0"/>
    </xf>
    <xf numFmtId="177" fontId="30" fillId="5" borderId="9" xfId="0" applyNumberFormat="1" applyFont="1" applyFill="1" applyBorder="1" applyAlignment="1" applyProtection="1">
      <alignment horizontal="center" vertical="center" wrapText="1" shrinkToFit="1"/>
      <protection locked="0"/>
    </xf>
    <xf numFmtId="177" fontId="30" fillId="5" borderId="9" xfId="0" applyNumberFormat="1" applyFont="1" applyFill="1" applyBorder="1" applyAlignment="1" applyProtection="1">
      <alignment horizontal="center" vertical="center" shrinkToFit="1"/>
      <protection locked="0"/>
    </xf>
    <xf numFmtId="182" fontId="30" fillId="0" borderId="9" xfId="0" applyNumberFormat="1" applyFont="1" applyFill="1" applyBorder="1" applyAlignment="1" applyProtection="1">
      <alignment horizontal="right" vertical="center" wrapText="1"/>
      <protection locked="0"/>
    </xf>
    <xf numFmtId="177" fontId="30" fillId="0" borderId="22" xfId="0" applyNumberFormat="1" applyFont="1" applyFill="1" applyBorder="1" applyAlignment="1" applyProtection="1">
      <alignment horizontal="right" vertical="center" wrapText="1"/>
      <protection locked="0"/>
    </xf>
    <xf numFmtId="177" fontId="30" fillId="0" borderId="23" xfId="0" applyNumberFormat="1" applyFont="1" applyFill="1" applyBorder="1" applyAlignment="1" applyProtection="1">
      <alignment horizontal="right" vertical="center" wrapText="1"/>
      <protection locked="0"/>
    </xf>
    <xf numFmtId="177" fontId="30" fillId="0" borderId="24" xfId="0" applyNumberFormat="1" applyFont="1" applyFill="1" applyBorder="1" applyAlignment="1" applyProtection="1">
      <alignment horizontal="right" vertical="center" wrapText="1"/>
      <protection locked="0"/>
    </xf>
    <xf numFmtId="0" fontId="30" fillId="5" borderId="9" xfId="0" applyFont="1" applyFill="1" applyBorder="1" applyAlignment="1" applyProtection="1">
      <alignment horizontal="left" vertical="center" wrapText="1"/>
      <protection locked="0"/>
    </xf>
    <xf numFmtId="181" fontId="30" fillId="5" borderId="9" xfId="0" applyNumberFormat="1" applyFont="1" applyFill="1" applyBorder="1" applyAlignment="1" applyProtection="1">
      <alignment horizontal="center" vertical="center" wrapText="1"/>
      <protection locked="0"/>
    </xf>
    <xf numFmtId="49" fontId="30" fillId="5" borderId="9" xfId="0" applyNumberFormat="1" applyFont="1" applyFill="1" applyBorder="1" applyAlignment="1" applyProtection="1">
      <alignment horizontal="left" vertical="center" wrapText="1"/>
      <protection locked="0"/>
    </xf>
    <xf numFmtId="49" fontId="30" fillId="5" borderId="9" xfId="0" applyNumberFormat="1" applyFont="1" applyFill="1" applyBorder="1" applyAlignment="1" applyProtection="1">
      <alignment horizontal="center" vertical="center" wrapText="1" shrinkToFit="1"/>
      <protection locked="0"/>
    </xf>
    <xf numFmtId="49" fontId="30" fillId="5" borderId="9" xfId="0" applyNumberFormat="1" applyFont="1" applyFill="1" applyBorder="1" applyAlignment="1" applyProtection="1">
      <alignment horizontal="center" vertical="center" shrinkToFit="1"/>
      <protection locked="0"/>
    </xf>
    <xf numFmtId="182" fontId="30" fillId="5" borderId="9"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179288</xdr:colOff>
      <xdr:row>94</xdr:row>
      <xdr:rowOff>0</xdr:rowOff>
    </xdr:from>
    <xdr:to>
      <xdr:col>17</xdr:col>
      <xdr:colOff>119778</xdr:colOff>
      <xdr:row>95</xdr:row>
      <xdr:rowOff>237691</xdr:rowOff>
    </xdr:to>
    <xdr:sp macro="" textlink="">
      <xdr:nvSpPr>
        <xdr:cNvPr id="2" name="正方形/長方形 1"/>
        <xdr:cNvSpPr/>
      </xdr:nvSpPr>
      <xdr:spPr bwMode="auto">
        <a:xfrm>
          <a:off x="1792935" y="38671500"/>
          <a:ext cx="1755843" cy="5850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ja-JP" altLang="en-US" sz="1100">
              <a:solidFill>
                <a:sysClr val="windowText" lastClr="000000"/>
              </a:solidFill>
            </a:rPr>
            <a:t>１９．９百万円</a:t>
          </a:r>
        </a:p>
      </xdr:txBody>
    </xdr:sp>
    <xdr:clientData/>
  </xdr:twoCellAnchor>
  <xdr:twoCellAnchor>
    <xdr:from>
      <xdr:col>18</xdr:col>
      <xdr:colOff>186291</xdr:colOff>
      <xdr:row>94</xdr:row>
      <xdr:rowOff>0</xdr:rowOff>
    </xdr:from>
    <xdr:to>
      <xdr:col>32</xdr:col>
      <xdr:colOff>45025</xdr:colOff>
      <xdr:row>95</xdr:row>
      <xdr:rowOff>59111</xdr:rowOff>
    </xdr:to>
    <xdr:sp macro="" textlink="">
      <xdr:nvSpPr>
        <xdr:cNvPr id="3" name="大かっこ 2"/>
        <xdr:cNvSpPr/>
      </xdr:nvSpPr>
      <xdr:spPr>
        <a:xfrm>
          <a:off x="3816997" y="38671500"/>
          <a:ext cx="2682616" cy="4064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lang="ja-JP" altLang="en-US" sz="1100" b="0" i="0" u="none" strike="noStrike" baseline="0" smtClean="0">
              <a:solidFill>
                <a:schemeClr val="tx1"/>
              </a:solidFill>
              <a:latin typeface="+mn-lt"/>
              <a:ea typeface="+mn-ea"/>
              <a:cs typeface="+mn-cs"/>
            </a:rPr>
            <a:t>事業全体の企画立案、執行管理</a:t>
          </a:r>
          <a:endParaRPr kumimoji="1" lang="ja-JP" altLang="en-US" sz="1100"/>
        </a:p>
      </xdr:txBody>
    </xdr:sp>
    <xdr:clientData/>
  </xdr:twoCellAnchor>
  <xdr:twoCellAnchor>
    <xdr:from>
      <xdr:col>16</xdr:col>
      <xdr:colOff>184891</xdr:colOff>
      <xdr:row>96</xdr:row>
      <xdr:rowOff>19610</xdr:rowOff>
    </xdr:from>
    <xdr:to>
      <xdr:col>32</xdr:col>
      <xdr:colOff>142873</xdr:colOff>
      <xdr:row>96</xdr:row>
      <xdr:rowOff>314663</xdr:rowOff>
    </xdr:to>
    <xdr:sp macro="" textlink="">
      <xdr:nvSpPr>
        <xdr:cNvPr id="4" name="テキスト ボックス 3"/>
        <xdr:cNvSpPr txBox="1"/>
      </xdr:nvSpPr>
      <xdr:spPr bwMode="auto">
        <a:xfrm>
          <a:off x="3412185" y="39385875"/>
          <a:ext cx="3185276"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16</xdr:col>
      <xdr:colOff>27309</xdr:colOff>
      <xdr:row>100</xdr:row>
      <xdr:rowOff>67114</xdr:rowOff>
    </xdr:from>
    <xdr:to>
      <xdr:col>36</xdr:col>
      <xdr:colOff>66162</xdr:colOff>
      <xdr:row>102</xdr:row>
      <xdr:rowOff>13437</xdr:rowOff>
    </xdr:to>
    <xdr:sp macro="" textlink="">
      <xdr:nvSpPr>
        <xdr:cNvPr id="5" name="正方形/長方形 4"/>
        <xdr:cNvSpPr/>
      </xdr:nvSpPr>
      <xdr:spPr bwMode="auto">
        <a:xfrm>
          <a:off x="3254603" y="40822908"/>
          <a:ext cx="4072971" cy="64108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Ｂ．トランス・コスモス株式会社　／　１０百万</a:t>
          </a:r>
          <a:r>
            <a:rPr kumimoji="1" lang="ja-JP" altLang="en-US" sz="1100">
              <a:solidFill>
                <a:sysClr val="windowText" lastClr="000000"/>
              </a:solidFill>
            </a:rPr>
            <a:t>円</a:t>
          </a:r>
        </a:p>
      </xdr:txBody>
    </xdr:sp>
    <xdr:clientData/>
  </xdr:twoCellAnchor>
  <xdr:twoCellAnchor>
    <xdr:from>
      <xdr:col>36</xdr:col>
      <xdr:colOff>199491</xdr:colOff>
      <xdr:row>100</xdr:row>
      <xdr:rowOff>152305</xdr:rowOff>
    </xdr:from>
    <xdr:to>
      <xdr:col>49</xdr:col>
      <xdr:colOff>124759</xdr:colOff>
      <xdr:row>101</xdr:row>
      <xdr:rowOff>330764</xdr:rowOff>
    </xdr:to>
    <xdr:sp macro="" textlink="">
      <xdr:nvSpPr>
        <xdr:cNvPr id="6" name="大かっこ 5"/>
        <xdr:cNvSpPr/>
      </xdr:nvSpPr>
      <xdr:spPr>
        <a:xfrm>
          <a:off x="7460903" y="40908099"/>
          <a:ext cx="2547444" cy="525841"/>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r>
            <a:rPr lang="ja-JP" altLang="en-US" sz="1100" b="0" i="0" u="none" strike="noStrike" baseline="0" smtClean="0">
              <a:solidFill>
                <a:schemeClr val="tx1"/>
              </a:solidFill>
              <a:latin typeface="+mn-lt"/>
              <a:ea typeface="+mn-ea"/>
              <a:cs typeface="+mn-cs"/>
            </a:rPr>
            <a:t>次世代医療基盤法コールセンター設置運営業務</a:t>
          </a:r>
          <a:endParaRPr kumimoji="1" lang="ja-JP" altLang="en-US" sz="1100"/>
        </a:p>
      </xdr:txBody>
    </xdr:sp>
    <xdr:clientData/>
  </xdr:twoCellAnchor>
  <xdr:twoCellAnchor>
    <xdr:from>
      <xdr:col>16</xdr:col>
      <xdr:colOff>41007</xdr:colOff>
      <xdr:row>97</xdr:row>
      <xdr:rowOff>23284</xdr:rowOff>
    </xdr:from>
    <xdr:to>
      <xdr:col>36</xdr:col>
      <xdr:colOff>57880</xdr:colOff>
      <xdr:row>98</xdr:row>
      <xdr:rowOff>322486</xdr:rowOff>
    </xdr:to>
    <xdr:sp macro="" textlink="">
      <xdr:nvSpPr>
        <xdr:cNvPr id="7" name="正方形/長方形 6"/>
        <xdr:cNvSpPr/>
      </xdr:nvSpPr>
      <xdr:spPr bwMode="auto">
        <a:xfrm>
          <a:off x="3268301" y="39736931"/>
          <a:ext cx="4050991" cy="64658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Ａ</a:t>
          </a:r>
          <a:r>
            <a:rPr lang="en-US" altLang="ja-JP" sz="1100">
              <a:solidFill>
                <a:sysClr val="windowText" lastClr="000000"/>
              </a:solidFill>
              <a:effectLst/>
              <a:latin typeface="+mn-lt"/>
              <a:ea typeface="+mn-ea"/>
              <a:cs typeface="+mn-cs"/>
            </a:rPr>
            <a:t>.</a:t>
          </a:r>
          <a:r>
            <a:rPr lang="ja-JP" altLang="en-US" sz="1100" baseline="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有限責任監査法人トーマツ　／８百万</a:t>
          </a:r>
          <a:r>
            <a:rPr kumimoji="1" lang="ja-JP" altLang="en-US" sz="1100">
              <a:solidFill>
                <a:sysClr val="windowText" lastClr="000000"/>
              </a:solidFill>
            </a:rPr>
            <a:t>円</a:t>
          </a:r>
        </a:p>
      </xdr:txBody>
    </xdr:sp>
    <xdr:clientData/>
  </xdr:twoCellAnchor>
  <xdr:twoCellAnchor>
    <xdr:from>
      <xdr:col>37</xdr:col>
      <xdr:colOff>22632</xdr:colOff>
      <xdr:row>97</xdr:row>
      <xdr:rowOff>89122</xdr:rowOff>
    </xdr:from>
    <xdr:to>
      <xdr:col>49</xdr:col>
      <xdr:colOff>149606</xdr:colOff>
      <xdr:row>98</xdr:row>
      <xdr:rowOff>267582</xdr:rowOff>
    </xdr:to>
    <xdr:sp macro="" textlink="">
      <xdr:nvSpPr>
        <xdr:cNvPr id="8" name="大かっこ 7"/>
        <xdr:cNvSpPr/>
      </xdr:nvSpPr>
      <xdr:spPr>
        <a:xfrm>
          <a:off x="7485750" y="39802769"/>
          <a:ext cx="2547444" cy="525842"/>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endParaRPr lang="ja-JP" altLang="en-US" sz="1100" b="0" i="0" u="none" strike="noStrike" baseline="0" smtClean="0">
            <a:solidFill>
              <a:schemeClr val="tx1"/>
            </a:solidFill>
            <a:latin typeface="+mn-lt"/>
            <a:ea typeface="+mn-ea"/>
            <a:cs typeface="+mn-cs"/>
          </a:endParaRPr>
        </a:p>
        <a:p>
          <a:r>
            <a:rPr lang="ja-JP" altLang="en-US" sz="1100" b="0" i="0" u="none" strike="noStrike" baseline="0" smtClean="0">
              <a:solidFill>
                <a:schemeClr val="tx1"/>
              </a:solidFill>
              <a:latin typeface="+mn-lt"/>
              <a:ea typeface="+mn-ea"/>
              <a:cs typeface="+mn-cs"/>
            </a:rPr>
            <a:t> 次世代医療基盤法広報等事業	</a:t>
          </a:r>
        </a:p>
      </xdr:txBody>
    </xdr:sp>
    <xdr:clientData/>
  </xdr:twoCellAnchor>
  <xdr:twoCellAnchor>
    <xdr:from>
      <xdr:col>16</xdr:col>
      <xdr:colOff>46986</xdr:colOff>
      <xdr:row>103</xdr:row>
      <xdr:rowOff>160901</xdr:rowOff>
    </xdr:from>
    <xdr:to>
      <xdr:col>36</xdr:col>
      <xdr:colOff>21127</xdr:colOff>
      <xdr:row>105</xdr:row>
      <xdr:rowOff>96347</xdr:rowOff>
    </xdr:to>
    <xdr:sp macro="" textlink="">
      <xdr:nvSpPr>
        <xdr:cNvPr id="9" name="正方形/長方形 8"/>
        <xdr:cNvSpPr/>
      </xdr:nvSpPr>
      <xdr:spPr bwMode="auto">
        <a:xfrm>
          <a:off x="3274280" y="41958842"/>
          <a:ext cx="4008259" cy="63021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a:solidFill>
                <a:sysClr val="windowText" lastClr="000000"/>
              </a:solidFill>
              <a:effectLst/>
              <a:latin typeface="+mn-lt"/>
              <a:ea typeface="+mn-ea"/>
              <a:cs typeface="+mn-cs"/>
            </a:rPr>
            <a:t>C</a:t>
          </a:r>
          <a:r>
            <a:rPr lang="ja-JP" altLang="en-US" sz="1100">
              <a:solidFill>
                <a:sysClr val="windowText" lastClr="000000"/>
              </a:solidFill>
              <a:effectLst/>
              <a:latin typeface="+mn-lt"/>
              <a:ea typeface="+mn-ea"/>
              <a:cs typeface="+mn-cs"/>
            </a:rPr>
            <a:t>．株式会社</a:t>
          </a:r>
          <a:r>
            <a:rPr lang="en-US" altLang="ja-JP" sz="1100">
              <a:solidFill>
                <a:sysClr val="windowText" lastClr="000000"/>
              </a:solidFill>
              <a:effectLst/>
              <a:latin typeface="+mn-lt"/>
              <a:ea typeface="+mn-ea"/>
              <a:cs typeface="+mn-cs"/>
            </a:rPr>
            <a:t>JP</a:t>
          </a:r>
          <a:r>
            <a:rPr lang="ja-JP" altLang="en-US" sz="1100">
              <a:solidFill>
                <a:sysClr val="windowText" lastClr="000000"/>
              </a:solidFill>
              <a:effectLst/>
              <a:latin typeface="+mn-lt"/>
              <a:ea typeface="+mn-ea"/>
              <a:cs typeface="+mn-cs"/>
            </a:rPr>
            <a:t>キャリアコンサルティング　／　１．９百万円</a:t>
          </a:r>
          <a:endParaRPr kumimoji="1" lang="ja-JP" altLang="en-US" sz="1100">
            <a:solidFill>
              <a:sysClr val="windowText" lastClr="000000"/>
            </a:solidFill>
          </a:endParaRPr>
        </a:p>
      </xdr:txBody>
    </xdr:sp>
    <xdr:clientData/>
  </xdr:twoCellAnchor>
  <xdr:twoCellAnchor>
    <xdr:from>
      <xdr:col>37</xdr:col>
      <xdr:colOff>26882</xdr:colOff>
      <xdr:row>103</xdr:row>
      <xdr:rowOff>217006</xdr:rowOff>
    </xdr:from>
    <xdr:to>
      <xdr:col>49</xdr:col>
      <xdr:colOff>151052</xdr:colOff>
      <xdr:row>105</xdr:row>
      <xdr:rowOff>51484</xdr:rowOff>
    </xdr:to>
    <xdr:sp macro="" textlink="">
      <xdr:nvSpPr>
        <xdr:cNvPr id="10" name="大かっこ 9"/>
        <xdr:cNvSpPr/>
      </xdr:nvSpPr>
      <xdr:spPr>
        <a:xfrm>
          <a:off x="7490000" y="42014947"/>
          <a:ext cx="2544640" cy="529243"/>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r>
            <a:rPr lang="ja-JP" altLang="en-US" sz="1100" b="0" i="0" u="none" strike="noStrike" baseline="0" smtClean="0">
              <a:solidFill>
                <a:schemeClr val="tx1"/>
              </a:solidFill>
              <a:latin typeface="+mn-lt"/>
              <a:ea typeface="+mn-ea"/>
              <a:cs typeface="+mn-cs"/>
            </a:rPr>
            <a:t> </a:t>
          </a:r>
          <a:r>
            <a:rPr lang="ja-JP" altLang="en-US" sz="1100">
              <a:solidFill>
                <a:schemeClr val="tx1"/>
              </a:solidFill>
              <a:effectLst/>
              <a:latin typeface="+mn-lt"/>
              <a:ea typeface="+mn-ea"/>
              <a:cs typeface="+mn-cs"/>
            </a:rPr>
            <a:t>広報等に関する事務派遣事業</a:t>
          </a:r>
          <a:r>
            <a:rPr lang="ja-JP" altLang="en-US" sz="1100" b="0" i="0" u="none" strike="noStrike" baseline="0" smtClean="0">
              <a:solidFill>
                <a:schemeClr val="tx1"/>
              </a:solidFill>
              <a:latin typeface="+mn-lt"/>
              <a:ea typeface="+mn-ea"/>
              <a:cs typeface="+mn-cs"/>
            </a:rPr>
            <a:t>	</a:t>
          </a:r>
        </a:p>
      </xdr:txBody>
    </xdr:sp>
    <xdr:clientData/>
  </xdr:twoCellAnchor>
  <xdr:twoCellAnchor>
    <xdr:from>
      <xdr:col>12</xdr:col>
      <xdr:colOff>187234</xdr:colOff>
      <xdr:row>101</xdr:row>
      <xdr:rowOff>17965</xdr:rowOff>
    </xdr:from>
    <xdr:to>
      <xdr:col>16</xdr:col>
      <xdr:colOff>12447</xdr:colOff>
      <xdr:row>101</xdr:row>
      <xdr:rowOff>17965</xdr:rowOff>
    </xdr:to>
    <xdr:cxnSp macro="">
      <xdr:nvCxnSpPr>
        <xdr:cNvPr id="11" name="直線矢印コネクタ 10"/>
        <xdr:cNvCxnSpPr/>
      </xdr:nvCxnSpPr>
      <xdr:spPr bwMode="auto">
        <a:xfrm>
          <a:off x="2607705" y="41121141"/>
          <a:ext cx="63203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189484</xdr:colOff>
      <xdr:row>95</xdr:row>
      <xdr:rowOff>262539</xdr:rowOff>
    </xdr:from>
    <xdr:to>
      <xdr:col>12</xdr:col>
      <xdr:colOff>190499</xdr:colOff>
      <xdr:row>104</xdr:row>
      <xdr:rowOff>156882</xdr:rowOff>
    </xdr:to>
    <xdr:cxnSp macro="">
      <xdr:nvCxnSpPr>
        <xdr:cNvPr id="12" name="直線コネクタ 11"/>
        <xdr:cNvCxnSpPr/>
      </xdr:nvCxnSpPr>
      <xdr:spPr>
        <a:xfrm>
          <a:off x="2609955" y="39281421"/>
          <a:ext cx="1015" cy="30207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190157</xdr:colOff>
      <xdr:row>97</xdr:row>
      <xdr:rowOff>321254</xdr:rowOff>
    </xdr:from>
    <xdr:to>
      <xdr:col>16</xdr:col>
      <xdr:colOff>15370</xdr:colOff>
      <xdr:row>97</xdr:row>
      <xdr:rowOff>321254</xdr:rowOff>
    </xdr:to>
    <xdr:cxnSp macro="">
      <xdr:nvCxnSpPr>
        <xdr:cNvPr id="13" name="直線矢印コネクタ 12"/>
        <xdr:cNvCxnSpPr/>
      </xdr:nvCxnSpPr>
      <xdr:spPr bwMode="auto">
        <a:xfrm>
          <a:off x="2610628" y="40034901"/>
          <a:ext cx="63203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11077</xdr:colOff>
      <xdr:row>104</xdr:row>
      <xdr:rowOff>143478</xdr:rowOff>
    </xdr:from>
    <xdr:to>
      <xdr:col>16</xdr:col>
      <xdr:colOff>37995</xdr:colOff>
      <xdr:row>104</xdr:row>
      <xdr:rowOff>143478</xdr:rowOff>
    </xdr:to>
    <xdr:cxnSp macro="">
      <xdr:nvCxnSpPr>
        <xdr:cNvPr id="14" name="直線矢印コネクタ 13"/>
        <xdr:cNvCxnSpPr/>
      </xdr:nvCxnSpPr>
      <xdr:spPr bwMode="auto">
        <a:xfrm>
          <a:off x="2633253" y="42288802"/>
          <a:ext cx="63203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193174</xdr:colOff>
      <xdr:row>99</xdr:row>
      <xdr:rowOff>73873</xdr:rowOff>
    </xdr:from>
    <xdr:to>
      <xdr:col>32</xdr:col>
      <xdr:colOff>151156</xdr:colOff>
      <xdr:row>100</xdr:row>
      <xdr:rowOff>21544</xdr:rowOff>
    </xdr:to>
    <xdr:sp macro="" textlink="">
      <xdr:nvSpPr>
        <xdr:cNvPr id="15" name="テキスト ボックス 14"/>
        <xdr:cNvSpPr txBox="1"/>
      </xdr:nvSpPr>
      <xdr:spPr bwMode="auto">
        <a:xfrm>
          <a:off x="3420468" y="40482285"/>
          <a:ext cx="3185276"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国庫債務負担行為等</a:t>
          </a:r>
          <a:r>
            <a:rPr kumimoji="1" lang="en-US" altLang="ja-JP" sz="1100"/>
            <a:t>】</a:t>
          </a:r>
          <a:endParaRPr kumimoji="1" lang="ja-JP" altLang="en-US" sz="1100"/>
        </a:p>
      </xdr:txBody>
    </xdr:sp>
    <xdr:clientData/>
  </xdr:twoCellAnchor>
  <xdr:twoCellAnchor>
    <xdr:from>
      <xdr:col>16</xdr:col>
      <xdr:colOff>148137</xdr:colOff>
      <xdr:row>102</xdr:row>
      <xdr:rowOff>180385</xdr:rowOff>
    </xdr:from>
    <xdr:to>
      <xdr:col>32</xdr:col>
      <xdr:colOff>109743</xdr:colOff>
      <xdr:row>103</xdr:row>
      <xdr:rowOff>129091</xdr:rowOff>
    </xdr:to>
    <xdr:sp macro="" textlink="">
      <xdr:nvSpPr>
        <xdr:cNvPr id="16" name="テキスト ボックス 15"/>
        <xdr:cNvSpPr txBox="1"/>
      </xdr:nvSpPr>
      <xdr:spPr bwMode="auto">
        <a:xfrm>
          <a:off x="3375431" y="41630944"/>
          <a:ext cx="3188900" cy="29608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一般競争契約（最低価格）</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2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6"/>
      <c r="AQ1" s="6"/>
      <c r="AR1" s="6"/>
      <c r="AS1" s="6"/>
      <c r="AT1" s="6"/>
      <c r="AU1" s="6"/>
      <c r="AV1" s="6"/>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5"/>
      <c r="AA2" s="35"/>
      <c r="AB2" s="35"/>
      <c r="AC2" s="35"/>
      <c r="AD2" s="155">
        <v>2022</v>
      </c>
      <c r="AE2" s="155"/>
      <c r="AF2" s="155"/>
      <c r="AG2" s="155"/>
      <c r="AH2" s="155"/>
      <c r="AI2" s="61" t="s">
        <v>252</v>
      </c>
      <c r="AJ2" s="155" t="s">
        <v>585</v>
      </c>
      <c r="AK2" s="155"/>
      <c r="AL2" s="155"/>
      <c r="AM2" s="155"/>
      <c r="AN2" s="61" t="s">
        <v>252</v>
      </c>
      <c r="AO2" s="155">
        <v>21</v>
      </c>
      <c r="AP2" s="155"/>
      <c r="AQ2" s="155"/>
      <c r="AR2" s="62" t="s">
        <v>252</v>
      </c>
      <c r="AS2" s="156">
        <v>139</v>
      </c>
      <c r="AT2" s="156"/>
      <c r="AU2" s="156"/>
      <c r="AV2" s="61" t="str">
        <f>IF(AW2="","","-")</f>
        <v/>
      </c>
      <c r="AW2" s="157"/>
      <c r="AX2" s="157"/>
    </row>
    <row r="3" spans="1:50" ht="21" customHeight="1" thickBot="1" x14ac:dyDescent="0.2">
      <c r="A3" s="158" t="s">
        <v>556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6" t="s">
        <v>56</v>
      </c>
      <c r="AJ3" s="160" t="s">
        <v>566</v>
      </c>
      <c r="AK3" s="160"/>
      <c r="AL3" s="160"/>
      <c r="AM3" s="160"/>
      <c r="AN3" s="160"/>
      <c r="AO3" s="160"/>
      <c r="AP3" s="160"/>
      <c r="AQ3" s="160"/>
      <c r="AR3" s="160"/>
      <c r="AS3" s="160"/>
      <c r="AT3" s="160"/>
      <c r="AU3" s="160"/>
      <c r="AV3" s="160"/>
      <c r="AW3" s="160"/>
      <c r="AX3" s="17" t="s">
        <v>57</v>
      </c>
    </row>
    <row r="4" spans="1:50" ht="24.75" customHeight="1" x14ac:dyDescent="0.15">
      <c r="A4" s="130" t="s">
        <v>23</v>
      </c>
      <c r="B4" s="131"/>
      <c r="C4" s="131"/>
      <c r="D4" s="131"/>
      <c r="E4" s="131"/>
      <c r="F4" s="131"/>
      <c r="G4" s="132" t="s">
        <v>632</v>
      </c>
      <c r="H4" s="133"/>
      <c r="I4" s="133"/>
      <c r="J4" s="133"/>
      <c r="K4" s="133"/>
      <c r="L4" s="133"/>
      <c r="M4" s="133"/>
      <c r="N4" s="133"/>
      <c r="O4" s="133"/>
      <c r="P4" s="133"/>
      <c r="Q4" s="133"/>
      <c r="R4" s="133"/>
      <c r="S4" s="133"/>
      <c r="T4" s="133"/>
      <c r="U4" s="133"/>
      <c r="V4" s="133"/>
      <c r="W4" s="133"/>
      <c r="X4" s="133"/>
      <c r="Y4" s="134" t="s">
        <v>1</v>
      </c>
      <c r="Z4" s="135"/>
      <c r="AA4" s="135"/>
      <c r="AB4" s="135"/>
      <c r="AC4" s="135"/>
      <c r="AD4" s="136"/>
      <c r="AE4" s="137" t="s">
        <v>567</v>
      </c>
      <c r="AF4" s="138"/>
      <c r="AG4" s="138"/>
      <c r="AH4" s="138"/>
      <c r="AI4" s="138"/>
      <c r="AJ4" s="138"/>
      <c r="AK4" s="138"/>
      <c r="AL4" s="138"/>
      <c r="AM4" s="138"/>
      <c r="AN4" s="138"/>
      <c r="AO4" s="138"/>
      <c r="AP4" s="139"/>
      <c r="AQ4" s="140" t="s">
        <v>2</v>
      </c>
      <c r="AR4" s="135"/>
      <c r="AS4" s="135"/>
      <c r="AT4" s="135"/>
      <c r="AU4" s="135"/>
      <c r="AV4" s="135"/>
      <c r="AW4" s="135"/>
      <c r="AX4" s="141"/>
    </row>
    <row r="5" spans="1:50" ht="30" customHeight="1" x14ac:dyDescent="0.15">
      <c r="A5" s="142" t="s">
        <v>59</v>
      </c>
      <c r="B5" s="143"/>
      <c r="C5" s="143"/>
      <c r="D5" s="143"/>
      <c r="E5" s="143"/>
      <c r="F5" s="144"/>
      <c r="G5" s="145" t="s">
        <v>568</v>
      </c>
      <c r="H5" s="146"/>
      <c r="I5" s="146"/>
      <c r="J5" s="146"/>
      <c r="K5" s="146"/>
      <c r="L5" s="146"/>
      <c r="M5" s="147" t="s">
        <v>58</v>
      </c>
      <c r="N5" s="148"/>
      <c r="O5" s="148"/>
      <c r="P5" s="148"/>
      <c r="Q5" s="148"/>
      <c r="R5" s="149"/>
      <c r="S5" s="150" t="s">
        <v>569</v>
      </c>
      <c r="T5" s="146"/>
      <c r="U5" s="146"/>
      <c r="V5" s="146"/>
      <c r="W5" s="146"/>
      <c r="X5" s="151"/>
      <c r="Y5" s="152" t="s">
        <v>3</v>
      </c>
      <c r="Z5" s="153"/>
      <c r="AA5" s="153"/>
      <c r="AB5" s="153"/>
      <c r="AC5" s="153"/>
      <c r="AD5" s="154"/>
      <c r="AE5" s="177" t="s">
        <v>567</v>
      </c>
      <c r="AF5" s="177"/>
      <c r="AG5" s="177"/>
      <c r="AH5" s="177"/>
      <c r="AI5" s="177"/>
      <c r="AJ5" s="177"/>
      <c r="AK5" s="177"/>
      <c r="AL5" s="177"/>
      <c r="AM5" s="177"/>
      <c r="AN5" s="177"/>
      <c r="AO5" s="177"/>
      <c r="AP5" s="178"/>
      <c r="AQ5" s="179" t="s">
        <v>586</v>
      </c>
      <c r="AR5" s="180"/>
      <c r="AS5" s="180"/>
      <c r="AT5" s="180"/>
      <c r="AU5" s="180"/>
      <c r="AV5" s="180"/>
      <c r="AW5" s="180"/>
      <c r="AX5" s="181"/>
    </row>
    <row r="6" spans="1:50" ht="39" customHeight="1" x14ac:dyDescent="0.15">
      <c r="A6" s="182" t="s">
        <v>4</v>
      </c>
      <c r="B6" s="183"/>
      <c r="C6" s="183"/>
      <c r="D6" s="183"/>
      <c r="E6" s="183"/>
      <c r="F6" s="183"/>
      <c r="G6" s="184" t="str">
        <f>入力規則等!F39</f>
        <v>一般会計</v>
      </c>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6"/>
    </row>
    <row r="7" spans="1:50" ht="62.25" customHeight="1" x14ac:dyDescent="0.15">
      <c r="A7" s="161" t="s">
        <v>20</v>
      </c>
      <c r="B7" s="162"/>
      <c r="C7" s="162"/>
      <c r="D7" s="162"/>
      <c r="E7" s="162"/>
      <c r="F7" s="163"/>
      <c r="G7" s="187" t="s">
        <v>621</v>
      </c>
      <c r="H7" s="188"/>
      <c r="I7" s="188"/>
      <c r="J7" s="188"/>
      <c r="K7" s="188"/>
      <c r="L7" s="188"/>
      <c r="M7" s="188"/>
      <c r="N7" s="188"/>
      <c r="O7" s="188"/>
      <c r="P7" s="188"/>
      <c r="Q7" s="188"/>
      <c r="R7" s="188"/>
      <c r="S7" s="188"/>
      <c r="T7" s="188"/>
      <c r="U7" s="188"/>
      <c r="V7" s="188"/>
      <c r="W7" s="188"/>
      <c r="X7" s="189"/>
      <c r="Y7" s="190" t="s">
        <v>237</v>
      </c>
      <c r="Z7" s="191"/>
      <c r="AA7" s="191"/>
      <c r="AB7" s="191"/>
      <c r="AC7" s="191"/>
      <c r="AD7" s="192"/>
      <c r="AE7" s="193" t="s">
        <v>570</v>
      </c>
      <c r="AF7" s="194"/>
      <c r="AG7" s="194"/>
      <c r="AH7" s="194"/>
      <c r="AI7" s="194"/>
      <c r="AJ7" s="194"/>
      <c r="AK7" s="194"/>
      <c r="AL7" s="194"/>
      <c r="AM7" s="194"/>
      <c r="AN7" s="194"/>
      <c r="AO7" s="194"/>
      <c r="AP7" s="194"/>
      <c r="AQ7" s="194"/>
      <c r="AR7" s="194"/>
      <c r="AS7" s="194"/>
      <c r="AT7" s="194"/>
      <c r="AU7" s="194"/>
      <c r="AV7" s="194"/>
      <c r="AW7" s="194"/>
      <c r="AX7" s="195"/>
    </row>
    <row r="8" spans="1:50" ht="53.25" customHeight="1" x14ac:dyDescent="0.15">
      <c r="A8" s="161" t="s">
        <v>173</v>
      </c>
      <c r="B8" s="162"/>
      <c r="C8" s="162"/>
      <c r="D8" s="162"/>
      <c r="E8" s="162"/>
      <c r="F8" s="163"/>
      <c r="G8" s="164" t="str">
        <f>入力規則等!A27</f>
        <v>科学技術・イノベーション</v>
      </c>
      <c r="H8" s="165"/>
      <c r="I8" s="165"/>
      <c r="J8" s="165"/>
      <c r="K8" s="165"/>
      <c r="L8" s="165"/>
      <c r="M8" s="165"/>
      <c r="N8" s="165"/>
      <c r="O8" s="165"/>
      <c r="P8" s="165"/>
      <c r="Q8" s="165"/>
      <c r="R8" s="165"/>
      <c r="S8" s="165"/>
      <c r="T8" s="165"/>
      <c r="U8" s="165"/>
      <c r="V8" s="165"/>
      <c r="W8" s="165"/>
      <c r="X8" s="166"/>
      <c r="Y8" s="167" t="s">
        <v>174</v>
      </c>
      <c r="Z8" s="168"/>
      <c r="AA8" s="168"/>
      <c r="AB8" s="168"/>
      <c r="AC8" s="168"/>
      <c r="AD8" s="169"/>
      <c r="AE8" s="170" t="str">
        <f>入力規則等!K13</f>
        <v>その他の事項経費</v>
      </c>
      <c r="AF8" s="165"/>
      <c r="AG8" s="165"/>
      <c r="AH8" s="165"/>
      <c r="AI8" s="165"/>
      <c r="AJ8" s="165"/>
      <c r="AK8" s="165"/>
      <c r="AL8" s="165"/>
      <c r="AM8" s="165"/>
      <c r="AN8" s="165"/>
      <c r="AO8" s="165"/>
      <c r="AP8" s="165"/>
      <c r="AQ8" s="165"/>
      <c r="AR8" s="165"/>
      <c r="AS8" s="165"/>
      <c r="AT8" s="165"/>
      <c r="AU8" s="165"/>
      <c r="AV8" s="165"/>
      <c r="AW8" s="165"/>
      <c r="AX8" s="171"/>
    </row>
    <row r="9" spans="1:50" ht="58.5" customHeight="1" x14ac:dyDescent="0.15">
      <c r="A9" s="172" t="s">
        <v>21</v>
      </c>
      <c r="B9" s="173"/>
      <c r="C9" s="173"/>
      <c r="D9" s="173"/>
      <c r="E9" s="173"/>
      <c r="F9" s="173"/>
      <c r="G9" s="174" t="s">
        <v>588</v>
      </c>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6"/>
    </row>
    <row r="10" spans="1:50" ht="80.25" customHeight="1" x14ac:dyDescent="0.15">
      <c r="A10" s="217" t="s">
        <v>27</v>
      </c>
      <c r="B10" s="218"/>
      <c r="C10" s="218"/>
      <c r="D10" s="218"/>
      <c r="E10" s="218"/>
      <c r="F10" s="218"/>
      <c r="G10" s="219" t="s">
        <v>571</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1"/>
    </row>
    <row r="11" spans="1:50" ht="42" customHeight="1" x14ac:dyDescent="0.15">
      <c r="A11" s="217" t="s">
        <v>5</v>
      </c>
      <c r="B11" s="218"/>
      <c r="C11" s="218"/>
      <c r="D11" s="218"/>
      <c r="E11" s="218"/>
      <c r="F11" s="222"/>
      <c r="G11" s="223" t="str">
        <f>入力規則等!P10</f>
        <v>委託・請負</v>
      </c>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5"/>
    </row>
    <row r="12" spans="1:50" ht="21" customHeight="1" x14ac:dyDescent="0.15">
      <c r="A12" s="226" t="s">
        <v>22</v>
      </c>
      <c r="B12" s="227"/>
      <c r="C12" s="227"/>
      <c r="D12" s="227"/>
      <c r="E12" s="227"/>
      <c r="F12" s="228"/>
      <c r="G12" s="233"/>
      <c r="H12" s="234"/>
      <c r="I12" s="234"/>
      <c r="J12" s="234"/>
      <c r="K12" s="234"/>
      <c r="L12" s="234"/>
      <c r="M12" s="234"/>
      <c r="N12" s="234"/>
      <c r="O12" s="234"/>
      <c r="P12" s="205" t="s">
        <v>384</v>
      </c>
      <c r="Q12" s="206"/>
      <c r="R12" s="206"/>
      <c r="S12" s="206"/>
      <c r="T12" s="206"/>
      <c r="U12" s="206"/>
      <c r="V12" s="235"/>
      <c r="W12" s="205" t="s">
        <v>536</v>
      </c>
      <c r="X12" s="206"/>
      <c r="Y12" s="206"/>
      <c r="Z12" s="206"/>
      <c r="AA12" s="206"/>
      <c r="AB12" s="206"/>
      <c r="AC12" s="235"/>
      <c r="AD12" s="205" t="s">
        <v>538</v>
      </c>
      <c r="AE12" s="206"/>
      <c r="AF12" s="206"/>
      <c r="AG12" s="206"/>
      <c r="AH12" s="206"/>
      <c r="AI12" s="206"/>
      <c r="AJ12" s="235"/>
      <c r="AK12" s="205" t="s">
        <v>548</v>
      </c>
      <c r="AL12" s="206"/>
      <c r="AM12" s="206"/>
      <c r="AN12" s="206"/>
      <c r="AO12" s="206"/>
      <c r="AP12" s="206"/>
      <c r="AQ12" s="235"/>
      <c r="AR12" s="205" t="s">
        <v>549</v>
      </c>
      <c r="AS12" s="206"/>
      <c r="AT12" s="206"/>
      <c r="AU12" s="206"/>
      <c r="AV12" s="206"/>
      <c r="AW12" s="206"/>
      <c r="AX12" s="207"/>
    </row>
    <row r="13" spans="1:50" ht="21" customHeight="1" x14ac:dyDescent="0.15">
      <c r="A13" s="229"/>
      <c r="B13" s="230"/>
      <c r="C13" s="230"/>
      <c r="D13" s="230"/>
      <c r="E13" s="230"/>
      <c r="F13" s="231"/>
      <c r="G13" s="249" t="s">
        <v>6</v>
      </c>
      <c r="H13" s="250"/>
      <c r="I13" s="208" t="s">
        <v>7</v>
      </c>
      <c r="J13" s="209"/>
      <c r="K13" s="209"/>
      <c r="L13" s="209"/>
      <c r="M13" s="209"/>
      <c r="N13" s="209"/>
      <c r="O13" s="210"/>
      <c r="P13" s="199">
        <v>60</v>
      </c>
      <c r="Q13" s="200"/>
      <c r="R13" s="200"/>
      <c r="S13" s="200"/>
      <c r="T13" s="200"/>
      <c r="U13" s="200"/>
      <c r="V13" s="201"/>
      <c r="W13" s="199">
        <v>60</v>
      </c>
      <c r="X13" s="200"/>
      <c r="Y13" s="200"/>
      <c r="Z13" s="200"/>
      <c r="AA13" s="200"/>
      <c r="AB13" s="200"/>
      <c r="AC13" s="201"/>
      <c r="AD13" s="199">
        <v>54.45</v>
      </c>
      <c r="AE13" s="200"/>
      <c r="AF13" s="200"/>
      <c r="AG13" s="200"/>
      <c r="AH13" s="200"/>
      <c r="AI13" s="200"/>
      <c r="AJ13" s="201"/>
      <c r="AK13" s="199">
        <v>54.44</v>
      </c>
      <c r="AL13" s="200"/>
      <c r="AM13" s="200"/>
      <c r="AN13" s="200"/>
      <c r="AO13" s="200"/>
      <c r="AP13" s="200"/>
      <c r="AQ13" s="201"/>
      <c r="AR13" s="211">
        <v>54.44</v>
      </c>
      <c r="AS13" s="212"/>
      <c r="AT13" s="212"/>
      <c r="AU13" s="212"/>
      <c r="AV13" s="212"/>
      <c r="AW13" s="212"/>
      <c r="AX13" s="213"/>
    </row>
    <row r="14" spans="1:50" ht="21" customHeight="1" x14ac:dyDescent="0.15">
      <c r="A14" s="229"/>
      <c r="B14" s="230"/>
      <c r="C14" s="230"/>
      <c r="D14" s="230"/>
      <c r="E14" s="230"/>
      <c r="F14" s="231"/>
      <c r="G14" s="251"/>
      <c r="H14" s="252"/>
      <c r="I14" s="196" t="s">
        <v>8</v>
      </c>
      <c r="J14" s="214"/>
      <c r="K14" s="214"/>
      <c r="L14" s="214"/>
      <c r="M14" s="214"/>
      <c r="N14" s="214"/>
      <c r="O14" s="215"/>
      <c r="P14" s="199" t="s">
        <v>572</v>
      </c>
      <c r="Q14" s="200"/>
      <c r="R14" s="200"/>
      <c r="S14" s="200"/>
      <c r="T14" s="200"/>
      <c r="U14" s="200"/>
      <c r="V14" s="201"/>
      <c r="W14" s="199" t="s">
        <v>572</v>
      </c>
      <c r="X14" s="200"/>
      <c r="Y14" s="200"/>
      <c r="Z14" s="200"/>
      <c r="AA14" s="200"/>
      <c r="AB14" s="200"/>
      <c r="AC14" s="201"/>
      <c r="AD14" s="199" t="s">
        <v>572</v>
      </c>
      <c r="AE14" s="200"/>
      <c r="AF14" s="200"/>
      <c r="AG14" s="200"/>
      <c r="AH14" s="200"/>
      <c r="AI14" s="200"/>
      <c r="AJ14" s="201"/>
      <c r="AK14" s="199"/>
      <c r="AL14" s="200"/>
      <c r="AM14" s="200"/>
      <c r="AN14" s="200"/>
      <c r="AO14" s="200"/>
      <c r="AP14" s="200"/>
      <c r="AQ14" s="201"/>
      <c r="AR14" s="255"/>
      <c r="AS14" s="255"/>
      <c r="AT14" s="255"/>
      <c r="AU14" s="255"/>
      <c r="AV14" s="255"/>
      <c r="AW14" s="255"/>
      <c r="AX14" s="256"/>
    </row>
    <row r="15" spans="1:50" ht="21" customHeight="1" x14ac:dyDescent="0.15">
      <c r="A15" s="229"/>
      <c r="B15" s="230"/>
      <c r="C15" s="230"/>
      <c r="D15" s="230"/>
      <c r="E15" s="230"/>
      <c r="F15" s="231"/>
      <c r="G15" s="251"/>
      <c r="H15" s="252"/>
      <c r="I15" s="196" t="s">
        <v>47</v>
      </c>
      <c r="J15" s="197"/>
      <c r="K15" s="197"/>
      <c r="L15" s="197"/>
      <c r="M15" s="197"/>
      <c r="N15" s="197"/>
      <c r="O15" s="198"/>
      <c r="P15" s="199" t="s">
        <v>572</v>
      </c>
      <c r="Q15" s="200"/>
      <c r="R15" s="200"/>
      <c r="S15" s="200"/>
      <c r="T15" s="200"/>
      <c r="U15" s="200"/>
      <c r="V15" s="201"/>
      <c r="W15" s="199" t="s">
        <v>572</v>
      </c>
      <c r="X15" s="200"/>
      <c r="Y15" s="200"/>
      <c r="Z15" s="200"/>
      <c r="AA15" s="200"/>
      <c r="AB15" s="200"/>
      <c r="AC15" s="201"/>
      <c r="AD15" s="199" t="s">
        <v>572</v>
      </c>
      <c r="AE15" s="200"/>
      <c r="AF15" s="200"/>
      <c r="AG15" s="200"/>
      <c r="AH15" s="200"/>
      <c r="AI15" s="200"/>
      <c r="AJ15" s="201"/>
      <c r="AK15" s="199" t="s">
        <v>587</v>
      </c>
      <c r="AL15" s="200"/>
      <c r="AM15" s="200"/>
      <c r="AN15" s="200"/>
      <c r="AO15" s="200"/>
      <c r="AP15" s="200"/>
      <c r="AQ15" s="201"/>
      <c r="AR15" s="199"/>
      <c r="AS15" s="200"/>
      <c r="AT15" s="200"/>
      <c r="AU15" s="200"/>
      <c r="AV15" s="200"/>
      <c r="AW15" s="200"/>
      <c r="AX15" s="216"/>
    </row>
    <row r="16" spans="1:50" ht="21" customHeight="1" x14ac:dyDescent="0.15">
      <c r="A16" s="229"/>
      <c r="B16" s="230"/>
      <c r="C16" s="230"/>
      <c r="D16" s="230"/>
      <c r="E16" s="230"/>
      <c r="F16" s="231"/>
      <c r="G16" s="251"/>
      <c r="H16" s="252"/>
      <c r="I16" s="196" t="s">
        <v>48</v>
      </c>
      <c r="J16" s="197"/>
      <c r="K16" s="197"/>
      <c r="L16" s="197"/>
      <c r="M16" s="197"/>
      <c r="N16" s="197"/>
      <c r="O16" s="198"/>
      <c r="P16" s="199" t="s">
        <v>572</v>
      </c>
      <c r="Q16" s="200"/>
      <c r="R16" s="200"/>
      <c r="S16" s="200"/>
      <c r="T16" s="200"/>
      <c r="U16" s="200"/>
      <c r="V16" s="201"/>
      <c r="W16" s="199" t="s">
        <v>572</v>
      </c>
      <c r="X16" s="200"/>
      <c r="Y16" s="200"/>
      <c r="Z16" s="200"/>
      <c r="AA16" s="200"/>
      <c r="AB16" s="200"/>
      <c r="AC16" s="201"/>
      <c r="AD16" s="199" t="s">
        <v>572</v>
      </c>
      <c r="AE16" s="200"/>
      <c r="AF16" s="200"/>
      <c r="AG16" s="200"/>
      <c r="AH16" s="200"/>
      <c r="AI16" s="200"/>
      <c r="AJ16" s="201"/>
      <c r="AK16" s="199"/>
      <c r="AL16" s="200"/>
      <c r="AM16" s="200"/>
      <c r="AN16" s="200"/>
      <c r="AO16" s="200"/>
      <c r="AP16" s="200"/>
      <c r="AQ16" s="201"/>
      <c r="AR16" s="202"/>
      <c r="AS16" s="203"/>
      <c r="AT16" s="203"/>
      <c r="AU16" s="203"/>
      <c r="AV16" s="203"/>
      <c r="AW16" s="203"/>
      <c r="AX16" s="204"/>
    </row>
    <row r="17" spans="1:50" ht="24.75" customHeight="1" x14ac:dyDescent="0.15">
      <c r="A17" s="229"/>
      <c r="B17" s="230"/>
      <c r="C17" s="230"/>
      <c r="D17" s="230"/>
      <c r="E17" s="230"/>
      <c r="F17" s="231"/>
      <c r="G17" s="251"/>
      <c r="H17" s="252"/>
      <c r="I17" s="196" t="s">
        <v>46</v>
      </c>
      <c r="J17" s="214"/>
      <c r="K17" s="214"/>
      <c r="L17" s="214"/>
      <c r="M17" s="214"/>
      <c r="N17" s="214"/>
      <c r="O17" s="215"/>
      <c r="P17" s="199" t="s">
        <v>572</v>
      </c>
      <c r="Q17" s="200"/>
      <c r="R17" s="200"/>
      <c r="S17" s="200"/>
      <c r="T17" s="200"/>
      <c r="U17" s="200"/>
      <c r="V17" s="201"/>
      <c r="W17" s="199" t="s">
        <v>572</v>
      </c>
      <c r="X17" s="200"/>
      <c r="Y17" s="200"/>
      <c r="Z17" s="200"/>
      <c r="AA17" s="200"/>
      <c r="AB17" s="200"/>
      <c r="AC17" s="201"/>
      <c r="AD17" s="199" t="s">
        <v>572</v>
      </c>
      <c r="AE17" s="200"/>
      <c r="AF17" s="200"/>
      <c r="AG17" s="200"/>
      <c r="AH17" s="200"/>
      <c r="AI17" s="200"/>
      <c r="AJ17" s="201"/>
      <c r="AK17" s="199" t="s">
        <v>633</v>
      </c>
      <c r="AL17" s="200"/>
      <c r="AM17" s="200"/>
      <c r="AN17" s="200"/>
      <c r="AO17" s="200"/>
      <c r="AP17" s="200"/>
      <c r="AQ17" s="201"/>
      <c r="AR17" s="247"/>
      <c r="AS17" s="247"/>
      <c r="AT17" s="247"/>
      <c r="AU17" s="247"/>
      <c r="AV17" s="247"/>
      <c r="AW17" s="247"/>
      <c r="AX17" s="248"/>
    </row>
    <row r="18" spans="1:50" ht="24.75" customHeight="1" x14ac:dyDescent="0.15">
      <c r="A18" s="229"/>
      <c r="B18" s="230"/>
      <c r="C18" s="230"/>
      <c r="D18" s="230"/>
      <c r="E18" s="230"/>
      <c r="F18" s="231"/>
      <c r="G18" s="253"/>
      <c r="H18" s="254"/>
      <c r="I18" s="240" t="s">
        <v>18</v>
      </c>
      <c r="J18" s="241"/>
      <c r="K18" s="241"/>
      <c r="L18" s="241"/>
      <c r="M18" s="241"/>
      <c r="N18" s="241"/>
      <c r="O18" s="242"/>
      <c r="P18" s="243">
        <f>SUM(P13:V17)</f>
        <v>60</v>
      </c>
      <c r="Q18" s="244"/>
      <c r="R18" s="244"/>
      <c r="S18" s="244"/>
      <c r="T18" s="244"/>
      <c r="U18" s="244"/>
      <c r="V18" s="245"/>
      <c r="W18" s="243">
        <f>SUM(W13:AC17)</f>
        <v>60</v>
      </c>
      <c r="X18" s="244"/>
      <c r="Y18" s="244"/>
      <c r="Z18" s="244"/>
      <c r="AA18" s="244"/>
      <c r="AB18" s="244"/>
      <c r="AC18" s="245"/>
      <c r="AD18" s="243">
        <f>SUM(AD13:AJ17)</f>
        <v>54.45</v>
      </c>
      <c r="AE18" s="244"/>
      <c r="AF18" s="244"/>
      <c r="AG18" s="244"/>
      <c r="AH18" s="244"/>
      <c r="AI18" s="244"/>
      <c r="AJ18" s="245"/>
      <c r="AK18" s="243">
        <f>SUM(AK13:AQ17)</f>
        <v>54.44</v>
      </c>
      <c r="AL18" s="244"/>
      <c r="AM18" s="244"/>
      <c r="AN18" s="244"/>
      <c r="AO18" s="244"/>
      <c r="AP18" s="244"/>
      <c r="AQ18" s="245"/>
      <c r="AR18" s="243">
        <f>SUM(AR13:AX17)</f>
        <v>54.44</v>
      </c>
      <c r="AS18" s="244"/>
      <c r="AT18" s="244"/>
      <c r="AU18" s="244"/>
      <c r="AV18" s="244"/>
      <c r="AW18" s="244"/>
      <c r="AX18" s="246"/>
    </row>
    <row r="19" spans="1:50" ht="24.75" customHeight="1" x14ac:dyDescent="0.15">
      <c r="A19" s="229"/>
      <c r="B19" s="230"/>
      <c r="C19" s="230"/>
      <c r="D19" s="230"/>
      <c r="E19" s="230"/>
      <c r="F19" s="231"/>
      <c r="G19" s="236" t="s">
        <v>9</v>
      </c>
      <c r="H19" s="237"/>
      <c r="I19" s="237"/>
      <c r="J19" s="237"/>
      <c r="K19" s="237"/>
      <c r="L19" s="237"/>
      <c r="M19" s="237"/>
      <c r="N19" s="237"/>
      <c r="O19" s="237"/>
      <c r="P19" s="199">
        <v>18</v>
      </c>
      <c r="Q19" s="200"/>
      <c r="R19" s="200"/>
      <c r="S19" s="200"/>
      <c r="T19" s="200"/>
      <c r="U19" s="200"/>
      <c r="V19" s="201"/>
      <c r="W19" s="199">
        <v>40.5</v>
      </c>
      <c r="X19" s="200"/>
      <c r="Y19" s="200"/>
      <c r="Z19" s="200"/>
      <c r="AA19" s="200"/>
      <c r="AB19" s="200"/>
      <c r="AC19" s="201"/>
      <c r="AD19" s="199">
        <v>19.899999999999999</v>
      </c>
      <c r="AE19" s="200"/>
      <c r="AF19" s="200"/>
      <c r="AG19" s="200"/>
      <c r="AH19" s="200"/>
      <c r="AI19" s="200"/>
      <c r="AJ19" s="201"/>
      <c r="AK19" s="238"/>
      <c r="AL19" s="238"/>
      <c r="AM19" s="238"/>
      <c r="AN19" s="238"/>
      <c r="AO19" s="238"/>
      <c r="AP19" s="238"/>
      <c r="AQ19" s="238"/>
      <c r="AR19" s="238"/>
      <c r="AS19" s="238"/>
      <c r="AT19" s="238"/>
      <c r="AU19" s="238"/>
      <c r="AV19" s="238"/>
      <c r="AW19" s="238"/>
      <c r="AX19" s="239"/>
    </row>
    <row r="20" spans="1:50" ht="24.75" customHeight="1" x14ac:dyDescent="0.15">
      <c r="A20" s="229"/>
      <c r="B20" s="230"/>
      <c r="C20" s="230"/>
      <c r="D20" s="230"/>
      <c r="E20" s="230"/>
      <c r="F20" s="231"/>
      <c r="G20" s="236" t="s">
        <v>10</v>
      </c>
      <c r="H20" s="237"/>
      <c r="I20" s="237"/>
      <c r="J20" s="237"/>
      <c r="K20" s="237"/>
      <c r="L20" s="237"/>
      <c r="M20" s="237"/>
      <c r="N20" s="237"/>
      <c r="O20" s="237"/>
      <c r="P20" s="271">
        <f>IF(P18=0, "-", SUM(P19)/P18)</f>
        <v>0.3</v>
      </c>
      <c r="Q20" s="271"/>
      <c r="R20" s="271"/>
      <c r="S20" s="271"/>
      <c r="T20" s="271"/>
      <c r="U20" s="271"/>
      <c r="V20" s="271"/>
      <c r="W20" s="271">
        <f>IF(W18=0, "-", SUM(W19)/W18)</f>
        <v>0.67500000000000004</v>
      </c>
      <c r="X20" s="271"/>
      <c r="Y20" s="271"/>
      <c r="Z20" s="271"/>
      <c r="AA20" s="271"/>
      <c r="AB20" s="271"/>
      <c r="AC20" s="271"/>
      <c r="AD20" s="271">
        <f>IF(AD18=0, "-", SUM(AD19)/AD18)</f>
        <v>0.36547291092745632</v>
      </c>
      <c r="AE20" s="271"/>
      <c r="AF20" s="271"/>
      <c r="AG20" s="271"/>
      <c r="AH20" s="271"/>
      <c r="AI20" s="271"/>
      <c r="AJ20" s="271"/>
      <c r="AK20" s="238"/>
      <c r="AL20" s="238"/>
      <c r="AM20" s="238"/>
      <c r="AN20" s="238"/>
      <c r="AO20" s="238"/>
      <c r="AP20" s="238"/>
      <c r="AQ20" s="272"/>
      <c r="AR20" s="272"/>
      <c r="AS20" s="272"/>
      <c r="AT20" s="272"/>
      <c r="AU20" s="238"/>
      <c r="AV20" s="238"/>
      <c r="AW20" s="238"/>
      <c r="AX20" s="239"/>
    </row>
    <row r="21" spans="1:50" ht="25.5" customHeight="1" x14ac:dyDescent="0.15">
      <c r="A21" s="172"/>
      <c r="B21" s="173"/>
      <c r="C21" s="173"/>
      <c r="D21" s="173"/>
      <c r="E21" s="173"/>
      <c r="F21" s="232"/>
      <c r="G21" s="269" t="s">
        <v>212</v>
      </c>
      <c r="H21" s="270"/>
      <c r="I21" s="270"/>
      <c r="J21" s="270"/>
      <c r="K21" s="270"/>
      <c r="L21" s="270"/>
      <c r="M21" s="270"/>
      <c r="N21" s="270"/>
      <c r="O21" s="270"/>
      <c r="P21" s="271">
        <f>IF(P19=0, "-", SUM(P19)/SUM(P13,P14))</f>
        <v>0.3</v>
      </c>
      <c r="Q21" s="271"/>
      <c r="R21" s="271"/>
      <c r="S21" s="271"/>
      <c r="T21" s="271"/>
      <c r="U21" s="271"/>
      <c r="V21" s="271"/>
      <c r="W21" s="271">
        <f>IF(W19=0, "-", SUM(W19)/SUM(W13,W14))</f>
        <v>0.67500000000000004</v>
      </c>
      <c r="X21" s="271"/>
      <c r="Y21" s="271"/>
      <c r="Z21" s="271"/>
      <c r="AA21" s="271"/>
      <c r="AB21" s="271"/>
      <c r="AC21" s="271"/>
      <c r="AD21" s="271">
        <f>IF(AD19=0, "-", SUM(AD19)/SUM(AD13,AD14))</f>
        <v>0.36547291092745632</v>
      </c>
      <c r="AE21" s="271"/>
      <c r="AF21" s="271"/>
      <c r="AG21" s="271"/>
      <c r="AH21" s="271"/>
      <c r="AI21" s="271"/>
      <c r="AJ21" s="271"/>
      <c r="AK21" s="238"/>
      <c r="AL21" s="238"/>
      <c r="AM21" s="238"/>
      <c r="AN21" s="238"/>
      <c r="AO21" s="238"/>
      <c r="AP21" s="238"/>
      <c r="AQ21" s="272"/>
      <c r="AR21" s="272"/>
      <c r="AS21" s="272"/>
      <c r="AT21" s="272"/>
      <c r="AU21" s="238"/>
      <c r="AV21" s="238"/>
      <c r="AW21" s="238"/>
      <c r="AX21" s="239"/>
    </row>
    <row r="22" spans="1:50" ht="18.75" customHeight="1" x14ac:dyDescent="0.15">
      <c r="A22" s="273" t="s">
        <v>552</v>
      </c>
      <c r="B22" s="274"/>
      <c r="C22" s="274"/>
      <c r="D22" s="274"/>
      <c r="E22" s="274"/>
      <c r="F22" s="275"/>
      <c r="G22" s="279" t="s">
        <v>206</v>
      </c>
      <c r="H22" s="258"/>
      <c r="I22" s="258"/>
      <c r="J22" s="258"/>
      <c r="K22" s="258"/>
      <c r="L22" s="258"/>
      <c r="M22" s="258"/>
      <c r="N22" s="258"/>
      <c r="O22" s="280"/>
      <c r="P22" s="257" t="s">
        <v>550</v>
      </c>
      <c r="Q22" s="258"/>
      <c r="R22" s="258"/>
      <c r="S22" s="258"/>
      <c r="T22" s="258"/>
      <c r="U22" s="258"/>
      <c r="V22" s="280"/>
      <c r="W22" s="257" t="s">
        <v>551</v>
      </c>
      <c r="X22" s="258"/>
      <c r="Y22" s="258"/>
      <c r="Z22" s="258"/>
      <c r="AA22" s="258"/>
      <c r="AB22" s="258"/>
      <c r="AC22" s="280"/>
      <c r="AD22" s="257" t="s">
        <v>205</v>
      </c>
      <c r="AE22" s="258"/>
      <c r="AF22" s="258"/>
      <c r="AG22" s="258"/>
      <c r="AH22" s="258"/>
      <c r="AI22" s="258"/>
      <c r="AJ22" s="258"/>
      <c r="AK22" s="258"/>
      <c r="AL22" s="258"/>
      <c r="AM22" s="258"/>
      <c r="AN22" s="258"/>
      <c r="AO22" s="258"/>
      <c r="AP22" s="258"/>
      <c r="AQ22" s="258"/>
      <c r="AR22" s="258"/>
      <c r="AS22" s="258"/>
      <c r="AT22" s="258"/>
      <c r="AU22" s="258"/>
      <c r="AV22" s="258"/>
      <c r="AW22" s="258"/>
      <c r="AX22" s="259"/>
    </row>
    <row r="23" spans="1:50" ht="25.5" customHeight="1" x14ac:dyDescent="0.15">
      <c r="A23" s="276"/>
      <c r="B23" s="277"/>
      <c r="C23" s="277"/>
      <c r="D23" s="277"/>
      <c r="E23" s="277"/>
      <c r="F23" s="278"/>
      <c r="G23" s="260" t="s">
        <v>573</v>
      </c>
      <c r="H23" s="261"/>
      <c r="I23" s="261"/>
      <c r="J23" s="261"/>
      <c r="K23" s="261"/>
      <c r="L23" s="261"/>
      <c r="M23" s="261"/>
      <c r="N23" s="261"/>
      <c r="O23" s="262"/>
      <c r="P23" s="211">
        <v>54.44</v>
      </c>
      <c r="Q23" s="212"/>
      <c r="R23" s="212"/>
      <c r="S23" s="212"/>
      <c r="T23" s="212"/>
      <c r="U23" s="212"/>
      <c r="V23" s="263"/>
      <c r="W23" s="211">
        <v>54.44</v>
      </c>
      <c r="X23" s="212"/>
      <c r="Y23" s="212"/>
      <c r="Z23" s="212"/>
      <c r="AA23" s="212"/>
      <c r="AB23" s="212"/>
      <c r="AC23" s="263"/>
      <c r="AD23" s="264" t="s">
        <v>633</v>
      </c>
      <c r="AE23" s="265"/>
      <c r="AF23" s="265"/>
      <c r="AG23" s="265"/>
      <c r="AH23" s="265"/>
      <c r="AI23" s="265"/>
      <c r="AJ23" s="265"/>
      <c r="AK23" s="265"/>
      <c r="AL23" s="265"/>
      <c r="AM23" s="265"/>
      <c r="AN23" s="265"/>
      <c r="AO23" s="265"/>
      <c r="AP23" s="265"/>
      <c r="AQ23" s="265"/>
      <c r="AR23" s="265"/>
      <c r="AS23" s="265"/>
      <c r="AT23" s="265"/>
      <c r="AU23" s="265"/>
      <c r="AV23" s="265"/>
      <c r="AW23" s="265"/>
      <c r="AX23" s="266"/>
    </row>
    <row r="24" spans="1:50" ht="25.5" customHeight="1" thickBot="1" x14ac:dyDescent="0.2">
      <c r="A24" s="276"/>
      <c r="B24" s="277"/>
      <c r="C24" s="277"/>
      <c r="D24" s="277"/>
      <c r="E24" s="277"/>
      <c r="F24" s="278"/>
      <c r="G24" s="109" t="s">
        <v>18</v>
      </c>
      <c r="H24" s="110"/>
      <c r="I24" s="110"/>
      <c r="J24" s="110"/>
      <c r="K24" s="110"/>
      <c r="L24" s="110"/>
      <c r="M24" s="110"/>
      <c r="N24" s="110"/>
      <c r="O24" s="111"/>
      <c r="P24" s="297">
        <f>AK13</f>
        <v>54.44</v>
      </c>
      <c r="Q24" s="298"/>
      <c r="R24" s="298"/>
      <c r="S24" s="298"/>
      <c r="T24" s="298"/>
      <c r="U24" s="298"/>
      <c r="V24" s="299"/>
      <c r="W24" s="300">
        <f>AR13</f>
        <v>54.44</v>
      </c>
      <c r="X24" s="301"/>
      <c r="Y24" s="301"/>
      <c r="Z24" s="301"/>
      <c r="AA24" s="301"/>
      <c r="AB24" s="301"/>
      <c r="AC24" s="302"/>
      <c r="AD24" s="267"/>
      <c r="AE24" s="267"/>
      <c r="AF24" s="267"/>
      <c r="AG24" s="267"/>
      <c r="AH24" s="267"/>
      <c r="AI24" s="267"/>
      <c r="AJ24" s="267"/>
      <c r="AK24" s="267"/>
      <c r="AL24" s="267"/>
      <c r="AM24" s="267"/>
      <c r="AN24" s="267"/>
      <c r="AO24" s="267"/>
      <c r="AP24" s="267"/>
      <c r="AQ24" s="267"/>
      <c r="AR24" s="267"/>
      <c r="AS24" s="267"/>
      <c r="AT24" s="267"/>
      <c r="AU24" s="267"/>
      <c r="AV24" s="267"/>
      <c r="AW24" s="267"/>
      <c r="AX24" s="268"/>
    </row>
    <row r="25" spans="1:50" ht="47.25" customHeight="1" x14ac:dyDescent="0.15">
      <c r="A25" s="303" t="s">
        <v>541</v>
      </c>
      <c r="B25" s="304"/>
      <c r="C25" s="304"/>
      <c r="D25" s="304"/>
      <c r="E25" s="304"/>
      <c r="F25" s="305"/>
      <c r="G25" s="306" t="s">
        <v>615</v>
      </c>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2"/>
    </row>
    <row r="26" spans="1:50" ht="31.5" customHeight="1" x14ac:dyDescent="0.15">
      <c r="A26" s="308" t="s">
        <v>542</v>
      </c>
      <c r="B26" s="284"/>
      <c r="C26" s="284"/>
      <c r="D26" s="284"/>
      <c r="E26" s="284"/>
      <c r="F26" s="285"/>
      <c r="G26" s="310" t="s">
        <v>540</v>
      </c>
      <c r="H26" s="311"/>
      <c r="I26" s="311"/>
      <c r="J26" s="311"/>
      <c r="K26" s="311"/>
      <c r="L26" s="311"/>
      <c r="M26" s="311"/>
      <c r="N26" s="311"/>
      <c r="O26" s="311"/>
      <c r="P26" s="312" t="s">
        <v>539</v>
      </c>
      <c r="Q26" s="311"/>
      <c r="R26" s="311"/>
      <c r="S26" s="311"/>
      <c r="T26" s="311"/>
      <c r="U26" s="311"/>
      <c r="V26" s="311"/>
      <c r="W26" s="311"/>
      <c r="X26" s="313"/>
      <c r="Y26" s="314"/>
      <c r="Z26" s="315"/>
      <c r="AA26" s="316"/>
      <c r="AB26" s="361" t="s">
        <v>11</v>
      </c>
      <c r="AC26" s="361"/>
      <c r="AD26" s="361"/>
      <c r="AE26" s="362" t="s">
        <v>384</v>
      </c>
      <c r="AF26" s="363"/>
      <c r="AG26" s="363"/>
      <c r="AH26" s="364"/>
      <c r="AI26" s="362" t="s">
        <v>536</v>
      </c>
      <c r="AJ26" s="363"/>
      <c r="AK26" s="363"/>
      <c r="AL26" s="364"/>
      <c r="AM26" s="362" t="s">
        <v>352</v>
      </c>
      <c r="AN26" s="363"/>
      <c r="AO26" s="363"/>
      <c r="AP26" s="364"/>
      <c r="AQ26" s="371" t="s">
        <v>383</v>
      </c>
      <c r="AR26" s="372"/>
      <c r="AS26" s="372"/>
      <c r="AT26" s="373"/>
      <c r="AU26" s="371" t="s">
        <v>553</v>
      </c>
      <c r="AV26" s="372"/>
      <c r="AW26" s="372"/>
      <c r="AX26" s="374"/>
    </row>
    <row r="27" spans="1:50" ht="27.95" customHeight="1" x14ac:dyDescent="0.15">
      <c r="A27" s="308"/>
      <c r="B27" s="284"/>
      <c r="C27" s="284"/>
      <c r="D27" s="284"/>
      <c r="E27" s="284"/>
      <c r="F27" s="285"/>
      <c r="G27" s="317" t="s">
        <v>617</v>
      </c>
      <c r="H27" s="318"/>
      <c r="I27" s="318"/>
      <c r="J27" s="318"/>
      <c r="K27" s="318"/>
      <c r="L27" s="318"/>
      <c r="M27" s="318"/>
      <c r="N27" s="318"/>
      <c r="O27" s="318"/>
      <c r="P27" s="321" t="s">
        <v>577</v>
      </c>
      <c r="Q27" s="322"/>
      <c r="R27" s="322"/>
      <c r="S27" s="322"/>
      <c r="T27" s="322"/>
      <c r="U27" s="322"/>
      <c r="V27" s="322"/>
      <c r="W27" s="322"/>
      <c r="X27" s="323"/>
      <c r="Y27" s="327" t="s">
        <v>51</v>
      </c>
      <c r="Z27" s="328"/>
      <c r="AA27" s="329"/>
      <c r="AB27" s="330" t="s">
        <v>578</v>
      </c>
      <c r="AC27" s="330"/>
      <c r="AD27" s="330"/>
      <c r="AE27" s="331">
        <v>26</v>
      </c>
      <c r="AF27" s="331"/>
      <c r="AG27" s="331"/>
      <c r="AH27" s="331"/>
      <c r="AI27" s="331">
        <v>23</v>
      </c>
      <c r="AJ27" s="331"/>
      <c r="AK27" s="331"/>
      <c r="AL27" s="331"/>
      <c r="AM27" s="331">
        <v>25</v>
      </c>
      <c r="AN27" s="331"/>
      <c r="AO27" s="331"/>
      <c r="AP27" s="331"/>
      <c r="AQ27" s="358" t="s">
        <v>622</v>
      </c>
      <c r="AR27" s="331"/>
      <c r="AS27" s="331"/>
      <c r="AT27" s="331"/>
      <c r="AU27" s="349" t="s">
        <v>622</v>
      </c>
      <c r="AV27" s="365"/>
      <c r="AW27" s="365"/>
      <c r="AX27" s="366"/>
    </row>
    <row r="28" spans="1:50" ht="27.95" customHeight="1" x14ac:dyDescent="0.15">
      <c r="A28" s="309"/>
      <c r="B28" s="287"/>
      <c r="C28" s="287"/>
      <c r="D28" s="287"/>
      <c r="E28" s="287"/>
      <c r="F28" s="288"/>
      <c r="G28" s="319"/>
      <c r="H28" s="320"/>
      <c r="I28" s="320"/>
      <c r="J28" s="320"/>
      <c r="K28" s="320"/>
      <c r="L28" s="320"/>
      <c r="M28" s="320"/>
      <c r="N28" s="320"/>
      <c r="O28" s="320"/>
      <c r="P28" s="324"/>
      <c r="Q28" s="325"/>
      <c r="R28" s="325"/>
      <c r="S28" s="325"/>
      <c r="T28" s="325"/>
      <c r="U28" s="325"/>
      <c r="V28" s="325"/>
      <c r="W28" s="325"/>
      <c r="X28" s="326"/>
      <c r="Y28" s="367" t="s">
        <v>52</v>
      </c>
      <c r="Z28" s="368"/>
      <c r="AA28" s="369"/>
      <c r="AB28" s="330" t="s">
        <v>578</v>
      </c>
      <c r="AC28" s="330"/>
      <c r="AD28" s="330"/>
      <c r="AE28" s="331" t="s">
        <v>572</v>
      </c>
      <c r="AF28" s="331"/>
      <c r="AG28" s="331"/>
      <c r="AH28" s="331"/>
      <c r="AI28" s="331">
        <v>24</v>
      </c>
      <c r="AJ28" s="331"/>
      <c r="AK28" s="331"/>
      <c r="AL28" s="331"/>
      <c r="AM28" s="331">
        <v>25</v>
      </c>
      <c r="AN28" s="331"/>
      <c r="AO28" s="331"/>
      <c r="AP28" s="331"/>
      <c r="AQ28" s="331">
        <v>25</v>
      </c>
      <c r="AR28" s="331"/>
      <c r="AS28" s="331"/>
      <c r="AT28" s="331"/>
      <c r="AU28" s="370">
        <v>25</v>
      </c>
      <c r="AV28" s="365"/>
      <c r="AW28" s="365"/>
      <c r="AX28" s="366"/>
    </row>
    <row r="29" spans="1:50" ht="23.25" customHeight="1" x14ac:dyDescent="0.15">
      <c r="A29" s="395" t="s">
        <v>543</v>
      </c>
      <c r="B29" s="396"/>
      <c r="C29" s="396"/>
      <c r="D29" s="396"/>
      <c r="E29" s="396"/>
      <c r="F29" s="397"/>
      <c r="G29" s="206" t="s">
        <v>544</v>
      </c>
      <c r="H29" s="206"/>
      <c r="I29" s="206"/>
      <c r="J29" s="206"/>
      <c r="K29" s="206"/>
      <c r="L29" s="206"/>
      <c r="M29" s="206"/>
      <c r="N29" s="206"/>
      <c r="O29" s="206"/>
      <c r="P29" s="206"/>
      <c r="Q29" s="206"/>
      <c r="R29" s="206"/>
      <c r="S29" s="206"/>
      <c r="T29" s="206"/>
      <c r="U29" s="206"/>
      <c r="V29" s="206"/>
      <c r="W29" s="206"/>
      <c r="X29" s="235"/>
      <c r="Y29" s="403"/>
      <c r="Z29" s="404"/>
      <c r="AA29" s="405"/>
      <c r="AB29" s="205" t="s">
        <v>11</v>
      </c>
      <c r="AC29" s="206"/>
      <c r="AD29" s="235"/>
      <c r="AE29" s="205" t="s">
        <v>384</v>
      </c>
      <c r="AF29" s="206"/>
      <c r="AG29" s="206"/>
      <c r="AH29" s="235"/>
      <c r="AI29" s="205" t="s">
        <v>536</v>
      </c>
      <c r="AJ29" s="206"/>
      <c r="AK29" s="206"/>
      <c r="AL29" s="235"/>
      <c r="AM29" s="205" t="s">
        <v>352</v>
      </c>
      <c r="AN29" s="206"/>
      <c r="AO29" s="206"/>
      <c r="AP29" s="235"/>
      <c r="AQ29" s="376" t="s">
        <v>554</v>
      </c>
      <c r="AR29" s="377"/>
      <c r="AS29" s="377"/>
      <c r="AT29" s="377"/>
      <c r="AU29" s="377"/>
      <c r="AV29" s="377"/>
      <c r="AW29" s="377"/>
      <c r="AX29" s="378"/>
    </row>
    <row r="30" spans="1:50" ht="23.25" customHeight="1" x14ac:dyDescent="0.15">
      <c r="A30" s="398"/>
      <c r="B30" s="399"/>
      <c r="C30" s="399"/>
      <c r="D30" s="399"/>
      <c r="E30" s="399"/>
      <c r="F30" s="400"/>
      <c r="G30" s="354" t="s">
        <v>624</v>
      </c>
      <c r="H30" s="355"/>
      <c r="I30" s="355"/>
      <c r="J30" s="355"/>
      <c r="K30" s="355"/>
      <c r="L30" s="355"/>
      <c r="M30" s="355"/>
      <c r="N30" s="355"/>
      <c r="O30" s="355"/>
      <c r="P30" s="355"/>
      <c r="Q30" s="355"/>
      <c r="R30" s="355"/>
      <c r="S30" s="355"/>
      <c r="T30" s="355"/>
      <c r="U30" s="355"/>
      <c r="V30" s="355"/>
      <c r="W30" s="355"/>
      <c r="X30" s="355"/>
      <c r="Y30" s="379" t="s">
        <v>543</v>
      </c>
      <c r="Z30" s="380"/>
      <c r="AA30" s="381"/>
      <c r="AB30" s="382" t="s">
        <v>579</v>
      </c>
      <c r="AC30" s="383"/>
      <c r="AD30" s="384"/>
      <c r="AE30" s="358">
        <v>2.2999999999999998</v>
      </c>
      <c r="AF30" s="358"/>
      <c r="AG30" s="358"/>
      <c r="AH30" s="358"/>
      <c r="AI30" s="358">
        <v>2.6</v>
      </c>
      <c r="AJ30" s="358"/>
      <c r="AK30" s="358"/>
      <c r="AL30" s="358"/>
      <c r="AM30" s="358">
        <v>2.2000000000000002</v>
      </c>
      <c r="AN30" s="358"/>
      <c r="AO30" s="358"/>
      <c r="AP30" s="358"/>
      <c r="AQ30" s="349">
        <v>2.2000000000000002</v>
      </c>
      <c r="AR30" s="332"/>
      <c r="AS30" s="332"/>
      <c r="AT30" s="332"/>
      <c r="AU30" s="332"/>
      <c r="AV30" s="332"/>
      <c r="AW30" s="332"/>
      <c r="AX30" s="333"/>
    </row>
    <row r="31" spans="1:50" ht="46.5" customHeight="1" x14ac:dyDescent="0.15">
      <c r="A31" s="401"/>
      <c r="B31" s="191"/>
      <c r="C31" s="191"/>
      <c r="D31" s="191"/>
      <c r="E31" s="191"/>
      <c r="F31" s="402"/>
      <c r="G31" s="356"/>
      <c r="H31" s="357"/>
      <c r="I31" s="357"/>
      <c r="J31" s="357"/>
      <c r="K31" s="357"/>
      <c r="L31" s="357"/>
      <c r="M31" s="357"/>
      <c r="N31" s="357"/>
      <c r="O31" s="357"/>
      <c r="P31" s="357"/>
      <c r="Q31" s="357"/>
      <c r="R31" s="357"/>
      <c r="S31" s="357"/>
      <c r="T31" s="357"/>
      <c r="U31" s="357"/>
      <c r="V31" s="357"/>
      <c r="W31" s="357"/>
      <c r="X31" s="357"/>
      <c r="Y31" s="345" t="s">
        <v>545</v>
      </c>
      <c r="Z31" s="359"/>
      <c r="AA31" s="360"/>
      <c r="AB31" s="385" t="s">
        <v>580</v>
      </c>
      <c r="AC31" s="386"/>
      <c r="AD31" s="387"/>
      <c r="AE31" s="388" t="s">
        <v>581</v>
      </c>
      <c r="AF31" s="388"/>
      <c r="AG31" s="388"/>
      <c r="AH31" s="388"/>
      <c r="AI31" s="388" t="s">
        <v>582</v>
      </c>
      <c r="AJ31" s="388"/>
      <c r="AK31" s="388"/>
      <c r="AL31" s="388"/>
      <c r="AM31" s="388" t="s">
        <v>616</v>
      </c>
      <c r="AN31" s="388"/>
      <c r="AO31" s="388"/>
      <c r="AP31" s="388"/>
      <c r="AQ31" s="388" t="s">
        <v>623</v>
      </c>
      <c r="AR31" s="388"/>
      <c r="AS31" s="388"/>
      <c r="AT31" s="388"/>
      <c r="AU31" s="388"/>
      <c r="AV31" s="388"/>
      <c r="AW31" s="388"/>
      <c r="AX31" s="389"/>
    </row>
    <row r="32" spans="1:50" ht="18.75" customHeight="1" x14ac:dyDescent="0.15">
      <c r="A32" s="414" t="s">
        <v>210</v>
      </c>
      <c r="B32" s="415"/>
      <c r="C32" s="415"/>
      <c r="D32" s="415"/>
      <c r="E32" s="415"/>
      <c r="F32" s="416"/>
      <c r="G32" s="424" t="s">
        <v>135</v>
      </c>
      <c r="H32" s="289"/>
      <c r="I32" s="289"/>
      <c r="J32" s="289"/>
      <c r="K32" s="289"/>
      <c r="L32" s="289"/>
      <c r="M32" s="289"/>
      <c r="N32" s="289"/>
      <c r="O32" s="290"/>
      <c r="P32" s="293" t="s">
        <v>55</v>
      </c>
      <c r="Q32" s="289"/>
      <c r="R32" s="289"/>
      <c r="S32" s="289"/>
      <c r="T32" s="289"/>
      <c r="U32" s="289"/>
      <c r="V32" s="289"/>
      <c r="W32" s="289"/>
      <c r="X32" s="290"/>
      <c r="Y32" s="425"/>
      <c r="Z32" s="426"/>
      <c r="AA32" s="427"/>
      <c r="AB32" s="431" t="s">
        <v>11</v>
      </c>
      <c r="AC32" s="432"/>
      <c r="AD32" s="433"/>
      <c r="AE32" s="431" t="s">
        <v>384</v>
      </c>
      <c r="AF32" s="432"/>
      <c r="AG32" s="432"/>
      <c r="AH32" s="433"/>
      <c r="AI32" s="436" t="s">
        <v>536</v>
      </c>
      <c r="AJ32" s="436"/>
      <c r="AK32" s="436"/>
      <c r="AL32" s="431"/>
      <c r="AM32" s="436" t="s">
        <v>352</v>
      </c>
      <c r="AN32" s="436"/>
      <c r="AO32" s="436"/>
      <c r="AP32" s="431"/>
      <c r="AQ32" s="410" t="s">
        <v>164</v>
      </c>
      <c r="AR32" s="411"/>
      <c r="AS32" s="411"/>
      <c r="AT32" s="412"/>
      <c r="AU32" s="289" t="s">
        <v>125</v>
      </c>
      <c r="AV32" s="289"/>
      <c r="AW32" s="289"/>
      <c r="AX32" s="294"/>
    </row>
    <row r="33" spans="1:51" ht="18.75" customHeight="1" x14ac:dyDescent="0.15">
      <c r="A33" s="417"/>
      <c r="B33" s="418"/>
      <c r="C33" s="418"/>
      <c r="D33" s="418"/>
      <c r="E33" s="418"/>
      <c r="F33" s="419"/>
      <c r="G33" s="307"/>
      <c r="H33" s="291"/>
      <c r="I33" s="291"/>
      <c r="J33" s="291"/>
      <c r="K33" s="291"/>
      <c r="L33" s="291"/>
      <c r="M33" s="291"/>
      <c r="N33" s="291"/>
      <c r="O33" s="292"/>
      <c r="P33" s="295"/>
      <c r="Q33" s="291"/>
      <c r="R33" s="291"/>
      <c r="S33" s="291"/>
      <c r="T33" s="291"/>
      <c r="U33" s="291"/>
      <c r="V33" s="291"/>
      <c r="W33" s="291"/>
      <c r="X33" s="292"/>
      <c r="Y33" s="428"/>
      <c r="Z33" s="429"/>
      <c r="AA33" s="430"/>
      <c r="AB33" s="362"/>
      <c r="AC33" s="434"/>
      <c r="AD33" s="435"/>
      <c r="AE33" s="362"/>
      <c r="AF33" s="434"/>
      <c r="AG33" s="434"/>
      <c r="AH33" s="435"/>
      <c r="AI33" s="437"/>
      <c r="AJ33" s="437"/>
      <c r="AK33" s="437"/>
      <c r="AL33" s="362"/>
      <c r="AM33" s="437"/>
      <c r="AN33" s="437"/>
      <c r="AO33" s="437"/>
      <c r="AP33" s="362"/>
      <c r="AQ33" s="390">
        <v>7</v>
      </c>
      <c r="AR33" s="391"/>
      <c r="AS33" s="392" t="s">
        <v>165</v>
      </c>
      <c r="AT33" s="393"/>
      <c r="AU33" s="394" t="s">
        <v>572</v>
      </c>
      <c r="AV33" s="394"/>
      <c r="AW33" s="291" t="s">
        <v>162</v>
      </c>
      <c r="AX33" s="296"/>
    </row>
    <row r="34" spans="1:51" ht="27" customHeight="1" x14ac:dyDescent="0.15">
      <c r="A34" s="420"/>
      <c r="B34" s="418"/>
      <c r="C34" s="418"/>
      <c r="D34" s="418"/>
      <c r="E34" s="418"/>
      <c r="F34" s="419"/>
      <c r="G34" s="334" t="s">
        <v>574</v>
      </c>
      <c r="H34" s="335"/>
      <c r="I34" s="335"/>
      <c r="J34" s="335"/>
      <c r="K34" s="335"/>
      <c r="L34" s="335"/>
      <c r="M34" s="335"/>
      <c r="N34" s="335"/>
      <c r="O34" s="336"/>
      <c r="P34" s="122" t="s">
        <v>627</v>
      </c>
      <c r="Q34" s="122"/>
      <c r="R34" s="122"/>
      <c r="S34" s="122"/>
      <c r="T34" s="122"/>
      <c r="U34" s="122"/>
      <c r="V34" s="122"/>
      <c r="W34" s="122"/>
      <c r="X34" s="123"/>
      <c r="Y34" s="345" t="s">
        <v>12</v>
      </c>
      <c r="Z34" s="346"/>
      <c r="AA34" s="347"/>
      <c r="AB34" s="348" t="s">
        <v>575</v>
      </c>
      <c r="AC34" s="348"/>
      <c r="AD34" s="348"/>
      <c r="AE34" s="349">
        <v>0</v>
      </c>
      <c r="AF34" s="332"/>
      <c r="AG34" s="332"/>
      <c r="AH34" s="332"/>
      <c r="AI34" s="349">
        <v>76</v>
      </c>
      <c r="AJ34" s="332"/>
      <c r="AK34" s="332"/>
      <c r="AL34" s="332"/>
      <c r="AM34" s="349">
        <v>210</v>
      </c>
      <c r="AN34" s="332"/>
      <c r="AO34" s="332"/>
      <c r="AP34" s="332"/>
      <c r="AQ34" s="351" t="s">
        <v>572</v>
      </c>
      <c r="AR34" s="352"/>
      <c r="AS34" s="352"/>
      <c r="AT34" s="353"/>
      <c r="AU34" s="332" t="s">
        <v>572</v>
      </c>
      <c r="AV34" s="332"/>
      <c r="AW34" s="332"/>
      <c r="AX34" s="333"/>
    </row>
    <row r="35" spans="1:51" ht="27" customHeight="1" x14ac:dyDescent="0.15">
      <c r="A35" s="421"/>
      <c r="B35" s="422"/>
      <c r="C35" s="422"/>
      <c r="D35" s="422"/>
      <c r="E35" s="422"/>
      <c r="F35" s="423"/>
      <c r="G35" s="337"/>
      <c r="H35" s="338"/>
      <c r="I35" s="338"/>
      <c r="J35" s="338"/>
      <c r="K35" s="338"/>
      <c r="L35" s="338"/>
      <c r="M35" s="338"/>
      <c r="N35" s="338"/>
      <c r="O35" s="339"/>
      <c r="P35" s="343"/>
      <c r="Q35" s="343"/>
      <c r="R35" s="343"/>
      <c r="S35" s="343"/>
      <c r="T35" s="343"/>
      <c r="U35" s="343"/>
      <c r="V35" s="343"/>
      <c r="W35" s="343"/>
      <c r="X35" s="344"/>
      <c r="Y35" s="205" t="s">
        <v>50</v>
      </c>
      <c r="Z35" s="206"/>
      <c r="AA35" s="235"/>
      <c r="AB35" s="406" t="s">
        <v>575</v>
      </c>
      <c r="AC35" s="406"/>
      <c r="AD35" s="406"/>
      <c r="AE35" s="349">
        <v>0</v>
      </c>
      <c r="AF35" s="332"/>
      <c r="AG35" s="332"/>
      <c r="AH35" s="332"/>
      <c r="AI35" s="349">
        <v>100</v>
      </c>
      <c r="AJ35" s="332"/>
      <c r="AK35" s="332"/>
      <c r="AL35" s="332"/>
      <c r="AM35" s="349">
        <v>200</v>
      </c>
      <c r="AN35" s="332"/>
      <c r="AO35" s="332"/>
      <c r="AP35" s="332"/>
      <c r="AQ35" s="351">
        <v>600</v>
      </c>
      <c r="AR35" s="352"/>
      <c r="AS35" s="352"/>
      <c r="AT35" s="353"/>
      <c r="AU35" s="332" t="s">
        <v>572</v>
      </c>
      <c r="AV35" s="332"/>
      <c r="AW35" s="332"/>
      <c r="AX35" s="333"/>
    </row>
    <row r="36" spans="1:51" ht="27" customHeight="1" x14ac:dyDescent="0.15">
      <c r="A36" s="420"/>
      <c r="B36" s="418"/>
      <c r="C36" s="418"/>
      <c r="D36" s="418"/>
      <c r="E36" s="418"/>
      <c r="F36" s="419"/>
      <c r="G36" s="340"/>
      <c r="H36" s="341"/>
      <c r="I36" s="341"/>
      <c r="J36" s="341"/>
      <c r="K36" s="341"/>
      <c r="L36" s="341"/>
      <c r="M36" s="341"/>
      <c r="N36" s="341"/>
      <c r="O36" s="342"/>
      <c r="P36" s="125"/>
      <c r="Q36" s="125"/>
      <c r="R36" s="125"/>
      <c r="S36" s="125"/>
      <c r="T36" s="125"/>
      <c r="U36" s="125"/>
      <c r="V36" s="125"/>
      <c r="W36" s="125"/>
      <c r="X36" s="126"/>
      <c r="Y36" s="205" t="s">
        <v>13</v>
      </c>
      <c r="Z36" s="206"/>
      <c r="AA36" s="235"/>
      <c r="AB36" s="350" t="s">
        <v>14</v>
      </c>
      <c r="AC36" s="350"/>
      <c r="AD36" s="350"/>
      <c r="AE36" s="349">
        <v>0</v>
      </c>
      <c r="AF36" s="332"/>
      <c r="AG36" s="332"/>
      <c r="AH36" s="332"/>
      <c r="AI36" s="349">
        <v>76</v>
      </c>
      <c r="AJ36" s="332"/>
      <c r="AK36" s="332"/>
      <c r="AL36" s="332"/>
      <c r="AM36" s="349">
        <v>105</v>
      </c>
      <c r="AN36" s="332"/>
      <c r="AO36" s="332"/>
      <c r="AP36" s="332"/>
      <c r="AQ36" s="351" t="s">
        <v>572</v>
      </c>
      <c r="AR36" s="352"/>
      <c r="AS36" s="352"/>
      <c r="AT36" s="353"/>
      <c r="AU36" s="332" t="s">
        <v>572</v>
      </c>
      <c r="AV36" s="332"/>
      <c r="AW36" s="332"/>
      <c r="AX36" s="333"/>
    </row>
    <row r="37" spans="1:51" ht="23.25" customHeight="1" x14ac:dyDescent="0.15">
      <c r="A37" s="413" t="s">
        <v>229</v>
      </c>
      <c r="B37" s="408"/>
      <c r="C37" s="408"/>
      <c r="D37" s="408"/>
      <c r="E37" s="408"/>
      <c r="F37" s="409"/>
      <c r="G37" s="438" t="s">
        <v>576</v>
      </c>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439"/>
      <c r="AS37" s="439"/>
      <c r="AT37" s="439"/>
      <c r="AU37" s="439"/>
      <c r="AV37" s="439"/>
      <c r="AW37" s="439"/>
      <c r="AX37" s="440"/>
    </row>
    <row r="38" spans="1:51" ht="23.25" customHeight="1" thickBot="1" x14ac:dyDescent="0.2">
      <c r="A38" s="309"/>
      <c r="B38" s="287"/>
      <c r="C38" s="287"/>
      <c r="D38" s="287"/>
      <c r="E38" s="287"/>
      <c r="F38" s="288"/>
      <c r="G38" s="441"/>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2"/>
      <c r="AW38" s="442"/>
      <c r="AX38" s="443"/>
    </row>
    <row r="39" spans="1:51" ht="45" customHeight="1" x14ac:dyDescent="0.15">
      <c r="A39" s="473" t="s">
        <v>251</v>
      </c>
      <c r="B39" s="474"/>
      <c r="C39" s="476" t="s">
        <v>166</v>
      </c>
      <c r="D39" s="474"/>
      <c r="E39" s="477" t="s">
        <v>179</v>
      </c>
      <c r="F39" s="478"/>
      <c r="G39" s="479" t="s">
        <v>625</v>
      </c>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0"/>
      <c r="AW39" s="480"/>
      <c r="AX39" s="481"/>
    </row>
    <row r="40" spans="1:51" ht="32.25" customHeight="1" x14ac:dyDescent="0.15">
      <c r="A40" s="475"/>
      <c r="B40" s="469"/>
      <c r="C40" s="468"/>
      <c r="D40" s="469"/>
      <c r="E40" s="407" t="s">
        <v>178</v>
      </c>
      <c r="F40" s="409"/>
      <c r="G40" s="121" t="s">
        <v>626</v>
      </c>
      <c r="H40" s="122"/>
      <c r="I40" s="122"/>
      <c r="J40" s="122"/>
      <c r="K40" s="122"/>
      <c r="L40" s="122"/>
      <c r="M40" s="122"/>
      <c r="N40" s="122"/>
      <c r="O40" s="122"/>
      <c r="P40" s="122"/>
      <c r="Q40" s="122"/>
      <c r="R40" s="122"/>
      <c r="S40" s="122"/>
      <c r="T40" s="122"/>
      <c r="U40" s="122"/>
      <c r="V40" s="123"/>
      <c r="W40" s="457" t="s">
        <v>546</v>
      </c>
      <c r="X40" s="458"/>
      <c r="Y40" s="458"/>
      <c r="Z40" s="458"/>
      <c r="AA40" s="459"/>
      <c r="AB40" s="460" t="s">
        <v>622</v>
      </c>
      <c r="AC40" s="461"/>
      <c r="AD40" s="461"/>
      <c r="AE40" s="461"/>
      <c r="AF40" s="461"/>
      <c r="AG40" s="461"/>
      <c r="AH40" s="461"/>
      <c r="AI40" s="461"/>
      <c r="AJ40" s="461"/>
      <c r="AK40" s="461"/>
      <c r="AL40" s="461"/>
      <c r="AM40" s="461"/>
      <c r="AN40" s="461"/>
      <c r="AO40" s="461"/>
      <c r="AP40" s="461"/>
      <c r="AQ40" s="461"/>
      <c r="AR40" s="461"/>
      <c r="AS40" s="461"/>
      <c r="AT40" s="461"/>
      <c r="AU40" s="461"/>
      <c r="AV40" s="461"/>
      <c r="AW40" s="461"/>
      <c r="AX40" s="462"/>
    </row>
    <row r="41" spans="1:51" ht="21" customHeight="1" x14ac:dyDescent="0.15">
      <c r="A41" s="475"/>
      <c r="B41" s="469"/>
      <c r="C41" s="468"/>
      <c r="D41" s="469"/>
      <c r="E41" s="286"/>
      <c r="F41" s="288"/>
      <c r="G41" s="124"/>
      <c r="H41" s="125"/>
      <c r="I41" s="125"/>
      <c r="J41" s="125"/>
      <c r="K41" s="125"/>
      <c r="L41" s="125"/>
      <c r="M41" s="125"/>
      <c r="N41" s="125"/>
      <c r="O41" s="125"/>
      <c r="P41" s="125"/>
      <c r="Q41" s="125"/>
      <c r="R41" s="125"/>
      <c r="S41" s="125"/>
      <c r="T41" s="125"/>
      <c r="U41" s="125"/>
      <c r="V41" s="126"/>
      <c r="W41" s="463" t="s">
        <v>547</v>
      </c>
      <c r="X41" s="464"/>
      <c r="Y41" s="464"/>
      <c r="Z41" s="464"/>
      <c r="AA41" s="465"/>
      <c r="AB41" s="460" t="s">
        <v>622</v>
      </c>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2"/>
    </row>
    <row r="42" spans="1:51" ht="34.5" customHeight="1" x14ac:dyDescent="0.15">
      <c r="A42" s="475"/>
      <c r="B42" s="469"/>
      <c r="C42" s="466" t="s">
        <v>558</v>
      </c>
      <c r="D42" s="467"/>
      <c r="E42" s="407" t="s">
        <v>247</v>
      </c>
      <c r="F42" s="409"/>
      <c r="G42" s="447" t="s">
        <v>169</v>
      </c>
      <c r="H42" s="448"/>
      <c r="I42" s="448"/>
      <c r="J42" s="470" t="s">
        <v>572</v>
      </c>
      <c r="K42" s="471"/>
      <c r="L42" s="471"/>
      <c r="M42" s="471"/>
      <c r="N42" s="471"/>
      <c r="O42" s="471"/>
      <c r="P42" s="471"/>
      <c r="Q42" s="471"/>
      <c r="R42" s="471"/>
      <c r="S42" s="471"/>
      <c r="T42" s="472"/>
      <c r="U42" s="445" t="s">
        <v>622</v>
      </c>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6"/>
      <c r="AY42" s="56"/>
    </row>
    <row r="43" spans="1:51" ht="34.5" customHeight="1" x14ac:dyDescent="0.15">
      <c r="A43" s="475"/>
      <c r="B43" s="469"/>
      <c r="C43" s="468"/>
      <c r="D43" s="469"/>
      <c r="E43" s="283"/>
      <c r="F43" s="285"/>
      <c r="G43" s="447" t="s">
        <v>559</v>
      </c>
      <c r="H43" s="448"/>
      <c r="I43" s="448"/>
      <c r="J43" s="448"/>
      <c r="K43" s="448"/>
      <c r="L43" s="448"/>
      <c r="M43" s="448"/>
      <c r="N43" s="448"/>
      <c r="O43" s="448"/>
      <c r="P43" s="448"/>
      <c r="Q43" s="448"/>
      <c r="R43" s="448"/>
      <c r="S43" s="448"/>
      <c r="T43" s="448"/>
      <c r="U43" s="444" t="s">
        <v>622</v>
      </c>
      <c r="V43" s="445"/>
      <c r="W43" s="445"/>
      <c r="X43" s="445"/>
      <c r="Y43" s="445"/>
      <c r="Z43" s="445"/>
      <c r="AA43" s="445"/>
      <c r="AB43" s="445"/>
      <c r="AC43" s="445"/>
      <c r="AD43" s="445"/>
      <c r="AE43" s="445"/>
      <c r="AF43" s="445"/>
      <c r="AG43" s="445"/>
      <c r="AH43" s="445"/>
      <c r="AI43" s="445"/>
      <c r="AJ43" s="445"/>
      <c r="AK43" s="445"/>
      <c r="AL43" s="445"/>
      <c r="AM43" s="445"/>
      <c r="AN43" s="445"/>
      <c r="AO43" s="445"/>
      <c r="AP43" s="445"/>
      <c r="AQ43" s="445"/>
      <c r="AR43" s="445"/>
      <c r="AS43" s="445"/>
      <c r="AT43" s="445"/>
      <c r="AU43" s="445"/>
      <c r="AV43" s="445"/>
      <c r="AW43" s="445"/>
      <c r="AX43" s="446"/>
      <c r="AY43" s="56"/>
    </row>
    <row r="44" spans="1:51" ht="34.5" customHeight="1" thickBot="1" x14ac:dyDescent="0.2">
      <c r="A44" s="475"/>
      <c r="B44" s="469"/>
      <c r="C44" s="468"/>
      <c r="D44" s="469"/>
      <c r="E44" s="286"/>
      <c r="F44" s="288"/>
      <c r="G44" s="447" t="s">
        <v>547</v>
      </c>
      <c r="H44" s="448"/>
      <c r="I44" s="448"/>
      <c r="J44" s="448"/>
      <c r="K44" s="448"/>
      <c r="L44" s="448"/>
      <c r="M44" s="448"/>
      <c r="N44" s="448"/>
      <c r="O44" s="448"/>
      <c r="P44" s="448"/>
      <c r="Q44" s="448"/>
      <c r="R44" s="448"/>
      <c r="S44" s="448"/>
      <c r="T44" s="448"/>
      <c r="U44" s="127" t="s">
        <v>622</v>
      </c>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9"/>
      <c r="AY44" s="56"/>
    </row>
    <row r="45" spans="1:51" ht="27" customHeight="1" x14ac:dyDescent="0.15">
      <c r="A45" s="449" t="s">
        <v>44</v>
      </c>
      <c r="B45" s="450"/>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1"/>
    </row>
    <row r="46" spans="1:51" ht="27" customHeight="1" x14ac:dyDescent="0.15">
      <c r="A46" s="3"/>
      <c r="B46" s="4"/>
      <c r="C46" s="452" t="s">
        <v>29</v>
      </c>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454"/>
      <c r="AD46" s="453" t="s">
        <v>33</v>
      </c>
      <c r="AE46" s="453"/>
      <c r="AF46" s="453"/>
      <c r="AG46" s="455" t="s">
        <v>28</v>
      </c>
      <c r="AH46" s="453"/>
      <c r="AI46" s="453"/>
      <c r="AJ46" s="453"/>
      <c r="AK46" s="453"/>
      <c r="AL46" s="453"/>
      <c r="AM46" s="453"/>
      <c r="AN46" s="453"/>
      <c r="AO46" s="453"/>
      <c r="AP46" s="453"/>
      <c r="AQ46" s="453"/>
      <c r="AR46" s="453"/>
      <c r="AS46" s="453"/>
      <c r="AT46" s="453"/>
      <c r="AU46" s="453"/>
      <c r="AV46" s="453"/>
      <c r="AW46" s="453"/>
      <c r="AX46" s="456"/>
    </row>
    <row r="47" spans="1:51" ht="79.5" customHeight="1" x14ac:dyDescent="0.15">
      <c r="A47" s="517" t="s">
        <v>130</v>
      </c>
      <c r="B47" s="518"/>
      <c r="C47" s="523" t="s">
        <v>131</v>
      </c>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5"/>
      <c r="AD47" s="526" t="s">
        <v>584</v>
      </c>
      <c r="AE47" s="527"/>
      <c r="AF47" s="527"/>
      <c r="AG47" s="528" t="s">
        <v>589</v>
      </c>
      <c r="AH47" s="529"/>
      <c r="AI47" s="529"/>
      <c r="AJ47" s="529"/>
      <c r="AK47" s="529"/>
      <c r="AL47" s="529"/>
      <c r="AM47" s="529"/>
      <c r="AN47" s="529"/>
      <c r="AO47" s="529"/>
      <c r="AP47" s="529"/>
      <c r="AQ47" s="529"/>
      <c r="AR47" s="529"/>
      <c r="AS47" s="529"/>
      <c r="AT47" s="529"/>
      <c r="AU47" s="529"/>
      <c r="AV47" s="529"/>
      <c r="AW47" s="529"/>
      <c r="AX47" s="530"/>
    </row>
    <row r="48" spans="1:51" ht="43.5" customHeight="1" x14ac:dyDescent="0.15">
      <c r="A48" s="519"/>
      <c r="B48" s="520"/>
      <c r="C48" s="531" t="s">
        <v>34</v>
      </c>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3"/>
      <c r="AD48" s="507" t="s">
        <v>584</v>
      </c>
      <c r="AE48" s="508"/>
      <c r="AF48" s="508"/>
      <c r="AG48" s="534" t="s">
        <v>590</v>
      </c>
      <c r="AH48" s="535"/>
      <c r="AI48" s="535"/>
      <c r="AJ48" s="535"/>
      <c r="AK48" s="535"/>
      <c r="AL48" s="535"/>
      <c r="AM48" s="535"/>
      <c r="AN48" s="535"/>
      <c r="AO48" s="535"/>
      <c r="AP48" s="535"/>
      <c r="AQ48" s="535"/>
      <c r="AR48" s="535"/>
      <c r="AS48" s="535"/>
      <c r="AT48" s="535"/>
      <c r="AU48" s="535"/>
      <c r="AV48" s="535"/>
      <c r="AW48" s="535"/>
      <c r="AX48" s="536"/>
    </row>
    <row r="49" spans="1:50" ht="81" customHeight="1" x14ac:dyDescent="0.15">
      <c r="A49" s="521"/>
      <c r="B49" s="522"/>
      <c r="C49" s="537" t="s">
        <v>132</v>
      </c>
      <c r="D49" s="538"/>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9"/>
      <c r="AD49" s="540" t="s">
        <v>584</v>
      </c>
      <c r="AE49" s="541"/>
      <c r="AF49" s="541"/>
      <c r="AG49" s="497" t="s">
        <v>618</v>
      </c>
      <c r="AH49" s="498"/>
      <c r="AI49" s="498"/>
      <c r="AJ49" s="498"/>
      <c r="AK49" s="498"/>
      <c r="AL49" s="498"/>
      <c r="AM49" s="498"/>
      <c r="AN49" s="498"/>
      <c r="AO49" s="498"/>
      <c r="AP49" s="498"/>
      <c r="AQ49" s="498"/>
      <c r="AR49" s="498"/>
      <c r="AS49" s="498"/>
      <c r="AT49" s="498"/>
      <c r="AU49" s="498"/>
      <c r="AV49" s="498"/>
      <c r="AW49" s="498"/>
      <c r="AX49" s="499"/>
    </row>
    <row r="50" spans="1:50" ht="30" customHeight="1" x14ac:dyDescent="0.15">
      <c r="A50" s="105" t="s">
        <v>36</v>
      </c>
      <c r="B50" s="482"/>
      <c r="C50" s="488" t="s">
        <v>38</v>
      </c>
      <c r="D50" s="489"/>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1"/>
      <c r="AD50" s="492" t="s">
        <v>584</v>
      </c>
      <c r="AE50" s="493"/>
      <c r="AF50" s="493"/>
      <c r="AG50" s="494" t="s">
        <v>629</v>
      </c>
      <c r="AH50" s="495"/>
      <c r="AI50" s="495"/>
      <c r="AJ50" s="495"/>
      <c r="AK50" s="495"/>
      <c r="AL50" s="495"/>
      <c r="AM50" s="495"/>
      <c r="AN50" s="495"/>
      <c r="AO50" s="495"/>
      <c r="AP50" s="495"/>
      <c r="AQ50" s="495"/>
      <c r="AR50" s="495"/>
      <c r="AS50" s="495"/>
      <c r="AT50" s="495"/>
      <c r="AU50" s="495"/>
      <c r="AV50" s="495"/>
      <c r="AW50" s="495"/>
      <c r="AX50" s="496"/>
    </row>
    <row r="51" spans="1:50" ht="35.25" customHeight="1" x14ac:dyDescent="0.15">
      <c r="A51" s="483"/>
      <c r="B51" s="484"/>
      <c r="C51" s="500"/>
      <c r="D51" s="501"/>
      <c r="E51" s="504" t="s">
        <v>230</v>
      </c>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6"/>
      <c r="AD51" s="507" t="s">
        <v>628</v>
      </c>
      <c r="AE51" s="508"/>
      <c r="AF51" s="509"/>
      <c r="AG51" s="497"/>
      <c r="AH51" s="498"/>
      <c r="AI51" s="498"/>
      <c r="AJ51" s="498"/>
      <c r="AK51" s="498"/>
      <c r="AL51" s="498"/>
      <c r="AM51" s="498"/>
      <c r="AN51" s="498"/>
      <c r="AO51" s="498"/>
      <c r="AP51" s="498"/>
      <c r="AQ51" s="498"/>
      <c r="AR51" s="498"/>
      <c r="AS51" s="498"/>
      <c r="AT51" s="498"/>
      <c r="AU51" s="498"/>
      <c r="AV51" s="498"/>
      <c r="AW51" s="498"/>
      <c r="AX51" s="499"/>
    </row>
    <row r="52" spans="1:50" ht="30" customHeight="1" x14ac:dyDescent="0.15">
      <c r="A52" s="483"/>
      <c r="B52" s="484"/>
      <c r="C52" s="502"/>
      <c r="D52" s="503"/>
      <c r="E52" s="510" t="s">
        <v>198</v>
      </c>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2"/>
      <c r="AD52" s="513" t="s">
        <v>591</v>
      </c>
      <c r="AE52" s="514"/>
      <c r="AF52" s="514"/>
      <c r="AG52" s="497"/>
      <c r="AH52" s="498"/>
      <c r="AI52" s="498"/>
      <c r="AJ52" s="498"/>
      <c r="AK52" s="498"/>
      <c r="AL52" s="498"/>
      <c r="AM52" s="498"/>
      <c r="AN52" s="498"/>
      <c r="AO52" s="498"/>
      <c r="AP52" s="498"/>
      <c r="AQ52" s="498"/>
      <c r="AR52" s="498"/>
      <c r="AS52" s="498"/>
      <c r="AT52" s="498"/>
      <c r="AU52" s="498"/>
      <c r="AV52" s="498"/>
      <c r="AW52" s="498"/>
      <c r="AX52" s="499"/>
    </row>
    <row r="53" spans="1:50" ht="26.25" customHeight="1" x14ac:dyDescent="0.15">
      <c r="A53" s="483"/>
      <c r="B53" s="485"/>
      <c r="C53" s="515" t="s">
        <v>39</v>
      </c>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59" t="s">
        <v>592</v>
      </c>
      <c r="AE53" s="560"/>
      <c r="AF53" s="560"/>
      <c r="AG53" s="561" t="s">
        <v>252</v>
      </c>
      <c r="AH53" s="562"/>
      <c r="AI53" s="562"/>
      <c r="AJ53" s="562"/>
      <c r="AK53" s="562"/>
      <c r="AL53" s="562"/>
      <c r="AM53" s="562"/>
      <c r="AN53" s="562"/>
      <c r="AO53" s="562"/>
      <c r="AP53" s="562"/>
      <c r="AQ53" s="562"/>
      <c r="AR53" s="562"/>
      <c r="AS53" s="562"/>
      <c r="AT53" s="562"/>
      <c r="AU53" s="562"/>
      <c r="AV53" s="562"/>
      <c r="AW53" s="562"/>
      <c r="AX53" s="563"/>
    </row>
    <row r="54" spans="1:50" ht="26.25" customHeight="1" x14ac:dyDescent="0.15">
      <c r="A54" s="483"/>
      <c r="B54" s="485"/>
      <c r="C54" s="554" t="s">
        <v>133</v>
      </c>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07" t="s">
        <v>584</v>
      </c>
      <c r="AE54" s="508"/>
      <c r="AF54" s="508"/>
      <c r="AG54" s="534" t="s">
        <v>619</v>
      </c>
      <c r="AH54" s="535"/>
      <c r="AI54" s="535"/>
      <c r="AJ54" s="535"/>
      <c r="AK54" s="535"/>
      <c r="AL54" s="535"/>
      <c r="AM54" s="535"/>
      <c r="AN54" s="535"/>
      <c r="AO54" s="535"/>
      <c r="AP54" s="535"/>
      <c r="AQ54" s="535"/>
      <c r="AR54" s="535"/>
      <c r="AS54" s="535"/>
      <c r="AT54" s="535"/>
      <c r="AU54" s="535"/>
      <c r="AV54" s="535"/>
      <c r="AW54" s="535"/>
      <c r="AX54" s="536"/>
    </row>
    <row r="55" spans="1:50" ht="26.25" customHeight="1" x14ac:dyDescent="0.15">
      <c r="A55" s="483"/>
      <c r="B55" s="485"/>
      <c r="C55" s="554" t="s">
        <v>35</v>
      </c>
      <c r="D55" s="533"/>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59" t="s">
        <v>592</v>
      </c>
      <c r="AE55" s="560"/>
      <c r="AF55" s="560"/>
      <c r="AG55" s="561" t="s">
        <v>252</v>
      </c>
      <c r="AH55" s="562"/>
      <c r="AI55" s="562"/>
      <c r="AJ55" s="562"/>
      <c r="AK55" s="562"/>
      <c r="AL55" s="562"/>
      <c r="AM55" s="562"/>
      <c r="AN55" s="562"/>
      <c r="AO55" s="562"/>
      <c r="AP55" s="562"/>
      <c r="AQ55" s="562"/>
      <c r="AR55" s="562"/>
      <c r="AS55" s="562"/>
      <c r="AT55" s="562"/>
      <c r="AU55" s="562"/>
      <c r="AV55" s="562"/>
      <c r="AW55" s="562"/>
      <c r="AX55" s="563"/>
    </row>
    <row r="56" spans="1:50" ht="26.25" customHeight="1" x14ac:dyDescent="0.15">
      <c r="A56" s="483"/>
      <c r="B56" s="485"/>
      <c r="C56" s="554" t="s">
        <v>40</v>
      </c>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55"/>
      <c r="AD56" s="507" t="s">
        <v>584</v>
      </c>
      <c r="AE56" s="508"/>
      <c r="AF56" s="508"/>
      <c r="AG56" s="534" t="s">
        <v>593</v>
      </c>
      <c r="AH56" s="535"/>
      <c r="AI56" s="535"/>
      <c r="AJ56" s="535"/>
      <c r="AK56" s="535"/>
      <c r="AL56" s="535"/>
      <c r="AM56" s="535"/>
      <c r="AN56" s="535"/>
      <c r="AO56" s="535"/>
      <c r="AP56" s="535"/>
      <c r="AQ56" s="535"/>
      <c r="AR56" s="535"/>
      <c r="AS56" s="535"/>
      <c r="AT56" s="535"/>
      <c r="AU56" s="535"/>
      <c r="AV56" s="535"/>
      <c r="AW56" s="535"/>
      <c r="AX56" s="536"/>
    </row>
    <row r="57" spans="1:50" ht="26.25" customHeight="1" x14ac:dyDescent="0.15">
      <c r="A57" s="483"/>
      <c r="B57" s="485"/>
      <c r="C57" s="554" t="s">
        <v>208</v>
      </c>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55"/>
      <c r="AD57" s="540" t="s">
        <v>584</v>
      </c>
      <c r="AE57" s="541"/>
      <c r="AF57" s="541"/>
      <c r="AG57" s="556" t="s">
        <v>594</v>
      </c>
      <c r="AH57" s="557"/>
      <c r="AI57" s="557"/>
      <c r="AJ57" s="557"/>
      <c r="AK57" s="557"/>
      <c r="AL57" s="557"/>
      <c r="AM57" s="557"/>
      <c r="AN57" s="557"/>
      <c r="AO57" s="557"/>
      <c r="AP57" s="557"/>
      <c r="AQ57" s="557"/>
      <c r="AR57" s="557"/>
      <c r="AS57" s="557"/>
      <c r="AT57" s="557"/>
      <c r="AU57" s="557"/>
      <c r="AV57" s="557"/>
      <c r="AW57" s="557"/>
      <c r="AX57" s="558"/>
    </row>
    <row r="58" spans="1:50" ht="26.25" customHeight="1" x14ac:dyDescent="0.15">
      <c r="A58" s="483"/>
      <c r="B58" s="485"/>
      <c r="C58" s="542" t="s">
        <v>209</v>
      </c>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B58" s="543"/>
      <c r="AC58" s="544"/>
      <c r="AD58" s="507" t="s">
        <v>592</v>
      </c>
      <c r="AE58" s="508"/>
      <c r="AF58" s="509"/>
      <c r="AG58" s="534" t="s">
        <v>252</v>
      </c>
      <c r="AH58" s="535"/>
      <c r="AI58" s="535"/>
      <c r="AJ58" s="535"/>
      <c r="AK58" s="535"/>
      <c r="AL58" s="535"/>
      <c r="AM58" s="535"/>
      <c r="AN58" s="535"/>
      <c r="AO58" s="535"/>
      <c r="AP58" s="535"/>
      <c r="AQ58" s="535"/>
      <c r="AR58" s="535"/>
      <c r="AS58" s="535"/>
      <c r="AT58" s="535"/>
      <c r="AU58" s="535"/>
      <c r="AV58" s="535"/>
      <c r="AW58" s="535"/>
      <c r="AX58" s="536"/>
    </row>
    <row r="59" spans="1:50" ht="26.25" customHeight="1" x14ac:dyDescent="0.15">
      <c r="A59" s="486"/>
      <c r="B59" s="487"/>
      <c r="C59" s="545" t="s">
        <v>201</v>
      </c>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7"/>
      <c r="AD59" s="548" t="s">
        <v>592</v>
      </c>
      <c r="AE59" s="549"/>
      <c r="AF59" s="550"/>
      <c r="AG59" s="551" t="s">
        <v>252</v>
      </c>
      <c r="AH59" s="552"/>
      <c r="AI59" s="552"/>
      <c r="AJ59" s="552"/>
      <c r="AK59" s="552"/>
      <c r="AL59" s="552"/>
      <c r="AM59" s="552"/>
      <c r="AN59" s="552"/>
      <c r="AO59" s="552"/>
      <c r="AP59" s="552"/>
      <c r="AQ59" s="552"/>
      <c r="AR59" s="552"/>
      <c r="AS59" s="552"/>
      <c r="AT59" s="552"/>
      <c r="AU59" s="552"/>
      <c r="AV59" s="552"/>
      <c r="AW59" s="552"/>
      <c r="AX59" s="553"/>
    </row>
    <row r="60" spans="1:50" ht="45" customHeight="1" x14ac:dyDescent="0.15">
      <c r="A60" s="105" t="s">
        <v>37</v>
      </c>
      <c r="B60" s="567"/>
      <c r="C60" s="568" t="s">
        <v>202</v>
      </c>
      <c r="D60" s="569"/>
      <c r="E60" s="569"/>
      <c r="F60" s="569"/>
      <c r="G60" s="569"/>
      <c r="H60" s="569"/>
      <c r="I60" s="569"/>
      <c r="J60" s="569"/>
      <c r="K60" s="569"/>
      <c r="L60" s="569"/>
      <c r="M60" s="569"/>
      <c r="N60" s="569"/>
      <c r="O60" s="569"/>
      <c r="P60" s="569"/>
      <c r="Q60" s="569"/>
      <c r="R60" s="569"/>
      <c r="S60" s="569"/>
      <c r="T60" s="569"/>
      <c r="U60" s="569"/>
      <c r="V60" s="569"/>
      <c r="W60" s="569"/>
      <c r="X60" s="569"/>
      <c r="Y60" s="569"/>
      <c r="Z60" s="569"/>
      <c r="AA60" s="569"/>
      <c r="AB60" s="569"/>
      <c r="AC60" s="570"/>
      <c r="AD60" s="559" t="s">
        <v>584</v>
      </c>
      <c r="AE60" s="560"/>
      <c r="AF60" s="571"/>
      <c r="AG60" s="561" t="s">
        <v>614</v>
      </c>
      <c r="AH60" s="562"/>
      <c r="AI60" s="562"/>
      <c r="AJ60" s="562"/>
      <c r="AK60" s="562"/>
      <c r="AL60" s="562"/>
      <c r="AM60" s="562"/>
      <c r="AN60" s="562"/>
      <c r="AO60" s="562"/>
      <c r="AP60" s="562"/>
      <c r="AQ60" s="562"/>
      <c r="AR60" s="562"/>
      <c r="AS60" s="562"/>
      <c r="AT60" s="562"/>
      <c r="AU60" s="562"/>
      <c r="AV60" s="562"/>
      <c r="AW60" s="562"/>
      <c r="AX60" s="563"/>
    </row>
    <row r="61" spans="1:50" ht="35.25" customHeight="1" x14ac:dyDescent="0.15">
      <c r="A61" s="483"/>
      <c r="B61" s="485"/>
      <c r="C61" s="572" t="s">
        <v>42</v>
      </c>
      <c r="D61" s="573"/>
      <c r="E61" s="573"/>
      <c r="F61" s="573"/>
      <c r="G61" s="573"/>
      <c r="H61" s="573"/>
      <c r="I61" s="573"/>
      <c r="J61" s="573"/>
      <c r="K61" s="573"/>
      <c r="L61" s="573"/>
      <c r="M61" s="573"/>
      <c r="N61" s="573"/>
      <c r="O61" s="573"/>
      <c r="P61" s="573"/>
      <c r="Q61" s="573"/>
      <c r="R61" s="573"/>
      <c r="S61" s="573"/>
      <c r="T61" s="573"/>
      <c r="U61" s="573"/>
      <c r="V61" s="573"/>
      <c r="W61" s="573"/>
      <c r="X61" s="573"/>
      <c r="Y61" s="573"/>
      <c r="Z61" s="573"/>
      <c r="AA61" s="573"/>
      <c r="AB61" s="573"/>
      <c r="AC61" s="574"/>
      <c r="AD61" s="575" t="s">
        <v>592</v>
      </c>
      <c r="AE61" s="576"/>
      <c r="AF61" s="576"/>
      <c r="AG61" s="534" t="s">
        <v>252</v>
      </c>
      <c r="AH61" s="535"/>
      <c r="AI61" s="535"/>
      <c r="AJ61" s="535"/>
      <c r="AK61" s="535"/>
      <c r="AL61" s="535"/>
      <c r="AM61" s="535"/>
      <c r="AN61" s="535"/>
      <c r="AO61" s="535"/>
      <c r="AP61" s="535"/>
      <c r="AQ61" s="535"/>
      <c r="AR61" s="535"/>
      <c r="AS61" s="535"/>
      <c r="AT61" s="535"/>
      <c r="AU61" s="535"/>
      <c r="AV61" s="535"/>
      <c r="AW61" s="535"/>
      <c r="AX61" s="536"/>
    </row>
    <row r="62" spans="1:50" ht="27" customHeight="1" x14ac:dyDescent="0.15">
      <c r="A62" s="483"/>
      <c r="B62" s="485"/>
      <c r="C62" s="554" t="s">
        <v>167</v>
      </c>
      <c r="D62" s="533"/>
      <c r="E62" s="533"/>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507" t="s">
        <v>584</v>
      </c>
      <c r="AE62" s="508"/>
      <c r="AF62" s="508"/>
      <c r="AG62" s="534" t="s">
        <v>620</v>
      </c>
      <c r="AH62" s="535"/>
      <c r="AI62" s="535"/>
      <c r="AJ62" s="535"/>
      <c r="AK62" s="535"/>
      <c r="AL62" s="535"/>
      <c r="AM62" s="535"/>
      <c r="AN62" s="535"/>
      <c r="AO62" s="535"/>
      <c r="AP62" s="535"/>
      <c r="AQ62" s="535"/>
      <c r="AR62" s="535"/>
      <c r="AS62" s="535"/>
      <c r="AT62" s="535"/>
      <c r="AU62" s="535"/>
      <c r="AV62" s="535"/>
      <c r="AW62" s="535"/>
      <c r="AX62" s="536"/>
    </row>
    <row r="63" spans="1:50" ht="45" customHeight="1" x14ac:dyDescent="0.15">
      <c r="A63" s="486"/>
      <c r="B63" s="487"/>
      <c r="C63" s="554" t="s">
        <v>41</v>
      </c>
      <c r="D63" s="533"/>
      <c r="E63" s="533"/>
      <c r="F63" s="533"/>
      <c r="G63" s="533"/>
      <c r="H63" s="533"/>
      <c r="I63" s="533"/>
      <c r="J63" s="533"/>
      <c r="K63" s="533"/>
      <c r="L63" s="533"/>
      <c r="M63" s="533"/>
      <c r="N63" s="533"/>
      <c r="O63" s="533"/>
      <c r="P63" s="533"/>
      <c r="Q63" s="533"/>
      <c r="R63" s="533"/>
      <c r="S63" s="533"/>
      <c r="T63" s="533"/>
      <c r="U63" s="533"/>
      <c r="V63" s="533"/>
      <c r="W63" s="533"/>
      <c r="X63" s="533"/>
      <c r="Y63" s="533"/>
      <c r="Z63" s="533"/>
      <c r="AA63" s="533"/>
      <c r="AB63" s="533"/>
      <c r="AC63" s="533"/>
      <c r="AD63" s="507" t="s">
        <v>584</v>
      </c>
      <c r="AE63" s="508"/>
      <c r="AF63" s="508"/>
      <c r="AG63" s="564" t="s">
        <v>595</v>
      </c>
      <c r="AH63" s="565"/>
      <c r="AI63" s="565"/>
      <c r="AJ63" s="565"/>
      <c r="AK63" s="565"/>
      <c r="AL63" s="565"/>
      <c r="AM63" s="565"/>
      <c r="AN63" s="565"/>
      <c r="AO63" s="565"/>
      <c r="AP63" s="565"/>
      <c r="AQ63" s="565"/>
      <c r="AR63" s="565"/>
      <c r="AS63" s="565"/>
      <c r="AT63" s="565"/>
      <c r="AU63" s="565"/>
      <c r="AV63" s="565"/>
      <c r="AW63" s="565"/>
      <c r="AX63" s="566"/>
    </row>
    <row r="64" spans="1:50" ht="41.25" customHeight="1" x14ac:dyDescent="0.15">
      <c r="A64" s="580" t="s">
        <v>54</v>
      </c>
      <c r="B64" s="581"/>
      <c r="C64" s="586" t="s">
        <v>134</v>
      </c>
      <c r="D64" s="587"/>
      <c r="E64" s="587"/>
      <c r="F64" s="587"/>
      <c r="G64" s="587"/>
      <c r="H64" s="587"/>
      <c r="I64" s="587"/>
      <c r="J64" s="587"/>
      <c r="K64" s="587"/>
      <c r="L64" s="587"/>
      <c r="M64" s="587"/>
      <c r="N64" s="587"/>
      <c r="O64" s="587"/>
      <c r="P64" s="587"/>
      <c r="Q64" s="587"/>
      <c r="R64" s="587"/>
      <c r="S64" s="587"/>
      <c r="T64" s="587"/>
      <c r="U64" s="587"/>
      <c r="V64" s="587"/>
      <c r="W64" s="587"/>
      <c r="X64" s="587"/>
      <c r="Y64" s="587"/>
      <c r="Z64" s="587"/>
      <c r="AA64" s="587"/>
      <c r="AB64" s="587"/>
      <c r="AC64" s="489"/>
      <c r="AD64" s="588" t="s">
        <v>592</v>
      </c>
      <c r="AE64" s="589"/>
      <c r="AF64" s="590"/>
      <c r="AG64" s="591"/>
      <c r="AH64" s="122"/>
      <c r="AI64" s="122"/>
      <c r="AJ64" s="122"/>
      <c r="AK64" s="122"/>
      <c r="AL64" s="122"/>
      <c r="AM64" s="122"/>
      <c r="AN64" s="122"/>
      <c r="AO64" s="122"/>
      <c r="AP64" s="122"/>
      <c r="AQ64" s="122"/>
      <c r="AR64" s="122"/>
      <c r="AS64" s="122"/>
      <c r="AT64" s="122"/>
      <c r="AU64" s="122"/>
      <c r="AV64" s="122"/>
      <c r="AW64" s="122"/>
      <c r="AX64" s="592"/>
    </row>
    <row r="65" spans="1:50" ht="19.7" customHeight="1" x14ac:dyDescent="0.15">
      <c r="A65" s="582"/>
      <c r="B65" s="583"/>
      <c r="C65" s="87" t="s">
        <v>0</v>
      </c>
      <c r="D65" s="88"/>
      <c r="E65" s="88"/>
      <c r="F65" s="88"/>
      <c r="G65" s="88"/>
      <c r="H65" s="88"/>
      <c r="I65" s="88"/>
      <c r="J65" s="88"/>
      <c r="K65" s="88"/>
      <c r="L65" s="88"/>
      <c r="M65" s="88"/>
      <c r="N65" s="88"/>
      <c r="O65" s="84" t="s">
        <v>564</v>
      </c>
      <c r="P65" s="85"/>
      <c r="Q65" s="85"/>
      <c r="R65" s="85"/>
      <c r="S65" s="85"/>
      <c r="T65" s="85"/>
      <c r="U65" s="85"/>
      <c r="V65" s="85"/>
      <c r="W65" s="85"/>
      <c r="X65" s="85"/>
      <c r="Y65" s="85"/>
      <c r="Z65" s="85"/>
      <c r="AA65" s="85"/>
      <c r="AB65" s="85"/>
      <c r="AC65" s="85"/>
      <c r="AD65" s="85"/>
      <c r="AE65" s="85"/>
      <c r="AF65" s="86"/>
      <c r="AG65" s="593"/>
      <c r="AH65" s="343"/>
      <c r="AI65" s="343"/>
      <c r="AJ65" s="343"/>
      <c r="AK65" s="343"/>
      <c r="AL65" s="343"/>
      <c r="AM65" s="343"/>
      <c r="AN65" s="343"/>
      <c r="AO65" s="343"/>
      <c r="AP65" s="343"/>
      <c r="AQ65" s="343"/>
      <c r="AR65" s="343"/>
      <c r="AS65" s="343"/>
      <c r="AT65" s="343"/>
      <c r="AU65" s="343"/>
      <c r="AV65" s="343"/>
      <c r="AW65" s="343"/>
      <c r="AX65" s="594"/>
    </row>
    <row r="66" spans="1:50" ht="24.75" customHeight="1" x14ac:dyDescent="0.15">
      <c r="A66" s="582"/>
      <c r="B66" s="583"/>
      <c r="C66" s="69"/>
      <c r="D66" s="70"/>
      <c r="E66" s="71"/>
      <c r="F66" s="71"/>
      <c r="G66" s="71"/>
      <c r="H66" s="72"/>
      <c r="I66" s="72"/>
      <c r="J66" s="73"/>
      <c r="K66" s="73"/>
      <c r="L66" s="73"/>
      <c r="M66" s="72"/>
      <c r="N66" s="74"/>
      <c r="O66" s="75"/>
      <c r="P66" s="76"/>
      <c r="Q66" s="76"/>
      <c r="R66" s="76"/>
      <c r="S66" s="76"/>
      <c r="T66" s="76"/>
      <c r="U66" s="76"/>
      <c r="V66" s="76"/>
      <c r="W66" s="76"/>
      <c r="X66" s="76"/>
      <c r="Y66" s="76"/>
      <c r="Z66" s="76"/>
      <c r="AA66" s="76"/>
      <c r="AB66" s="76"/>
      <c r="AC66" s="76"/>
      <c r="AD66" s="76"/>
      <c r="AE66" s="76"/>
      <c r="AF66" s="77"/>
      <c r="AG66" s="593"/>
      <c r="AH66" s="343"/>
      <c r="AI66" s="343"/>
      <c r="AJ66" s="343"/>
      <c r="AK66" s="343"/>
      <c r="AL66" s="343"/>
      <c r="AM66" s="343"/>
      <c r="AN66" s="343"/>
      <c r="AO66" s="343"/>
      <c r="AP66" s="343"/>
      <c r="AQ66" s="343"/>
      <c r="AR66" s="343"/>
      <c r="AS66" s="343"/>
      <c r="AT66" s="343"/>
      <c r="AU66" s="343"/>
      <c r="AV66" s="343"/>
      <c r="AW66" s="343"/>
      <c r="AX66" s="594"/>
    </row>
    <row r="67" spans="1:50" ht="24.75" customHeight="1" x14ac:dyDescent="0.15">
      <c r="A67" s="582"/>
      <c r="B67" s="583"/>
      <c r="C67" s="90"/>
      <c r="D67" s="91"/>
      <c r="E67" s="71"/>
      <c r="F67" s="71"/>
      <c r="G67" s="71"/>
      <c r="H67" s="72"/>
      <c r="I67" s="72"/>
      <c r="J67" s="577"/>
      <c r="K67" s="577"/>
      <c r="L67" s="577"/>
      <c r="M67" s="578"/>
      <c r="N67" s="579"/>
      <c r="O67" s="78"/>
      <c r="P67" s="79"/>
      <c r="Q67" s="79"/>
      <c r="R67" s="79"/>
      <c r="S67" s="79"/>
      <c r="T67" s="79"/>
      <c r="U67" s="79"/>
      <c r="V67" s="79"/>
      <c r="W67" s="79"/>
      <c r="X67" s="79"/>
      <c r="Y67" s="79"/>
      <c r="Z67" s="79"/>
      <c r="AA67" s="79"/>
      <c r="AB67" s="79"/>
      <c r="AC67" s="79"/>
      <c r="AD67" s="79"/>
      <c r="AE67" s="79"/>
      <c r="AF67" s="80"/>
      <c r="AG67" s="593"/>
      <c r="AH67" s="343"/>
      <c r="AI67" s="343"/>
      <c r="AJ67" s="343"/>
      <c r="AK67" s="343"/>
      <c r="AL67" s="343"/>
      <c r="AM67" s="343"/>
      <c r="AN67" s="343"/>
      <c r="AO67" s="343"/>
      <c r="AP67" s="343"/>
      <c r="AQ67" s="343"/>
      <c r="AR67" s="343"/>
      <c r="AS67" s="343"/>
      <c r="AT67" s="343"/>
      <c r="AU67" s="343"/>
      <c r="AV67" s="343"/>
      <c r="AW67" s="343"/>
      <c r="AX67" s="594"/>
    </row>
    <row r="68" spans="1:50" ht="24.75" customHeight="1" x14ac:dyDescent="0.15">
      <c r="A68" s="582"/>
      <c r="B68" s="583"/>
      <c r="C68" s="90"/>
      <c r="D68" s="91"/>
      <c r="E68" s="71"/>
      <c r="F68" s="71"/>
      <c r="G68" s="71"/>
      <c r="H68" s="72"/>
      <c r="I68" s="72"/>
      <c r="J68" s="577"/>
      <c r="K68" s="577"/>
      <c r="L68" s="577"/>
      <c r="M68" s="578"/>
      <c r="N68" s="579"/>
      <c r="O68" s="78"/>
      <c r="P68" s="79"/>
      <c r="Q68" s="79"/>
      <c r="R68" s="79"/>
      <c r="S68" s="79"/>
      <c r="T68" s="79"/>
      <c r="U68" s="79"/>
      <c r="V68" s="79"/>
      <c r="W68" s="79"/>
      <c r="X68" s="79"/>
      <c r="Y68" s="79"/>
      <c r="Z68" s="79"/>
      <c r="AA68" s="79"/>
      <c r="AB68" s="79"/>
      <c r="AC68" s="79"/>
      <c r="AD68" s="79"/>
      <c r="AE68" s="79"/>
      <c r="AF68" s="80"/>
      <c r="AG68" s="593"/>
      <c r="AH68" s="343"/>
      <c r="AI68" s="343"/>
      <c r="AJ68" s="343"/>
      <c r="AK68" s="343"/>
      <c r="AL68" s="343"/>
      <c r="AM68" s="343"/>
      <c r="AN68" s="343"/>
      <c r="AO68" s="343"/>
      <c r="AP68" s="343"/>
      <c r="AQ68" s="343"/>
      <c r="AR68" s="343"/>
      <c r="AS68" s="343"/>
      <c r="AT68" s="343"/>
      <c r="AU68" s="343"/>
      <c r="AV68" s="343"/>
      <c r="AW68" s="343"/>
      <c r="AX68" s="594"/>
    </row>
    <row r="69" spans="1:50" ht="24.75" customHeight="1" x14ac:dyDescent="0.15">
      <c r="A69" s="582"/>
      <c r="B69" s="583"/>
      <c r="C69" s="90"/>
      <c r="D69" s="91"/>
      <c r="E69" s="71"/>
      <c r="F69" s="71"/>
      <c r="G69" s="71"/>
      <c r="H69" s="72"/>
      <c r="I69" s="72"/>
      <c r="J69" s="577"/>
      <c r="K69" s="577"/>
      <c r="L69" s="577"/>
      <c r="M69" s="578"/>
      <c r="N69" s="579"/>
      <c r="O69" s="78"/>
      <c r="P69" s="79"/>
      <c r="Q69" s="79"/>
      <c r="R69" s="79"/>
      <c r="S69" s="79"/>
      <c r="T69" s="79"/>
      <c r="U69" s="79"/>
      <c r="V69" s="79"/>
      <c r="W69" s="79"/>
      <c r="X69" s="79"/>
      <c r="Y69" s="79"/>
      <c r="Z69" s="79"/>
      <c r="AA69" s="79"/>
      <c r="AB69" s="79"/>
      <c r="AC69" s="79"/>
      <c r="AD69" s="79"/>
      <c r="AE69" s="79"/>
      <c r="AF69" s="80"/>
      <c r="AG69" s="593"/>
      <c r="AH69" s="343"/>
      <c r="AI69" s="343"/>
      <c r="AJ69" s="343"/>
      <c r="AK69" s="343"/>
      <c r="AL69" s="343"/>
      <c r="AM69" s="343"/>
      <c r="AN69" s="343"/>
      <c r="AO69" s="343"/>
      <c r="AP69" s="343"/>
      <c r="AQ69" s="343"/>
      <c r="AR69" s="343"/>
      <c r="AS69" s="343"/>
      <c r="AT69" s="343"/>
      <c r="AU69" s="343"/>
      <c r="AV69" s="343"/>
      <c r="AW69" s="343"/>
      <c r="AX69" s="594"/>
    </row>
    <row r="70" spans="1:50" ht="24.75" customHeight="1" x14ac:dyDescent="0.15">
      <c r="A70" s="584"/>
      <c r="B70" s="585"/>
      <c r="C70" s="597"/>
      <c r="D70" s="598"/>
      <c r="E70" s="71"/>
      <c r="F70" s="71"/>
      <c r="G70" s="71"/>
      <c r="H70" s="72"/>
      <c r="I70" s="72"/>
      <c r="J70" s="599"/>
      <c r="K70" s="599"/>
      <c r="L70" s="599"/>
      <c r="M70" s="67"/>
      <c r="N70" s="68"/>
      <c r="O70" s="81"/>
      <c r="P70" s="82"/>
      <c r="Q70" s="82"/>
      <c r="R70" s="82"/>
      <c r="S70" s="82"/>
      <c r="T70" s="82"/>
      <c r="U70" s="82"/>
      <c r="V70" s="82"/>
      <c r="W70" s="82"/>
      <c r="X70" s="82"/>
      <c r="Y70" s="82"/>
      <c r="Z70" s="82"/>
      <c r="AA70" s="82"/>
      <c r="AB70" s="82"/>
      <c r="AC70" s="82"/>
      <c r="AD70" s="82"/>
      <c r="AE70" s="82"/>
      <c r="AF70" s="83"/>
      <c r="AG70" s="595"/>
      <c r="AH70" s="125"/>
      <c r="AI70" s="125"/>
      <c r="AJ70" s="125"/>
      <c r="AK70" s="125"/>
      <c r="AL70" s="125"/>
      <c r="AM70" s="125"/>
      <c r="AN70" s="125"/>
      <c r="AO70" s="125"/>
      <c r="AP70" s="125"/>
      <c r="AQ70" s="125"/>
      <c r="AR70" s="125"/>
      <c r="AS70" s="125"/>
      <c r="AT70" s="125"/>
      <c r="AU70" s="125"/>
      <c r="AV70" s="125"/>
      <c r="AW70" s="125"/>
      <c r="AX70" s="596"/>
    </row>
    <row r="71" spans="1:50" ht="67.5" customHeight="1" x14ac:dyDescent="0.15">
      <c r="A71" s="105" t="s">
        <v>45</v>
      </c>
      <c r="B71" s="106"/>
      <c r="C71" s="109" t="s">
        <v>49</v>
      </c>
      <c r="D71" s="110"/>
      <c r="E71" s="110"/>
      <c r="F71" s="111"/>
      <c r="G71" s="112" t="s">
        <v>597</v>
      </c>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3"/>
    </row>
    <row r="72" spans="1:50" ht="67.5" customHeight="1" thickBot="1" x14ac:dyDescent="0.2">
      <c r="A72" s="107"/>
      <c r="B72" s="108"/>
      <c r="C72" s="114" t="s">
        <v>53</v>
      </c>
      <c r="D72" s="115"/>
      <c r="E72" s="115"/>
      <c r="F72" s="116"/>
      <c r="G72" s="117" t="s">
        <v>596</v>
      </c>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8"/>
    </row>
    <row r="73" spans="1:50" ht="24" customHeight="1" x14ac:dyDescent="0.15">
      <c r="A73" s="92" t="s">
        <v>30</v>
      </c>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4"/>
    </row>
    <row r="74" spans="1:50" ht="67.5" customHeight="1" thickBot="1" x14ac:dyDescent="0.2">
      <c r="A74" s="95"/>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7"/>
    </row>
    <row r="75" spans="1:50" ht="24.75" customHeight="1" x14ac:dyDescent="0.15">
      <c r="A75" s="98" t="s">
        <v>31</v>
      </c>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100"/>
    </row>
    <row r="76" spans="1:50" ht="67.5" customHeight="1" thickBot="1" x14ac:dyDescent="0.2">
      <c r="A76" s="101" t="s">
        <v>129</v>
      </c>
      <c r="B76" s="102"/>
      <c r="C76" s="102"/>
      <c r="D76" s="102"/>
      <c r="E76" s="103"/>
      <c r="F76" s="104" t="s">
        <v>630</v>
      </c>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7"/>
    </row>
    <row r="77" spans="1:50" ht="24.75" customHeight="1" x14ac:dyDescent="0.15">
      <c r="A77" s="98" t="s">
        <v>43</v>
      </c>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100"/>
    </row>
    <row r="78" spans="1:50" ht="66" customHeight="1" thickBot="1" x14ac:dyDescent="0.2">
      <c r="A78" s="101" t="s">
        <v>129</v>
      </c>
      <c r="B78" s="102"/>
      <c r="C78" s="102"/>
      <c r="D78" s="102"/>
      <c r="E78" s="103"/>
      <c r="F78" s="604" t="s">
        <v>631</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605"/>
      <c r="AK78" s="605"/>
      <c r="AL78" s="605"/>
      <c r="AM78" s="605"/>
      <c r="AN78" s="605"/>
      <c r="AO78" s="605"/>
      <c r="AP78" s="605"/>
      <c r="AQ78" s="605"/>
      <c r="AR78" s="605"/>
      <c r="AS78" s="605"/>
      <c r="AT78" s="605"/>
      <c r="AU78" s="605"/>
      <c r="AV78" s="605"/>
      <c r="AW78" s="605"/>
      <c r="AX78" s="606"/>
    </row>
    <row r="79" spans="1:50" ht="24.75" customHeight="1" x14ac:dyDescent="0.15">
      <c r="A79" s="607" t="s">
        <v>32</v>
      </c>
      <c r="B79" s="608"/>
      <c r="C79" s="608"/>
      <c r="D79" s="608"/>
      <c r="E79" s="608"/>
      <c r="F79" s="608"/>
      <c r="G79" s="608"/>
      <c r="H79" s="608"/>
      <c r="I79" s="608"/>
      <c r="J79" s="608"/>
      <c r="K79" s="608"/>
      <c r="L79" s="608"/>
      <c r="M79" s="608"/>
      <c r="N79" s="608"/>
      <c r="O79" s="608"/>
      <c r="P79" s="608"/>
      <c r="Q79" s="608"/>
      <c r="R79" s="608"/>
      <c r="S79" s="608"/>
      <c r="T79" s="608"/>
      <c r="U79" s="608"/>
      <c r="V79" s="608"/>
      <c r="W79" s="608"/>
      <c r="X79" s="608"/>
      <c r="Y79" s="608"/>
      <c r="Z79" s="608"/>
      <c r="AA79" s="608"/>
      <c r="AB79" s="608"/>
      <c r="AC79" s="608"/>
      <c r="AD79" s="608"/>
      <c r="AE79" s="608"/>
      <c r="AF79" s="608"/>
      <c r="AG79" s="608"/>
      <c r="AH79" s="608"/>
      <c r="AI79" s="608"/>
      <c r="AJ79" s="608"/>
      <c r="AK79" s="608"/>
      <c r="AL79" s="608"/>
      <c r="AM79" s="608"/>
      <c r="AN79" s="608"/>
      <c r="AO79" s="608"/>
      <c r="AP79" s="608"/>
      <c r="AQ79" s="608"/>
      <c r="AR79" s="608"/>
      <c r="AS79" s="608"/>
      <c r="AT79" s="608"/>
      <c r="AU79" s="608"/>
      <c r="AV79" s="608"/>
      <c r="AW79" s="608"/>
      <c r="AX79" s="609"/>
    </row>
    <row r="80" spans="1:50" ht="67.5" customHeight="1" thickBot="1" x14ac:dyDescent="0.2">
      <c r="A80" s="610"/>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9"/>
    </row>
    <row r="81" spans="1:51" ht="24.75" customHeight="1" x14ac:dyDescent="0.15">
      <c r="A81" s="611" t="s">
        <v>211</v>
      </c>
      <c r="B81" s="612"/>
      <c r="C81" s="612"/>
      <c r="D81" s="612"/>
      <c r="E81" s="612"/>
      <c r="F81" s="612"/>
      <c r="G81" s="612"/>
      <c r="H81" s="612"/>
      <c r="I81" s="612"/>
      <c r="J81" s="612"/>
      <c r="K81" s="612"/>
      <c r="L81" s="612"/>
      <c r="M81" s="612"/>
      <c r="N81" s="612"/>
      <c r="O81" s="612"/>
      <c r="P81" s="612"/>
      <c r="Q81" s="612"/>
      <c r="R81" s="612"/>
      <c r="S81" s="612"/>
      <c r="T81" s="612"/>
      <c r="U81" s="612"/>
      <c r="V81" s="612"/>
      <c r="W81" s="612"/>
      <c r="X81" s="612"/>
      <c r="Y81" s="612"/>
      <c r="Z81" s="612"/>
      <c r="AA81" s="612"/>
      <c r="AB81" s="612"/>
      <c r="AC81" s="612"/>
      <c r="AD81" s="612"/>
      <c r="AE81" s="612"/>
      <c r="AF81" s="612"/>
      <c r="AG81" s="612"/>
      <c r="AH81" s="612"/>
      <c r="AI81" s="612"/>
      <c r="AJ81" s="612"/>
      <c r="AK81" s="612"/>
      <c r="AL81" s="612"/>
      <c r="AM81" s="612"/>
      <c r="AN81" s="612"/>
      <c r="AO81" s="612"/>
      <c r="AP81" s="612"/>
      <c r="AQ81" s="612"/>
      <c r="AR81" s="612"/>
      <c r="AS81" s="612"/>
      <c r="AT81" s="612"/>
      <c r="AU81" s="612"/>
      <c r="AV81" s="612"/>
      <c r="AW81" s="612"/>
      <c r="AX81" s="613"/>
    </row>
    <row r="82" spans="1:51" ht="24.75" customHeight="1" x14ac:dyDescent="0.15">
      <c r="A82" s="614" t="s">
        <v>245</v>
      </c>
      <c r="B82" s="615"/>
      <c r="C82" s="615"/>
      <c r="D82" s="616"/>
      <c r="E82" s="600" t="s">
        <v>572</v>
      </c>
      <c r="F82" s="601"/>
      <c r="G82" s="601"/>
      <c r="H82" s="601"/>
      <c r="I82" s="601"/>
      <c r="J82" s="601"/>
      <c r="K82" s="601"/>
      <c r="L82" s="601"/>
      <c r="M82" s="601"/>
      <c r="N82" s="601"/>
      <c r="O82" s="601"/>
      <c r="P82" s="602"/>
      <c r="Q82" s="600"/>
      <c r="R82" s="601"/>
      <c r="S82" s="601"/>
      <c r="T82" s="601"/>
      <c r="U82" s="601"/>
      <c r="V82" s="601"/>
      <c r="W82" s="601"/>
      <c r="X82" s="601"/>
      <c r="Y82" s="601"/>
      <c r="Z82" s="601"/>
      <c r="AA82" s="601"/>
      <c r="AB82" s="602"/>
      <c r="AC82" s="600"/>
      <c r="AD82" s="601"/>
      <c r="AE82" s="601"/>
      <c r="AF82" s="601"/>
      <c r="AG82" s="601"/>
      <c r="AH82" s="601"/>
      <c r="AI82" s="601"/>
      <c r="AJ82" s="601"/>
      <c r="AK82" s="601"/>
      <c r="AL82" s="601"/>
      <c r="AM82" s="601"/>
      <c r="AN82" s="602"/>
      <c r="AO82" s="600"/>
      <c r="AP82" s="601"/>
      <c r="AQ82" s="601"/>
      <c r="AR82" s="601"/>
      <c r="AS82" s="601"/>
      <c r="AT82" s="601"/>
      <c r="AU82" s="601"/>
      <c r="AV82" s="601"/>
      <c r="AW82" s="601"/>
      <c r="AX82" s="603"/>
      <c r="AY82" s="60"/>
    </row>
    <row r="83" spans="1:51" ht="24.75" customHeight="1" x14ac:dyDescent="0.15">
      <c r="A83" s="119" t="s">
        <v>244</v>
      </c>
      <c r="B83" s="119"/>
      <c r="C83" s="119"/>
      <c r="D83" s="119"/>
      <c r="E83" s="600" t="s">
        <v>572</v>
      </c>
      <c r="F83" s="601"/>
      <c r="G83" s="601"/>
      <c r="H83" s="601"/>
      <c r="I83" s="601"/>
      <c r="J83" s="601"/>
      <c r="K83" s="601"/>
      <c r="L83" s="601"/>
      <c r="M83" s="601"/>
      <c r="N83" s="601"/>
      <c r="O83" s="601"/>
      <c r="P83" s="602"/>
      <c r="Q83" s="600"/>
      <c r="R83" s="601"/>
      <c r="S83" s="601"/>
      <c r="T83" s="601"/>
      <c r="U83" s="601"/>
      <c r="V83" s="601"/>
      <c r="W83" s="601"/>
      <c r="X83" s="601"/>
      <c r="Y83" s="601"/>
      <c r="Z83" s="601"/>
      <c r="AA83" s="601"/>
      <c r="AB83" s="602"/>
      <c r="AC83" s="600"/>
      <c r="AD83" s="601"/>
      <c r="AE83" s="601"/>
      <c r="AF83" s="601"/>
      <c r="AG83" s="601"/>
      <c r="AH83" s="601"/>
      <c r="AI83" s="601"/>
      <c r="AJ83" s="601"/>
      <c r="AK83" s="601"/>
      <c r="AL83" s="601"/>
      <c r="AM83" s="601"/>
      <c r="AN83" s="602"/>
      <c r="AO83" s="600"/>
      <c r="AP83" s="601"/>
      <c r="AQ83" s="601"/>
      <c r="AR83" s="601"/>
      <c r="AS83" s="601"/>
      <c r="AT83" s="601"/>
      <c r="AU83" s="601"/>
      <c r="AV83" s="601"/>
      <c r="AW83" s="601"/>
      <c r="AX83" s="603"/>
    </row>
    <row r="84" spans="1:51" ht="24.75" customHeight="1" x14ac:dyDescent="0.15">
      <c r="A84" s="119" t="s">
        <v>243</v>
      </c>
      <c r="B84" s="119"/>
      <c r="C84" s="119"/>
      <c r="D84" s="119"/>
      <c r="E84" s="600" t="s">
        <v>572</v>
      </c>
      <c r="F84" s="601"/>
      <c r="G84" s="601"/>
      <c r="H84" s="601"/>
      <c r="I84" s="601"/>
      <c r="J84" s="601"/>
      <c r="K84" s="601"/>
      <c r="L84" s="601"/>
      <c r="M84" s="601"/>
      <c r="N84" s="601"/>
      <c r="O84" s="601"/>
      <c r="P84" s="602"/>
      <c r="Q84" s="600"/>
      <c r="R84" s="601"/>
      <c r="S84" s="601"/>
      <c r="T84" s="601"/>
      <c r="U84" s="601"/>
      <c r="V84" s="601"/>
      <c r="W84" s="601"/>
      <c r="X84" s="601"/>
      <c r="Y84" s="601"/>
      <c r="Z84" s="601"/>
      <c r="AA84" s="601"/>
      <c r="AB84" s="602"/>
      <c r="AC84" s="600"/>
      <c r="AD84" s="601"/>
      <c r="AE84" s="601"/>
      <c r="AF84" s="601"/>
      <c r="AG84" s="601"/>
      <c r="AH84" s="601"/>
      <c r="AI84" s="601"/>
      <c r="AJ84" s="601"/>
      <c r="AK84" s="601"/>
      <c r="AL84" s="601"/>
      <c r="AM84" s="601"/>
      <c r="AN84" s="602"/>
      <c r="AO84" s="600"/>
      <c r="AP84" s="601"/>
      <c r="AQ84" s="601"/>
      <c r="AR84" s="601"/>
      <c r="AS84" s="601"/>
      <c r="AT84" s="601"/>
      <c r="AU84" s="601"/>
      <c r="AV84" s="601"/>
      <c r="AW84" s="601"/>
      <c r="AX84" s="603"/>
    </row>
    <row r="85" spans="1:51" ht="24.75" customHeight="1" x14ac:dyDescent="0.15">
      <c r="A85" s="119" t="s">
        <v>242</v>
      </c>
      <c r="B85" s="119"/>
      <c r="C85" s="119"/>
      <c r="D85" s="119"/>
      <c r="E85" s="600" t="s">
        <v>572</v>
      </c>
      <c r="F85" s="601"/>
      <c r="G85" s="601"/>
      <c r="H85" s="601"/>
      <c r="I85" s="601"/>
      <c r="J85" s="601"/>
      <c r="K85" s="601"/>
      <c r="L85" s="601"/>
      <c r="M85" s="601"/>
      <c r="N85" s="601"/>
      <c r="O85" s="601"/>
      <c r="P85" s="602"/>
      <c r="Q85" s="600"/>
      <c r="R85" s="601"/>
      <c r="S85" s="601"/>
      <c r="T85" s="601"/>
      <c r="U85" s="601"/>
      <c r="V85" s="601"/>
      <c r="W85" s="601"/>
      <c r="X85" s="601"/>
      <c r="Y85" s="601"/>
      <c r="Z85" s="601"/>
      <c r="AA85" s="601"/>
      <c r="AB85" s="602"/>
      <c r="AC85" s="600"/>
      <c r="AD85" s="601"/>
      <c r="AE85" s="601"/>
      <c r="AF85" s="601"/>
      <c r="AG85" s="601"/>
      <c r="AH85" s="601"/>
      <c r="AI85" s="601"/>
      <c r="AJ85" s="601"/>
      <c r="AK85" s="601"/>
      <c r="AL85" s="601"/>
      <c r="AM85" s="601"/>
      <c r="AN85" s="602"/>
      <c r="AO85" s="600"/>
      <c r="AP85" s="601"/>
      <c r="AQ85" s="601"/>
      <c r="AR85" s="601"/>
      <c r="AS85" s="601"/>
      <c r="AT85" s="601"/>
      <c r="AU85" s="601"/>
      <c r="AV85" s="601"/>
      <c r="AW85" s="601"/>
      <c r="AX85" s="603"/>
    </row>
    <row r="86" spans="1:51" ht="24.75" customHeight="1" x14ac:dyDescent="0.15">
      <c r="A86" s="119" t="s">
        <v>241</v>
      </c>
      <c r="B86" s="119"/>
      <c r="C86" s="119"/>
      <c r="D86" s="119"/>
      <c r="E86" s="600" t="s">
        <v>572</v>
      </c>
      <c r="F86" s="601"/>
      <c r="G86" s="601"/>
      <c r="H86" s="601"/>
      <c r="I86" s="601"/>
      <c r="J86" s="601"/>
      <c r="K86" s="601"/>
      <c r="L86" s="601"/>
      <c r="M86" s="601"/>
      <c r="N86" s="601"/>
      <c r="O86" s="601"/>
      <c r="P86" s="602"/>
      <c r="Q86" s="600"/>
      <c r="R86" s="601"/>
      <c r="S86" s="601"/>
      <c r="T86" s="601"/>
      <c r="U86" s="601"/>
      <c r="V86" s="601"/>
      <c r="W86" s="601"/>
      <c r="X86" s="601"/>
      <c r="Y86" s="601"/>
      <c r="Z86" s="601"/>
      <c r="AA86" s="601"/>
      <c r="AB86" s="602"/>
      <c r="AC86" s="600"/>
      <c r="AD86" s="601"/>
      <c r="AE86" s="601"/>
      <c r="AF86" s="601"/>
      <c r="AG86" s="601"/>
      <c r="AH86" s="601"/>
      <c r="AI86" s="601"/>
      <c r="AJ86" s="601"/>
      <c r="AK86" s="601"/>
      <c r="AL86" s="601"/>
      <c r="AM86" s="601"/>
      <c r="AN86" s="602"/>
      <c r="AO86" s="600"/>
      <c r="AP86" s="601"/>
      <c r="AQ86" s="601"/>
      <c r="AR86" s="601"/>
      <c r="AS86" s="601"/>
      <c r="AT86" s="601"/>
      <c r="AU86" s="601"/>
      <c r="AV86" s="601"/>
      <c r="AW86" s="601"/>
      <c r="AX86" s="603"/>
    </row>
    <row r="87" spans="1:51" ht="24.75" customHeight="1" x14ac:dyDescent="0.15">
      <c r="A87" s="119" t="s">
        <v>240</v>
      </c>
      <c r="B87" s="119"/>
      <c r="C87" s="119"/>
      <c r="D87" s="119"/>
      <c r="E87" s="600" t="s">
        <v>572</v>
      </c>
      <c r="F87" s="601"/>
      <c r="G87" s="601"/>
      <c r="H87" s="601"/>
      <c r="I87" s="601"/>
      <c r="J87" s="601"/>
      <c r="K87" s="601"/>
      <c r="L87" s="601"/>
      <c r="M87" s="601"/>
      <c r="N87" s="601"/>
      <c r="O87" s="601"/>
      <c r="P87" s="602"/>
      <c r="Q87" s="600"/>
      <c r="R87" s="601"/>
      <c r="S87" s="601"/>
      <c r="T87" s="601"/>
      <c r="U87" s="601"/>
      <c r="V87" s="601"/>
      <c r="W87" s="601"/>
      <c r="X87" s="601"/>
      <c r="Y87" s="601"/>
      <c r="Z87" s="601"/>
      <c r="AA87" s="601"/>
      <c r="AB87" s="602"/>
      <c r="AC87" s="600"/>
      <c r="AD87" s="601"/>
      <c r="AE87" s="601"/>
      <c r="AF87" s="601"/>
      <c r="AG87" s="601"/>
      <c r="AH87" s="601"/>
      <c r="AI87" s="601"/>
      <c r="AJ87" s="601"/>
      <c r="AK87" s="601"/>
      <c r="AL87" s="601"/>
      <c r="AM87" s="601"/>
      <c r="AN87" s="602"/>
      <c r="AO87" s="600"/>
      <c r="AP87" s="601"/>
      <c r="AQ87" s="601"/>
      <c r="AR87" s="601"/>
      <c r="AS87" s="601"/>
      <c r="AT87" s="601"/>
      <c r="AU87" s="601"/>
      <c r="AV87" s="601"/>
      <c r="AW87" s="601"/>
      <c r="AX87" s="603"/>
    </row>
    <row r="88" spans="1:51" ht="24.75" customHeight="1" x14ac:dyDescent="0.15">
      <c r="A88" s="119" t="s">
        <v>239</v>
      </c>
      <c r="B88" s="119"/>
      <c r="C88" s="119"/>
      <c r="D88" s="119"/>
      <c r="E88" s="600" t="s">
        <v>572</v>
      </c>
      <c r="F88" s="601"/>
      <c r="G88" s="601"/>
      <c r="H88" s="601"/>
      <c r="I88" s="601"/>
      <c r="J88" s="601"/>
      <c r="K88" s="601"/>
      <c r="L88" s="601"/>
      <c r="M88" s="601"/>
      <c r="N88" s="601"/>
      <c r="O88" s="601"/>
      <c r="P88" s="602"/>
      <c r="Q88" s="600"/>
      <c r="R88" s="601"/>
      <c r="S88" s="601"/>
      <c r="T88" s="601"/>
      <c r="U88" s="601"/>
      <c r="V88" s="601"/>
      <c r="W88" s="601"/>
      <c r="X88" s="601"/>
      <c r="Y88" s="601"/>
      <c r="Z88" s="601"/>
      <c r="AA88" s="601"/>
      <c r="AB88" s="602"/>
      <c r="AC88" s="600"/>
      <c r="AD88" s="601"/>
      <c r="AE88" s="601"/>
      <c r="AF88" s="601"/>
      <c r="AG88" s="601"/>
      <c r="AH88" s="601"/>
      <c r="AI88" s="601"/>
      <c r="AJ88" s="601"/>
      <c r="AK88" s="601"/>
      <c r="AL88" s="601"/>
      <c r="AM88" s="601"/>
      <c r="AN88" s="602"/>
      <c r="AO88" s="600"/>
      <c r="AP88" s="601"/>
      <c r="AQ88" s="601"/>
      <c r="AR88" s="601"/>
      <c r="AS88" s="601"/>
      <c r="AT88" s="601"/>
      <c r="AU88" s="601"/>
      <c r="AV88" s="601"/>
      <c r="AW88" s="601"/>
      <c r="AX88" s="603"/>
    </row>
    <row r="89" spans="1:51" ht="24.75" customHeight="1" x14ac:dyDescent="0.15">
      <c r="A89" s="119" t="s">
        <v>238</v>
      </c>
      <c r="B89" s="119"/>
      <c r="C89" s="119"/>
      <c r="D89" s="119"/>
      <c r="E89" s="600" t="s">
        <v>572</v>
      </c>
      <c r="F89" s="601"/>
      <c r="G89" s="601"/>
      <c r="H89" s="601"/>
      <c r="I89" s="601"/>
      <c r="J89" s="601"/>
      <c r="K89" s="601"/>
      <c r="L89" s="601"/>
      <c r="M89" s="601"/>
      <c r="N89" s="601"/>
      <c r="O89" s="601"/>
      <c r="P89" s="602"/>
      <c r="Q89" s="600"/>
      <c r="R89" s="601"/>
      <c r="S89" s="601"/>
      <c r="T89" s="601"/>
      <c r="U89" s="601"/>
      <c r="V89" s="601"/>
      <c r="W89" s="601"/>
      <c r="X89" s="601"/>
      <c r="Y89" s="601"/>
      <c r="Z89" s="601"/>
      <c r="AA89" s="601"/>
      <c r="AB89" s="602"/>
      <c r="AC89" s="600"/>
      <c r="AD89" s="601"/>
      <c r="AE89" s="601"/>
      <c r="AF89" s="601"/>
      <c r="AG89" s="601"/>
      <c r="AH89" s="601"/>
      <c r="AI89" s="601"/>
      <c r="AJ89" s="601"/>
      <c r="AK89" s="601"/>
      <c r="AL89" s="601"/>
      <c r="AM89" s="601"/>
      <c r="AN89" s="602"/>
      <c r="AO89" s="600"/>
      <c r="AP89" s="601"/>
      <c r="AQ89" s="601"/>
      <c r="AR89" s="601"/>
      <c r="AS89" s="601"/>
      <c r="AT89" s="601"/>
      <c r="AU89" s="601"/>
      <c r="AV89" s="601"/>
      <c r="AW89" s="601"/>
      <c r="AX89" s="603"/>
    </row>
    <row r="90" spans="1:51" ht="24.75" customHeight="1" x14ac:dyDescent="0.15">
      <c r="A90" s="119" t="s">
        <v>384</v>
      </c>
      <c r="B90" s="119"/>
      <c r="C90" s="119"/>
      <c r="D90" s="119"/>
      <c r="E90" s="619" t="s">
        <v>566</v>
      </c>
      <c r="F90" s="620"/>
      <c r="G90" s="620"/>
      <c r="H90" s="63" t="str">
        <f>IF(E90="","","-")</f>
        <v>-</v>
      </c>
      <c r="I90" s="620" t="s">
        <v>583</v>
      </c>
      <c r="J90" s="620"/>
      <c r="K90" s="63" t="str">
        <f>IF(I90="","","-")</f>
        <v>-</v>
      </c>
      <c r="L90" s="89">
        <v>11</v>
      </c>
      <c r="M90" s="89"/>
      <c r="N90" s="63" t="str">
        <f>IF(O90="","","-")</f>
        <v/>
      </c>
      <c r="O90" s="617"/>
      <c r="P90" s="618"/>
      <c r="Q90" s="619"/>
      <c r="R90" s="620"/>
      <c r="S90" s="620"/>
      <c r="T90" s="63" t="str">
        <f>IF(Q90="","","-")</f>
        <v/>
      </c>
      <c r="U90" s="620"/>
      <c r="V90" s="620"/>
      <c r="W90" s="63" t="str">
        <f>IF(U90="","","-")</f>
        <v/>
      </c>
      <c r="X90" s="89"/>
      <c r="Y90" s="89"/>
      <c r="Z90" s="63" t="str">
        <f>IF(AA90="","","-")</f>
        <v/>
      </c>
      <c r="AA90" s="617"/>
      <c r="AB90" s="618"/>
      <c r="AC90" s="619"/>
      <c r="AD90" s="620"/>
      <c r="AE90" s="620"/>
      <c r="AF90" s="63" t="str">
        <f>IF(AC90="","","-")</f>
        <v/>
      </c>
      <c r="AG90" s="620"/>
      <c r="AH90" s="620"/>
      <c r="AI90" s="63" t="str">
        <f>IF(AG90="","","-")</f>
        <v/>
      </c>
      <c r="AJ90" s="89"/>
      <c r="AK90" s="89"/>
      <c r="AL90" s="63" t="str">
        <f>IF(AM90="","","-")</f>
        <v/>
      </c>
      <c r="AM90" s="617"/>
      <c r="AN90" s="618"/>
      <c r="AO90" s="619"/>
      <c r="AP90" s="620"/>
      <c r="AQ90" s="63" t="str">
        <f>IF(AO90="","","-")</f>
        <v/>
      </c>
      <c r="AR90" s="620"/>
      <c r="AS90" s="620"/>
      <c r="AT90" s="63" t="str">
        <f>IF(AR90="","","-")</f>
        <v/>
      </c>
      <c r="AU90" s="89"/>
      <c r="AV90" s="89"/>
      <c r="AW90" s="63" t="str">
        <f>IF(AX90="","","-")</f>
        <v/>
      </c>
      <c r="AX90" s="65"/>
    </row>
    <row r="91" spans="1:51" ht="24.75" customHeight="1" x14ac:dyDescent="0.15">
      <c r="A91" s="119" t="s">
        <v>555</v>
      </c>
      <c r="B91" s="119"/>
      <c r="C91" s="119"/>
      <c r="D91" s="119"/>
      <c r="E91" s="619" t="s">
        <v>566</v>
      </c>
      <c r="F91" s="620"/>
      <c r="G91" s="620"/>
      <c r="H91" s="63"/>
      <c r="I91" s="620"/>
      <c r="J91" s="620"/>
      <c r="K91" s="63"/>
      <c r="L91" s="89">
        <v>142</v>
      </c>
      <c r="M91" s="89"/>
      <c r="N91" s="63" t="str">
        <f>IF(O91="","","-")</f>
        <v/>
      </c>
      <c r="O91" s="617"/>
      <c r="P91" s="618"/>
      <c r="Q91" s="619"/>
      <c r="R91" s="620"/>
      <c r="S91" s="620"/>
      <c r="T91" s="63" t="str">
        <f>IF(Q91="","","-")</f>
        <v/>
      </c>
      <c r="U91" s="620"/>
      <c r="V91" s="620"/>
      <c r="W91" s="63" t="str">
        <f>IF(U91="","","-")</f>
        <v/>
      </c>
      <c r="X91" s="89"/>
      <c r="Y91" s="89"/>
      <c r="Z91" s="63" t="str">
        <f>IF(AA91="","","-")</f>
        <v/>
      </c>
      <c r="AA91" s="617"/>
      <c r="AB91" s="618"/>
      <c r="AC91" s="619"/>
      <c r="AD91" s="620"/>
      <c r="AE91" s="620"/>
      <c r="AF91" s="63" t="str">
        <f>IF(AC91="","","-")</f>
        <v/>
      </c>
      <c r="AG91" s="620"/>
      <c r="AH91" s="620"/>
      <c r="AI91" s="63" t="str">
        <f>IF(AG91="","","-")</f>
        <v/>
      </c>
      <c r="AJ91" s="89"/>
      <c r="AK91" s="89"/>
      <c r="AL91" s="63" t="str">
        <f>IF(AM91="","","-")</f>
        <v/>
      </c>
      <c r="AM91" s="617"/>
      <c r="AN91" s="618"/>
      <c r="AO91" s="619"/>
      <c r="AP91" s="620"/>
      <c r="AQ91" s="63" t="str">
        <f>IF(AO91="","","-")</f>
        <v/>
      </c>
      <c r="AR91" s="620"/>
      <c r="AS91" s="620"/>
      <c r="AT91" s="63" t="str">
        <f>IF(AR91="","","-")</f>
        <v/>
      </c>
      <c r="AU91" s="89"/>
      <c r="AV91" s="89"/>
      <c r="AW91" s="63" t="str">
        <f>IF(AX91="","","-")</f>
        <v/>
      </c>
      <c r="AX91" s="65"/>
    </row>
    <row r="92" spans="1:51" ht="24.75" customHeight="1" x14ac:dyDescent="0.15">
      <c r="A92" s="119" t="s">
        <v>352</v>
      </c>
      <c r="B92" s="119"/>
      <c r="C92" s="119"/>
      <c r="D92" s="119"/>
      <c r="E92" s="622">
        <v>2021</v>
      </c>
      <c r="F92" s="120"/>
      <c r="G92" s="620" t="s">
        <v>585</v>
      </c>
      <c r="H92" s="620"/>
      <c r="I92" s="620"/>
      <c r="J92" s="120">
        <v>20</v>
      </c>
      <c r="K92" s="120"/>
      <c r="L92" s="89">
        <v>183</v>
      </c>
      <c r="M92" s="89"/>
      <c r="N92" s="89"/>
      <c r="O92" s="120"/>
      <c r="P92" s="120"/>
      <c r="Q92" s="622"/>
      <c r="R92" s="120"/>
      <c r="S92" s="620"/>
      <c r="T92" s="620"/>
      <c r="U92" s="620"/>
      <c r="V92" s="120"/>
      <c r="W92" s="120"/>
      <c r="X92" s="89"/>
      <c r="Y92" s="89"/>
      <c r="Z92" s="89"/>
      <c r="AA92" s="120"/>
      <c r="AB92" s="621"/>
      <c r="AC92" s="622"/>
      <c r="AD92" s="120"/>
      <c r="AE92" s="620"/>
      <c r="AF92" s="620"/>
      <c r="AG92" s="620"/>
      <c r="AH92" s="120"/>
      <c r="AI92" s="120"/>
      <c r="AJ92" s="89"/>
      <c r="AK92" s="89"/>
      <c r="AL92" s="89"/>
      <c r="AM92" s="120"/>
      <c r="AN92" s="621"/>
      <c r="AO92" s="622"/>
      <c r="AP92" s="120"/>
      <c r="AQ92" s="620"/>
      <c r="AR92" s="620"/>
      <c r="AS92" s="620"/>
      <c r="AT92" s="120"/>
      <c r="AU92" s="120"/>
      <c r="AV92" s="89"/>
      <c r="AW92" s="89"/>
      <c r="AX92" s="65"/>
    </row>
    <row r="93" spans="1:51" ht="28.35" customHeight="1" x14ac:dyDescent="0.15">
      <c r="A93" s="229" t="s">
        <v>232</v>
      </c>
      <c r="B93" s="230"/>
      <c r="C93" s="230"/>
      <c r="D93" s="230"/>
      <c r="E93" s="230"/>
      <c r="F93" s="231"/>
      <c r="G93" s="50" t="s">
        <v>557</v>
      </c>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30"/>
    </row>
    <row r="94" spans="1:51" ht="28.35" customHeight="1" x14ac:dyDescent="0.15">
      <c r="A94" s="229"/>
      <c r="B94" s="230"/>
      <c r="C94" s="230"/>
      <c r="D94" s="230"/>
      <c r="E94" s="230"/>
      <c r="F94" s="231"/>
      <c r="G94" s="28"/>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30"/>
    </row>
    <row r="95" spans="1:51" ht="28.35" customHeight="1" x14ac:dyDescent="0.15">
      <c r="A95" s="229"/>
      <c r="B95" s="230"/>
      <c r="C95" s="230"/>
      <c r="D95" s="230"/>
      <c r="E95" s="230"/>
      <c r="F95" s="231"/>
      <c r="G95" s="28"/>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30"/>
    </row>
    <row r="96" spans="1:51" ht="28.35" customHeight="1" x14ac:dyDescent="0.15">
      <c r="A96" s="229"/>
      <c r="B96" s="230"/>
      <c r="C96" s="230"/>
      <c r="D96" s="230"/>
      <c r="E96" s="230"/>
      <c r="F96" s="231"/>
      <c r="G96" s="28"/>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30"/>
    </row>
    <row r="97" spans="1:51" ht="27.75" customHeight="1" x14ac:dyDescent="0.15">
      <c r="A97" s="229"/>
      <c r="B97" s="230"/>
      <c r="C97" s="230"/>
      <c r="D97" s="230"/>
      <c r="E97" s="230"/>
      <c r="F97" s="231"/>
      <c r="G97" s="28"/>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30"/>
    </row>
    <row r="98" spans="1:51" ht="28.35" customHeight="1" x14ac:dyDescent="0.15">
      <c r="A98" s="229"/>
      <c r="B98" s="230"/>
      <c r="C98" s="230"/>
      <c r="D98" s="230"/>
      <c r="E98" s="230"/>
      <c r="F98" s="231"/>
      <c r="G98" s="28"/>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30"/>
    </row>
    <row r="99" spans="1:51" ht="28.35" customHeight="1" x14ac:dyDescent="0.15">
      <c r="A99" s="229"/>
      <c r="B99" s="230"/>
      <c r="C99" s="230"/>
      <c r="D99" s="230"/>
      <c r="E99" s="230"/>
      <c r="F99" s="231"/>
      <c r="G99" s="28"/>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30"/>
    </row>
    <row r="100" spans="1:51" ht="27.75" customHeight="1" x14ac:dyDescent="0.15">
      <c r="A100" s="229"/>
      <c r="B100" s="230"/>
      <c r="C100" s="230"/>
      <c r="D100" s="230"/>
      <c r="E100" s="230"/>
      <c r="F100" s="231"/>
      <c r="G100" s="28"/>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30"/>
    </row>
    <row r="101" spans="1:51" ht="28.35" customHeight="1" x14ac:dyDescent="0.15">
      <c r="A101" s="229"/>
      <c r="B101" s="230"/>
      <c r="C101" s="230"/>
      <c r="D101" s="230"/>
      <c r="E101" s="230"/>
      <c r="F101" s="231"/>
      <c r="G101" s="28"/>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30"/>
    </row>
    <row r="102" spans="1:51" ht="28.35" customHeight="1" x14ac:dyDescent="0.15">
      <c r="A102" s="229"/>
      <c r="B102" s="230"/>
      <c r="C102" s="230"/>
      <c r="D102" s="230"/>
      <c r="E102" s="230"/>
      <c r="F102" s="231"/>
      <c r="G102" s="28"/>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30"/>
    </row>
    <row r="103" spans="1:51" ht="28.35" customHeight="1" x14ac:dyDescent="0.15">
      <c r="A103" s="229"/>
      <c r="B103" s="230"/>
      <c r="C103" s="230"/>
      <c r="D103" s="230"/>
      <c r="E103" s="230"/>
      <c r="F103" s="231"/>
      <c r="G103" s="28"/>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30"/>
    </row>
    <row r="104" spans="1:51" ht="28.35" customHeight="1" x14ac:dyDescent="0.15">
      <c r="A104" s="229"/>
      <c r="B104" s="230"/>
      <c r="C104" s="230"/>
      <c r="D104" s="230"/>
      <c r="E104" s="230"/>
      <c r="F104" s="231"/>
      <c r="G104" s="28"/>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30"/>
    </row>
    <row r="105" spans="1:51" ht="28.35" customHeight="1" x14ac:dyDescent="0.15">
      <c r="A105" s="229"/>
      <c r="B105" s="230"/>
      <c r="C105" s="230"/>
      <c r="D105" s="230"/>
      <c r="E105" s="230"/>
      <c r="F105" s="231"/>
      <c r="G105" s="28"/>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30"/>
    </row>
    <row r="106" spans="1:51" ht="27.75" customHeight="1" x14ac:dyDescent="0.15">
      <c r="A106" s="229"/>
      <c r="B106" s="230"/>
      <c r="C106" s="230"/>
      <c r="D106" s="230"/>
      <c r="E106" s="230"/>
      <c r="F106" s="231"/>
      <c r="G106" s="28"/>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30"/>
    </row>
    <row r="107" spans="1:51" ht="28.35" customHeight="1" thickBot="1" x14ac:dyDescent="0.2">
      <c r="A107" s="229"/>
      <c r="B107" s="230"/>
      <c r="C107" s="230"/>
      <c r="D107" s="230"/>
      <c r="E107" s="230"/>
      <c r="F107" s="231"/>
      <c r="G107" s="28"/>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30"/>
    </row>
    <row r="108" spans="1:51" ht="24.75" customHeight="1" x14ac:dyDescent="0.15">
      <c r="A108" s="623" t="s">
        <v>234</v>
      </c>
      <c r="B108" s="624"/>
      <c r="C108" s="624"/>
      <c r="D108" s="624"/>
      <c r="E108" s="624"/>
      <c r="F108" s="625"/>
      <c r="G108" s="629" t="s">
        <v>603</v>
      </c>
      <c r="H108" s="630"/>
      <c r="I108" s="630"/>
      <c r="J108" s="630"/>
      <c r="K108" s="630"/>
      <c r="L108" s="630"/>
      <c r="M108" s="630"/>
      <c r="N108" s="630"/>
      <c r="O108" s="630"/>
      <c r="P108" s="630"/>
      <c r="Q108" s="630"/>
      <c r="R108" s="630"/>
      <c r="S108" s="630"/>
      <c r="T108" s="630"/>
      <c r="U108" s="630"/>
      <c r="V108" s="630"/>
      <c r="W108" s="630"/>
      <c r="X108" s="630"/>
      <c r="Y108" s="630"/>
      <c r="Z108" s="630"/>
      <c r="AA108" s="630"/>
      <c r="AB108" s="631"/>
      <c r="AC108" s="629" t="s">
        <v>602</v>
      </c>
      <c r="AD108" s="630"/>
      <c r="AE108" s="630"/>
      <c r="AF108" s="630"/>
      <c r="AG108" s="630"/>
      <c r="AH108" s="630"/>
      <c r="AI108" s="630"/>
      <c r="AJ108" s="630"/>
      <c r="AK108" s="630"/>
      <c r="AL108" s="630"/>
      <c r="AM108" s="630"/>
      <c r="AN108" s="630"/>
      <c r="AO108" s="630"/>
      <c r="AP108" s="630"/>
      <c r="AQ108" s="630"/>
      <c r="AR108" s="630"/>
      <c r="AS108" s="630"/>
      <c r="AT108" s="630"/>
      <c r="AU108" s="630"/>
      <c r="AV108" s="630"/>
      <c r="AW108" s="630"/>
      <c r="AX108" s="632"/>
    </row>
    <row r="109" spans="1:51" ht="24.75" customHeight="1" x14ac:dyDescent="0.15">
      <c r="A109" s="626"/>
      <c r="B109" s="627"/>
      <c r="C109" s="627"/>
      <c r="D109" s="627"/>
      <c r="E109" s="627"/>
      <c r="F109" s="628"/>
      <c r="G109" s="109" t="s">
        <v>15</v>
      </c>
      <c r="H109" s="633"/>
      <c r="I109" s="633"/>
      <c r="J109" s="633"/>
      <c r="K109" s="633"/>
      <c r="L109" s="634" t="s">
        <v>16</v>
      </c>
      <c r="M109" s="633"/>
      <c r="N109" s="633"/>
      <c r="O109" s="633"/>
      <c r="P109" s="633"/>
      <c r="Q109" s="633"/>
      <c r="R109" s="633"/>
      <c r="S109" s="633"/>
      <c r="T109" s="633"/>
      <c r="U109" s="633"/>
      <c r="V109" s="633"/>
      <c r="W109" s="633"/>
      <c r="X109" s="635"/>
      <c r="Y109" s="636" t="s">
        <v>17</v>
      </c>
      <c r="Z109" s="637"/>
      <c r="AA109" s="637"/>
      <c r="AB109" s="638"/>
      <c r="AC109" s="109" t="s">
        <v>15</v>
      </c>
      <c r="AD109" s="633"/>
      <c r="AE109" s="633"/>
      <c r="AF109" s="633"/>
      <c r="AG109" s="633"/>
      <c r="AH109" s="634" t="s">
        <v>16</v>
      </c>
      <c r="AI109" s="633"/>
      <c r="AJ109" s="633"/>
      <c r="AK109" s="633"/>
      <c r="AL109" s="633"/>
      <c r="AM109" s="633"/>
      <c r="AN109" s="633"/>
      <c r="AO109" s="633"/>
      <c r="AP109" s="633"/>
      <c r="AQ109" s="633"/>
      <c r="AR109" s="633"/>
      <c r="AS109" s="633"/>
      <c r="AT109" s="635"/>
      <c r="AU109" s="636" t="s">
        <v>17</v>
      </c>
      <c r="AV109" s="637"/>
      <c r="AW109" s="637"/>
      <c r="AX109" s="639"/>
    </row>
    <row r="110" spans="1:51" ht="24.75" customHeight="1" x14ac:dyDescent="0.15">
      <c r="A110" s="626"/>
      <c r="B110" s="627"/>
      <c r="C110" s="627"/>
      <c r="D110" s="627"/>
      <c r="E110" s="627"/>
      <c r="F110" s="628"/>
      <c r="G110" s="640" t="s">
        <v>605</v>
      </c>
      <c r="H110" s="641"/>
      <c r="I110" s="641"/>
      <c r="J110" s="641"/>
      <c r="K110" s="642"/>
      <c r="L110" s="643" t="s">
        <v>604</v>
      </c>
      <c r="M110" s="644"/>
      <c r="N110" s="644"/>
      <c r="O110" s="644"/>
      <c r="P110" s="644"/>
      <c r="Q110" s="644"/>
      <c r="R110" s="644"/>
      <c r="S110" s="644"/>
      <c r="T110" s="644"/>
      <c r="U110" s="644"/>
      <c r="V110" s="644"/>
      <c r="W110" s="644"/>
      <c r="X110" s="645"/>
      <c r="Y110" s="646">
        <v>8</v>
      </c>
      <c r="Z110" s="647"/>
      <c r="AA110" s="647"/>
      <c r="AB110" s="648"/>
      <c r="AC110" s="649" t="s">
        <v>598</v>
      </c>
      <c r="AD110" s="650"/>
      <c r="AE110" s="650"/>
      <c r="AF110" s="650"/>
      <c r="AG110" s="651"/>
      <c r="AH110" s="652" t="s">
        <v>599</v>
      </c>
      <c r="AI110" s="653"/>
      <c r="AJ110" s="653"/>
      <c r="AK110" s="653"/>
      <c r="AL110" s="653"/>
      <c r="AM110" s="653"/>
      <c r="AN110" s="653"/>
      <c r="AO110" s="653"/>
      <c r="AP110" s="653"/>
      <c r="AQ110" s="653"/>
      <c r="AR110" s="653"/>
      <c r="AS110" s="653"/>
      <c r="AT110" s="654"/>
      <c r="AU110" s="655">
        <v>10</v>
      </c>
      <c r="AV110" s="656"/>
      <c r="AW110" s="656"/>
      <c r="AX110" s="657"/>
    </row>
    <row r="111" spans="1:51" ht="24.75" customHeight="1" thickBot="1" x14ac:dyDescent="0.2">
      <c r="A111" s="626"/>
      <c r="B111" s="627"/>
      <c r="C111" s="627"/>
      <c r="D111" s="627"/>
      <c r="E111" s="627"/>
      <c r="F111" s="628"/>
      <c r="G111" s="658" t="s">
        <v>18</v>
      </c>
      <c r="H111" s="659"/>
      <c r="I111" s="659"/>
      <c r="J111" s="659"/>
      <c r="K111" s="659"/>
      <c r="L111" s="660"/>
      <c r="M111" s="661"/>
      <c r="N111" s="661"/>
      <c r="O111" s="661"/>
      <c r="P111" s="661"/>
      <c r="Q111" s="661"/>
      <c r="R111" s="661"/>
      <c r="S111" s="661"/>
      <c r="T111" s="661"/>
      <c r="U111" s="661"/>
      <c r="V111" s="661"/>
      <c r="W111" s="661"/>
      <c r="X111" s="662"/>
      <c r="Y111" s="663">
        <f>SUM(Y110:AB110)</f>
        <v>8</v>
      </c>
      <c r="Z111" s="664"/>
      <c r="AA111" s="664"/>
      <c r="AB111" s="665"/>
      <c r="AC111" s="658" t="s">
        <v>18</v>
      </c>
      <c r="AD111" s="659"/>
      <c r="AE111" s="659"/>
      <c r="AF111" s="659"/>
      <c r="AG111" s="659"/>
      <c r="AH111" s="660"/>
      <c r="AI111" s="661"/>
      <c r="AJ111" s="661"/>
      <c r="AK111" s="661"/>
      <c r="AL111" s="661"/>
      <c r="AM111" s="661"/>
      <c r="AN111" s="661"/>
      <c r="AO111" s="661"/>
      <c r="AP111" s="661"/>
      <c r="AQ111" s="661"/>
      <c r="AR111" s="661"/>
      <c r="AS111" s="661"/>
      <c r="AT111" s="662"/>
      <c r="AU111" s="663">
        <f>SUM(AU110:AX110)</f>
        <v>10</v>
      </c>
      <c r="AV111" s="664"/>
      <c r="AW111" s="664"/>
      <c r="AX111" s="666"/>
    </row>
    <row r="112" spans="1:51" ht="24.75" customHeight="1" x14ac:dyDescent="0.15">
      <c r="A112" s="626"/>
      <c r="B112" s="627"/>
      <c r="C112" s="627"/>
      <c r="D112" s="627"/>
      <c r="E112" s="627"/>
      <c r="F112" s="628"/>
      <c r="G112" s="629" t="s">
        <v>613</v>
      </c>
      <c r="H112" s="630"/>
      <c r="I112" s="630"/>
      <c r="J112" s="630"/>
      <c r="K112" s="630"/>
      <c r="L112" s="630"/>
      <c r="M112" s="630"/>
      <c r="N112" s="630"/>
      <c r="O112" s="630"/>
      <c r="P112" s="630"/>
      <c r="Q112" s="630"/>
      <c r="R112" s="630"/>
      <c r="S112" s="630"/>
      <c r="T112" s="630"/>
      <c r="U112" s="630"/>
      <c r="V112" s="630"/>
      <c r="W112" s="630"/>
      <c r="X112" s="630"/>
      <c r="Y112" s="630"/>
      <c r="Z112" s="630"/>
      <c r="AA112" s="630"/>
      <c r="AB112" s="631"/>
      <c r="AC112" s="629" t="s">
        <v>199</v>
      </c>
      <c r="AD112" s="630"/>
      <c r="AE112" s="630"/>
      <c r="AF112" s="630"/>
      <c r="AG112" s="630"/>
      <c r="AH112" s="630"/>
      <c r="AI112" s="630"/>
      <c r="AJ112" s="630"/>
      <c r="AK112" s="630"/>
      <c r="AL112" s="630"/>
      <c r="AM112" s="630"/>
      <c r="AN112" s="630"/>
      <c r="AO112" s="630"/>
      <c r="AP112" s="630"/>
      <c r="AQ112" s="630"/>
      <c r="AR112" s="630"/>
      <c r="AS112" s="630"/>
      <c r="AT112" s="630"/>
      <c r="AU112" s="630"/>
      <c r="AV112" s="630"/>
      <c r="AW112" s="630"/>
      <c r="AX112" s="632"/>
      <c r="AY112">
        <f>COUNTA($G$114,$AC$114)</f>
        <v>1</v>
      </c>
    </row>
    <row r="113" spans="1:51" ht="24.75" customHeight="1" x14ac:dyDescent="0.15">
      <c r="A113" s="626"/>
      <c r="B113" s="627"/>
      <c r="C113" s="627"/>
      <c r="D113" s="627"/>
      <c r="E113" s="627"/>
      <c r="F113" s="628"/>
      <c r="G113" s="109" t="s">
        <v>15</v>
      </c>
      <c r="H113" s="633"/>
      <c r="I113" s="633"/>
      <c r="J113" s="633"/>
      <c r="K113" s="633"/>
      <c r="L113" s="634" t="s">
        <v>16</v>
      </c>
      <c r="M113" s="633"/>
      <c r="N113" s="633"/>
      <c r="O113" s="633"/>
      <c r="P113" s="633"/>
      <c r="Q113" s="633"/>
      <c r="R113" s="633"/>
      <c r="S113" s="633"/>
      <c r="T113" s="633"/>
      <c r="U113" s="633"/>
      <c r="V113" s="633"/>
      <c r="W113" s="633"/>
      <c r="X113" s="635"/>
      <c r="Y113" s="636" t="s">
        <v>17</v>
      </c>
      <c r="Z113" s="637"/>
      <c r="AA113" s="637"/>
      <c r="AB113" s="638"/>
      <c r="AC113" s="109" t="s">
        <v>15</v>
      </c>
      <c r="AD113" s="633"/>
      <c r="AE113" s="633"/>
      <c r="AF113" s="633"/>
      <c r="AG113" s="633"/>
      <c r="AH113" s="634" t="s">
        <v>16</v>
      </c>
      <c r="AI113" s="633"/>
      <c r="AJ113" s="633"/>
      <c r="AK113" s="633"/>
      <c r="AL113" s="633"/>
      <c r="AM113" s="633"/>
      <c r="AN113" s="633"/>
      <c r="AO113" s="633"/>
      <c r="AP113" s="633"/>
      <c r="AQ113" s="633"/>
      <c r="AR113" s="633"/>
      <c r="AS113" s="633"/>
      <c r="AT113" s="635"/>
      <c r="AU113" s="636" t="s">
        <v>17</v>
      </c>
      <c r="AV113" s="637"/>
      <c r="AW113" s="637"/>
      <c r="AX113" s="639"/>
      <c r="AY113">
        <f>$AY$112</f>
        <v>1</v>
      </c>
    </row>
    <row r="114" spans="1:51" ht="24.75" customHeight="1" x14ac:dyDescent="0.15">
      <c r="A114" s="626"/>
      <c r="B114" s="627"/>
      <c r="C114" s="627"/>
      <c r="D114" s="627"/>
      <c r="E114" s="627"/>
      <c r="F114" s="628"/>
      <c r="G114" s="649" t="s">
        <v>600</v>
      </c>
      <c r="H114" s="650"/>
      <c r="I114" s="650"/>
      <c r="J114" s="650"/>
      <c r="K114" s="651"/>
      <c r="L114" s="652" t="s">
        <v>601</v>
      </c>
      <c r="M114" s="653"/>
      <c r="N114" s="653"/>
      <c r="O114" s="653"/>
      <c r="P114" s="653"/>
      <c r="Q114" s="653"/>
      <c r="R114" s="653"/>
      <c r="S114" s="653"/>
      <c r="T114" s="653"/>
      <c r="U114" s="653"/>
      <c r="V114" s="653"/>
      <c r="W114" s="653"/>
      <c r="X114" s="654"/>
      <c r="Y114" s="655">
        <v>1.9</v>
      </c>
      <c r="Z114" s="656"/>
      <c r="AA114" s="656"/>
      <c r="AB114" s="667"/>
      <c r="AC114" s="640"/>
      <c r="AD114" s="641"/>
      <c r="AE114" s="641"/>
      <c r="AF114" s="641"/>
      <c r="AG114" s="642"/>
      <c r="AH114" s="643"/>
      <c r="AI114" s="644"/>
      <c r="AJ114" s="644"/>
      <c r="AK114" s="644"/>
      <c r="AL114" s="644"/>
      <c r="AM114" s="644"/>
      <c r="AN114" s="644"/>
      <c r="AO114" s="644"/>
      <c r="AP114" s="644"/>
      <c r="AQ114" s="644"/>
      <c r="AR114" s="644"/>
      <c r="AS114" s="644"/>
      <c r="AT114" s="645"/>
      <c r="AU114" s="646"/>
      <c r="AV114" s="647"/>
      <c r="AW114" s="647"/>
      <c r="AX114" s="668"/>
      <c r="AY114">
        <f>$AY$112</f>
        <v>1</v>
      </c>
    </row>
    <row r="115" spans="1:51" ht="24.75" customHeight="1" x14ac:dyDescent="0.15">
      <c r="A115" s="626"/>
      <c r="B115" s="627"/>
      <c r="C115" s="627"/>
      <c r="D115" s="627"/>
      <c r="E115" s="627"/>
      <c r="F115" s="628"/>
      <c r="G115" s="658" t="s">
        <v>18</v>
      </c>
      <c r="H115" s="659"/>
      <c r="I115" s="659"/>
      <c r="J115" s="659"/>
      <c r="K115" s="659"/>
      <c r="L115" s="660"/>
      <c r="M115" s="661"/>
      <c r="N115" s="661"/>
      <c r="O115" s="661"/>
      <c r="P115" s="661"/>
      <c r="Q115" s="661"/>
      <c r="R115" s="661"/>
      <c r="S115" s="661"/>
      <c r="T115" s="661"/>
      <c r="U115" s="661"/>
      <c r="V115" s="661"/>
      <c r="W115" s="661"/>
      <c r="X115" s="662"/>
      <c r="Y115" s="663">
        <f>SUM(Y114:AB114)</f>
        <v>1.9</v>
      </c>
      <c r="Z115" s="664"/>
      <c r="AA115" s="664"/>
      <c r="AB115" s="665"/>
      <c r="AC115" s="658" t="s">
        <v>18</v>
      </c>
      <c r="AD115" s="659"/>
      <c r="AE115" s="659"/>
      <c r="AF115" s="659"/>
      <c r="AG115" s="659"/>
      <c r="AH115" s="660"/>
      <c r="AI115" s="661"/>
      <c r="AJ115" s="661"/>
      <c r="AK115" s="661"/>
      <c r="AL115" s="661"/>
      <c r="AM115" s="661"/>
      <c r="AN115" s="661"/>
      <c r="AO115" s="661"/>
      <c r="AP115" s="661"/>
      <c r="AQ115" s="661"/>
      <c r="AR115" s="661"/>
      <c r="AS115" s="661"/>
      <c r="AT115" s="662"/>
      <c r="AU115" s="663">
        <f>SUM(AU114:AX114)</f>
        <v>0</v>
      </c>
      <c r="AV115" s="664"/>
      <c r="AW115" s="664"/>
      <c r="AX115" s="666"/>
      <c r="AY115">
        <f>$AY$112</f>
        <v>1</v>
      </c>
    </row>
    <row r="116" spans="1:51" ht="24.75" customHeight="1" x14ac:dyDescent="0.15"/>
    <row r="117" spans="1:51" ht="24.75" customHeight="1" x14ac:dyDescent="0.15">
      <c r="A117" s="5"/>
      <c r="B117" s="1" t="s">
        <v>26</v>
      </c>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row>
    <row r="118" spans="1:51" ht="24.75" customHeight="1" x14ac:dyDescent="0.15">
      <c r="A118" s="5"/>
      <c r="B118" s="31" t="s">
        <v>215</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row>
    <row r="119" spans="1:51" ht="59.25" customHeight="1" x14ac:dyDescent="0.15">
      <c r="A119" s="669"/>
      <c r="B119" s="669"/>
      <c r="C119" s="669" t="s">
        <v>24</v>
      </c>
      <c r="D119" s="669"/>
      <c r="E119" s="669"/>
      <c r="F119" s="669"/>
      <c r="G119" s="669"/>
      <c r="H119" s="669"/>
      <c r="I119" s="669"/>
      <c r="J119" s="670" t="s">
        <v>181</v>
      </c>
      <c r="K119" s="119"/>
      <c r="L119" s="119"/>
      <c r="M119" s="119"/>
      <c r="N119" s="119"/>
      <c r="O119" s="119"/>
      <c r="P119" s="375" t="s">
        <v>25</v>
      </c>
      <c r="Q119" s="375"/>
      <c r="R119" s="375"/>
      <c r="S119" s="375"/>
      <c r="T119" s="375"/>
      <c r="U119" s="375"/>
      <c r="V119" s="375"/>
      <c r="W119" s="375"/>
      <c r="X119" s="375"/>
      <c r="Y119" s="671" t="s">
        <v>180</v>
      </c>
      <c r="Z119" s="672"/>
      <c r="AA119" s="672"/>
      <c r="AB119" s="672"/>
      <c r="AC119" s="670" t="s">
        <v>207</v>
      </c>
      <c r="AD119" s="670"/>
      <c r="AE119" s="670"/>
      <c r="AF119" s="670"/>
      <c r="AG119" s="670"/>
      <c r="AH119" s="671" t="s">
        <v>220</v>
      </c>
      <c r="AI119" s="669"/>
      <c r="AJ119" s="669"/>
      <c r="AK119" s="669"/>
      <c r="AL119" s="669" t="s">
        <v>19</v>
      </c>
      <c r="AM119" s="669"/>
      <c r="AN119" s="669"/>
      <c r="AO119" s="673"/>
      <c r="AP119" s="679" t="s">
        <v>182</v>
      </c>
      <c r="AQ119" s="679"/>
      <c r="AR119" s="679"/>
      <c r="AS119" s="679"/>
      <c r="AT119" s="679"/>
      <c r="AU119" s="679"/>
      <c r="AV119" s="679"/>
      <c r="AW119" s="679"/>
      <c r="AX119" s="679"/>
    </row>
    <row r="120" spans="1:51" ht="45" customHeight="1" x14ac:dyDescent="0.15">
      <c r="A120" s="674">
        <v>1</v>
      </c>
      <c r="B120" s="674">
        <v>1</v>
      </c>
      <c r="C120" s="675" t="s">
        <v>606</v>
      </c>
      <c r="D120" s="676"/>
      <c r="E120" s="676"/>
      <c r="F120" s="676"/>
      <c r="G120" s="676"/>
      <c r="H120" s="676"/>
      <c r="I120" s="676"/>
      <c r="J120" s="677">
        <v>5010405001703</v>
      </c>
      <c r="K120" s="678"/>
      <c r="L120" s="678"/>
      <c r="M120" s="678"/>
      <c r="N120" s="678"/>
      <c r="O120" s="678"/>
      <c r="P120" s="680" t="s">
        <v>608</v>
      </c>
      <c r="Q120" s="680"/>
      <c r="R120" s="680"/>
      <c r="S120" s="680"/>
      <c r="T120" s="680"/>
      <c r="U120" s="680"/>
      <c r="V120" s="680"/>
      <c r="W120" s="680"/>
      <c r="X120" s="680"/>
      <c r="Y120" s="681">
        <v>8</v>
      </c>
      <c r="Z120" s="682"/>
      <c r="AA120" s="682"/>
      <c r="AB120" s="683"/>
      <c r="AC120" s="684" t="s">
        <v>222</v>
      </c>
      <c r="AD120" s="685"/>
      <c r="AE120" s="685"/>
      <c r="AF120" s="685"/>
      <c r="AG120" s="685"/>
      <c r="AH120" s="686">
        <v>1</v>
      </c>
      <c r="AI120" s="686"/>
      <c r="AJ120" s="686"/>
      <c r="AK120" s="686"/>
      <c r="AL120" s="687" t="s">
        <v>252</v>
      </c>
      <c r="AM120" s="688"/>
      <c r="AN120" s="688"/>
      <c r="AO120" s="689"/>
      <c r="AP120" s="690" t="s">
        <v>609</v>
      </c>
      <c r="AQ120" s="690"/>
      <c r="AR120" s="690"/>
      <c r="AS120" s="690"/>
      <c r="AT120" s="690"/>
      <c r="AU120" s="690"/>
      <c r="AV120" s="690"/>
      <c r="AW120" s="690"/>
      <c r="AX120" s="690"/>
    </row>
    <row r="121" spans="1:51" ht="24.75" customHeight="1" x14ac:dyDescent="0.15">
      <c r="A121" s="36"/>
      <c r="B121" s="36"/>
      <c r="C121" s="36"/>
      <c r="D121" s="36"/>
      <c r="E121" s="36"/>
      <c r="F121" s="36"/>
      <c r="G121" s="36"/>
      <c r="H121" s="36"/>
      <c r="I121" s="36"/>
      <c r="J121" s="37"/>
      <c r="K121" s="37"/>
      <c r="L121" s="37"/>
      <c r="M121" s="37"/>
      <c r="N121" s="37"/>
      <c r="O121" s="37"/>
      <c r="P121" s="38"/>
      <c r="Q121" s="38"/>
      <c r="R121" s="38"/>
      <c r="S121" s="38"/>
      <c r="T121" s="38"/>
      <c r="U121" s="38"/>
      <c r="V121" s="38"/>
      <c r="W121" s="38"/>
      <c r="X121" s="38"/>
      <c r="Y121" s="39"/>
      <c r="Z121" s="39"/>
      <c r="AA121" s="39"/>
      <c r="AB121" s="39"/>
      <c r="AC121" s="39"/>
      <c r="AD121" s="39"/>
      <c r="AE121" s="39"/>
      <c r="AF121" s="39"/>
      <c r="AG121" s="39"/>
      <c r="AH121" s="39"/>
      <c r="AI121" s="39"/>
      <c r="AJ121" s="39"/>
      <c r="AK121" s="39"/>
      <c r="AL121" s="39"/>
      <c r="AM121" s="39"/>
      <c r="AN121" s="39"/>
      <c r="AO121" s="39"/>
      <c r="AP121" s="38"/>
      <c r="AQ121" s="38"/>
      <c r="AR121" s="38"/>
      <c r="AS121" s="38"/>
      <c r="AT121" s="38"/>
      <c r="AU121" s="38"/>
      <c r="AV121" s="38"/>
      <c r="AW121" s="38"/>
      <c r="AX121" s="38"/>
      <c r="AY121">
        <f>COUNTA($C$124)</f>
        <v>1</v>
      </c>
    </row>
    <row r="122" spans="1:51" ht="24.75" customHeight="1" x14ac:dyDescent="0.15">
      <c r="A122" s="36"/>
      <c r="B122" s="40" t="s">
        <v>163</v>
      </c>
      <c r="C122" s="36"/>
      <c r="D122" s="36"/>
      <c r="E122" s="36"/>
      <c r="F122" s="36"/>
      <c r="G122" s="36"/>
      <c r="H122" s="36"/>
      <c r="I122" s="36"/>
      <c r="J122" s="36"/>
      <c r="K122" s="36"/>
      <c r="L122" s="36"/>
      <c r="M122" s="36"/>
      <c r="N122" s="36"/>
      <c r="O122" s="36"/>
      <c r="P122" s="41"/>
      <c r="Q122" s="41"/>
      <c r="R122" s="41"/>
      <c r="S122" s="41"/>
      <c r="T122" s="41"/>
      <c r="U122" s="41"/>
      <c r="V122" s="41"/>
      <c r="W122" s="41"/>
      <c r="X122" s="41"/>
      <c r="Y122" s="42"/>
      <c r="Z122" s="42"/>
      <c r="AA122" s="42"/>
      <c r="AB122" s="42"/>
      <c r="AC122" s="42"/>
      <c r="AD122" s="42"/>
      <c r="AE122" s="42"/>
      <c r="AF122" s="42"/>
      <c r="AG122" s="42"/>
      <c r="AH122" s="42"/>
      <c r="AI122" s="42"/>
      <c r="AJ122" s="42"/>
      <c r="AK122" s="42"/>
      <c r="AL122" s="42"/>
      <c r="AM122" s="42"/>
      <c r="AN122" s="42"/>
      <c r="AO122" s="42"/>
      <c r="AP122" s="41"/>
      <c r="AQ122" s="41"/>
      <c r="AR122" s="41"/>
      <c r="AS122" s="41"/>
      <c r="AT122" s="41"/>
      <c r="AU122" s="41"/>
      <c r="AV122" s="41"/>
      <c r="AW122" s="41"/>
      <c r="AX122" s="41"/>
      <c r="AY122">
        <f>$AY$121</f>
        <v>1</v>
      </c>
    </row>
    <row r="123" spans="1:51" ht="59.25" customHeight="1" x14ac:dyDescent="0.15">
      <c r="A123" s="669"/>
      <c r="B123" s="669"/>
      <c r="C123" s="669" t="s">
        <v>24</v>
      </c>
      <c r="D123" s="669"/>
      <c r="E123" s="669"/>
      <c r="F123" s="669"/>
      <c r="G123" s="669"/>
      <c r="H123" s="669"/>
      <c r="I123" s="669"/>
      <c r="J123" s="670" t="s">
        <v>181</v>
      </c>
      <c r="K123" s="119"/>
      <c r="L123" s="119"/>
      <c r="M123" s="119"/>
      <c r="N123" s="119"/>
      <c r="O123" s="119"/>
      <c r="P123" s="375" t="s">
        <v>25</v>
      </c>
      <c r="Q123" s="375"/>
      <c r="R123" s="375"/>
      <c r="S123" s="375"/>
      <c r="T123" s="375"/>
      <c r="U123" s="375"/>
      <c r="V123" s="375"/>
      <c r="W123" s="375"/>
      <c r="X123" s="375"/>
      <c r="Y123" s="671" t="s">
        <v>180</v>
      </c>
      <c r="Z123" s="672"/>
      <c r="AA123" s="672"/>
      <c r="AB123" s="672"/>
      <c r="AC123" s="670" t="s">
        <v>207</v>
      </c>
      <c r="AD123" s="670"/>
      <c r="AE123" s="670"/>
      <c r="AF123" s="670"/>
      <c r="AG123" s="670"/>
      <c r="AH123" s="671" t="s">
        <v>220</v>
      </c>
      <c r="AI123" s="669"/>
      <c r="AJ123" s="669"/>
      <c r="AK123" s="669"/>
      <c r="AL123" s="669" t="s">
        <v>19</v>
      </c>
      <c r="AM123" s="669"/>
      <c r="AN123" s="669"/>
      <c r="AO123" s="673"/>
      <c r="AP123" s="679" t="s">
        <v>182</v>
      </c>
      <c r="AQ123" s="679"/>
      <c r="AR123" s="679"/>
      <c r="AS123" s="679"/>
      <c r="AT123" s="679"/>
      <c r="AU123" s="679"/>
      <c r="AV123" s="679"/>
      <c r="AW123" s="679"/>
      <c r="AX123" s="679"/>
      <c r="AY123">
        <f>$AY$121</f>
        <v>1</v>
      </c>
    </row>
    <row r="124" spans="1:51" ht="30" customHeight="1" x14ac:dyDescent="0.15">
      <c r="A124" s="674">
        <v>1</v>
      </c>
      <c r="B124" s="674">
        <v>1</v>
      </c>
      <c r="C124" s="675" t="s">
        <v>607</v>
      </c>
      <c r="D124" s="676"/>
      <c r="E124" s="676"/>
      <c r="F124" s="676"/>
      <c r="G124" s="676"/>
      <c r="H124" s="676"/>
      <c r="I124" s="676"/>
      <c r="J124" s="691">
        <v>3011001041302</v>
      </c>
      <c r="K124" s="691"/>
      <c r="L124" s="691"/>
      <c r="M124" s="691"/>
      <c r="N124" s="691"/>
      <c r="O124" s="691"/>
      <c r="P124" s="680" t="s">
        <v>610</v>
      </c>
      <c r="Q124" s="680"/>
      <c r="R124" s="680"/>
      <c r="S124" s="680"/>
      <c r="T124" s="680"/>
      <c r="U124" s="680"/>
      <c r="V124" s="680"/>
      <c r="W124" s="680"/>
      <c r="X124" s="680"/>
      <c r="Y124" s="681">
        <v>10</v>
      </c>
      <c r="Z124" s="682"/>
      <c r="AA124" s="682"/>
      <c r="AB124" s="683"/>
      <c r="AC124" s="684" t="s">
        <v>611</v>
      </c>
      <c r="AD124" s="685"/>
      <c r="AE124" s="685"/>
      <c r="AF124" s="685"/>
      <c r="AG124" s="685"/>
      <c r="AH124" s="687" t="s">
        <v>252</v>
      </c>
      <c r="AI124" s="688"/>
      <c r="AJ124" s="688"/>
      <c r="AK124" s="689"/>
      <c r="AL124" s="687" t="s">
        <v>252</v>
      </c>
      <c r="AM124" s="688"/>
      <c r="AN124" s="688"/>
      <c r="AO124" s="689"/>
      <c r="AP124" s="690" t="s">
        <v>572</v>
      </c>
      <c r="AQ124" s="690"/>
      <c r="AR124" s="690"/>
      <c r="AS124" s="690"/>
      <c r="AT124" s="690"/>
      <c r="AU124" s="690"/>
      <c r="AV124" s="690"/>
      <c r="AW124" s="690"/>
      <c r="AX124" s="690"/>
      <c r="AY124">
        <f>$AY$121</f>
        <v>1</v>
      </c>
    </row>
    <row r="125" spans="1:51" ht="24.75" customHeight="1" x14ac:dyDescent="0.15">
      <c r="A125" s="43"/>
      <c r="B125" s="43"/>
      <c r="C125" s="43"/>
      <c r="D125" s="43"/>
      <c r="E125" s="43"/>
      <c r="F125" s="43"/>
      <c r="G125" s="43"/>
      <c r="H125" s="43"/>
      <c r="I125" s="43"/>
      <c r="J125" s="43"/>
      <c r="K125" s="43"/>
      <c r="L125" s="43"/>
      <c r="M125" s="43"/>
      <c r="N125" s="43"/>
      <c r="O125" s="43"/>
      <c r="P125" s="44"/>
      <c r="Q125" s="44"/>
      <c r="R125" s="44"/>
      <c r="S125" s="44"/>
      <c r="T125" s="44"/>
      <c r="U125" s="44"/>
      <c r="V125" s="44"/>
      <c r="W125" s="44"/>
      <c r="X125" s="44"/>
      <c r="Y125" s="45"/>
      <c r="Z125" s="45"/>
      <c r="AA125" s="45"/>
      <c r="AB125" s="45"/>
      <c r="AC125" s="45"/>
      <c r="AD125" s="45"/>
      <c r="AE125" s="45"/>
      <c r="AF125" s="45"/>
      <c r="AG125" s="45"/>
      <c r="AH125" s="45"/>
      <c r="AI125" s="45"/>
      <c r="AJ125" s="45"/>
      <c r="AK125" s="45"/>
      <c r="AL125" s="45"/>
      <c r="AM125" s="45"/>
      <c r="AN125" s="45"/>
      <c r="AO125" s="45"/>
      <c r="AP125" s="44"/>
      <c r="AQ125" s="44"/>
      <c r="AR125" s="44"/>
      <c r="AS125" s="44"/>
      <c r="AT125" s="44"/>
      <c r="AU125" s="44"/>
      <c r="AV125" s="44"/>
      <c r="AW125" s="44"/>
      <c r="AX125" s="44"/>
      <c r="AY125">
        <f>COUNTA($C$128)</f>
        <v>1</v>
      </c>
    </row>
    <row r="126" spans="1:51" ht="24.75" customHeight="1" x14ac:dyDescent="0.15">
      <c r="A126" s="36"/>
      <c r="B126" s="40" t="s">
        <v>200</v>
      </c>
      <c r="C126" s="36"/>
      <c r="D126" s="36"/>
      <c r="E126" s="36"/>
      <c r="F126" s="36"/>
      <c r="G126" s="36"/>
      <c r="H126" s="36"/>
      <c r="I126" s="36"/>
      <c r="J126" s="36"/>
      <c r="K126" s="36"/>
      <c r="L126" s="36"/>
      <c r="M126" s="36"/>
      <c r="N126" s="36"/>
      <c r="O126" s="36"/>
      <c r="P126" s="41"/>
      <c r="Q126" s="41"/>
      <c r="R126" s="41"/>
      <c r="S126" s="41"/>
      <c r="T126" s="41"/>
      <c r="U126" s="41"/>
      <c r="V126" s="41"/>
      <c r="W126" s="41"/>
      <c r="X126" s="41"/>
      <c r="Y126" s="42"/>
      <c r="Z126" s="42"/>
      <c r="AA126" s="42"/>
      <c r="AB126" s="42"/>
      <c r="AC126" s="42"/>
      <c r="AD126" s="42"/>
      <c r="AE126" s="42"/>
      <c r="AF126" s="42"/>
      <c r="AG126" s="42"/>
      <c r="AH126" s="42"/>
      <c r="AI126" s="42"/>
      <c r="AJ126" s="42"/>
      <c r="AK126" s="42"/>
      <c r="AL126" s="42"/>
      <c r="AM126" s="42"/>
      <c r="AN126" s="42"/>
      <c r="AO126" s="42"/>
      <c r="AP126" s="41"/>
      <c r="AQ126" s="41"/>
      <c r="AR126" s="41"/>
      <c r="AS126" s="41"/>
      <c r="AT126" s="41"/>
      <c r="AU126" s="41"/>
      <c r="AV126" s="41"/>
      <c r="AW126" s="41"/>
      <c r="AX126" s="41"/>
      <c r="AY126">
        <f>$AY$125</f>
        <v>1</v>
      </c>
    </row>
    <row r="127" spans="1:51" ht="59.25" customHeight="1" x14ac:dyDescent="0.15">
      <c r="A127" s="669"/>
      <c r="B127" s="669"/>
      <c r="C127" s="669" t="s">
        <v>24</v>
      </c>
      <c r="D127" s="669"/>
      <c r="E127" s="669"/>
      <c r="F127" s="669"/>
      <c r="G127" s="669"/>
      <c r="H127" s="669"/>
      <c r="I127" s="669"/>
      <c r="J127" s="670" t="s">
        <v>181</v>
      </c>
      <c r="K127" s="119"/>
      <c r="L127" s="119"/>
      <c r="M127" s="119"/>
      <c r="N127" s="119"/>
      <c r="O127" s="119"/>
      <c r="P127" s="375" t="s">
        <v>25</v>
      </c>
      <c r="Q127" s="375"/>
      <c r="R127" s="375"/>
      <c r="S127" s="375"/>
      <c r="T127" s="375"/>
      <c r="U127" s="375"/>
      <c r="V127" s="375"/>
      <c r="W127" s="375"/>
      <c r="X127" s="375"/>
      <c r="Y127" s="671" t="s">
        <v>180</v>
      </c>
      <c r="Z127" s="672"/>
      <c r="AA127" s="672"/>
      <c r="AB127" s="672"/>
      <c r="AC127" s="670" t="s">
        <v>207</v>
      </c>
      <c r="AD127" s="670"/>
      <c r="AE127" s="670"/>
      <c r="AF127" s="670"/>
      <c r="AG127" s="670"/>
      <c r="AH127" s="671" t="s">
        <v>220</v>
      </c>
      <c r="AI127" s="669"/>
      <c r="AJ127" s="669"/>
      <c r="AK127" s="669"/>
      <c r="AL127" s="669" t="s">
        <v>19</v>
      </c>
      <c r="AM127" s="669"/>
      <c r="AN127" s="669"/>
      <c r="AO127" s="673"/>
      <c r="AP127" s="679" t="s">
        <v>182</v>
      </c>
      <c r="AQ127" s="679"/>
      <c r="AR127" s="679"/>
      <c r="AS127" s="679"/>
      <c r="AT127" s="679"/>
      <c r="AU127" s="679"/>
      <c r="AV127" s="679"/>
      <c r="AW127" s="679"/>
      <c r="AX127" s="679"/>
      <c r="AY127">
        <f>$AY$125</f>
        <v>1</v>
      </c>
    </row>
    <row r="128" spans="1:51" ht="45" customHeight="1" x14ac:dyDescent="0.15">
      <c r="A128" s="674">
        <v>1</v>
      </c>
      <c r="B128" s="674">
        <v>1</v>
      </c>
      <c r="C128" s="675" t="s">
        <v>612</v>
      </c>
      <c r="D128" s="676"/>
      <c r="E128" s="676"/>
      <c r="F128" s="676"/>
      <c r="G128" s="676"/>
      <c r="H128" s="676"/>
      <c r="I128" s="676"/>
      <c r="J128" s="677">
        <v>5010001141993</v>
      </c>
      <c r="K128" s="678"/>
      <c r="L128" s="678"/>
      <c r="M128" s="678"/>
      <c r="N128" s="678"/>
      <c r="O128" s="678"/>
      <c r="P128" s="692" t="s">
        <v>601</v>
      </c>
      <c r="Q128" s="692"/>
      <c r="R128" s="692"/>
      <c r="S128" s="692"/>
      <c r="T128" s="692"/>
      <c r="U128" s="692"/>
      <c r="V128" s="692"/>
      <c r="W128" s="692"/>
      <c r="X128" s="692"/>
      <c r="Y128" s="681">
        <v>1.9</v>
      </c>
      <c r="Z128" s="682"/>
      <c r="AA128" s="682"/>
      <c r="AB128" s="683"/>
      <c r="AC128" s="693" t="s">
        <v>221</v>
      </c>
      <c r="AD128" s="694"/>
      <c r="AE128" s="694"/>
      <c r="AF128" s="694"/>
      <c r="AG128" s="694"/>
      <c r="AH128" s="695">
        <v>5</v>
      </c>
      <c r="AI128" s="695"/>
      <c r="AJ128" s="695"/>
      <c r="AK128" s="695"/>
      <c r="AL128" s="687" t="s">
        <v>572</v>
      </c>
      <c r="AM128" s="688"/>
      <c r="AN128" s="688"/>
      <c r="AO128" s="689"/>
      <c r="AP128" s="690" t="s">
        <v>609</v>
      </c>
      <c r="AQ128" s="690"/>
      <c r="AR128" s="690"/>
      <c r="AS128" s="690"/>
      <c r="AT128" s="690"/>
      <c r="AU128" s="690"/>
      <c r="AV128" s="690"/>
      <c r="AW128" s="690"/>
      <c r="AX128" s="690"/>
      <c r="AY128">
        <f>$AY$125</f>
        <v>1</v>
      </c>
    </row>
    <row r="129" spans="1:50" ht="24.75" customHeight="1" x14ac:dyDescent="0.1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46"/>
      <c r="AM129" s="46"/>
      <c r="AN129" s="46"/>
      <c r="AO129" s="46"/>
      <c r="AP129" s="46"/>
      <c r="AQ129" s="46"/>
      <c r="AR129" s="46"/>
      <c r="AS129" s="46"/>
      <c r="AT129" s="46"/>
      <c r="AU129" s="46"/>
      <c r="AV129" s="46"/>
      <c r="AW129" s="46"/>
      <c r="AX129" s="46"/>
    </row>
  </sheetData>
  <sheetProtection formatRows="0"/>
  <dataConsolidate link="1"/>
  <mergeCells count="513">
    <mergeCell ref="E92:F92"/>
    <mergeCell ref="G92:I92"/>
    <mergeCell ref="J92:K92"/>
    <mergeCell ref="Q92:R92"/>
    <mergeCell ref="S92:U92"/>
    <mergeCell ref="V92:W92"/>
    <mergeCell ref="AC92:AD92"/>
    <mergeCell ref="AE92:AG92"/>
    <mergeCell ref="AH92:AI92"/>
    <mergeCell ref="AQ92:AS92"/>
    <mergeCell ref="E90:G90"/>
    <mergeCell ref="I90:J90"/>
    <mergeCell ref="L90:M90"/>
    <mergeCell ref="O90:P90"/>
    <mergeCell ref="Q90:S90"/>
    <mergeCell ref="U90:V90"/>
    <mergeCell ref="X90:Y90"/>
    <mergeCell ref="AR90:AS90"/>
    <mergeCell ref="AU90:AV90"/>
    <mergeCell ref="AL128:AO128"/>
    <mergeCell ref="AP128:AX128"/>
    <mergeCell ref="AH127:AK127"/>
    <mergeCell ref="AL127:AO127"/>
    <mergeCell ref="AP127:AX127"/>
    <mergeCell ref="A128:B128"/>
    <mergeCell ref="C128:I128"/>
    <mergeCell ref="J128:O128"/>
    <mergeCell ref="P128:X128"/>
    <mergeCell ref="Y128:AB128"/>
    <mergeCell ref="AC128:AG128"/>
    <mergeCell ref="AH128:AK128"/>
    <mergeCell ref="A127:B127"/>
    <mergeCell ref="C127:I127"/>
    <mergeCell ref="J127:O127"/>
    <mergeCell ref="P127:X127"/>
    <mergeCell ref="Y127:AB127"/>
    <mergeCell ref="AC127:AG127"/>
    <mergeCell ref="AP124:AX124"/>
    <mergeCell ref="AL123:AO123"/>
    <mergeCell ref="AP123:AX123"/>
    <mergeCell ref="A124:B124"/>
    <mergeCell ref="C124:I124"/>
    <mergeCell ref="J124:O124"/>
    <mergeCell ref="P124:X124"/>
    <mergeCell ref="Y124:AB124"/>
    <mergeCell ref="AC124:AG124"/>
    <mergeCell ref="AH124:AK124"/>
    <mergeCell ref="AL124:AO124"/>
    <mergeCell ref="A123:B123"/>
    <mergeCell ref="C123:I123"/>
    <mergeCell ref="J123:O123"/>
    <mergeCell ref="P123:X123"/>
    <mergeCell ref="Y123:AB123"/>
    <mergeCell ref="AC123:AG123"/>
    <mergeCell ref="AH123:AK123"/>
    <mergeCell ref="AP119:AX119"/>
    <mergeCell ref="A120:B120"/>
    <mergeCell ref="C120:I120"/>
    <mergeCell ref="J120:O120"/>
    <mergeCell ref="P120:X120"/>
    <mergeCell ref="Y120:AB120"/>
    <mergeCell ref="AC120:AG120"/>
    <mergeCell ref="AH120:AK120"/>
    <mergeCell ref="AL120:AO120"/>
    <mergeCell ref="AP120:AX120"/>
    <mergeCell ref="A119:B119"/>
    <mergeCell ref="C119:I119"/>
    <mergeCell ref="J119:O119"/>
    <mergeCell ref="P119:X119"/>
    <mergeCell ref="Y119:AB119"/>
    <mergeCell ref="AC119:AG119"/>
    <mergeCell ref="AH119:AK119"/>
    <mergeCell ref="AL119:AO119"/>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Y109:AB109"/>
    <mergeCell ref="AC109:AG109"/>
    <mergeCell ref="AH109:AT109"/>
    <mergeCell ref="AU109:AX109"/>
    <mergeCell ref="G110:K110"/>
    <mergeCell ref="L110:X110"/>
    <mergeCell ref="Y110:AB110"/>
    <mergeCell ref="AC110:AG110"/>
    <mergeCell ref="AH110:AT110"/>
    <mergeCell ref="AU110:AX110"/>
    <mergeCell ref="AM92:AN92"/>
    <mergeCell ref="AO92:AP92"/>
    <mergeCell ref="A93:F107"/>
    <mergeCell ref="A108:F115"/>
    <mergeCell ref="G108:AB108"/>
    <mergeCell ref="AC108:AX108"/>
    <mergeCell ref="G109:K109"/>
    <mergeCell ref="L109:X109"/>
    <mergeCell ref="AA92:AB92"/>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Q91:S91"/>
    <mergeCell ref="L92:N92"/>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85:D85"/>
    <mergeCell ref="E85:P85"/>
    <mergeCell ref="Q85:AB85"/>
    <mergeCell ref="AC85:AN85"/>
    <mergeCell ref="AO85:AX85"/>
    <mergeCell ref="A86:D86"/>
    <mergeCell ref="E86:P86"/>
    <mergeCell ref="Q86:AB86"/>
    <mergeCell ref="AC86:AN86"/>
    <mergeCell ref="AO86:AX86"/>
    <mergeCell ref="AA90:AB90"/>
    <mergeCell ref="AC90:AE90"/>
    <mergeCell ref="AG90:AH90"/>
    <mergeCell ref="AJ90:AK90"/>
    <mergeCell ref="AM90:AN90"/>
    <mergeCell ref="AO90:AP90"/>
    <mergeCell ref="E83:P83"/>
    <mergeCell ref="Q83:AB83"/>
    <mergeCell ref="AC83:AN83"/>
    <mergeCell ref="AO83:AX83"/>
    <mergeCell ref="A84:D84"/>
    <mergeCell ref="E84:P84"/>
    <mergeCell ref="Q84:AB84"/>
    <mergeCell ref="AC84:AN84"/>
    <mergeCell ref="AO84:AX84"/>
    <mergeCell ref="A78:E78"/>
    <mergeCell ref="F78:AX78"/>
    <mergeCell ref="A79:AX79"/>
    <mergeCell ref="A80:AX80"/>
    <mergeCell ref="A81:AX81"/>
    <mergeCell ref="A82:D82"/>
    <mergeCell ref="E82:P82"/>
    <mergeCell ref="Q82:AB82"/>
    <mergeCell ref="AC82:AN82"/>
    <mergeCell ref="AO82:AX82"/>
    <mergeCell ref="A60:B63"/>
    <mergeCell ref="C60:AC60"/>
    <mergeCell ref="AD60:AF60"/>
    <mergeCell ref="AG60:AX60"/>
    <mergeCell ref="C61:AC61"/>
    <mergeCell ref="AD61:AF61"/>
    <mergeCell ref="AG61:AX61"/>
    <mergeCell ref="C62:AC62"/>
    <mergeCell ref="AD62:AF62"/>
    <mergeCell ref="AG62:AX62"/>
    <mergeCell ref="C63:AC63"/>
    <mergeCell ref="AD63:AF63"/>
    <mergeCell ref="C67:D67"/>
    <mergeCell ref="E67:G67"/>
    <mergeCell ref="H67:I67"/>
    <mergeCell ref="J67:L67"/>
    <mergeCell ref="M67:N67"/>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AD59:AF59"/>
    <mergeCell ref="AG59:AX59"/>
    <mergeCell ref="C56:AC56"/>
    <mergeCell ref="AD56:AF56"/>
    <mergeCell ref="AG56:AX56"/>
    <mergeCell ref="C57:AC57"/>
    <mergeCell ref="AD57:AF57"/>
    <mergeCell ref="AG57:AX57"/>
    <mergeCell ref="AD53:AF53"/>
    <mergeCell ref="AG53:AX53"/>
    <mergeCell ref="C54:AC54"/>
    <mergeCell ref="AD54:AF54"/>
    <mergeCell ref="AG54:AX54"/>
    <mergeCell ref="C55:AC55"/>
    <mergeCell ref="AD55:AF55"/>
    <mergeCell ref="AG55:AX55"/>
    <mergeCell ref="AG63:AX63"/>
    <mergeCell ref="A39:B44"/>
    <mergeCell ref="C39:D41"/>
    <mergeCell ref="E39:F39"/>
    <mergeCell ref="G39:AX39"/>
    <mergeCell ref="E40:F41"/>
    <mergeCell ref="A50:B59"/>
    <mergeCell ref="C50:AC50"/>
    <mergeCell ref="AD50:AF50"/>
    <mergeCell ref="AG50:AX52"/>
    <mergeCell ref="C51:D52"/>
    <mergeCell ref="E51:AC51"/>
    <mergeCell ref="AD51:AF51"/>
    <mergeCell ref="E52:AC52"/>
    <mergeCell ref="AD52:AF52"/>
    <mergeCell ref="C53:AC53"/>
    <mergeCell ref="A47:B49"/>
    <mergeCell ref="C47:AC47"/>
    <mergeCell ref="AD47:AF47"/>
    <mergeCell ref="AG47:AX47"/>
    <mergeCell ref="C48:AC48"/>
    <mergeCell ref="AD48:AF48"/>
    <mergeCell ref="AG48:AX48"/>
    <mergeCell ref="C49:AC49"/>
    <mergeCell ref="AD49:AF49"/>
    <mergeCell ref="AG49:AX49"/>
    <mergeCell ref="C58:AC58"/>
    <mergeCell ref="AD58:AF58"/>
    <mergeCell ref="AG58:AX58"/>
    <mergeCell ref="C59:AC59"/>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Q32:AT32"/>
    <mergeCell ref="AU32:AX32"/>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0:V41"/>
    <mergeCell ref="U44:AX4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70:N70"/>
    <mergeCell ref="C66:D66"/>
    <mergeCell ref="E66:G66"/>
    <mergeCell ref="H66:I66"/>
    <mergeCell ref="J66:L66"/>
    <mergeCell ref="M66:N66"/>
    <mergeCell ref="O66:AF66"/>
    <mergeCell ref="O67:AF67"/>
    <mergeCell ref="O68:AF68"/>
    <mergeCell ref="O69:AF69"/>
    <mergeCell ref="O70:AF70"/>
    <mergeCell ref="O65:AF65"/>
    <mergeCell ref="C65:N65"/>
    <mergeCell ref="X92:Z92"/>
    <mergeCell ref="AJ92:AL92"/>
    <mergeCell ref="C68:D68"/>
    <mergeCell ref="E68:G68"/>
    <mergeCell ref="H68:I68"/>
    <mergeCell ref="A73:AX73"/>
    <mergeCell ref="A74:AX74"/>
    <mergeCell ref="A75:AX75"/>
    <mergeCell ref="A76:E76"/>
    <mergeCell ref="F76:AX76"/>
    <mergeCell ref="A77:AX77"/>
    <mergeCell ref="A71:B72"/>
    <mergeCell ref="C71:F71"/>
    <mergeCell ref="G71:AX71"/>
    <mergeCell ref="C72:F72"/>
    <mergeCell ref="G72:AX72"/>
    <mergeCell ref="A83:D83"/>
    <mergeCell ref="AT92:AU92"/>
    <mergeCell ref="AV92:AW92"/>
  </mergeCells>
  <phoneticPr fontId="5"/>
  <conditionalFormatting sqref="P14:AQ14">
    <cfRule type="expression" dxfId="103" priority="941">
      <formula>IF(RIGHT(TEXT(P14,"0.#"),1)=".",FALSE,TRUE)</formula>
    </cfRule>
    <cfRule type="expression" dxfId="102" priority="942">
      <formula>IF(RIGHT(TEXT(P14,"0.#"),1)=".",TRUE,FALSE)</formula>
    </cfRule>
  </conditionalFormatting>
  <conditionalFormatting sqref="P18:AX18">
    <cfRule type="expression" dxfId="101" priority="939">
      <formula>IF(RIGHT(TEXT(P18,"0.#"),1)=".",FALSE,TRUE)</formula>
    </cfRule>
    <cfRule type="expression" dxfId="100" priority="940">
      <formula>IF(RIGHT(TEXT(P18,"0.#"),1)=".",TRUE,FALSE)</formula>
    </cfRule>
  </conditionalFormatting>
  <conditionalFormatting sqref="Y111">
    <cfRule type="expression" dxfId="99" priority="935">
      <formula>IF(RIGHT(TEXT(Y111,"0.#"),1)=".",FALSE,TRUE)</formula>
    </cfRule>
    <cfRule type="expression" dxfId="98" priority="936">
      <formula>IF(RIGHT(TEXT(Y111,"0.#"),1)=".",TRUE,FALSE)</formula>
    </cfRule>
  </conditionalFormatting>
  <conditionalFormatting sqref="P16:AQ17 P15:AX15 P13:AX13">
    <cfRule type="expression" dxfId="97" priority="933">
      <formula>IF(RIGHT(TEXT(P13,"0.#"),1)=".",FALSE,TRUE)</formula>
    </cfRule>
    <cfRule type="expression" dxfId="96" priority="934">
      <formula>IF(RIGHT(TEXT(P13,"0.#"),1)=".",TRUE,FALSE)</formula>
    </cfRule>
  </conditionalFormatting>
  <conditionalFormatting sqref="P19:AJ19">
    <cfRule type="expression" dxfId="95" priority="931">
      <formula>IF(RIGHT(TEXT(P19,"0.#"),1)=".",FALSE,TRUE)</formula>
    </cfRule>
    <cfRule type="expression" dxfId="94" priority="932">
      <formula>IF(RIGHT(TEXT(P19,"0.#"),1)=".",TRUE,FALSE)</formula>
    </cfRule>
  </conditionalFormatting>
  <conditionalFormatting sqref="AE27 AQ27">
    <cfRule type="expression" dxfId="93" priority="929">
      <formula>IF(RIGHT(TEXT(AE27,"0.#"),1)=".",FALSE,TRUE)</formula>
    </cfRule>
    <cfRule type="expression" dxfId="92" priority="930">
      <formula>IF(RIGHT(TEXT(AE27,"0.#"),1)=".",TRUE,FALSE)</formula>
    </cfRule>
  </conditionalFormatting>
  <conditionalFormatting sqref="Y110">
    <cfRule type="expression" dxfId="91" priority="927">
      <formula>IF(RIGHT(TEXT(Y110,"0.#"),1)=".",FALSE,TRUE)</formula>
    </cfRule>
    <cfRule type="expression" dxfId="90" priority="928">
      <formula>IF(RIGHT(TEXT(Y110,"0.#"),1)=".",TRUE,FALSE)</formula>
    </cfRule>
  </conditionalFormatting>
  <conditionalFormatting sqref="AU111">
    <cfRule type="expression" dxfId="89" priority="923">
      <formula>IF(RIGHT(TEXT(AU111,"0.#"),1)=".",FALSE,TRUE)</formula>
    </cfRule>
    <cfRule type="expression" dxfId="88" priority="924">
      <formula>IF(RIGHT(TEXT(AU111,"0.#"),1)=".",TRUE,FALSE)</formula>
    </cfRule>
  </conditionalFormatting>
  <conditionalFormatting sqref="Y115">
    <cfRule type="expression" dxfId="87" priority="917">
      <formula>IF(RIGHT(TEXT(Y115,"0.#"),1)=".",FALSE,TRUE)</formula>
    </cfRule>
    <cfRule type="expression" dxfId="86" priority="918">
      <formula>IF(RIGHT(TEXT(Y115,"0.#"),1)=".",TRUE,FALSE)</formula>
    </cfRule>
  </conditionalFormatting>
  <conditionalFormatting sqref="AU115">
    <cfRule type="expression" dxfId="85" priority="911">
      <formula>IF(RIGHT(TEXT(AU115,"0.#"),1)=".",FALSE,TRUE)</formula>
    </cfRule>
    <cfRule type="expression" dxfId="84" priority="912">
      <formula>IF(RIGHT(TEXT(AU115,"0.#"),1)=".",TRUE,FALSE)</formula>
    </cfRule>
  </conditionalFormatting>
  <conditionalFormatting sqref="AU114">
    <cfRule type="expression" dxfId="83" priority="909">
      <formula>IF(RIGHT(TEXT(AU114,"0.#"),1)=".",FALSE,TRUE)</formula>
    </cfRule>
    <cfRule type="expression" dxfId="82" priority="910">
      <formula>IF(RIGHT(TEXT(AU114,"0.#"),1)=".",TRUE,FALSE)</formula>
    </cfRule>
  </conditionalFormatting>
  <conditionalFormatting sqref="AI27">
    <cfRule type="expression" dxfId="81" priority="907">
      <formula>IF(RIGHT(TEXT(AI27,"0.#"),1)=".",FALSE,TRUE)</formula>
    </cfRule>
    <cfRule type="expression" dxfId="80" priority="908">
      <formula>IF(RIGHT(TEXT(AI27,"0.#"),1)=".",TRUE,FALSE)</formula>
    </cfRule>
  </conditionalFormatting>
  <conditionalFormatting sqref="AM27">
    <cfRule type="expression" dxfId="79" priority="905">
      <formula>IF(RIGHT(TEXT(AM27,"0.#"),1)=".",FALSE,TRUE)</formula>
    </cfRule>
    <cfRule type="expression" dxfId="78" priority="906">
      <formula>IF(RIGHT(TEXT(AM27,"0.#"),1)=".",TRUE,FALSE)</formula>
    </cfRule>
  </conditionalFormatting>
  <conditionalFormatting sqref="AE28">
    <cfRule type="expression" dxfId="77" priority="903">
      <formula>IF(RIGHT(TEXT(AE28,"0.#"),1)=".",FALSE,TRUE)</formula>
    </cfRule>
    <cfRule type="expression" dxfId="76" priority="904">
      <formula>IF(RIGHT(TEXT(AE28,"0.#"),1)=".",TRUE,FALSE)</formula>
    </cfRule>
  </conditionalFormatting>
  <conditionalFormatting sqref="AI28">
    <cfRule type="expression" dxfId="75" priority="901">
      <formula>IF(RIGHT(TEXT(AI28,"0.#"),1)=".",FALSE,TRUE)</formula>
    </cfRule>
    <cfRule type="expression" dxfId="74" priority="902">
      <formula>IF(RIGHT(TEXT(AI28,"0.#"),1)=".",TRUE,FALSE)</formula>
    </cfRule>
  </conditionalFormatting>
  <conditionalFormatting sqref="AM28">
    <cfRule type="expression" dxfId="73" priority="899">
      <formula>IF(RIGHT(TEXT(AM28,"0.#"),1)=".",FALSE,TRUE)</formula>
    </cfRule>
    <cfRule type="expression" dxfId="72" priority="900">
      <formula>IF(RIGHT(TEXT(AM28,"0.#"),1)=".",TRUE,FALSE)</formula>
    </cfRule>
  </conditionalFormatting>
  <conditionalFormatting sqref="AQ28">
    <cfRule type="expression" dxfId="71" priority="897">
      <formula>IF(RIGHT(TEXT(AQ28,"0.#"),1)=".",FALSE,TRUE)</formula>
    </cfRule>
    <cfRule type="expression" dxfId="70" priority="898">
      <formula>IF(RIGHT(TEXT(AQ28,"0.#"),1)=".",TRUE,FALSE)</formula>
    </cfRule>
  </conditionalFormatting>
  <conditionalFormatting sqref="W23">
    <cfRule type="expression" dxfId="69" priority="855">
      <formula>IF(RIGHT(TEXT(W23,"0.#"),1)=".",FALSE,TRUE)</formula>
    </cfRule>
    <cfRule type="expression" dxfId="68" priority="856">
      <formula>IF(RIGHT(TEXT(W23,"0.#"),1)=".",TRUE,FALSE)</formula>
    </cfRule>
  </conditionalFormatting>
  <conditionalFormatting sqref="P23">
    <cfRule type="expression" dxfId="67" priority="849">
      <formula>IF(RIGHT(TEXT(P23,"0.#"),1)=".",FALSE,TRUE)</formula>
    </cfRule>
    <cfRule type="expression" dxfId="66" priority="850">
      <formula>IF(RIGHT(TEXT(P23,"0.#"),1)=".",TRUE,FALSE)</formula>
    </cfRule>
  </conditionalFormatting>
  <conditionalFormatting sqref="AU28">
    <cfRule type="expression" dxfId="65" priority="713">
      <formula>IF(RIGHT(TEXT(AU28,"0.#"),1)=".",FALSE,TRUE)</formula>
    </cfRule>
    <cfRule type="expression" dxfId="64" priority="714">
      <formula>IF(RIGHT(TEXT(AU28,"0.#"),1)=".",TRUE,FALSE)</formula>
    </cfRule>
  </conditionalFormatting>
  <conditionalFormatting sqref="AU27">
    <cfRule type="expression" dxfId="63" priority="715">
      <formula>IF(RIGHT(TEXT(AU27,"0.#"),1)=".",FALSE,TRUE)</formula>
    </cfRule>
    <cfRule type="expression" dxfId="62" priority="716">
      <formula>IF(RIGHT(TEXT(AU27,"0.#"),1)=".",TRUE,FALSE)</formula>
    </cfRule>
  </conditionalFormatting>
  <conditionalFormatting sqref="P24:AC24">
    <cfRule type="expression" dxfId="61" priority="711">
      <formula>IF(RIGHT(TEXT(P24,"0.#"),1)=".",FALSE,TRUE)</formula>
    </cfRule>
    <cfRule type="expression" dxfId="60" priority="712">
      <formula>IF(RIGHT(TEXT(P24,"0.#"),1)=".",TRUE,FALSE)</formula>
    </cfRule>
  </conditionalFormatting>
  <conditionalFormatting sqref="AM36">
    <cfRule type="expression" dxfId="59" priority="693">
      <formula>IF(RIGHT(TEXT(AM36,"0.#"),1)=".",FALSE,TRUE)</formula>
    </cfRule>
    <cfRule type="expression" dxfId="58" priority="694">
      <formula>IF(RIGHT(TEXT(AM36,"0.#"),1)=".",TRUE,FALSE)</formula>
    </cfRule>
  </conditionalFormatting>
  <conditionalFormatting sqref="AM35">
    <cfRule type="expression" dxfId="57" priority="695">
      <formula>IF(RIGHT(TEXT(AM35,"0.#"),1)=".",FALSE,TRUE)</formula>
    </cfRule>
    <cfRule type="expression" dxfId="56" priority="696">
      <formula>IF(RIGHT(TEXT(AM35,"0.#"),1)=".",TRUE,FALSE)</formula>
    </cfRule>
  </conditionalFormatting>
  <conditionalFormatting sqref="AE34">
    <cfRule type="expression" dxfId="55" priority="709">
      <formula>IF(RIGHT(TEXT(AE34,"0.#"),1)=".",FALSE,TRUE)</formula>
    </cfRule>
    <cfRule type="expression" dxfId="54" priority="710">
      <formula>IF(RIGHT(TEXT(AE34,"0.#"),1)=".",TRUE,FALSE)</formula>
    </cfRule>
  </conditionalFormatting>
  <conditionalFormatting sqref="AQ34:AQ36">
    <cfRule type="expression" dxfId="53" priority="691">
      <formula>IF(RIGHT(TEXT(AQ34,"0.#"),1)=".",FALSE,TRUE)</formula>
    </cfRule>
    <cfRule type="expression" dxfId="52" priority="692">
      <formula>IF(RIGHT(TEXT(AQ34,"0.#"),1)=".",TRUE,FALSE)</formula>
    </cfRule>
  </conditionalFormatting>
  <conditionalFormatting sqref="AU34:AU36">
    <cfRule type="expression" dxfId="51" priority="689">
      <formula>IF(RIGHT(TEXT(AU34,"0.#"),1)=".",FALSE,TRUE)</formula>
    </cfRule>
    <cfRule type="expression" dxfId="50" priority="690">
      <formula>IF(RIGHT(TEXT(AU34,"0.#"),1)=".",TRUE,FALSE)</formula>
    </cfRule>
  </conditionalFormatting>
  <conditionalFormatting sqref="AI36">
    <cfRule type="expression" dxfId="49" priority="703">
      <formula>IF(RIGHT(TEXT(AI36,"0.#"),1)=".",FALSE,TRUE)</formula>
    </cfRule>
    <cfRule type="expression" dxfId="48" priority="704">
      <formula>IF(RIGHT(TEXT(AI36,"0.#"),1)=".",TRUE,FALSE)</formula>
    </cfRule>
  </conditionalFormatting>
  <conditionalFormatting sqref="AE35">
    <cfRule type="expression" dxfId="47" priority="707">
      <formula>IF(RIGHT(TEXT(AE35,"0.#"),1)=".",FALSE,TRUE)</formula>
    </cfRule>
    <cfRule type="expression" dxfId="46" priority="708">
      <formula>IF(RIGHT(TEXT(AE35,"0.#"),1)=".",TRUE,FALSE)</formula>
    </cfRule>
  </conditionalFormatting>
  <conditionalFormatting sqref="AE36">
    <cfRule type="expression" dxfId="45" priority="705">
      <formula>IF(RIGHT(TEXT(AE36,"0.#"),1)=".",FALSE,TRUE)</formula>
    </cfRule>
    <cfRule type="expression" dxfId="44" priority="706">
      <formula>IF(RIGHT(TEXT(AE36,"0.#"),1)=".",TRUE,FALSE)</formula>
    </cfRule>
  </conditionalFormatting>
  <conditionalFormatting sqref="AM34">
    <cfRule type="expression" dxfId="43" priority="697">
      <formula>IF(RIGHT(TEXT(AM34,"0.#"),1)=".",FALSE,TRUE)</formula>
    </cfRule>
    <cfRule type="expression" dxfId="42" priority="698">
      <formula>IF(RIGHT(TEXT(AM34,"0.#"),1)=".",TRUE,FALSE)</formula>
    </cfRule>
  </conditionalFormatting>
  <conditionalFormatting sqref="AI34">
    <cfRule type="expression" dxfId="41" priority="699">
      <formula>IF(RIGHT(TEXT(AI34,"0.#"),1)=".",FALSE,TRUE)</formula>
    </cfRule>
    <cfRule type="expression" dxfId="40" priority="700">
      <formula>IF(RIGHT(TEXT(AI34,"0.#"),1)=".",TRUE,FALSE)</formula>
    </cfRule>
  </conditionalFormatting>
  <conditionalFormatting sqref="AI35">
    <cfRule type="expression" dxfId="39" priority="701">
      <formula>IF(RIGHT(TEXT(AI35,"0.#"),1)=".",FALSE,TRUE)</formula>
    </cfRule>
    <cfRule type="expression" dxfId="38" priority="702">
      <formula>IF(RIGHT(TEXT(AI35,"0.#"),1)=".",TRUE,FALSE)</formula>
    </cfRule>
  </conditionalFormatting>
  <conditionalFormatting sqref="AM30">
    <cfRule type="expression" dxfId="37" priority="577">
      <formula>IF(RIGHT(TEXT(AM30,"0.#"),1)=".",FALSE,TRUE)</formula>
    </cfRule>
    <cfRule type="expression" dxfId="36" priority="578">
      <formula>IF(RIGHT(TEXT(AM30,"0.#"),1)=".",TRUE,FALSE)</formula>
    </cfRule>
  </conditionalFormatting>
  <conditionalFormatting sqref="AE31 AM31">
    <cfRule type="expression" dxfId="35" priority="575">
      <formula>IF(RIGHT(TEXT(AE31,"0.#"),1)=".",FALSE,TRUE)</formula>
    </cfRule>
    <cfRule type="expression" dxfId="34" priority="576">
      <formula>IF(RIGHT(TEXT(AE31,"0.#"),1)=".",TRUE,FALSE)</formula>
    </cfRule>
  </conditionalFormatting>
  <conditionalFormatting sqref="AI31">
    <cfRule type="expression" dxfId="33" priority="573">
      <formula>IF(RIGHT(TEXT(AI31,"0.#"),1)=".",FALSE,TRUE)</formula>
    </cfRule>
    <cfRule type="expression" dxfId="32" priority="574">
      <formula>IF(RIGHT(TEXT(AI31,"0.#"),1)=".",TRUE,FALSE)</formula>
    </cfRule>
  </conditionalFormatting>
  <conditionalFormatting sqref="AQ31">
    <cfRule type="expression" dxfId="31" priority="571">
      <formula>IF(RIGHT(TEXT(AQ31,"0.#"),1)=".",FALSE,TRUE)</formula>
    </cfRule>
    <cfRule type="expression" dxfId="30" priority="572">
      <formula>IF(RIGHT(TEXT(AQ31,"0.#"),1)=".",TRUE,FALSE)</formula>
    </cfRule>
  </conditionalFormatting>
  <conditionalFormatting sqref="AE30 AQ30">
    <cfRule type="expression" dxfId="29" priority="581">
      <formula>IF(RIGHT(TEXT(AE30,"0.#"),1)=".",FALSE,TRUE)</formula>
    </cfRule>
    <cfRule type="expression" dxfId="28" priority="582">
      <formula>IF(RIGHT(TEXT(AE30,"0.#"),1)=".",TRUE,FALSE)</formula>
    </cfRule>
  </conditionalFormatting>
  <conditionalFormatting sqref="AI30">
    <cfRule type="expression" dxfId="27" priority="579">
      <formula>IF(RIGHT(TEXT(AI30,"0.#"),1)=".",FALSE,TRUE)</formula>
    </cfRule>
    <cfRule type="expression" dxfId="26" priority="580">
      <formula>IF(RIGHT(TEXT(AI30,"0.#"),1)=".",TRUE,FALSE)</formula>
    </cfRule>
  </conditionalFormatting>
  <conditionalFormatting sqref="AU110">
    <cfRule type="expression" dxfId="25" priority="35">
      <formula>IF(RIGHT(TEXT(AU110,"0.#"),1)=".",FALSE,TRUE)</formula>
    </cfRule>
    <cfRule type="expression" dxfId="24" priority="36">
      <formula>IF(RIGHT(TEXT(AU110,"0.#"),1)=".",TRUE,FALSE)</formula>
    </cfRule>
  </conditionalFormatting>
  <conditionalFormatting sqref="Y114">
    <cfRule type="expression" dxfId="23" priority="33">
      <formula>IF(RIGHT(TEXT(Y114,"0.#"),1)=".",FALSE,TRUE)</formula>
    </cfRule>
    <cfRule type="expression" dxfId="22" priority="34">
      <formula>IF(RIGHT(TEXT(Y114,"0.#"),1)=".",TRUE,FALSE)</formula>
    </cfRule>
  </conditionalFormatting>
  <conditionalFormatting sqref="AL120:AO120">
    <cfRule type="expression" dxfId="21" priority="29">
      <formula>IF(AND(AL120&gt;=0, RIGHT(TEXT(AL120,"0.#"),1)&lt;&gt;"."),TRUE,FALSE)</formula>
    </cfRule>
    <cfRule type="expression" dxfId="20" priority="30">
      <formula>IF(AND(AL120&gt;=0, RIGHT(TEXT(AL120,"0.#"),1)="."),TRUE,FALSE)</formula>
    </cfRule>
    <cfRule type="expression" dxfId="19" priority="31">
      <formula>IF(AND(AL120&lt;0, RIGHT(TEXT(AL120,"0.#"),1)&lt;&gt;"."),TRUE,FALSE)</formula>
    </cfRule>
    <cfRule type="expression" dxfId="18" priority="32">
      <formula>IF(AND(AL120&lt;0, RIGHT(TEXT(AL120,"0.#"),1)="."),TRUE,FALSE)</formula>
    </cfRule>
  </conditionalFormatting>
  <conditionalFormatting sqref="Y120">
    <cfRule type="expression" dxfId="17" priority="27">
      <formula>IF(RIGHT(TEXT(Y120,"0.#"),1)=".",FALSE,TRUE)</formula>
    </cfRule>
    <cfRule type="expression" dxfId="16" priority="28">
      <formula>IF(RIGHT(TEXT(Y120,"0.#"),1)=".",TRUE,FALSE)</formula>
    </cfRule>
  </conditionalFormatting>
  <conditionalFormatting sqref="AL124:AO124">
    <cfRule type="expression" dxfId="15" priority="23">
      <formula>IF(AND(AL124&gt;=0, RIGHT(TEXT(AL124,"0.#"),1)&lt;&gt;"."),TRUE,FALSE)</formula>
    </cfRule>
    <cfRule type="expression" dxfId="14" priority="24">
      <formula>IF(AND(AL124&gt;=0, RIGHT(TEXT(AL124,"0.#"),1)="."),TRUE,FALSE)</formula>
    </cfRule>
    <cfRule type="expression" dxfId="13" priority="25">
      <formula>IF(AND(AL124&lt;0, RIGHT(TEXT(AL124,"0.#"),1)&lt;&gt;"."),TRUE,FALSE)</formula>
    </cfRule>
    <cfRule type="expression" dxfId="12" priority="26">
      <formula>IF(AND(AL124&lt;0, RIGHT(TEXT(AL124,"0.#"),1)="."),TRUE,FALSE)</formula>
    </cfRule>
  </conditionalFormatting>
  <conditionalFormatting sqref="Y124">
    <cfRule type="expression" dxfId="11" priority="21">
      <formula>IF(RIGHT(TEXT(Y124,"0.#"),1)=".",FALSE,TRUE)</formula>
    </cfRule>
    <cfRule type="expression" dxfId="10" priority="22">
      <formula>IF(RIGHT(TEXT(Y124,"0.#"),1)=".",TRUE,FALSE)</formula>
    </cfRule>
  </conditionalFormatting>
  <conditionalFormatting sqref="AH124:AK124">
    <cfRule type="expression" dxfId="9" priority="17">
      <formula>IF(AND(AH124&gt;=0, RIGHT(TEXT(AH124,"0.#"),1)&lt;&gt;"."),TRUE,FALSE)</formula>
    </cfRule>
    <cfRule type="expression" dxfId="8" priority="18">
      <formula>IF(AND(AH124&gt;=0, RIGHT(TEXT(AH124,"0.#"),1)="."),TRUE,FALSE)</formula>
    </cfRule>
    <cfRule type="expression" dxfId="7" priority="19">
      <formula>IF(AND(AH124&lt;0, RIGHT(TEXT(AH124,"0.#"),1)&lt;&gt;"."),TRUE,FALSE)</formula>
    </cfRule>
    <cfRule type="expression" dxfId="6" priority="20">
      <formula>IF(AND(AH124&lt;0, RIGHT(TEXT(AH124,"0.#"),1)="."),TRUE,FALSE)</formula>
    </cfRule>
  </conditionalFormatting>
  <conditionalFormatting sqref="AL128:AO128">
    <cfRule type="expression" dxfId="5" priority="13">
      <formula>IF(AND(AL128&gt;=0, RIGHT(TEXT(AL128,"0.#"),1)&lt;&gt;"."),TRUE,FALSE)</formula>
    </cfRule>
    <cfRule type="expression" dxfId="4" priority="14">
      <formula>IF(AND(AL128&gt;=0, RIGHT(TEXT(AL128,"0.#"),1)="."),TRUE,FALSE)</formula>
    </cfRule>
    <cfRule type="expression" dxfId="3" priority="15">
      <formula>IF(AND(AL128&lt;0, RIGHT(TEXT(AL128,"0.#"),1)&lt;&gt;"."),TRUE,FALSE)</formula>
    </cfRule>
    <cfRule type="expression" dxfId="2" priority="16">
      <formula>IF(AND(AL128&lt;0, RIGHT(TEXT(AL128,"0.#"),1)="."),TRUE,FALSE)</formula>
    </cfRule>
  </conditionalFormatting>
  <conditionalFormatting sqref="Y128">
    <cfRule type="expression" dxfId="1" priority="11">
      <formula>IF(RIGHT(TEXT(Y128,"0.#"),1)=".",FALSE,TRUE)</formula>
    </cfRule>
    <cfRule type="expression" dxfId="0" priority="12">
      <formula>IF(RIGHT(TEXT(Y128,"0.#"),1)=".",TRUE,FALSE)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20:AK120 AH124:AK124 AH128:AK128">
      <formula1>OR(AND(MOD(IF(ISNUMBER(AH120), AH120, 0.5),1)=0, 0&lt;=AH120), AH120="-")</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10:AB110 AU110:AX110 Y114:AB114 AU114:AX114 Y120:AB120 AL120:AO120 Y124:AB124 AL124:AO124 Y128:AB128 AL128:AO128 AQ33:AR33 AU33:AX33 AE34:AX36 AE27:AX28 AE30:AX30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28:O128 J124:O124 J120:O120">
      <formula1>OR(J120="-",AND(LEN(J120)=13,IFERROR(SEARCH("-",J120),"")="",IFERROR(SEARCH(".",J120),"")="",ISNUMBER(J120)))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72" max="16383" man="1"/>
    <brk id="107"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AC120:AG120 AC124:AG124 AC128:AG128</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75"/>
    <col min="13" max="13" width="12" style="8" hidden="1" customWidth="1"/>
    <col min="14" max="14" width="4" style="8" hidden="1" customWidth="1"/>
    <col min="15" max="15" width="3.625" customWidth="1"/>
    <col min="16" max="16" width="8.375" customWidth="1"/>
    <col min="17" max="17" width="8.75" style="11" customWidth="1"/>
    <col min="18" max="18" width="9.5" style="8" hidden="1" customWidth="1"/>
    <col min="19" max="19" width="4" style="8" hidden="1" customWidth="1"/>
    <col min="20" max="20" width="8.75"/>
    <col min="21" max="21" width="9" style="21"/>
    <col min="22" max="22" width="3.375" style="21" customWidth="1"/>
    <col min="23" max="23" width="12.5" style="21" bestFit="1" customWidth="1"/>
    <col min="24" max="24" width="3.625" style="21" customWidth="1"/>
    <col min="25" max="25" width="12.5" style="26" bestFit="1" customWidth="1"/>
    <col min="26" max="26" width="12.125" style="21" customWidth="1"/>
    <col min="27" max="27" width="11.375" style="26" bestFit="1" customWidth="1"/>
    <col min="28" max="28" width="12.25" style="26" customWidth="1"/>
    <col min="29" max="29" width="24.125" style="26" bestFit="1" customWidth="1"/>
    <col min="30" max="30" width="3.75" style="26" customWidth="1"/>
    <col min="31" max="31" width="33.75" style="26" bestFit="1" customWidth="1"/>
    <col min="32" max="32" width="3" style="21" customWidth="1"/>
    <col min="33" max="33" width="30.625" style="21" customWidth="1"/>
    <col min="34" max="34" width="9" style="21"/>
    <col min="35" max="35" width="14.625" style="21" customWidth="1"/>
    <col min="36" max="41" width="9" style="21"/>
    <col min="42" max="42" width="13" style="21" customWidth="1"/>
    <col min="43" max="16384" width="9" style="21"/>
  </cols>
  <sheetData>
    <row r="1" spans="1:42" x14ac:dyDescent="0.15">
      <c r="A1" s="18" t="s">
        <v>75</v>
      </c>
      <c r="B1" s="18" t="s">
        <v>76</v>
      </c>
      <c r="F1" s="19" t="s">
        <v>4</v>
      </c>
      <c r="G1" s="19" t="s">
        <v>65</v>
      </c>
      <c r="K1" s="20" t="s">
        <v>93</v>
      </c>
      <c r="L1" s="18" t="s">
        <v>76</v>
      </c>
      <c r="O1" s="8"/>
      <c r="P1" s="19" t="s">
        <v>5</v>
      </c>
      <c r="Q1" s="19" t="s">
        <v>65</v>
      </c>
      <c r="T1" s="8"/>
      <c r="U1" s="22" t="s">
        <v>156</v>
      </c>
      <c r="W1" s="22" t="s">
        <v>155</v>
      </c>
      <c r="Y1" s="22" t="s">
        <v>73</v>
      </c>
      <c r="Z1" s="22" t="s">
        <v>385</v>
      </c>
      <c r="AA1" s="22" t="s">
        <v>74</v>
      </c>
      <c r="AB1" s="22" t="s">
        <v>386</v>
      </c>
      <c r="AC1" s="22" t="s">
        <v>31</v>
      </c>
      <c r="AD1" s="21"/>
      <c r="AE1" s="22" t="s">
        <v>43</v>
      </c>
      <c r="AF1" s="23"/>
      <c r="AG1" s="32" t="s">
        <v>168</v>
      </c>
      <c r="AI1" s="32" t="s">
        <v>171</v>
      </c>
      <c r="AK1" s="32" t="s">
        <v>175</v>
      </c>
      <c r="AM1" s="49"/>
      <c r="AN1" s="49"/>
      <c r="AP1" s="21" t="s">
        <v>213</v>
      </c>
    </row>
    <row r="2" spans="1:42" ht="13.5" customHeight="1" x14ac:dyDescent="0.15">
      <c r="A2" s="9" t="s">
        <v>77</v>
      </c>
      <c r="B2" s="10"/>
      <c r="C2" s="8" t="str">
        <f>IF(B2="","",A2)</f>
        <v/>
      </c>
      <c r="D2" s="8" t="str">
        <f>IF(C2="","",IF(D1&lt;&gt;"",CONCATENATE(D1,"、",C2),C2))</f>
        <v/>
      </c>
      <c r="F2" s="7" t="s">
        <v>64</v>
      </c>
      <c r="G2" s="12" t="s">
        <v>584</v>
      </c>
      <c r="H2" s="8" t="str">
        <f>IF(G2="","",F2)</f>
        <v>一般会計</v>
      </c>
      <c r="I2" s="8" t="str">
        <f>IF(H2="","",IF(I1&lt;&gt;"",CONCATENATE(I1,"、",H2),H2))</f>
        <v>一般会計</v>
      </c>
      <c r="K2" s="9" t="s">
        <v>94</v>
      </c>
      <c r="L2" s="10"/>
      <c r="M2" s="8" t="str">
        <f>IF(L2="","",K2)</f>
        <v/>
      </c>
      <c r="N2" s="8" t="str">
        <f>IF(M2="","",IF(N1&lt;&gt;"",CONCATENATE(N1,"、",M2),M2))</f>
        <v/>
      </c>
      <c r="O2" s="8"/>
      <c r="P2" s="7" t="s">
        <v>66</v>
      </c>
      <c r="Q2" s="12"/>
      <c r="R2" s="8" t="str">
        <f>IF(Q2="","",P2)</f>
        <v/>
      </c>
      <c r="S2" s="8" t="str">
        <f>IF(R2="","",IF(S1&lt;&gt;"",CONCATENATE(S1,"、",R2),R2))</f>
        <v/>
      </c>
      <c r="T2" s="8"/>
      <c r="U2" s="64">
        <v>21</v>
      </c>
      <c r="W2" s="25" t="s">
        <v>161</v>
      </c>
      <c r="Y2" s="25" t="s">
        <v>60</v>
      </c>
      <c r="Z2" s="25" t="s">
        <v>60</v>
      </c>
      <c r="AA2" s="57" t="s">
        <v>255</v>
      </c>
      <c r="AB2" s="57" t="s">
        <v>480</v>
      </c>
      <c r="AC2" s="58" t="s">
        <v>126</v>
      </c>
      <c r="AD2" s="21"/>
      <c r="AE2" s="27" t="s">
        <v>157</v>
      </c>
      <c r="AF2" s="23"/>
      <c r="AG2" s="34" t="s">
        <v>221</v>
      </c>
      <c r="AI2" s="32" t="s">
        <v>252</v>
      </c>
      <c r="AK2" s="32" t="s">
        <v>176</v>
      </c>
      <c r="AM2" s="49"/>
      <c r="AN2" s="49"/>
      <c r="AP2" s="34" t="s">
        <v>221</v>
      </c>
    </row>
    <row r="3" spans="1:42" ht="13.5" customHeight="1" x14ac:dyDescent="0.15">
      <c r="A3" s="9" t="s">
        <v>78</v>
      </c>
      <c r="B3" s="10"/>
      <c r="C3" s="8" t="str">
        <f t="shared" ref="C3:C11" si="0">IF(B3="","",A3)</f>
        <v/>
      </c>
      <c r="D3" s="8" t="str">
        <f>IF(C3="",D2,IF(D2&lt;&gt;"",CONCATENATE(D2,"、",C3),C3))</f>
        <v/>
      </c>
      <c r="F3" s="13" t="s">
        <v>103</v>
      </c>
      <c r="G3" s="12"/>
      <c r="H3" s="8" t="str">
        <f t="shared" ref="H3:H37" si="1">IF(G3="","",F3)</f>
        <v/>
      </c>
      <c r="I3" s="8" t="str">
        <f>IF(H3="",I2,IF(I2&lt;&gt;"",CONCATENATE(I2,"、",H3),H3))</f>
        <v>一般会計</v>
      </c>
      <c r="K3" s="9" t="s">
        <v>95</v>
      </c>
      <c r="L3" s="10"/>
      <c r="M3" s="8" t="str">
        <f t="shared" ref="M3:M11" si="2">IF(L3="","",K3)</f>
        <v/>
      </c>
      <c r="N3" s="8" t="str">
        <f>IF(M3="",N2,IF(N2&lt;&gt;"",CONCATENATE(N2,"、",M3),M3))</f>
        <v/>
      </c>
      <c r="O3" s="8"/>
      <c r="P3" s="7" t="s">
        <v>67</v>
      </c>
      <c r="Q3" s="12" t="s">
        <v>584</v>
      </c>
      <c r="R3" s="8" t="str">
        <f t="shared" ref="R3:R8" si="3">IF(Q3="","",P3)</f>
        <v>委託・請負</v>
      </c>
      <c r="S3" s="8" t="str">
        <f t="shared" ref="S3:S8" si="4">IF(R3="",S2,IF(S2&lt;&gt;"",CONCATENATE(S2,"、",R3),R3))</f>
        <v>委託・請負</v>
      </c>
      <c r="T3" s="8"/>
      <c r="U3" s="25" t="s">
        <v>511</v>
      </c>
      <c r="W3" s="25" t="s">
        <v>136</v>
      </c>
      <c r="Y3" s="25" t="s">
        <v>61</v>
      </c>
      <c r="Z3" s="25" t="s">
        <v>387</v>
      </c>
      <c r="AA3" s="57" t="s">
        <v>353</v>
      </c>
      <c r="AB3" s="57" t="s">
        <v>481</v>
      </c>
      <c r="AC3" s="58" t="s">
        <v>127</v>
      </c>
      <c r="AD3" s="21"/>
      <c r="AE3" s="27" t="s">
        <v>158</v>
      </c>
      <c r="AF3" s="23"/>
      <c r="AG3" s="34" t="s">
        <v>222</v>
      </c>
      <c r="AI3" s="32" t="s">
        <v>170</v>
      </c>
      <c r="AK3" s="32" t="str">
        <f>CHAR(CODE(AK2)+1)</f>
        <v>B</v>
      </c>
      <c r="AM3" s="49"/>
      <c r="AN3" s="49"/>
      <c r="AP3" s="34" t="s">
        <v>222</v>
      </c>
    </row>
    <row r="4" spans="1:42" ht="13.5" customHeight="1" x14ac:dyDescent="0.15">
      <c r="A4" s="9" t="s">
        <v>79</v>
      </c>
      <c r="B4" s="10"/>
      <c r="C4" s="8" t="str">
        <f t="shared" si="0"/>
        <v/>
      </c>
      <c r="D4" s="8" t="str">
        <f>IF(C4="",D3,IF(D3&lt;&gt;"",CONCATENATE(D3,"、",C4),C4))</f>
        <v/>
      </c>
      <c r="F4" s="13" t="s">
        <v>104</v>
      </c>
      <c r="G4" s="12"/>
      <c r="H4" s="8" t="str">
        <f t="shared" si="1"/>
        <v/>
      </c>
      <c r="I4" s="8" t="str">
        <f t="shared" ref="I4:I37" si="5">IF(H4="",I3,IF(I3&lt;&gt;"",CONCATENATE(I3,"、",H4),H4))</f>
        <v>一般会計</v>
      </c>
      <c r="K4" s="9" t="s">
        <v>96</v>
      </c>
      <c r="L4" s="10"/>
      <c r="M4" s="8" t="str">
        <f t="shared" si="2"/>
        <v/>
      </c>
      <c r="N4" s="8" t="str">
        <f t="shared" ref="N4:N11" si="6">IF(M4="",N3,IF(N3&lt;&gt;"",CONCATENATE(N3,"、",M4),M4))</f>
        <v/>
      </c>
      <c r="O4" s="8"/>
      <c r="P4" s="7" t="s">
        <v>68</v>
      </c>
      <c r="Q4" s="12"/>
      <c r="R4" s="8" t="str">
        <f t="shared" si="3"/>
        <v/>
      </c>
      <c r="S4" s="8" t="str">
        <f t="shared" si="4"/>
        <v>委託・請負</v>
      </c>
      <c r="T4" s="8"/>
      <c r="U4" s="25" t="s">
        <v>563</v>
      </c>
      <c r="W4" s="25" t="s">
        <v>137</v>
      </c>
      <c r="Y4" s="25" t="s">
        <v>260</v>
      </c>
      <c r="Z4" s="25" t="s">
        <v>388</v>
      </c>
      <c r="AA4" s="57" t="s">
        <v>354</v>
      </c>
      <c r="AB4" s="57" t="s">
        <v>482</v>
      </c>
      <c r="AC4" s="57" t="s">
        <v>128</v>
      </c>
      <c r="AD4" s="21"/>
      <c r="AE4" s="27" t="s">
        <v>159</v>
      </c>
      <c r="AF4" s="23"/>
      <c r="AG4" s="34" t="s">
        <v>223</v>
      </c>
      <c r="AI4" s="32" t="s">
        <v>172</v>
      </c>
      <c r="AK4" s="32" t="str">
        <f t="shared" ref="AK4:AK49" si="7">CHAR(CODE(AK3)+1)</f>
        <v>C</v>
      </c>
      <c r="AM4" s="49"/>
      <c r="AN4" s="49"/>
      <c r="AP4" s="34" t="s">
        <v>223</v>
      </c>
    </row>
    <row r="5" spans="1:42" ht="13.5" customHeight="1" x14ac:dyDescent="0.15">
      <c r="A5" s="9" t="s">
        <v>80</v>
      </c>
      <c r="B5" s="10"/>
      <c r="C5" s="8" t="str">
        <f t="shared" si="0"/>
        <v/>
      </c>
      <c r="D5" s="8" t="str">
        <f>IF(C5="",D4,IF(D4&lt;&gt;"",CONCATENATE(D4,"、",C5),C5))</f>
        <v/>
      </c>
      <c r="F5" s="13" t="s">
        <v>105</v>
      </c>
      <c r="G5" s="12"/>
      <c r="H5" s="8" t="str">
        <f t="shared" si="1"/>
        <v/>
      </c>
      <c r="I5" s="8" t="str">
        <f t="shared" si="5"/>
        <v>一般会計</v>
      </c>
      <c r="K5" s="9" t="s">
        <v>97</v>
      </c>
      <c r="L5" s="10"/>
      <c r="M5" s="8" t="str">
        <f t="shared" si="2"/>
        <v/>
      </c>
      <c r="N5" s="8" t="str">
        <f t="shared" si="6"/>
        <v/>
      </c>
      <c r="O5" s="8"/>
      <c r="P5" s="7" t="s">
        <v>69</v>
      </c>
      <c r="Q5" s="12"/>
      <c r="R5" s="8" t="str">
        <f t="shared" si="3"/>
        <v/>
      </c>
      <c r="S5" s="8" t="str">
        <f t="shared" si="4"/>
        <v>委託・請負</v>
      </c>
      <c r="T5" s="8"/>
      <c r="W5" s="25" t="s">
        <v>535</v>
      </c>
      <c r="Y5" s="25" t="s">
        <v>261</v>
      </c>
      <c r="Z5" s="25" t="s">
        <v>389</v>
      </c>
      <c r="AA5" s="57" t="s">
        <v>355</v>
      </c>
      <c r="AB5" s="57" t="s">
        <v>483</v>
      </c>
      <c r="AC5" s="57" t="s">
        <v>160</v>
      </c>
      <c r="AD5" s="24"/>
      <c r="AE5" s="27" t="s">
        <v>233</v>
      </c>
      <c r="AF5" s="23"/>
      <c r="AG5" s="34" t="s">
        <v>224</v>
      </c>
      <c r="AI5" s="32" t="s">
        <v>258</v>
      </c>
      <c r="AK5" s="32" t="str">
        <f t="shared" si="7"/>
        <v>D</v>
      </c>
      <c r="AP5" s="34" t="s">
        <v>224</v>
      </c>
    </row>
    <row r="6" spans="1:42" ht="13.5" customHeight="1" x14ac:dyDescent="0.15">
      <c r="A6" s="9" t="s">
        <v>81</v>
      </c>
      <c r="B6" s="10" t="s">
        <v>584</v>
      </c>
      <c r="C6" s="8" t="str">
        <f t="shared" si="0"/>
        <v>科学技術・イノベーション</v>
      </c>
      <c r="D6" s="8" t="str">
        <f t="shared" ref="D6:D21" si="8">IF(C6="",D5,IF(D5&lt;&gt;"",CONCATENATE(D5,"、",C6),C6))</f>
        <v>科学技術・イノベーション</v>
      </c>
      <c r="F6" s="13" t="s">
        <v>106</v>
      </c>
      <c r="G6" s="12"/>
      <c r="H6" s="8" t="str">
        <f t="shared" si="1"/>
        <v/>
      </c>
      <c r="I6" s="8" t="str">
        <f t="shared" si="5"/>
        <v>一般会計</v>
      </c>
      <c r="K6" s="9" t="s">
        <v>98</v>
      </c>
      <c r="L6" s="10"/>
      <c r="M6" s="8" t="str">
        <f t="shared" si="2"/>
        <v/>
      </c>
      <c r="N6" s="8" t="str">
        <f t="shared" si="6"/>
        <v/>
      </c>
      <c r="O6" s="8"/>
      <c r="P6" s="7" t="s">
        <v>70</v>
      </c>
      <c r="Q6" s="12"/>
      <c r="R6" s="8" t="str">
        <f t="shared" si="3"/>
        <v/>
      </c>
      <c r="S6" s="8" t="str">
        <f t="shared" si="4"/>
        <v>委託・請負</v>
      </c>
      <c r="T6" s="8"/>
      <c r="U6" s="25" t="s">
        <v>235</v>
      </c>
      <c r="W6" s="25" t="s">
        <v>537</v>
      </c>
      <c r="Y6" s="25" t="s">
        <v>262</v>
      </c>
      <c r="Z6" s="25" t="s">
        <v>390</v>
      </c>
      <c r="AA6" s="57" t="s">
        <v>356</v>
      </c>
      <c r="AB6" s="57" t="s">
        <v>484</v>
      </c>
      <c r="AC6" s="57" t="s">
        <v>129</v>
      </c>
      <c r="AD6" s="24"/>
      <c r="AE6" s="27" t="s">
        <v>231</v>
      </c>
      <c r="AF6" s="23"/>
      <c r="AG6" s="34" t="s">
        <v>225</v>
      </c>
      <c r="AI6" s="32" t="s">
        <v>259</v>
      </c>
      <c r="AK6" s="32" t="str">
        <f>CHAR(CODE(AK5)+1)</f>
        <v>E</v>
      </c>
      <c r="AP6" s="34" t="s">
        <v>225</v>
      </c>
    </row>
    <row r="7" spans="1:42" ht="13.5" customHeight="1" x14ac:dyDescent="0.15">
      <c r="A7" s="9" t="s">
        <v>82</v>
      </c>
      <c r="B7" s="10"/>
      <c r="C7" s="8" t="str">
        <f t="shared" si="0"/>
        <v/>
      </c>
      <c r="D7" s="8" t="str">
        <f t="shared" si="8"/>
        <v>科学技術・イノベーション</v>
      </c>
      <c r="F7" s="13" t="s">
        <v>183</v>
      </c>
      <c r="G7" s="12"/>
      <c r="H7" s="8" t="str">
        <f t="shared" si="1"/>
        <v/>
      </c>
      <c r="I7" s="8" t="str">
        <f t="shared" si="5"/>
        <v>一般会計</v>
      </c>
      <c r="K7" s="9" t="s">
        <v>99</v>
      </c>
      <c r="L7" s="10"/>
      <c r="M7" s="8" t="str">
        <f t="shared" si="2"/>
        <v/>
      </c>
      <c r="N7" s="8" t="str">
        <f t="shared" si="6"/>
        <v/>
      </c>
      <c r="O7" s="8"/>
      <c r="P7" s="7" t="s">
        <v>71</v>
      </c>
      <c r="Q7" s="12"/>
      <c r="R7" s="8" t="str">
        <f t="shared" si="3"/>
        <v/>
      </c>
      <c r="S7" s="8" t="str">
        <f t="shared" si="4"/>
        <v>委託・請負</v>
      </c>
      <c r="T7" s="8"/>
      <c r="U7" s="25"/>
      <c r="W7" s="25" t="s">
        <v>138</v>
      </c>
      <c r="Y7" s="25" t="s">
        <v>263</v>
      </c>
      <c r="Z7" s="25" t="s">
        <v>391</v>
      </c>
      <c r="AA7" s="57" t="s">
        <v>357</v>
      </c>
      <c r="AB7" s="57" t="s">
        <v>485</v>
      </c>
      <c r="AC7" s="24"/>
      <c r="AD7" s="24"/>
      <c r="AE7" s="25" t="s">
        <v>129</v>
      </c>
      <c r="AF7" s="23"/>
      <c r="AG7" s="34" t="s">
        <v>226</v>
      </c>
      <c r="AH7" s="52"/>
      <c r="AI7" s="34" t="s">
        <v>248</v>
      </c>
      <c r="AK7" s="32" t="str">
        <f>CHAR(CODE(AK6)+1)</f>
        <v>F</v>
      </c>
      <c r="AP7" s="34" t="s">
        <v>226</v>
      </c>
    </row>
    <row r="8" spans="1:42" ht="13.5" customHeight="1" x14ac:dyDescent="0.15">
      <c r="A8" s="9" t="s">
        <v>83</v>
      </c>
      <c r="B8" s="10"/>
      <c r="C8" s="8" t="str">
        <f t="shared" si="0"/>
        <v/>
      </c>
      <c r="D8" s="8" t="str">
        <f t="shared" si="8"/>
        <v>科学技術・イノベーション</v>
      </c>
      <c r="F8" s="13" t="s">
        <v>107</v>
      </c>
      <c r="G8" s="12"/>
      <c r="H8" s="8" t="str">
        <f t="shared" si="1"/>
        <v/>
      </c>
      <c r="I8" s="8" t="str">
        <f t="shared" si="5"/>
        <v>一般会計</v>
      </c>
      <c r="K8" s="9" t="s">
        <v>100</v>
      </c>
      <c r="L8" s="10"/>
      <c r="M8" s="8" t="str">
        <f t="shared" si="2"/>
        <v/>
      </c>
      <c r="N8" s="8" t="str">
        <f t="shared" si="6"/>
        <v/>
      </c>
      <c r="O8" s="8"/>
      <c r="P8" s="7" t="s">
        <v>72</v>
      </c>
      <c r="Q8" s="12"/>
      <c r="R8" s="8" t="str">
        <f t="shared" si="3"/>
        <v/>
      </c>
      <c r="S8" s="8" t="str">
        <f t="shared" si="4"/>
        <v>委託・請負</v>
      </c>
      <c r="T8" s="8"/>
      <c r="U8" s="25" t="s">
        <v>256</v>
      </c>
      <c r="W8" s="25" t="s">
        <v>139</v>
      </c>
      <c r="Y8" s="25" t="s">
        <v>264</v>
      </c>
      <c r="Z8" s="25" t="s">
        <v>392</v>
      </c>
      <c r="AA8" s="57" t="s">
        <v>358</v>
      </c>
      <c r="AB8" s="57" t="s">
        <v>486</v>
      </c>
      <c r="AC8" s="24"/>
      <c r="AD8" s="24"/>
      <c r="AE8" s="24"/>
      <c r="AF8" s="23"/>
      <c r="AG8" s="34" t="s">
        <v>227</v>
      </c>
      <c r="AI8" s="32" t="s">
        <v>249</v>
      </c>
      <c r="AK8" s="32" t="str">
        <f t="shared" si="7"/>
        <v>G</v>
      </c>
      <c r="AP8" s="34" t="s">
        <v>227</v>
      </c>
    </row>
    <row r="9" spans="1:42" ht="13.5" customHeight="1" x14ac:dyDescent="0.15">
      <c r="A9" s="9" t="s">
        <v>84</v>
      </c>
      <c r="B9" s="10"/>
      <c r="C9" s="8" t="str">
        <f t="shared" si="0"/>
        <v/>
      </c>
      <c r="D9" s="8" t="str">
        <f t="shared" si="8"/>
        <v>科学技術・イノベーション</v>
      </c>
      <c r="F9" s="13" t="s">
        <v>184</v>
      </c>
      <c r="G9" s="12"/>
      <c r="H9" s="8" t="str">
        <f t="shared" si="1"/>
        <v/>
      </c>
      <c r="I9" s="8" t="str">
        <f t="shared" si="5"/>
        <v>一般会計</v>
      </c>
      <c r="K9" s="9" t="s">
        <v>101</v>
      </c>
      <c r="L9" s="10"/>
      <c r="M9" s="8" t="str">
        <f t="shared" si="2"/>
        <v/>
      </c>
      <c r="N9" s="8" t="str">
        <f t="shared" si="6"/>
        <v/>
      </c>
      <c r="O9" s="8"/>
      <c r="P9" s="8"/>
      <c r="Q9" s="14"/>
      <c r="T9" s="8"/>
      <c r="U9" s="25" t="s">
        <v>257</v>
      </c>
      <c r="W9" s="25" t="s">
        <v>140</v>
      </c>
      <c r="Y9" s="25" t="s">
        <v>265</v>
      </c>
      <c r="Z9" s="25" t="s">
        <v>393</v>
      </c>
      <c r="AA9" s="57" t="s">
        <v>359</v>
      </c>
      <c r="AB9" s="57" t="s">
        <v>487</v>
      </c>
      <c r="AC9" s="24"/>
      <c r="AD9" s="24"/>
      <c r="AE9" s="24"/>
      <c r="AF9" s="23"/>
      <c r="AG9" s="34" t="s">
        <v>228</v>
      </c>
      <c r="AI9" s="48"/>
      <c r="AK9" s="32" t="str">
        <f t="shared" si="7"/>
        <v>H</v>
      </c>
      <c r="AP9" s="34" t="s">
        <v>228</v>
      </c>
    </row>
    <row r="10" spans="1:42" ht="13.5" customHeight="1" x14ac:dyDescent="0.15">
      <c r="A10" s="9" t="s">
        <v>203</v>
      </c>
      <c r="B10" s="10"/>
      <c r="C10" s="8" t="str">
        <f t="shared" si="0"/>
        <v/>
      </c>
      <c r="D10" s="8" t="str">
        <f t="shared" si="8"/>
        <v>科学技術・イノベーション</v>
      </c>
      <c r="F10" s="13" t="s">
        <v>108</v>
      </c>
      <c r="G10" s="12"/>
      <c r="H10" s="8" t="str">
        <f t="shared" si="1"/>
        <v/>
      </c>
      <c r="I10" s="8" t="str">
        <f t="shared" si="5"/>
        <v>一般会計</v>
      </c>
      <c r="K10" s="9" t="s">
        <v>204</v>
      </c>
      <c r="L10" s="10"/>
      <c r="M10" s="8" t="str">
        <f t="shared" si="2"/>
        <v/>
      </c>
      <c r="N10" s="8" t="str">
        <f t="shared" si="6"/>
        <v/>
      </c>
      <c r="O10" s="8"/>
      <c r="P10" s="8" t="str">
        <f>S8</f>
        <v>委託・請負</v>
      </c>
      <c r="Q10" s="14"/>
      <c r="T10" s="8"/>
      <c r="W10" s="25" t="s">
        <v>141</v>
      </c>
      <c r="Y10" s="25" t="s">
        <v>266</v>
      </c>
      <c r="Z10" s="25" t="s">
        <v>394</v>
      </c>
      <c r="AA10" s="57" t="s">
        <v>360</v>
      </c>
      <c r="AB10" s="57" t="s">
        <v>488</v>
      </c>
      <c r="AC10" s="24"/>
      <c r="AD10" s="24"/>
      <c r="AE10" s="24"/>
      <c r="AF10" s="23"/>
      <c r="AG10" s="34" t="s">
        <v>216</v>
      </c>
      <c r="AK10" s="32" t="str">
        <f t="shared" si="7"/>
        <v>I</v>
      </c>
      <c r="AP10" s="32" t="s">
        <v>214</v>
      </c>
    </row>
    <row r="11" spans="1:42" ht="13.5" customHeight="1" x14ac:dyDescent="0.15">
      <c r="A11" s="9" t="s">
        <v>85</v>
      </c>
      <c r="B11" s="10"/>
      <c r="C11" s="8" t="str">
        <f t="shared" si="0"/>
        <v/>
      </c>
      <c r="D11" s="8" t="str">
        <f t="shared" si="8"/>
        <v>科学技術・イノベーション</v>
      </c>
      <c r="F11" s="13" t="s">
        <v>109</v>
      </c>
      <c r="G11" s="12"/>
      <c r="H11" s="8" t="str">
        <f t="shared" si="1"/>
        <v/>
      </c>
      <c r="I11" s="8" t="str">
        <f t="shared" si="5"/>
        <v>一般会計</v>
      </c>
      <c r="K11" s="9" t="s">
        <v>102</v>
      </c>
      <c r="L11" s="10" t="s">
        <v>584</v>
      </c>
      <c r="M11" s="8" t="str">
        <f t="shared" si="2"/>
        <v>その他の事項経費</v>
      </c>
      <c r="N11" s="8" t="str">
        <f t="shared" si="6"/>
        <v>その他の事項経費</v>
      </c>
      <c r="O11" s="8"/>
      <c r="P11" s="8"/>
      <c r="Q11" s="14"/>
      <c r="T11" s="8"/>
      <c r="W11" s="25" t="s">
        <v>560</v>
      </c>
      <c r="Y11" s="25" t="s">
        <v>267</v>
      </c>
      <c r="Z11" s="25" t="s">
        <v>395</v>
      </c>
      <c r="AA11" s="57" t="s">
        <v>361</v>
      </c>
      <c r="AB11" s="57" t="s">
        <v>489</v>
      </c>
      <c r="AC11" s="24"/>
      <c r="AD11" s="24"/>
      <c r="AE11" s="24"/>
      <c r="AF11" s="23"/>
      <c r="AG11" s="32" t="s">
        <v>219</v>
      </c>
      <c r="AK11" s="32" t="str">
        <f t="shared" si="7"/>
        <v>J</v>
      </c>
    </row>
    <row r="12" spans="1:42" ht="13.5" customHeight="1" x14ac:dyDescent="0.15">
      <c r="A12" s="9" t="s">
        <v>86</v>
      </c>
      <c r="B12" s="10"/>
      <c r="C12" s="8" t="str">
        <f t="shared" ref="C12:C23" si="9">IF(B12="","",A12)</f>
        <v/>
      </c>
      <c r="D12" s="8" t="str">
        <f t="shared" si="8"/>
        <v>科学技術・イノベーション</v>
      </c>
      <c r="F12" s="13" t="s">
        <v>110</v>
      </c>
      <c r="G12" s="12"/>
      <c r="H12" s="8" t="str">
        <f t="shared" si="1"/>
        <v/>
      </c>
      <c r="I12" s="8" t="str">
        <f t="shared" si="5"/>
        <v>一般会計</v>
      </c>
      <c r="K12" s="8"/>
      <c r="L12" s="8"/>
      <c r="O12" s="8"/>
      <c r="P12" s="8"/>
      <c r="Q12" s="14"/>
      <c r="T12" s="8"/>
      <c r="U12" s="22" t="s">
        <v>512</v>
      </c>
      <c r="W12" s="25" t="s">
        <v>142</v>
      </c>
      <c r="Y12" s="25" t="s">
        <v>268</v>
      </c>
      <c r="Z12" s="25" t="s">
        <v>396</v>
      </c>
      <c r="AA12" s="57" t="s">
        <v>362</v>
      </c>
      <c r="AB12" s="57" t="s">
        <v>490</v>
      </c>
      <c r="AC12" s="24"/>
      <c r="AD12" s="24"/>
      <c r="AE12" s="24"/>
      <c r="AF12" s="23"/>
      <c r="AG12" s="32" t="s">
        <v>217</v>
      </c>
      <c r="AK12" s="32" t="str">
        <f t="shared" si="7"/>
        <v>K</v>
      </c>
    </row>
    <row r="13" spans="1:42" ht="13.5" customHeight="1" x14ac:dyDescent="0.15">
      <c r="A13" s="9" t="s">
        <v>87</v>
      </c>
      <c r="B13" s="10"/>
      <c r="C13" s="8" t="str">
        <f t="shared" si="9"/>
        <v/>
      </c>
      <c r="D13" s="8" t="str">
        <f t="shared" si="8"/>
        <v>科学技術・イノベーション</v>
      </c>
      <c r="F13" s="13" t="s">
        <v>111</v>
      </c>
      <c r="G13" s="12"/>
      <c r="H13" s="8" t="str">
        <f t="shared" si="1"/>
        <v/>
      </c>
      <c r="I13" s="8" t="str">
        <f t="shared" si="5"/>
        <v>一般会計</v>
      </c>
      <c r="K13" s="8" t="str">
        <f>N11</f>
        <v>その他の事項経費</v>
      </c>
      <c r="L13" s="8"/>
      <c r="O13" s="8"/>
      <c r="P13" s="8"/>
      <c r="Q13" s="14"/>
      <c r="T13" s="8"/>
      <c r="U13" s="25" t="s">
        <v>161</v>
      </c>
      <c r="W13" s="25" t="s">
        <v>143</v>
      </c>
      <c r="Y13" s="25" t="s">
        <v>269</v>
      </c>
      <c r="Z13" s="25" t="s">
        <v>397</v>
      </c>
      <c r="AA13" s="57" t="s">
        <v>363</v>
      </c>
      <c r="AB13" s="57" t="s">
        <v>491</v>
      </c>
      <c r="AC13" s="24"/>
      <c r="AD13" s="24"/>
      <c r="AE13" s="24"/>
      <c r="AF13" s="23"/>
      <c r="AG13" s="32" t="s">
        <v>218</v>
      </c>
      <c r="AK13" s="32" t="str">
        <f t="shared" si="7"/>
        <v>L</v>
      </c>
    </row>
    <row r="14" spans="1:42" ht="13.5" customHeight="1" x14ac:dyDescent="0.15">
      <c r="A14" s="9" t="s">
        <v>88</v>
      </c>
      <c r="B14" s="10"/>
      <c r="C14" s="8" t="str">
        <f t="shared" si="9"/>
        <v/>
      </c>
      <c r="D14" s="8" t="str">
        <f t="shared" si="8"/>
        <v>科学技術・イノベーション</v>
      </c>
      <c r="F14" s="13" t="s">
        <v>112</v>
      </c>
      <c r="G14" s="12"/>
      <c r="H14" s="8" t="str">
        <f t="shared" si="1"/>
        <v/>
      </c>
      <c r="I14" s="8" t="str">
        <f t="shared" si="5"/>
        <v>一般会計</v>
      </c>
      <c r="K14" s="8"/>
      <c r="L14" s="8"/>
      <c r="O14" s="8"/>
      <c r="P14" s="8"/>
      <c r="Q14" s="14"/>
      <c r="T14" s="8"/>
      <c r="U14" s="25" t="s">
        <v>513</v>
      </c>
      <c r="W14" s="25" t="s">
        <v>144</v>
      </c>
      <c r="Y14" s="25" t="s">
        <v>270</v>
      </c>
      <c r="Z14" s="25" t="s">
        <v>398</v>
      </c>
      <c r="AA14" s="57" t="s">
        <v>364</v>
      </c>
      <c r="AB14" s="57" t="s">
        <v>492</v>
      </c>
      <c r="AC14" s="24"/>
      <c r="AD14" s="24"/>
      <c r="AE14" s="24"/>
      <c r="AF14" s="23"/>
      <c r="AG14" s="48"/>
      <c r="AK14" s="32" t="str">
        <f t="shared" si="7"/>
        <v>M</v>
      </c>
    </row>
    <row r="15" spans="1:42" ht="13.5" customHeight="1" x14ac:dyDescent="0.15">
      <c r="A15" s="9" t="s">
        <v>89</v>
      </c>
      <c r="B15" s="10"/>
      <c r="C15" s="8" t="str">
        <f t="shared" si="9"/>
        <v/>
      </c>
      <c r="D15" s="8" t="str">
        <f t="shared" si="8"/>
        <v>科学技術・イノベーション</v>
      </c>
      <c r="F15" s="13" t="s">
        <v>113</v>
      </c>
      <c r="G15" s="12"/>
      <c r="H15" s="8" t="str">
        <f t="shared" si="1"/>
        <v/>
      </c>
      <c r="I15" s="8" t="str">
        <f t="shared" si="5"/>
        <v>一般会計</v>
      </c>
      <c r="K15" s="8"/>
      <c r="L15" s="8"/>
      <c r="O15" s="8"/>
      <c r="P15" s="8"/>
      <c r="Q15" s="14"/>
      <c r="T15" s="8"/>
      <c r="U15" s="25" t="s">
        <v>514</v>
      </c>
      <c r="W15" s="25" t="s">
        <v>145</v>
      </c>
      <c r="Y15" s="25" t="s">
        <v>271</v>
      </c>
      <c r="Z15" s="25" t="s">
        <v>399</v>
      </c>
      <c r="AA15" s="57" t="s">
        <v>365</v>
      </c>
      <c r="AB15" s="57" t="s">
        <v>493</v>
      </c>
      <c r="AC15" s="24"/>
      <c r="AD15" s="24"/>
      <c r="AE15" s="24"/>
      <c r="AF15" s="23"/>
      <c r="AG15" s="49"/>
      <c r="AK15" s="32" t="str">
        <f t="shared" si="7"/>
        <v>N</v>
      </c>
    </row>
    <row r="16" spans="1:42" ht="13.5" customHeight="1" x14ac:dyDescent="0.15">
      <c r="A16" s="9" t="s">
        <v>90</v>
      </c>
      <c r="B16" s="10"/>
      <c r="C16" s="8" t="str">
        <f t="shared" si="9"/>
        <v/>
      </c>
      <c r="D16" s="8" t="str">
        <f t="shared" si="8"/>
        <v>科学技術・イノベーション</v>
      </c>
      <c r="F16" s="13" t="s">
        <v>114</v>
      </c>
      <c r="G16" s="12"/>
      <c r="H16" s="8" t="str">
        <f t="shared" si="1"/>
        <v/>
      </c>
      <c r="I16" s="8" t="str">
        <f t="shared" si="5"/>
        <v>一般会計</v>
      </c>
      <c r="K16" s="8"/>
      <c r="L16" s="8"/>
      <c r="O16" s="8"/>
      <c r="P16" s="8"/>
      <c r="Q16" s="14"/>
      <c r="T16" s="8"/>
      <c r="U16" s="25" t="s">
        <v>515</v>
      </c>
      <c r="W16" s="25" t="s">
        <v>146</v>
      </c>
      <c r="Y16" s="25" t="s">
        <v>272</v>
      </c>
      <c r="Z16" s="25" t="s">
        <v>400</v>
      </c>
      <c r="AA16" s="57" t="s">
        <v>366</v>
      </c>
      <c r="AB16" s="57" t="s">
        <v>494</v>
      </c>
      <c r="AC16" s="24"/>
      <c r="AD16" s="24"/>
      <c r="AE16" s="24"/>
      <c r="AF16" s="23"/>
      <c r="AG16" s="49"/>
      <c r="AK16" s="32" t="str">
        <f t="shared" si="7"/>
        <v>O</v>
      </c>
    </row>
    <row r="17" spans="1:37" ht="13.5" customHeight="1" x14ac:dyDescent="0.15">
      <c r="A17" s="9" t="s">
        <v>91</v>
      </c>
      <c r="B17" s="10"/>
      <c r="C17" s="8" t="str">
        <f t="shared" si="9"/>
        <v/>
      </c>
      <c r="D17" s="8" t="str">
        <f t="shared" si="8"/>
        <v>科学技術・イノベーション</v>
      </c>
      <c r="F17" s="13" t="s">
        <v>115</v>
      </c>
      <c r="G17" s="12"/>
      <c r="H17" s="8" t="str">
        <f t="shared" si="1"/>
        <v/>
      </c>
      <c r="I17" s="8" t="str">
        <f t="shared" si="5"/>
        <v>一般会計</v>
      </c>
      <c r="K17" s="8"/>
      <c r="L17" s="8"/>
      <c r="O17" s="8"/>
      <c r="P17" s="8"/>
      <c r="Q17" s="14"/>
      <c r="T17" s="8"/>
      <c r="U17" s="25" t="s">
        <v>533</v>
      </c>
      <c r="W17" s="25" t="s">
        <v>147</v>
      </c>
      <c r="Y17" s="25" t="s">
        <v>273</v>
      </c>
      <c r="Z17" s="25" t="s">
        <v>401</v>
      </c>
      <c r="AA17" s="57" t="s">
        <v>367</v>
      </c>
      <c r="AB17" s="57" t="s">
        <v>495</v>
      </c>
      <c r="AC17" s="24"/>
      <c r="AD17" s="24"/>
      <c r="AE17" s="24"/>
      <c r="AF17" s="23"/>
      <c r="AG17" s="49"/>
      <c r="AK17" s="32" t="str">
        <f t="shared" si="7"/>
        <v>P</v>
      </c>
    </row>
    <row r="18" spans="1:37" ht="13.5" customHeight="1" x14ac:dyDescent="0.15">
      <c r="A18" s="9" t="s">
        <v>92</v>
      </c>
      <c r="B18" s="10"/>
      <c r="C18" s="8" t="str">
        <f t="shared" si="9"/>
        <v/>
      </c>
      <c r="D18" s="8" t="str">
        <f t="shared" si="8"/>
        <v>科学技術・イノベーション</v>
      </c>
      <c r="F18" s="13" t="s">
        <v>116</v>
      </c>
      <c r="G18" s="12"/>
      <c r="H18" s="8" t="str">
        <f t="shared" si="1"/>
        <v/>
      </c>
      <c r="I18" s="8" t="str">
        <f t="shared" si="5"/>
        <v>一般会計</v>
      </c>
      <c r="K18" s="8"/>
      <c r="L18" s="8"/>
      <c r="O18" s="8"/>
      <c r="P18" s="8"/>
      <c r="Q18" s="14"/>
      <c r="T18" s="8"/>
      <c r="U18" s="25" t="s">
        <v>516</v>
      </c>
      <c r="W18" s="25" t="s">
        <v>148</v>
      </c>
      <c r="Y18" s="25" t="s">
        <v>274</v>
      </c>
      <c r="Z18" s="25" t="s">
        <v>402</v>
      </c>
      <c r="AA18" s="57" t="s">
        <v>368</v>
      </c>
      <c r="AB18" s="57" t="s">
        <v>496</v>
      </c>
      <c r="AC18" s="24"/>
      <c r="AD18" s="24"/>
      <c r="AE18" s="24"/>
      <c r="AF18" s="23"/>
      <c r="AK18" s="32" t="str">
        <f t="shared" si="7"/>
        <v>Q</v>
      </c>
    </row>
    <row r="19" spans="1:37" ht="13.5" customHeight="1" x14ac:dyDescent="0.15">
      <c r="A19" s="9" t="s">
        <v>194</v>
      </c>
      <c r="B19" s="10"/>
      <c r="C19" s="8" t="str">
        <f t="shared" si="9"/>
        <v/>
      </c>
      <c r="D19" s="8" t="str">
        <f t="shared" si="8"/>
        <v>科学技術・イノベーション</v>
      </c>
      <c r="F19" s="13" t="s">
        <v>117</v>
      </c>
      <c r="G19" s="12"/>
      <c r="H19" s="8" t="str">
        <f t="shared" si="1"/>
        <v/>
      </c>
      <c r="I19" s="8" t="str">
        <f t="shared" si="5"/>
        <v>一般会計</v>
      </c>
      <c r="K19" s="8"/>
      <c r="L19" s="8"/>
      <c r="O19" s="8"/>
      <c r="P19" s="8"/>
      <c r="Q19" s="14"/>
      <c r="T19" s="8"/>
      <c r="U19" s="25" t="s">
        <v>517</v>
      </c>
      <c r="W19" s="25" t="s">
        <v>149</v>
      </c>
      <c r="Y19" s="25" t="s">
        <v>275</v>
      </c>
      <c r="Z19" s="25" t="s">
        <v>403</v>
      </c>
      <c r="AA19" s="57" t="s">
        <v>369</v>
      </c>
      <c r="AB19" s="57" t="s">
        <v>497</v>
      </c>
      <c r="AC19" s="24"/>
      <c r="AD19" s="24"/>
      <c r="AE19" s="24"/>
      <c r="AF19" s="23"/>
      <c r="AK19" s="32" t="str">
        <f t="shared" si="7"/>
        <v>R</v>
      </c>
    </row>
    <row r="20" spans="1:37" ht="13.5" customHeight="1" x14ac:dyDescent="0.15">
      <c r="A20" s="9" t="s">
        <v>195</v>
      </c>
      <c r="B20" s="10"/>
      <c r="C20" s="8" t="str">
        <f t="shared" si="9"/>
        <v/>
      </c>
      <c r="D20" s="8" t="str">
        <f t="shared" si="8"/>
        <v>科学技術・イノベーション</v>
      </c>
      <c r="F20" s="13" t="s">
        <v>193</v>
      </c>
      <c r="G20" s="12"/>
      <c r="H20" s="8" t="str">
        <f t="shared" si="1"/>
        <v/>
      </c>
      <c r="I20" s="8" t="str">
        <f t="shared" si="5"/>
        <v>一般会計</v>
      </c>
      <c r="K20" s="8"/>
      <c r="L20" s="8"/>
      <c r="O20" s="8"/>
      <c r="P20" s="8"/>
      <c r="Q20" s="14"/>
      <c r="T20" s="8"/>
      <c r="U20" s="25" t="s">
        <v>518</v>
      </c>
      <c r="W20" s="25" t="s">
        <v>150</v>
      </c>
      <c r="Y20" s="25" t="s">
        <v>276</v>
      </c>
      <c r="Z20" s="25" t="s">
        <v>404</v>
      </c>
      <c r="AA20" s="57" t="s">
        <v>370</v>
      </c>
      <c r="AB20" s="57" t="s">
        <v>498</v>
      </c>
      <c r="AC20" s="24"/>
      <c r="AD20" s="24"/>
      <c r="AE20" s="24"/>
      <c r="AF20" s="23"/>
      <c r="AK20" s="32" t="str">
        <f t="shared" si="7"/>
        <v>S</v>
      </c>
    </row>
    <row r="21" spans="1:37" ht="13.5" customHeight="1" x14ac:dyDescent="0.15">
      <c r="A21" s="9" t="s">
        <v>196</v>
      </c>
      <c r="B21" s="10"/>
      <c r="C21" s="8" t="str">
        <f t="shared" si="9"/>
        <v/>
      </c>
      <c r="D21" s="8" t="str">
        <f t="shared" si="8"/>
        <v>科学技術・イノベーション</v>
      </c>
      <c r="F21" s="13" t="s">
        <v>118</v>
      </c>
      <c r="G21" s="12"/>
      <c r="H21" s="8" t="str">
        <f t="shared" si="1"/>
        <v/>
      </c>
      <c r="I21" s="8" t="str">
        <f t="shared" si="5"/>
        <v>一般会計</v>
      </c>
      <c r="K21" s="8"/>
      <c r="L21" s="8"/>
      <c r="O21" s="8"/>
      <c r="P21" s="8"/>
      <c r="Q21" s="14"/>
      <c r="T21" s="8"/>
      <c r="U21" s="25" t="s">
        <v>519</v>
      </c>
      <c r="W21" s="25" t="s">
        <v>151</v>
      </c>
      <c r="Y21" s="25" t="s">
        <v>277</v>
      </c>
      <c r="Z21" s="25" t="s">
        <v>405</v>
      </c>
      <c r="AA21" s="57" t="s">
        <v>371</v>
      </c>
      <c r="AB21" s="57" t="s">
        <v>499</v>
      </c>
      <c r="AC21" s="24"/>
      <c r="AD21" s="24"/>
      <c r="AE21" s="24"/>
      <c r="AF21" s="23"/>
      <c r="AK21" s="32" t="str">
        <f t="shared" si="7"/>
        <v>T</v>
      </c>
    </row>
    <row r="22" spans="1:37" ht="13.5" customHeight="1" x14ac:dyDescent="0.15">
      <c r="A22" s="9" t="s">
        <v>197</v>
      </c>
      <c r="B22" s="10"/>
      <c r="C22" s="8" t="str">
        <f t="shared" si="9"/>
        <v/>
      </c>
      <c r="D22" s="8" t="str">
        <f>IF(C22="",D21,IF(D21&lt;&gt;"",CONCATENATE(D21,"、",C22),C22))</f>
        <v>科学技術・イノベーション</v>
      </c>
      <c r="F22" s="13" t="s">
        <v>119</v>
      </c>
      <c r="G22" s="12"/>
      <c r="H22" s="8" t="str">
        <f t="shared" si="1"/>
        <v/>
      </c>
      <c r="I22" s="8" t="str">
        <f t="shared" si="5"/>
        <v>一般会計</v>
      </c>
      <c r="K22" s="8"/>
      <c r="L22" s="8"/>
      <c r="O22" s="8"/>
      <c r="P22" s="8"/>
      <c r="Q22" s="14"/>
      <c r="T22" s="8"/>
      <c r="U22" s="25" t="s">
        <v>562</v>
      </c>
      <c r="W22" s="25" t="s">
        <v>152</v>
      </c>
      <c r="Y22" s="25" t="s">
        <v>278</v>
      </c>
      <c r="Z22" s="25" t="s">
        <v>406</v>
      </c>
      <c r="AA22" s="57" t="s">
        <v>372</v>
      </c>
      <c r="AB22" s="57" t="s">
        <v>500</v>
      </c>
      <c r="AC22" s="24"/>
      <c r="AD22" s="24"/>
      <c r="AE22" s="24"/>
      <c r="AF22" s="23"/>
      <c r="AK22" s="32" t="str">
        <f t="shared" si="7"/>
        <v>U</v>
      </c>
    </row>
    <row r="23" spans="1:37" ht="13.5" customHeight="1" x14ac:dyDescent="0.15">
      <c r="A23" s="55" t="s">
        <v>250</v>
      </c>
      <c r="B23" s="10"/>
      <c r="C23" s="8" t="str">
        <f t="shared" si="9"/>
        <v/>
      </c>
      <c r="D23" s="8" t="str">
        <f>IF(C23="",D22,IF(D22&lt;&gt;"",CONCATENATE(D22,"、",C23),C23))</f>
        <v>科学技術・イノベーション</v>
      </c>
      <c r="F23" s="13" t="s">
        <v>120</v>
      </c>
      <c r="G23" s="12"/>
      <c r="H23" s="8" t="str">
        <f t="shared" si="1"/>
        <v/>
      </c>
      <c r="I23" s="8" t="str">
        <f t="shared" si="5"/>
        <v>一般会計</v>
      </c>
      <c r="K23" s="8"/>
      <c r="L23" s="8"/>
      <c r="O23" s="8"/>
      <c r="P23" s="8"/>
      <c r="Q23" s="14"/>
      <c r="T23" s="8"/>
      <c r="U23" s="25" t="s">
        <v>520</v>
      </c>
      <c r="W23" s="25" t="s">
        <v>153</v>
      </c>
      <c r="Y23" s="25" t="s">
        <v>279</v>
      </c>
      <c r="Z23" s="25" t="s">
        <v>407</v>
      </c>
      <c r="AA23" s="57" t="s">
        <v>373</v>
      </c>
      <c r="AB23" s="57" t="s">
        <v>501</v>
      </c>
      <c r="AC23" s="24"/>
      <c r="AD23" s="24"/>
      <c r="AE23" s="24"/>
      <c r="AF23" s="23"/>
      <c r="AK23" s="32" t="str">
        <f t="shared" si="7"/>
        <v>V</v>
      </c>
    </row>
    <row r="24" spans="1:37" ht="13.5" customHeight="1" x14ac:dyDescent="0.15">
      <c r="A24" s="66"/>
      <c r="B24" s="53"/>
      <c r="F24" s="13" t="s">
        <v>253</v>
      </c>
      <c r="G24" s="12"/>
      <c r="H24" s="8" t="str">
        <f t="shared" si="1"/>
        <v/>
      </c>
      <c r="I24" s="8" t="str">
        <f t="shared" si="5"/>
        <v>一般会計</v>
      </c>
      <c r="K24" s="8"/>
      <c r="L24" s="8"/>
      <c r="O24" s="8"/>
      <c r="P24" s="8"/>
      <c r="Q24" s="14"/>
      <c r="T24" s="8"/>
      <c r="U24" s="25" t="s">
        <v>521</v>
      </c>
      <c r="W24" s="25" t="s">
        <v>154</v>
      </c>
      <c r="Y24" s="25" t="s">
        <v>280</v>
      </c>
      <c r="Z24" s="25" t="s">
        <v>408</v>
      </c>
      <c r="AA24" s="57" t="s">
        <v>374</v>
      </c>
      <c r="AB24" s="57" t="s">
        <v>502</v>
      </c>
      <c r="AC24" s="24"/>
      <c r="AD24" s="24"/>
      <c r="AE24" s="24"/>
      <c r="AF24" s="23"/>
      <c r="AK24" s="32" t="str">
        <f>CHAR(CODE(AK23)+1)</f>
        <v>W</v>
      </c>
    </row>
    <row r="25" spans="1:37" ht="13.5" customHeight="1" x14ac:dyDescent="0.15">
      <c r="A25" s="54"/>
      <c r="B25" s="53"/>
      <c r="F25" s="13" t="s">
        <v>121</v>
      </c>
      <c r="G25" s="12"/>
      <c r="H25" s="8" t="str">
        <f t="shared" si="1"/>
        <v/>
      </c>
      <c r="I25" s="8" t="str">
        <f t="shared" si="5"/>
        <v>一般会計</v>
      </c>
      <c r="K25" s="8"/>
      <c r="L25" s="8"/>
      <c r="O25" s="8"/>
      <c r="P25" s="8"/>
      <c r="Q25" s="14"/>
      <c r="T25" s="8"/>
      <c r="U25" s="25" t="s">
        <v>522</v>
      </c>
      <c r="W25" s="47"/>
      <c r="Y25" s="25" t="s">
        <v>281</v>
      </c>
      <c r="Z25" s="25" t="s">
        <v>409</v>
      </c>
      <c r="AA25" s="57" t="s">
        <v>375</v>
      </c>
      <c r="AB25" s="57" t="s">
        <v>503</v>
      </c>
      <c r="AC25" s="24"/>
      <c r="AD25" s="24"/>
      <c r="AE25" s="24"/>
      <c r="AF25" s="23"/>
      <c r="AK25" s="32" t="str">
        <f t="shared" si="7"/>
        <v>X</v>
      </c>
    </row>
    <row r="26" spans="1:37" ht="13.5" customHeight="1" x14ac:dyDescent="0.15">
      <c r="A26" s="54"/>
      <c r="B26" s="53"/>
      <c r="F26" s="13" t="s">
        <v>122</v>
      </c>
      <c r="G26" s="12"/>
      <c r="H26" s="8" t="str">
        <f t="shared" si="1"/>
        <v/>
      </c>
      <c r="I26" s="8" t="str">
        <f t="shared" si="5"/>
        <v>一般会計</v>
      </c>
      <c r="K26" s="8"/>
      <c r="L26" s="8"/>
      <c r="O26" s="8"/>
      <c r="P26" s="8"/>
      <c r="Q26" s="14"/>
      <c r="T26" s="8"/>
      <c r="U26" s="25" t="s">
        <v>523</v>
      </c>
      <c r="Y26" s="25" t="s">
        <v>282</v>
      </c>
      <c r="Z26" s="25" t="s">
        <v>410</v>
      </c>
      <c r="AA26" s="57" t="s">
        <v>376</v>
      </c>
      <c r="AB26" s="57" t="s">
        <v>504</v>
      </c>
      <c r="AC26" s="24"/>
      <c r="AD26" s="24"/>
      <c r="AE26" s="24"/>
      <c r="AF26" s="23"/>
      <c r="AK26" s="32" t="str">
        <f t="shared" si="7"/>
        <v>Y</v>
      </c>
    </row>
    <row r="27" spans="1:37" ht="13.5" customHeight="1" x14ac:dyDescent="0.15">
      <c r="A27" s="8" t="str">
        <f>IF(D23="", "-", D23)</f>
        <v>科学技術・イノベーション</v>
      </c>
      <c r="B27" s="8"/>
      <c r="F27" s="13" t="s">
        <v>123</v>
      </c>
      <c r="G27" s="12"/>
      <c r="H27" s="8" t="str">
        <f t="shared" si="1"/>
        <v/>
      </c>
      <c r="I27" s="8" t="str">
        <f t="shared" si="5"/>
        <v>一般会計</v>
      </c>
      <c r="K27" s="8"/>
      <c r="L27" s="8"/>
      <c r="O27" s="8"/>
      <c r="P27" s="8"/>
      <c r="Q27" s="14"/>
      <c r="T27" s="8"/>
      <c r="U27" s="25" t="s">
        <v>524</v>
      </c>
      <c r="Y27" s="25" t="s">
        <v>283</v>
      </c>
      <c r="Z27" s="25" t="s">
        <v>411</v>
      </c>
      <c r="AA27" s="57" t="s">
        <v>377</v>
      </c>
      <c r="AB27" s="57" t="s">
        <v>505</v>
      </c>
      <c r="AC27" s="24"/>
      <c r="AD27" s="24"/>
      <c r="AE27" s="24"/>
      <c r="AF27" s="23"/>
      <c r="AK27" s="32" t="str">
        <f>CHAR(CODE(AK26)+1)</f>
        <v>Z</v>
      </c>
    </row>
    <row r="28" spans="1:37" ht="13.5" customHeight="1" x14ac:dyDescent="0.15">
      <c r="B28" s="8"/>
      <c r="F28" s="13" t="s">
        <v>124</v>
      </c>
      <c r="G28" s="12"/>
      <c r="H28" s="8" t="str">
        <f t="shared" si="1"/>
        <v/>
      </c>
      <c r="I28" s="8" t="str">
        <f t="shared" si="5"/>
        <v>一般会計</v>
      </c>
      <c r="K28" s="8"/>
      <c r="L28" s="8"/>
      <c r="O28" s="8"/>
      <c r="P28" s="8"/>
      <c r="Q28" s="14"/>
      <c r="T28" s="8"/>
      <c r="U28" s="25" t="s">
        <v>525</v>
      </c>
      <c r="Y28" s="25" t="s">
        <v>284</v>
      </c>
      <c r="Z28" s="25" t="s">
        <v>412</v>
      </c>
      <c r="AA28" s="57" t="s">
        <v>378</v>
      </c>
      <c r="AB28" s="57" t="s">
        <v>506</v>
      </c>
      <c r="AC28" s="24"/>
      <c r="AD28" s="24"/>
      <c r="AE28" s="24"/>
      <c r="AF28" s="23"/>
      <c r="AK28" s="32" t="s">
        <v>177</v>
      </c>
    </row>
    <row r="29" spans="1:37" ht="13.5" customHeight="1" x14ac:dyDescent="0.15">
      <c r="A29" s="8"/>
      <c r="B29" s="8"/>
      <c r="F29" s="13" t="s">
        <v>185</v>
      </c>
      <c r="G29" s="12"/>
      <c r="H29" s="8" t="str">
        <f t="shared" si="1"/>
        <v/>
      </c>
      <c r="I29" s="8" t="str">
        <f t="shared" si="5"/>
        <v>一般会計</v>
      </c>
      <c r="K29" s="8"/>
      <c r="L29" s="8"/>
      <c r="O29" s="8"/>
      <c r="P29" s="8"/>
      <c r="Q29" s="14"/>
      <c r="T29" s="8"/>
      <c r="U29" s="25" t="s">
        <v>526</v>
      </c>
      <c r="Y29" s="25" t="s">
        <v>285</v>
      </c>
      <c r="Z29" s="25" t="s">
        <v>413</v>
      </c>
      <c r="AA29" s="57" t="s">
        <v>379</v>
      </c>
      <c r="AB29" s="57" t="s">
        <v>507</v>
      </c>
      <c r="AC29" s="24"/>
      <c r="AD29" s="24"/>
      <c r="AE29" s="24"/>
      <c r="AF29" s="23"/>
      <c r="AK29" s="32" t="str">
        <f t="shared" si="7"/>
        <v>b</v>
      </c>
    </row>
    <row r="30" spans="1:37" ht="13.5" customHeight="1" x14ac:dyDescent="0.15">
      <c r="A30" s="8"/>
      <c r="B30" s="8"/>
      <c r="F30" s="13" t="s">
        <v>186</v>
      </c>
      <c r="G30" s="12"/>
      <c r="H30" s="8" t="str">
        <f t="shared" si="1"/>
        <v/>
      </c>
      <c r="I30" s="8" t="str">
        <f t="shared" si="5"/>
        <v>一般会計</v>
      </c>
      <c r="K30" s="8"/>
      <c r="L30" s="8"/>
      <c r="O30" s="8"/>
      <c r="P30" s="8"/>
      <c r="Q30" s="14"/>
      <c r="T30" s="8"/>
      <c r="U30" s="25" t="s">
        <v>527</v>
      </c>
      <c r="Y30" s="25" t="s">
        <v>286</v>
      </c>
      <c r="Z30" s="25" t="s">
        <v>414</v>
      </c>
      <c r="AA30" s="57" t="s">
        <v>380</v>
      </c>
      <c r="AB30" s="57" t="s">
        <v>508</v>
      </c>
      <c r="AC30" s="24"/>
      <c r="AD30" s="24"/>
      <c r="AE30" s="24"/>
      <c r="AF30" s="23"/>
      <c r="AK30" s="32" t="str">
        <f t="shared" si="7"/>
        <v>c</v>
      </c>
    </row>
    <row r="31" spans="1:37" ht="13.5" customHeight="1" x14ac:dyDescent="0.15">
      <c r="A31" s="8"/>
      <c r="B31" s="8"/>
      <c r="F31" s="13" t="s">
        <v>187</v>
      </c>
      <c r="G31" s="12"/>
      <c r="H31" s="8" t="str">
        <f t="shared" si="1"/>
        <v/>
      </c>
      <c r="I31" s="8" t="str">
        <f t="shared" si="5"/>
        <v>一般会計</v>
      </c>
      <c r="K31" s="8"/>
      <c r="L31" s="8"/>
      <c r="O31" s="8"/>
      <c r="P31" s="8"/>
      <c r="Q31" s="14"/>
      <c r="T31" s="8"/>
      <c r="U31" s="25" t="s">
        <v>528</v>
      </c>
      <c r="Y31" s="25" t="s">
        <v>287</v>
      </c>
      <c r="Z31" s="25" t="s">
        <v>415</v>
      </c>
      <c r="AA31" s="57" t="s">
        <v>381</v>
      </c>
      <c r="AB31" s="57" t="s">
        <v>509</v>
      </c>
      <c r="AC31" s="24"/>
      <c r="AD31" s="24"/>
      <c r="AE31" s="24"/>
      <c r="AF31" s="23"/>
      <c r="AK31" s="32" t="str">
        <f t="shared" si="7"/>
        <v>d</v>
      </c>
    </row>
    <row r="32" spans="1:37" ht="13.5" customHeight="1" x14ac:dyDescent="0.15">
      <c r="A32" s="8"/>
      <c r="B32" s="8"/>
      <c r="F32" s="13" t="s">
        <v>188</v>
      </c>
      <c r="G32" s="12"/>
      <c r="H32" s="8" t="str">
        <f t="shared" si="1"/>
        <v/>
      </c>
      <c r="I32" s="8" t="str">
        <f t="shared" si="5"/>
        <v>一般会計</v>
      </c>
      <c r="K32" s="8"/>
      <c r="L32" s="8"/>
      <c r="O32" s="8"/>
      <c r="P32" s="8"/>
      <c r="Q32" s="14"/>
      <c r="T32" s="8"/>
      <c r="U32" s="25" t="s">
        <v>529</v>
      </c>
      <c r="Y32" s="25" t="s">
        <v>288</v>
      </c>
      <c r="Z32" s="25" t="s">
        <v>416</v>
      </c>
      <c r="AA32" s="57" t="s">
        <v>62</v>
      </c>
      <c r="AB32" s="57" t="s">
        <v>62</v>
      </c>
      <c r="AC32" s="24"/>
      <c r="AD32" s="24"/>
      <c r="AE32" s="24"/>
      <c r="AF32" s="23"/>
      <c r="AK32" s="32" t="str">
        <f t="shared" si="7"/>
        <v>e</v>
      </c>
    </row>
    <row r="33" spans="1:37" ht="13.5" customHeight="1" x14ac:dyDescent="0.15">
      <c r="A33" s="8"/>
      <c r="B33" s="8"/>
      <c r="F33" s="13" t="s">
        <v>189</v>
      </c>
      <c r="G33" s="12"/>
      <c r="H33" s="8" t="str">
        <f t="shared" si="1"/>
        <v/>
      </c>
      <c r="I33" s="8" t="str">
        <f t="shared" si="5"/>
        <v>一般会計</v>
      </c>
      <c r="K33" s="8"/>
      <c r="L33" s="8"/>
      <c r="O33" s="8"/>
      <c r="P33" s="8"/>
      <c r="Q33" s="14"/>
      <c r="T33" s="8"/>
      <c r="U33" s="25" t="s">
        <v>530</v>
      </c>
      <c r="Y33" s="25" t="s">
        <v>289</v>
      </c>
      <c r="Z33" s="25" t="s">
        <v>417</v>
      </c>
      <c r="AA33" s="47"/>
      <c r="AB33" s="24"/>
      <c r="AC33" s="24"/>
      <c r="AD33" s="24"/>
      <c r="AE33" s="24"/>
      <c r="AF33" s="23"/>
      <c r="AK33" s="32" t="str">
        <f t="shared" si="7"/>
        <v>f</v>
      </c>
    </row>
    <row r="34" spans="1:37" ht="13.5" customHeight="1" x14ac:dyDescent="0.15">
      <c r="A34" s="8"/>
      <c r="B34" s="8"/>
      <c r="F34" s="13" t="s">
        <v>190</v>
      </c>
      <c r="G34" s="12"/>
      <c r="H34" s="8" t="str">
        <f t="shared" si="1"/>
        <v/>
      </c>
      <c r="I34" s="8" t="str">
        <f t="shared" si="5"/>
        <v>一般会計</v>
      </c>
      <c r="K34" s="8"/>
      <c r="L34" s="8"/>
      <c r="O34" s="8"/>
      <c r="P34" s="8"/>
      <c r="Q34" s="14"/>
      <c r="T34" s="8"/>
      <c r="U34" s="25" t="s">
        <v>531</v>
      </c>
      <c r="Y34" s="25" t="s">
        <v>290</v>
      </c>
      <c r="Z34" s="25" t="s">
        <v>418</v>
      </c>
      <c r="AB34" s="24"/>
      <c r="AC34" s="24"/>
      <c r="AD34" s="24"/>
      <c r="AE34" s="24"/>
      <c r="AF34" s="23"/>
      <c r="AK34" s="32" t="str">
        <f t="shared" si="7"/>
        <v>g</v>
      </c>
    </row>
    <row r="35" spans="1:37" ht="13.5" customHeight="1" x14ac:dyDescent="0.15">
      <c r="A35" s="8"/>
      <c r="B35" s="8"/>
      <c r="F35" s="13" t="s">
        <v>191</v>
      </c>
      <c r="G35" s="12"/>
      <c r="H35" s="8" t="str">
        <f t="shared" si="1"/>
        <v/>
      </c>
      <c r="I35" s="8" t="str">
        <f t="shared" si="5"/>
        <v>一般会計</v>
      </c>
      <c r="K35" s="8"/>
      <c r="L35" s="8"/>
      <c r="O35" s="8"/>
      <c r="P35" s="8"/>
      <c r="Q35" s="14"/>
      <c r="T35" s="8"/>
      <c r="U35" s="25" t="s">
        <v>532</v>
      </c>
      <c r="Y35" s="25" t="s">
        <v>291</v>
      </c>
      <c r="Z35" s="25" t="s">
        <v>419</v>
      </c>
      <c r="AC35" s="24"/>
      <c r="AF35" s="23"/>
      <c r="AK35" s="32" t="str">
        <f t="shared" si="7"/>
        <v>h</v>
      </c>
    </row>
    <row r="36" spans="1:37" ht="13.5" customHeight="1" x14ac:dyDescent="0.15">
      <c r="A36" s="8"/>
      <c r="B36" s="8"/>
      <c r="F36" s="13" t="s">
        <v>192</v>
      </c>
      <c r="G36" s="12"/>
      <c r="H36" s="8" t="str">
        <f t="shared" si="1"/>
        <v/>
      </c>
      <c r="I36" s="8" t="str">
        <f t="shared" si="5"/>
        <v>一般会計</v>
      </c>
      <c r="K36" s="8"/>
      <c r="L36" s="8"/>
      <c r="O36" s="8"/>
      <c r="P36" s="8"/>
      <c r="Q36" s="14"/>
      <c r="T36" s="8"/>
      <c r="Y36" s="25" t="s">
        <v>292</v>
      </c>
      <c r="Z36" s="25" t="s">
        <v>420</v>
      </c>
      <c r="AF36" s="23"/>
      <c r="AK36" s="32" t="str">
        <f t="shared" si="7"/>
        <v>i</v>
      </c>
    </row>
    <row r="37" spans="1:37" ht="13.5" customHeight="1" x14ac:dyDescent="0.15">
      <c r="A37" s="8"/>
      <c r="B37" s="8"/>
      <c r="F37" s="8"/>
      <c r="G37" s="14"/>
      <c r="H37" s="8" t="str">
        <f t="shared" si="1"/>
        <v/>
      </c>
      <c r="I37" s="8" t="str">
        <f t="shared" si="5"/>
        <v>一般会計</v>
      </c>
      <c r="K37" s="8"/>
      <c r="L37" s="8"/>
      <c r="O37" s="8"/>
      <c r="P37" s="8"/>
      <c r="Q37" s="14"/>
      <c r="T37" s="8"/>
      <c r="Y37" s="25" t="s">
        <v>293</v>
      </c>
      <c r="Z37" s="25" t="s">
        <v>421</v>
      </c>
      <c r="AF37" s="23"/>
      <c r="AK37" s="32" t="str">
        <f t="shared" si="7"/>
        <v>j</v>
      </c>
    </row>
    <row r="38" spans="1:37" x14ac:dyDescent="0.15">
      <c r="A38" s="8"/>
      <c r="B38" s="8"/>
      <c r="F38" s="8"/>
      <c r="G38" s="14"/>
      <c r="K38" s="8"/>
      <c r="L38" s="8"/>
      <c r="O38" s="8"/>
      <c r="P38" s="8"/>
      <c r="Q38" s="14"/>
      <c r="T38" s="8"/>
      <c r="Y38" s="25" t="s">
        <v>294</v>
      </c>
      <c r="Z38" s="25" t="s">
        <v>422</v>
      </c>
      <c r="AF38" s="23"/>
      <c r="AK38" s="32" t="str">
        <f t="shared" si="7"/>
        <v>k</v>
      </c>
    </row>
    <row r="39" spans="1:37" x14ac:dyDescent="0.15">
      <c r="A39" s="8"/>
      <c r="B39" s="8"/>
      <c r="F39" s="8" t="str">
        <f>I37</f>
        <v>一般会計</v>
      </c>
      <c r="G39" s="14"/>
      <c r="K39" s="8"/>
      <c r="L39" s="8"/>
      <c r="O39" s="8"/>
      <c r="P39" s="8"/>
      <c r="Q39" s="14"/>
      <c r="T39" s="8"/>
      <c r="U39" s="25" t="s">
        <v>534</v>
      </c>
      <c r="Y39" s="25" t="s">
        <v>295</v>
      </c>
      <c r="Z39" s="25" t="s">
        <v>423</v>
      </c>
      <c r="AF39" s="23"/>
      <c r="AK39" s="32" t="str">
        <f t="shared" si="7"/>
        <v>l</v>
      </c>
    </row>
    <row r="40" spans="1:37" x14ac:dyDescent="0.15">
      <c r="A40" s="8"/>
      <c r="B40" s="8"/>
      <c r="F40" s="8"/>
      <c r="G40" s="14"/>
      <c r="K40" s="8"/>
      <c r="L40" s="8"/>
      <c r="O40" s="8"/>
      <c r="P40" s="8"/>
      <c r="Q40" s="14"/>
      <c r="T40" s="8"/>
      <c r="U40" s="25"/>
      <c r="Y40" s="25" t="s">
        <v>296</v>
      </c>
      <c r="Z40" s="25" t="s">
        <v>424</v>
      </c>
      <c r="AF40" s="23"/>
      <c r="AK40" s="32" t="str">
        <f t="shared" si="7"/>
        <v>m</v>
      </c>
    </row>
    <row r="41" spans="1:37" x14ac:dyDescent="0.15">
      <c r="A41" s="8"/>
      <c r="B41" s="8"/>
      <c r="F41" s="8"/>
      <c r="G41" s="14"/>
      <c r="K41" s="8"/>
      <c r="L41" s="8"/>
      <c r="O41" s="8"/>
      <c r="P41" s="8"/>
      <c r="Q41" s="14"/>
      <c r="T41" s="8"/>
      <c r="U41" s="25" t="s">
        <v>236</v>
      </c>
      <c r="Y41" s="25" t="s">
        <v>297</v>
      </c>
      <c r="Z41" s="25" t="s">
        <v>425</v>
      </c>
      <c r="AF41" s="23"/>
      <c r="AK41" s="32" t="str">
        <f t="shared" si="7"/>
        <v>n</v>
      </c>
    </row>
    <row r="42" spans="1:37" x14ac:dyDescent="0.15">
      <c r="A42" s="8"/>
      <c r="B42" s="8"/>
      <c r="F42" s="8"/>
      <c r="G42" s="14"/>
      <c r="K42" s="8"/>
      <c r="L42" s="8"/>
      <c r="O42" s="8"/>
      <c r="P42" s="8"/>
      <c r="Q42" s="14"/>
      <c r="T42" s="8"/>
      <c r="U42" s="25" t="s">
        <v>246</v>
      </c>
      <c r="Y42" s="25" t="s">
        <v>298</v>
      </c>
      <c r="Z42" s="25" t="s">
        <v>426</v>
      </c>
      <c r="AF42" s="23"/>
      <c r="AK42" s="32" t="str">
        <f t="shared" si="7"/>
        <v>o</v>
      </c>
    </row>
    <row r="43" spans="1:37" x14ac:dyDescent="0.15">
      <c r="A43" s="8"/>
      <c r="B43" s="8"/>
      <c r="F43" s="8"/>
      <c r="G43" s="14"/>
      <c r="K43" s="8"/>
      <c r="L43" s="8"/>
      <c r="O43" s="8"/>
      <c r="P43" s="8"/>
      <c r="Q43" s="14"/>
      <c r="T43" s="8"/>
      <c r="Y43" s="25" t="s">
        <v>299</v>
      </c>
      <c r="Z43" s="25" t="s">
        <v>427</v>
      </c>
      <c r="AF43" s="23"/>
      <c r="AK43" s="32" t="str">
        <f t="shared" si="7"/>
        <v>p</v>
      </c>
    </row>
    <row r="44" spans="1:37" x14ac:dyDescent="0.15">
      <c r="A44" s="8"/>
      <c r="B44" s="8"/>
      <c r="F44" s="8"/>
      <c r="G44" s="14"/>
      <c r="K44" s="8"/>
      <c r="L44" s="8"/>
      <c r="O44" s="8"/>
      <c r="P44" s="8"/>
      <c r="Q44" s="14"/>
      <c r="T44" s="8"/>
      <c r="Y44" s="25" t="s">
        <v>300</v>
      </c>
      <c r="Z44" s="25" t="s">
        <v>428</v>
      </c>
      <c r="AF44" s="23"/>
      <c r="AK44" s="32" t="str">
        <f t="shared" si="7"/>
        <v>q</v>
      </c>
    </row>
    <row r="45" spans="1:37" x14ac:dyDescent="0.15">
      <c r="A45" s="8"/>
      <c r="B45" s="8"/>
      <c r="F45" s="8"/>
      <c r="G45" s="14"/>
      <c r="K45" s="8"/>
      <c r="L45" s="8"/>
      <c r="O45" s="8"/>
      <c r="P45" s="8"/>
      <c r="Q45" s="14"/>
      <c r="T45" s="8"/>
      <c r="U45" s="22" t="s">
        <v>156</v>
      </c>
      <c r="Y45" s="25" t="s">
        <v>301</v>
      </c>
      <c r="Z45" s="25" t="s">
        <v>429</v>
      </c>
      <c r="AF45" s="23"/>
      <c r="AK45" s="32" t="str">
        <f t="shared" si="7"/>
        <v>r</v>
      </c>
    </row>
    <row r="46" spans="1:37" x14ac:dyDescent="0.15">
      <c r="A46" s="8"/>
      <c r="B46" s="8"/>
      <c r="F46" s="8"/>
      <c r="G46" s="14"/>
      <c r="K46" s="8"/>
      <c r="L46" s="8"/>
      <c r="O46" s="8"/>
      <c r="P46" s="8"/>
      <c r="Q46" s="14"/>
      <c r="T46" s="8"/>
      <c r="U46" s="64" t="s">
        <v>561</v>
      </c>
      <c r="Y46" s="25" t="s">
        <v>302</v>
      </c>
      <c r="Z46" s="25" t="s">
        <v>430</v>
      </c>
      <c r="AF46" s="23"/>
      <c r="AK46" s="32" t="str">
        <f t="shared" si="7"/>
        <v>s</v>
      </c>
    </row>
    <row r="47" spans="1:37" x14ac:dyDescent="0.15">
      <c r="A47" s="8"/>
      <c r="B47" s="8"/>
      <c r="F47" s="8"/>
      <c r="G47" s="14"/>
      <c r="K47" s="8"/>
      <c r="L47" s="8"/>
      <c r="O47" s="8"/>
      <c r="P47" s="8"/>
      <c r="Q47" s="14"/>
      <c r="T47" s="8"/>
      <c r="Y47" s="25" t="s">
        <v>303</v>
      </c>
      <c r="Z47" s="25" t="s">
        <v>431</v>
      </c>
      <c r="AF47" s="23"/>
      <c r="AK47" s="32" t="str">
        <f t="shared" si="7"/>
        <v>t</v>
      </c>
    </row>
    <row r="48" spans="1:37" x14ac:dyDescent="0.15">
      <c r="A48" s="8"/>
      <c r="B48" s="8"/>
      <c r="F48" s="8"/>
      <c r="G48" s="14"/>
      <c r="K48" s="8"/>
      <c r="L48" s="8"/>
      <c r="O48" s="8"/>
      <c r="P48" s="8"/>
      <c r="Q48" s="14"/>
      <c r="T48" s="8"/>
      <c r="U48" s="64">
        <v>2021</v>
      </c>
      <c r="Y48" s="25" t="s">
        <v>304</v>
      </c>
      <c r="Z48" s="25" t="s">
        <v>432</v>
      </c>
      <c r="AF48" s="23"/>
      <c r="AK48" s="32" t="str">
        <f t="shared" si="7"/>
        <v>u</v>
      </c>
    </row>
    <row r="49" spans="1:37" x14ac:dyDescent="0.15">
      <c r="A49" s="8"/>
      <c r="B49" s="8"/>
      <c r="F49" s="8"/>
      <c r="G49" s="14"/>
      <c r="K49" s="8"/>
      <c r="L49" s="8"/>
      <c r="O49" s="8"/>
      <c r="P49" s="8"/>
      <c r="Q49" s="14"/>
      <c r="T49" s="8"/>
      <c r="U49" s="64">
        <v>2022</v>
      </c>
      <c r="Y49" s="25" t="s">
        <v>305</v>
      </c>
      <c r="Z49" s="25" t="s">
        <v>433</v>
      </c>
      <c r="AF49" s="23"/>
      <c r="AK49" s="32" t="str">
        <f t="shared" si="7"/>
        <v>v</v>
      </c>
    </row>
    <row r="50" spans="1:37" x14ac:dyDescent="0.15">
      <c r="A50" s="8"/>
      <c r="B50" s="8"/>
      <c r="F50" s="8"/>
      <c r="G50" s="14"/>
      <c r="K50" s="8"/>
      <c r="L50" s="8"/>
      <c r="O50" s="8"/>
      <c r="P50" s="8"/>
      <c r="Q50" s="14"/>
      <c r="T50" s="8"/>
      <c r="U50" s="64">
        <v>2023</v>
      </c>
      <c r="Y50" s="25" t="s">
        <v>306</v>
      </c>
      <c r="Z50" s="25" t="s">
        <v>434</v>
      </c>
      <c r="AF50" s="23"/>
    </row>
    <row r="51" spans="1:37" x14ac:dyDescent="0.15">
      <c r="A51" s="8"/>
      <c r="B51" s="8"/>
      <c r="F51" s="8"/>
      <c r="G51" s="14"/>
      <c r="K51" s="8"/>
      <c r="L51" s="8"/>
      <c r="O51" s="8"/>
      <c r="P51" s="8"/>
      <c r="Q51" s="14"/>
      <c r="T51" s="8"/>
      <c r="U51" s="64">
        <v>2024</v>
      </c>
      <c r="Y51" s="25" t="s">
        <v>307</v>
      </c>
      <c r="Z51" s="25" t="s">
        <v>435</v>
      </c>
      <c r="AF51" s="23"/>
    </row>
    <row r="52" spans="1:37" x14ac:dyDescent="0.15">
      <c r="A52" s="8"/>
      <c r="B52" s="8"/>
      <c r="F52" s="8"/>
      <c r="G52" s="14"/>
      <c r="K52" s="8"/>
      <c r="L52" s="8"/>
      <c r="O52" s="8"/>
      <c r="P52" s="8"/>
      <c r="Q52" s="14"/>
      <c r="T52" s="8"/>
      <c r="U52" s="64">
        <v>2025</v>
      </c>
      <c r="Y52" s="25" t="s">
        <v>308</v>
      </c>
      <c r="Z52" s="25" t="s">
        <v>436</v>
      </c>
      <c r="AF52" s="23"/>
    </row>
    <row r="53" spans="1:37" x14ac:dyDescent="0.15">
      <c r="A53" s="8"/>
      <c r="B53" s="8"/>
      <c r="F53" s="8"/>
      <c r="G53" s="14"/>
      <c r="K53" s="8"/>
      <c r="L53" s="8"/>
      <c r="O53" s="8"/>
      <c r="P53" s="8"/>
      <c r="Q53" s="14"/>
      <c r="T53" s="8"/>
      <c r="U53" s="64">
        <v>2026</v>
      </c>
      <c r="Y53" s="25" t="s">
        <v>309</v>
      </c>
      <c r="Z53" s="25" t="s">
        <v>437</v>
      </c>
      <c r="AF53" s="23"/>
    </row>
    <row r="54" spans="1:37" x14ac:dyDescent="0.15">
      <c r="A54" s="8"/>
      <c r="B54" s="8"/>
      <c r="F54" s="8"/>
      <c r="G54" s="14"/>
      <c r="K54" s="8"/>
      <c r="L54" s="8"/>
      <c r="O54" s="8"/>
      <c r="P54" s="15"/>
      <c r="Q54" s="14"/>
      <c r="T54" s="8"/>
      <c r="Y54" s="25" t="s">
        <v>310</v>
      </c>
      <c r="Z54" s="25" t="s">
        <v>438</v>
      </c>
      <c r="AF54" s="23"/>
    </row>
    <row r="55" spans="1:37" x14ac:dyDescent="0.15">
      <c r="A55" s="8"/>
      <c r="B55" s="8"/>
      <c r="F55" s="8"/>
      <c r="G55" s="14"/>
      <c r="K55" s="8"/>
      <c r="L55" s="8"/>
      <c r="O55" s="8"/>
      <c r="P55" s="8"/>
      <c r="Q55" s="14"/>
      <c r="T55" s="8"/>
      <c r="Y55" s="25" t="s">
        <v>311</v>
      </c>
      <c r="Z55" s="25" t="s">
        <v>439</v>
      </c>
      <c r="AF55" s="23"/>
    </row>
    <row r="56" spans="1:37" x14ac:dyDescent="0.15">
      <c r="A56" s="8"/>
      <c r="B56" s="8"/>
      <c r="F56" s="8"/>
      <c r="G56" s="14"/>
      <c r="K56" s="8"/>
      <c r="L56" s="8"/>
      <c r="O56" s="8"/>
      <c r="P56" s="8"/>
      <c r="Q56" s="14"/>
      <c r="T56" s="8"/>
      <c r="U56" s="64">
        <v>20</v>
      </c>
      <c r="Y56" s="25" t="s">
        <v>312</v>
      </c>
      <c r="Z56" s="25" t="s">
        <v>440</v>
      </c>
      <c r="AF56" s="23"/>
    </row>
    <row r="57" spans="1:37" x14ac:dyDescent="0.15">
      <c r="A57" s="8"/>
      <c r="B57" s="8"/>
      <c r="F57" s="8"/>
      <c r="G57" s="14"/>
      <c r="K57" s="8"/>
      <c r="L57" s="8"/>
      <c r="O57" s="8"/>
      <c r="P57" s="8"/>
      <c r="Q57" s="14"/>
      <c r="T57" s="8"/>
      <c r="U57" s="25" t="s">
        <v>510</v>
      </c>
      <c r="Y57" s="25" t="s">
        <v>313</v>
      </c>
      <c r="Z57" s="25" t="s">
        <v>441</v>
      </c>
      <c r="AF57" s="23"/>
    </row>
    <row r="58" spans="1:37" x14ac:dyDescent="0.15">
      <c r="A58" s="8"/>
      <c r="B58" s="8"/>
      <c r="F58" s="8"/>
      <c r="G58" s="14"/>
      <c r="K58" s="8"/>
      <c r="L58" s="8"/>
      <c r="O58" s="8"/>
      <c r="P58" s="8"/>
      <c r="Q58" s="14"/>
      <c r="T58" s="8"/>
      <c r="U58" s="25" t="s">
        <v>511</v>
      </c>
      <c r="Y58" s="25" t="s">
        <v>314</v>
      </c>
      <c r="Z58" s="25" t="s">
        <v>442</v>
      </c>
      <c r="AF58" s="23"/>
    </row>
    <row r="59" spans="1:37" x14ac:dyDescent="0.15">
      <c r="A59" s="8"/>
      <c r="B59" s="8"/>
      <c r="F59" s="8"/>
      <c r="G59" s="14"/>
      <c r="K59" s="8"/>
      <c r="L59" s="8"/>
      <c r="O59" s="8"/>
      <c r="P59" s="8"/>
      <c r="Q59" s="14"/>
      <c r="T59" s="8"/>
      <c r="Y59" s="25" t="s">
        <v>315</v>
      </c>
      <c r="Z59" s="25" t="s">
        <v>443</v>
      </c>
      <c r="AF59" s="23"/>
    </row>
    <row r="60" spans="1:37" x14ac:dyDescent="0.15">
      <c r="A60" s="8"/>
      <c r="B60" s="8"/>
      <c r="F60" s="8"/>
      <c r="G60" s="14"/>
      <c r="K60" s="8"/>
      <c r="L60" s="8"/>
      <c r="O60" s="8"/>
      <c r="P60" s="8"/>
      <c r="Q60" s="14"/>
      <c r="T60" s="8"/>
      <c r="Y60" s="25" t="s">
        <v>316</v>
      </c>
      <c r="Z60" s="25" t="s">
        <v>444</v>
      </c>
      <c r="AF60" s="23"/>
    </row>
    <row r="61" spans="1:37" x14ac:dyDescent="0.15">
      <c r="A61" s="8"/>
      <c r="B61" s="8"/>
      <c r="F61" s="8"/>
      <c r="G61" s="14"/>
      <c r="K61" s="8"/>
      <c r="L61" s="8"/>
      <c r="O61" s="8"/>
      <c r="P61" s="8"/>
      <c r="Q61" s="14"/>
      <c r="T61" s="8"/>
      <c r="Y61" s="25" t="s">
        <v>317</v>
      </c>
      <c r="Z61" s="25" t="s">
        <v>445</v>
      </c>
      <c r="AF61" s="23"/>
    </row>
    <row r="62" spans="1:37" x14ac:dyDescent="0.15">
      <c r="A62" s="8"/>
      <c r="B62" s="8"/>
      <c r="F62" s="8"/>
      <c r="G62" s="14"/>
      <c r="K62" s="8"/>
      <c r="L62" s="8"/>
      <c r="O62" s="8"/>
      <c r="P62" s="8"/>
      <c r="Q62" s="14"/>
      <c r="T62" s="8"/>
      <c r="Y62" s="25" t="s">
        <v>318</v>
      </c>
      <c r="Z62" s="25" t="s">
        <v>446</v>
      </c>
      <c r="AF62" s="23"/>
    </row>
    <row r="63" spans="1:37" x14ac:dyDescent="0.15">
      <c r="A63" s="8"/>
      <c r="B63" s="8"/>
      <c r="F63" s="8"/>
      <c r="G63" s="14"/>
      <c r="K63" s="8"/>
      <c r="L63" s="8"/>
      <c r="O63" s="8"/>
      <c r="P63" s="8"/>
      <c r="Q63" s="14"/>
      <c r="T63" s="8"/>
      <c r="Y63" s="25" t="s">
        <v>319</v>
      </c>
      <c r="Z63" s="25" t="s">
        <v>447</v>
      </c>
      <c r="AF63" s="23"/>
    </row>
    <row r="64" spans="1:37" x14ac:dyDescent="0.15">
      <c r="A64" s="8"/>
      <c r="B64" s="8"/>
      <c r="F64" s="8"/>
      <c r="G64" s="14"/>
      <c r="K64" s="8"/>
      <c r="L64" s="8"/>
      <c r="O64" s="8"/>
      <c r="P64" s="8"/>
      <c r="Q64" s="14"/>
      <c r="T64" s="8"/>
      <c r="Y64" s="25" t="s">
        <v>320</v>
      </c>
      <c r="Z64" s="25" t="s">
        <v>448</v>
      </c>
      <c r="AF64" s="23"/>
    </row>
    <row r="65" spans="1:32" x14ac:dyDescent="0.15">
      <c r="A65" s="8"/>
      <c r="B65" s="8"/>
      <c r="F65" s="8"/>
      <c r="G65" s="14"/>
      <c r="K65" s="8"/>
      <c r="L65" s="8"/>
      <c r="O65" s="8"/>
      <c r="P65" s="8"/>
      <c r="Q65" s="14"/>
      <c r="T65" s="8"/>
      <c r="Y65" s="25" t="s">
        <v>321</v>
      </c>
      <c r="Z65" s="25" t="s">
        <v>449</v>
      </c>
      <c r="AF65" s="23"/>
    </row>
    <row r="66" spans="1:32" x14ac:dyDescent="0.15">
      <c r="A66" s="8"/>
      <c r="B66" s="8"/>
      <c r="F66" s="8"/>
      <c r="G66" s="14"/>
      <c r="K66" s="8"/>
      <c r="L66" s="8"/>
      <c r="O66" s="8"/>
      <c r="P66" s="8"/>
      <c r="Q66" s="14"/>
      <c r="T66" s="8"/>
      <c r="Y66" s="25" t="s">
        <v>63</v>
      </c>
      <c r="Z66" s="25" t="s">
        <v>450</v>
      </c>
      <c r="AF66" s="23"/>
    </row>
    <row r="67" spans="1:32" x14ac:dyDescent="0.15">
      <c r="A67" s="8"/>
      <c r="B67" s="8"/>
      <c r="F67" s="8"/>
      <c r="G67" s="14"/>
      <c r="K67" s="8"/>
      <c r="L67" s="8"/>
      <c r="O67" s="8"/>
      <c r="P67" s="8"/>
      <c r="Q67" s="14"/>
      <c r="T67" s="8"/>
      <c r="Y67" s="25" t="s">
        <v>322</v>
      </c>
      <c r="Z67" s="25" t="s">
        <v>451</v>
      </c>
      <c r="AF67" s="23"/>
    </row>
    <row r="68" spans="1:32" x14ac:dyDescent="0.15">
      <c r="A68" s="8"/>
      <c r="B68" s="8"/>
      <c r="F68" s="8"/>
      <c r="G68" s="14"/>
      <c r="K68" s="8"/>
      <c r="L68" s="8"/>
      <c r="O68" s="8"/>
      <c r="P68" s="8"/>
      <c r="Q68" s="14"/>
      <c r="T68" s="8"/>
      <c r="Y68" s="25" t="s">
        <v>323</v>
      </c>
      <c r="Z68" s="25" t="s">
        <v>452</v>
      </c>
      <c r="AF68" s="23"/>
    </row>
    <row r="69" spans="1:32" x14ac:dyDescent="0.15">
      <c r="A69" s="8"/>
      <c r="B69" s="8"/>
      <c r="F69" s="8"/>
      <c r="G69" s="14"/>
      <c r="K69" s="8"/>
      <c r="L69" s="8"/>
      <c r="O69" s="8"/>
      <c r="P69" s="8"/>
      <c r="Q69" s="14"/>
      <c r="T69" s="8"/>
      <c r="Y69" s="25" t="s">
        <v>324</v>
      </c>
      <c r="Z69" s="25" t="s">
        <v>453</v>
      </c>
      <c r="AF69" s="23"/>
    </row>
    <row r="70" spans="1:32" x14ac:dyDescent="0.15">
      <c r="A70" s="8"/>
      <c r="B70" s="8"/>
      <c r="Y70" s="25" t="s">
        <v>325</v>
      </c>
      <c r="Z70" s="25" t="s">
        <v>454</v>
      </c>
    </row>
    <row r="71" spans="1:32" x14ac:dyDescent="0.15">
      <c r="Y71" s="25" t="s">
        <v>326</v>
      </c>
      <c r="Z71" s="25" t="s">
        <v>455</v>
      </c>
    </row>
    <row r="72" spans="1:32" x14ac:dyDescent="0.15">
      <c r="Y72" s="25" t="s">
        <v>327</v>
      </c>
      <c r="Z72" s="25" t="s">
        <v>456</v>
      </c>
    </row>
    <row r="73" spans="1:32" x14ac:dyDescent="0.15">
      <c r="Y73" s="25" t="s">
        <v>328</v>
      </c>
      <c r="Z73" s="25" t="s">
        <v>457</v>
      </c>
    </row>
    <row r="74" spans="1:32" x14ac:dyDescent="0.15">
      <c r="Y74" s="25" t="s">
        <v>329</v>
      </c>
      <c r="Z74" s="25" t="s">
        <v>458</v>
      </c>
    </row>
    <row r="75" spans="1:32" x14ac:dyDescent="0.15">
      <c r="Y75" s="25" t="s">
        <v>330</v>
      </c>
      <c r="Z75" s="25" t="s">
        <v>459</v>
      </c>
    </row>
    <row r="76" spans="1:32" x14ac:dyDescent="0.15">
      <c r="Y76" s="25" t="s">
        <v>331</v>
      </c>
      <c r="Z76" s="25" t="s">
        <v>460</v>
      </c>
    </row>
    <row r="77" spans="1:32" x14ac:dyDescent="0.15">
      <c r="Y77" s="25" t="s">
        <v>332</v>
      </c>
      <c r="Z77" s="25" t="s">
        <v>461</v>
      </c>
    </row>
    <row r="78" spans="1:32" x14ac:dyDescent="0.15">
      <c r="Y78" s="25" t="s">
        <v>333</v>
      </c>
      <c r="Z78" s="25" t="s">
        <v>462</v>
      </c>
    </row>
    <row r="79" spans="1:32" x14ac:dyDescent="0.15">
      <c r="Y79" s="25" t="s">
        <v>334</v>
      </c>
      <c r="Z79" s="25" t="s">
        <v>463</v>
      </c>
    </row>
    <row r="80" spans="1:32" x14ac:dyDescent="0.15">
      <c r="Y80" s="25" t="s">
        <v>335</v>
      </c>
      <c r="Z80" s="25" t="s">
        <v>464</v>
      </c>
    </row>
    <row r="81" spans="25:26" x14ac:dyDescent="0.15">
      <c r="Y81" s="25" t="s">
        <v>336</v>
      </c>
      <c r="Z81" s="25" t="s">
        <v>465</v>
      </c>
    </row>
    <row r="82" spans="25:26" x14ac:dyDescent="0.15">
      <c r="Y82" s="25" t="s">
        <v>337</v>
      </c>
      <c r="Z82" s="25" t="s">
        <v>466</v>
      </c>
    </row>
    <row r="83" spans="25:26" x14ac:dyDescent="0.15">
      <c r="Y83" s="25" t="s">
        <v>338</v>
      </c>
      <c r="Z83" s="25" t="s">
        <v>467</v>
      </c>
    </row>
    <row r="84" spans="25:26" x14ac:dyDescent="0.15">
      <c r="Y84" s="25" t="s">
        <v>339</v>
      </c>
      <c r="Z84" s="25" t="s">
        <v>468</v>
      </c>
    </row>
    <row r="85" spans="25:26" x14ac:dyDescent="0.15">
      <c r="Y85" s="25" t="s">
        <v>340</v>
      </c>
      <c r="Z85" s="25" t="s">
        <v>469</v>
      </c>
    </row>
    <row r="86" spans="25:26" x14ac:dyDescent="0.15">
      <c r="Y86" s="25" t="s">
        <v>341</v>
      </c>
      <c r="Z86" s="25" t="s">
        <v>470</v>
      </c>
    </row>
    <row r="87" spans="25:26" x14ac:dyDescent="0.15">
      <c r="Y87" s="25" t="s">
        <v>342</v>
      </c>
      <c r="Z87" s="25" t="s">
        <v>471</v>
      </c>
    </row>
    <row r="88" spans="25:26" x14ac:dyDescent="0.15">
      <c r="Y88" s="25" t="s">
        <v>343</v>
      </c>
      <c r="Z88" s="25" t="s">
        <v>472</v>
      </c>
    </row>
    <row r="89" spans="25:26" x14ac:dyDescent="0.15">
      <c r="Y89" s="25" t="s">
        <v>344</v>
      </c>
      <c r="Z89" s="25" t="s">
        <v>473</v>
      </c>
    </row>
    <row r="90" spans="25:26" x14ac:dyDescent="0.15">
      <c r="Y90" s="25" t="s">
        <v>345</v>
      </c>
      <c r="Z90" s="25" t="s">
        <v>474</v>
      </c>
    </row>
    <row r="91" spans="25:26" x14ac:dyDescent="0.15">
      <c r="Y91" s="25" t="s">
        <v>346</v>
      </c>
      <c r="Z91" s="25" t="s">
        <v>475</v>
      </c>
    </row>
    <row r="92" spans="25:26" x14ac:dyDescent="0.15">
      <c r="Y92" s="25" t="s">
        <v>347</v>
      </c>
      <c r="Z92" s="25" t="s">
        <v>476</v>
      </c>
    </row>
    <row r="93" spans="25:26" x14ac:dyDescent="0.15">
      <c r="Y93" s="25" t="s">
        <v>348</v>
      </c>
      <c r="Z93" s="25" t="s">
        <v>477</v>
      </c>
    </row>
    <row r="94" spans="25:26" x14ac:dyDescent="0.15">
      <c r="Y94" s="25" t="s">
        <v>349</v>
      </c>
      <c r="Z94" s="25" t="s">
        <v>478</v>
      </c>
    </row>
    <row r="95" spans="25:26" x14ac:dyDescent="0.15">
      <c r="Y95" s="25" t="s">
        <v>350</v>
      </c>
      <c r="Z95" s="25" t="s">
        <v>479</v>
      </c>
    </row>
    <row r="96" spans="25:26" x14ac:dyDescent="0.15">
      <c r="Y96" s="25" t="s">
        <v>254</v>
      </c>
      <c r="Z96" s="25" t="s">
        <v>480</v>
      </c>
    </row>
    <row r="97" spans="25:26" x14ac:dyDescent="0.15">
      <c r="Y97" s="25" t="s">
        <v>351</v>
      </c>
      <c r="Z97" s="25" t="s">
        <v>481</v>
      </c>
    </row>
    <row r="98" spans="25:26" x14ac:dyDescent="0.15">
      <c r="Y98" s="25" t="s">
        <v>352</v>
      </c>
      <c r="Z98" s="25" t="s">
        <v>482</v>
      </c>
    </row>
    <row r="99" spans="25:26" x14ac:dyDescent="0.15">
      <c r="Y99" s="25" t="s">
        <v>382</v>
      </c>
      <c r="Z99" s="25" t="s">
        <v>483</v>
      </c>
    </row>
    <row r="100" spans="25:26" x14ac:dyDescent="0.15">
      <c r="Y100" s="25" t="s">
        <v>565</v>
      </c>
      <c r="Z100" s="25"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2022-08-24T16:06:05Z</dcterms:created>
  <dcterms:modified xsi:type="dcterms:W3CDTF">2022-08-24T16:48:56Z</dcterms:modified>
</cp:coreProperties>
</file>