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5125" windowHeight="11085"/>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行政事業レビューシート!$A$2:$BH$173</definedName>
    <definedName name="_xlnm._FilterDatabase" localSheetId="2" hidden="1">別紙2!$A$1:$AZ$1</definedName>
    <definedName name="_xlnm._FilterDatabase" localSheetId="3" hidden="1">別紙3!$A$2:$AZ$71</definedName>
    <definedName name="_xlnm.Print_Area" localSheetId="0">行政事業レビューシート!$A$1:$AX$170</definedName>
    <definedName name="_xlnm.Print_Area" localSheetId="2">別紙2!$A$1:$AX$22</definedName>
    <definedName name="_xlnm.Print_Area" localSheetId="3">別紙3!$A$1:$AX$68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AL153" i="11" l="1"/>
  <c r="AY135" i="11" l="1"/>
  <c r="AY140" i="11" s="1"/>
  <c r="AY130" i="11"/>
  <c r="AY139" i="11" l="1"/>
  <c r="AY141" i="11"/>
  <c r="AY133" i="11"/>
  <c r="AY134" i="11"/>
  <c r="AY131" i="11"/>
  <c r="AY137" i="11"/>
  <c r="AY132" i="11"/>
  <c r="AY138" i="11"/>
  <c r="AY136" i="11"/>
  <c r="AW80" i="11" l="1"/>
  <c r="AT80" i="11"/>
  <c r="AQ80" i="11"/>
  <c r="AL80" i="11"/>
  <c r="AI80" i="11"/>
  <c r="AF80" i="11"/>
  <c r="Z80" i="11"/>
  <c r="W80" i="11"/>
  <c r="T80" i="11"/>
  <c r="N80" i="11"/>
  <c r="AW79" i="11"/>
  <c r="AT79" i="11"/>
  <c r="AQ79" i="11"/>
  <c r="AL79" i="11"/>
  <c r="AI79" i="11"/>
  <c r="AF79" i="11"/>
  <c r="Z79" i="11"/>
  <c r="W79" i="11"/>
  <c r="T79" i="11"/>
  <c r="N79" i="11"/>
  <c r="K79" i="11"/>
  <c r="H79" i="11"/>
  <c r="AY170" i="11" l="1"/>
  <c r="AY169" i="11"/>
  <c r="AY168" i="11"/>
  <c r="AY167" i="11"/>
  <c r="AY166" i="11"/>
  <c r="AY165" i="11"/>
  <c r="AY164" i="11"/>
  <c r="AY163" i="11"/>
  <c r="AY159" i="11"/>
  <c r="AY161" i="11" s="1"/>
  <c r="AY155" i="11"/>
  <c r="AY158" i="11" s="1"/>
  <c r="AY154" i="11"/>
  <c r="AY152" i="11"/>
  <c r="AY147" i="11"/>
  <c r="AU146" i="11"/>
  <c r="Y146" i="11"/>
  <c r="AY143" i="11"/>
  <c r="AU142" i="11"/>
  <c r="Y142" i="11"/>
  <c r="AY142" i="11"/>
  <c r="AU134" i="11"/>
  <c r="Y134" i="11"/>
  <c r="AU129" i="11"/>
  <c r="Y129" i="11"/>
  <c r="W24" i="11"/>
  <c r="P24" i="11"/>
  <c r="AD21" i="11"/>
  <c r="W21" i="11"/>
  <c r="P21" i="11"/>
  <c r="AR18" i="11"/>
  <c r="AK18" i="11"/>
  <c r="AD18" i="11"/>
  <c r="AD20" i="11" s="1"/>
  <c r="W18" i="11"/>
  <c r="W20" i="11" s="1"/>
  <c r="P18" i="11"/>
  <c r="P20" i="11" s="1"/>
  <c r="AV2" i="11"/>
  <c r="AY153" i="11" l="1"/>
  <c r="AY162" i="11"/>
  <c r="AY151" i="11"/>
  <c r="AY160" i="11"/>
  <c r="AY145" i="11"/>
  <c r="AY146" i="11"/>
  <c r="AY157" i="11"/>
  <c r="AY144" i="11"/>
  <c r="AY156" i="11"/>
  <c r="AY31" i="7" l="1"/>
  <c r="AY33" i="7" s="1"/>
  <c r="AY34" i="7" l="1"/>
  <c r="AY32" i="7"/>
  <c r="AY68" i="7" l="1"/>
  <c r="AY67" i="7"/>
  <c r="AY66" i="7"/>
  <c r="AY65" i="7"/>
  <c r="AY64" i="7"/>
  <c r="AY63" i="7"/>
  <c r="AY62" i="7"/>
  <c r="AY61" i="7"/>
  <c r="AY60" i="7"/>
  <c r="AY55" i="7"/>
  <c r="AY54" i="7"/>
  <c r="AY53" i="7"/>
  <c r="AY52" i="7"/>
  <c r="AY51" i="7"/>
  <c r="AY50" i="7"/>
  <c r="AY49" i="7"/>
  <c r="AY44" i="7"/>
  <c r="AY43" i="7"/>
  <c r="AY42" i="7"/>
  <c r="AY41" i="7"/>
  <c r="AY40" i="7"/>
  <c r="AY39" i="7"/>
  <c r="AY35" i="7"/>
  <c r="AY36" i="7" s="1"/>
  <c r="AY27" i="7"/>
  <c r="AY18" i="7"/>
  <c r="AY14" i="7"/>
  <c r="AY10" i="7"/>
  <c r="AY11" i="7" s="1"/>
  <c r="AY9" i="7"/>
  <c r="AY12" i="7" l="1"/>
  <c r="AY56" i="7" l="1"/>
  <c r="AY58" i="7" s="1"/>
  <c r="AY45" i="7"/>
  <c r="AY47" i="7" s="1"/>
  <c r="AY37" i="7"/>
  <c r="AY38" i="7"/>
  <c r="AY28" i="7"/>
  <c r="AY23" i="7"/>
  <c r="AY24" i="7" s="1"/>
  <c r="AY19" i="7"/>
  <c r="AY20" i="7" s="1"/>
  <c r="AY26" i="7" l="1"/>
  <c r="AY22" i="7"/>
  <c r="AY21" i="7"/>
  <c r="AY25" i="7"/>
  <c r="AY57" i="7"/>
  <c r="AY46" i="7"/>
  <c r="AY48" i="7"/>
  <c r="AY59" i="7"/>
  <c r="AY30" i="7"/>
  <c r="AY29" i="7"/>
  <c r="AY16" i="7" l="1"/>
  <c r="AY17" i="7"/>
  <c r="AY15" i="7"/>
  <c r="AY13" i="7"/>
  <c r="AY5" i="7"/>
  <c r="AY6" i="7" s="1"/>
  <c r="AY2" i="7"/>
  <c r="AY4" i="7" s="1"/>
  <c r="AY19" i="6"/>
  <c r="AY21" i="6" s="1"/>
  <c r="AY14" i="6"/>
  <c r="AY10" i="6"/>
  <c r="AY6" i="6"/>
  <c r="AY8" i="6" s="1"/>
  <c r="AY2" i="6"/>
  <c r="AY7" i="6" l="1"/>
  <c r="AY22" i="6"/>
  <c r="AY9" i="6"/>
  <c r="AY20" i="6"/>
  <c r="AY11" i="6"/>
  <c r="AY3" i="7"/>
  <c r="AY12" i="6"/>
  <c r="AY13" i="6"/>
  <c r="AY7" i="7"/>
  <c r="AY8" i="7"/>
  <c r="AY17" i="6"/>
  <c r="AY16" i="6"/>
  <c r="AY15" i="6"/>
  <c r="AY4" i="6"/>
  <c r="AY3" i="6"/>
  <c r="AY5" i="6"/>
  <c r="C12" i="4" l="1"/>
  <c r="C23" i="4" l="1"/>
  <c r="AU22" i="6" l="1"/>
  <c r="Y22" i="6"/>
  <c r="AU17" i="6"/>
  <c r="Y17" i="6"/>
  <c r="Y13" i="6"/>
  <c r="AU13" i="6"/>
  <c r="AU9" i="6"/>
  <c r="Y9" i="6"/>
  <c r="Y5"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N3" i="4"/>
  <c r="N4" i="4" s="1"/>
  <c r="N5" i="4" s="1"/>
  <c r="N6" i="4" s="1"/>
  <c r="N7" i="4" s="1"/>
  <c r="N8" i="4" s="1"/>
  <c r="N9" i="4" s="1"/>
  <c r="N10" i="4" s="1"/>
  <c r="N11" i="4" s="1"/>
  <c r="K13" i="4" s="1"/>
  <c r="AE8"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<sst xmlns="http://schemas.openxmlformats.org/spreadsheetml/2006/main" count="1170" uniqueCount="767">
  <si>
    <t>事業番号</t>
    <rPh sb="0" eb="2">
      <t>ジギョウ</t>
    </rPh>
    <rPh sb="2" eb="4">
      <t>バンゴウ</t>
    </rPh>
    <phoneticPr fontId="9"/>
  </si>
  <si>
    <t>担当部局庁</t>
    <phoneticPr fontId="9"/>
  </si>
  <si>
    <t>作成責任者</t>
    <rPh sb="0" eb="2">
      <t>サクセイ</t>
    </rPh>
    <rPh sb="2" eb="5">
      <t>セキニンシャ</t>
    </rPh>
    <phoneticPr fontId="9"/>
  </si>
  <si>
    <t>担当課室</t>
    <rPh sb="0" eb="2">
      <t>タントウ</t>
    </rPh>
    <rPh sb="2" eb="3">
      <t>カ</t>
    </rPh>
    <rPh sb="3" eb="4">
      <t>シツ</t>
    </rPh>
    <phoneticPr fontId="9"/>
  </si>
  <si>
    <t>会計区分</t>
    <rPh sb="0" eb="2">
      <t>カイケイ</t>
    </rPh>
    <rPh sb="2" eb="4">
      <t>クブン</t>
    </rPh>
    <phoneticPr fontId="9"/>
  </si>
  <si>
    <t>実施方法</t>
    <rPh sb="0" eb="2">
      <t>ジッシ</t>
    </rPh>
    <rPh sb="2" eb="4">
      <t>ホウホウ</t>
    </rPh>
    <phoneticPr fontId="9"/>
  </si>
  <si>
    <t>予算の状況</t>
    <rPh sb="0" eb="2">
      <t>ヨサン</t>
    </rPh>
    <rPh sb="3" eb="5">
      <t>ジョウキョウ</t>
    </rPh>
    <phoneticPr fontId="9"/>
  </si>
  <si>
    <t>当初予算</t>
    <rPh sb="0" eb="2">
      <t>トウショ</t>
    </rPh>
    <rPh sb="2" eb="4">
      <t>ヨサン</t>
    </rPh>
    <phoneticPr fontId="9"/>
  </si>
  <si>
    <t>補正予算</t>
    <rPh sb="0" eb="2">
      <t>ホセイ</t>
    </rPh>
    <rPh sb="2" eb="4">
      <t>ヨサン</t>
    </rPh>
    <phoneticPr fontId="9"/>
  </si>
  <si>
    <t>執行額</t>
    <rPh sb="0" eb="2">
      <t>シッコウ</t>
    </rPh>
    <rPh sb="2" eb="3">
      <t>ガク</t>
    </rPh>
    <phoneticPr fontId="9"/>
  </si>
  <si>
    <t>執行率（％）</t>
    <rPh sb="0" eb="3">
      <t>シッコウリツ</t>
    </rPh>
    <phoneticPr fontId="9"/>
  </si>
  <si>
    <t>単位</t>
    <rPh sb="0" eb="2">
      <t>タンイ</t>
    </rPh>
    <phoneticPr fontId="9"/>
  </si>
  <si>
    <t>成果実績</t>
    <rPh sb="0" eb="2">
      <t>セイカ</t>
    </rPh>
    <rPh sb="2" eb="4">
      <t>ジッセキ</t>
    </rPh>
    <phoneticPr fontId="9"/>
  </si>
  <si>
    <t>達成度</t>
    <rPh sb="0" eb="2">
      <t>タッセイ</t>
    </rPh>
    <rPh sb="2" eb="3">
      <t>ド</t>
    </rPh>
    <phoneticPr fontId="9"/>
  </si>
  <si>
    <t>％</t>
    <phoneticPr fontId="9"/>
  </si>
  <si>
    <t>費　目</t>
    <rPh sb="0" eb="1">
      <t>ヒ</t>
    </rPh>
    <rPh sb="2" eb="3">
      <t>メ</t>
    </rPh>
    <phoneticPr fontId="9"/>
  </si>
  <si>
    <t>使　途</t>
    <rPh sb="0" eb="1">
      <t>ツカ</t>
    </rPh>
    <rPh sb="2" eb="3">
      <t>ト</t>
    </rPh>
    <phoneticPr fontId="9"/>
  </si>
  <si>
    <t>金　額
(百万円）</t>
    <rPh sb="0" eb="1">
      <t>キン</t>
    </rPh>
    <rPh sb="2" eb="3">
      <t>ガク</t>
    </rPh>
    <rPh sb="5" eb="7">
      <t>ヒャクマン</t>
    </rPh>
    <rPh sb="7" eb="8">
      <t>エン</t>
    </rPh>
    <phoneticPr fontId="9"/>
  </si>
  <si>
    <t>計</t>
    <rPh sb="0" eb="1">
      <t>ケイ</t>
    </rPh>
    <phoneticPr fontId="9"/>
  </si>
  <si>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</si>
  <si>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</si>
  <si>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9"/>
  </si>
  <si>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9"/>
  </si>
  <si>
    <t>事業名</t>
    <rPh sb="0" eb="2">
      <t>ジギョウ</t>
    </rPh>
    <rPh sb="2" eb="3">
      <t>メイ</t>
    </rPh>
    <phoneticPr fontId="9"/>
  </si>
  <si>
    <t>支　出　先</t>
    <phoneticPr fontId="9"/>
  </si>
  <si>
    <t>業　務　概　要</t>
    <phoneticPr fontId="9"/>
  </si>
  <si>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</si>
  <si>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t>支出先上位１０者リスト</t>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</si>
  <si>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9"/>
  </si>
  <si>
    <t>評価に関する説明</t>
    <rPh sb="0" eb="2">
      <t>ヒョウカ</t>
    </rPh>
    <rPh sb="3" eb="4">
      <t>カン</t>
    </rPh>
    <rPh sb="6" eb="8">
      <t>セツメイ</t>
    </rPh>
    <phoneticPr fontId="9"/>
  </si>
  <si>
    <t>項　　目</t>
    <rPh sb="0" eb="1">
      <t>コウ</t>
    </rPh>
    <rPh sb="3" eb="4">
      <t>メ</t>
    </rPh>
    <phoneticPr fontId="9"/>
  </si>
  <si>
    <t>外部有識者の所見</t>
    <rPh sb="0" eb="2">
      <t>ガイブ</t>
    </rPh>
    <rPh sb="2" eb="5">
      <t>ユウシキシャ</t>
    </rPh>
    <rPh sb="6" eb="8">
      <t>ショケン</t>
    </rPh>
    <phoneticPr fontId="9"/>
  </si>
  <si>
    <t>行政事業レビュー推進チームの所見</t>
    <rPh sb="0" eb="2">
      <t>ギョウセイ</t>
    </rPh>
    <rPh sb="2" eb="4">
      <t>ジギョウ</t>
    </rPh>
    <rPh sb="8" eb="10">
      <t>スイシン</t>
    </rPh>
    <rPh sb="14" eb="16">
      <t>ショケン</t>
    </rPh>
    <phoneticPr fontId="9"/>
  </si>
  <si>
    <t>備考</t>
    <rPh sb="0" eb="2">
      <t>ビコウ</t>
    </rPh>
    <phoneticPr fontId="9"/>
  </si>
  <si>
    <t>評　価</t>
    <rPh sb="0" eb="1">
      <t>ヒョウ</t>
    </rPh>
    <rPh sb="2" eb="3">
      <t>アタイ</t>
    </rPh>
    <phoneticPr fontId="9"/>
  </si>
  <si>
    <t>地方自治体、民間等に委ねることができない事業なのか。</t>
    <phoneticPr fontId="9"/>
  </si>
  <si>
    <t>資金の流れの中間段階での支出は合理的なものとなっているか。</t>
    <phoneticPr fontId="9"/>
  </si>
  <si>
    <t>事業の効率性</t>
    <phoneticPr fontId="9"/>
  </si>
  <si>
    <t>事業の有効性</t>
    <rPh sb="0" eb="2">
      <t>ジギョウ</t>
    </rPh>
    <rPh sb="3" eb="6">
      <t>ユウコウセイ</t>
    </rPh>
    <phoneticPr fontId="9"/>
  </si>
  <si>
    <t>競争性が確保されているなど支出先の選定は妥当か。　</t>
    <phoneticPr fontId="9"/>
  </si>
  <si>
    <t>受益者との負担関係は妥当であるか。</t>
    <phoneticPr fontId="9"/>
  </si>
  <si>
    <t>費目・使途が事業目的に即し真に必要なものに限定されているか。</t>
    <phoneticPr fontId="9"/>
  </si>
  <si>
    <t>整備された施設や成果物は十分に活用されているか。</t>
    <phoneticPr fontId="9"/>
  </si>
  <si>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</si>
  <si>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9"/>
  </si>
  <si>
    <t>事業所管部局による点検・改善</t>
    <rPh sb="0" eb="2">
      <t>ジギョウ</t>
    </rPh>
    <rPh sb="2" eb="4">
      <t>ショカン</t>
    </rPh>
    <rPh sb="4" eb="6">
      <t>ブキョク</t>
    </rPh>
    <rPh sb="9" eb="11">
      <t>テンケン</t>
    </rPh>
    <rPh sb="12" eb="14">
      <t>カイゼン</t>
    </rPh>
    <phoneticPr fontId="9"/>
  </si>
  <si>
    <t>点検・改善結果</t>
    <rPh sb="0" eb="2">
      <t>テンケン</t>
    </rPh>
    <rPh sb="3" eb="5">
      <t>カイゼン</t>
    </rPh>
    <rPh sb="5" eb="7">
      <t>ケッカ</t>
    </rPh>
    <phoneticPr fontId="9"/>
  </si>
  <si>
    <t>予備費等</t>
    <rPh sb="0" eb="3">
      <t>ヨビヒ</t>
    </rPh>
    <rPh sb="3" eb="4">
      <t>トウ</t>
    </rPh>
    <phoneticPr fontId="9"/>
  </si>
  <si>
    <t>前年度から繰越し</t>
    <rPh sb="0" eb="3">
      <t>ゼンネンド</t>
    </rPh>
    <rPh sb="5" eb="6">
      <t>ク</t>
    </rPh>
    <rPh sb="6" eb="7">
      <t>コ</t>
    </rPh>
    <phoneticPr fontId="9"/>
  </si>
  <si>
    <t>翌年度へ繰越し</t>
    <rPh sb="0" eb="3">
      <t>ヨクネンド</t>
    </rPh>
    <rPh sb="4" eb="6">
      <t>クリコ</t>
    </rPh>
    <phoneticPr fontId="9"/>
  </si>
  <si>
    <t>点検結果</t>
    <rPh sb="0" eb="2">
      <t>テンケン</t>
    </rPh>
    <rPh sb="2" eb="4">
      <t>ケッカ</t>
    </rPh>
    <phoneticPr fontId="9"/>
  </si>
  <si>
    <t>目標値</t>
    <rPh sb="0" eb="3">
      <t>モクヒョウチ</t>
    </rPh>
    <phoneticPr fontId="9"/>
  </si>
  <si>
    <t>活動実績</t>
    <rPh sb="0" eb="2">
      <t>カツドウ</t>
    </rPh>
    <rPh sb="2" eb="4">
      <t>ジッセキ</t>
    </rPh>
    <phoneticPr fontId="9"/>
  </si>
  <si>
    <t>当初見込み</t>
    <phoneticPr fontId="9"/>
  </si>
  <si>
    <t>改善の
方向性</t>
    <rPh sb="0" eb="2">
      <t>カイゼン</t>
    </rPh>
    <rPh sb="4" eb="7">
      <t>ホウコウセイ</t>
    </rPh>
    <phoneticPr fontId="9"/>
  </si>
  <si>
    <t>関連事業</t>
    <rPh sb="0" eb="2">
      <t>カンレン</t>
    </rPh>
    <rPh sb="2" eb="4">
      <t>ジギョウ</t>
    </rPh>
    <phoneticPr fontId="9"/>
  </si>
  <si>
    <t>成果指標</t>
    <rPh sb="0" eb="2">
      <t>セイカ</t>
    </rPh>
    <rPh sb="2" eb="4">
      <t>シヒョウ</t>
    </rPh>
    <phoneticPr fontId="9"/>
  </si>
  <si>
    <t>（</t>
    <phoneticPr fontId="9"/>
  </si>
  <si>
    <t>）</t>
    <phoneticPr fontId="9"/>
  </si>
  <si>
    <t>事業終了
（予定）年度</t>
    <rPh sb="0" eb="2">
      <t>ジギョウ</t>
    </rPh>
    <rPh sb="2" eb="4">
      <t>シュウリョウ</t>
    </rPh>
    <rPh sb="6" eb="8">
      <t>ヨテイ</t>
    </rPh>
    <rPh sb="9" eb="11">
      <t>ネンド</t>
    </rPh>
    <phoneticPr fontId="9"/>
  </si>
  <si>
    <t>事業開始年度</t>
    <rPh sb="4" eb="6">
      <t>ネンド</t>
    </rPh>
    <phoneticPr fontId="9"/>
  </si>
  <si>
    <t>不明</t>
    <rPh sb="0" eb="2">
      <t>フメイ</t>
    </rPh>
    <phoneticPr fontId="25"/>
  </si>
  <si>
    <t>昭和元年度以前</t>
    <rPh sb="0" eb="2">
      <t>ショウワ</t>
    </rPh>
    <rPh sb="2" eb="4">
      <t>ガンネン</t>
    </rPh>
    <rPh sb="4" eb="5">
      <t>ド</t>
    </rPh>
    <rPh sb="5" eb="7">
      <t>イゼン</t>
    </rPh>
    <phoneticPr fontId="25"/>
  </si>
  <si>
    <t>終了予定なし</t>
    <rPh sb="0" eb="2">
      <t>シュウリョウ</t>
    </rPh>
    <rPh sb="2" eb="4">
      <t>ヨテイ</t>
    </rPh>
    <phoneticPr fontId="25"/>
  </si>
  <si>
    <t>平成元年度</t>
    <rPh sb="0" eb="2">
      <t>ヘイセイ</t>
    </rPh>
    <rPh sb="2" eb="4">
      <t>ガンネン</t>
    </rPh>
    <rPh sb="4" eb="5">
      <t>ド</t>
    </rPh>
    <phoneticPr fontId="25"/>
  </si>
  <si>
    <t>一般会計</t>
    <rPh sb="0" eb="2">
      <t>イッパン</t>
    </rPh>
    <rPh sb="2" eb="4">
      <t>カイケイ</t>
    </rPh>
    <phoneticPr fontId="9"/>
  </si>
  <si>
    <t>該当の有無</t>
    <rPh sb="0" eb="2">
      <t>ガイトウ</t>
    </rPh>
    <rPh sb="3" eb="5">
      <t>ウム</t>
    </rPh>
    <phoneticPr fontId="9"/>
  </si>
  <si>
    <t>直接実施</t>
    <rPh sb="0" eb="2">
      <t>チョクセツ</t>
    </rPh>
    <rPh sb="2" eb="4">
      <t>ジッシ</t>
    </rPh>
    <phoneticPr fontId="9"/>
  </si>
  <si>
    <t>委託・請負</t>
    <rPh sb="0" eb="2">
      <t>イタク</t>
    </rPh>
    <rPh sb="3" eb="5">
      <t>ウケオイ</t>
    </rPh>
    <phoneticPr fontId="9"/>
  </si>
  <si>
    <t>補助</t>
    <rPh sb="0" eb="2">
      <t>ホジョ</t>
    </rPh>
    <phoneticPr fontId="9"/>
  </si>
  <si>
    <t>負担</t>
    <rPh sb="0" eb="2">
      <t>フタン</t>
    </rPh>
    <phoneticPr fontId="9"/>
  </si>
  <si>
    <t>交付</t>
    <rPh sb="0" eb="2">
      <t>コウフ</t>
    </rPh>
    <phoneticPr fontId="9"/>
  </si>
  <si>
    <t>貸付</t>
    <rPh sb="0" eb="2">
      <t>カシツケ</t>
    </rPh>
    <phoneticPr fontId="9"/>
  </si>
  <si>
    <t>その他</t>
    <rPh sb="2" eb="3">
      <t>タ</t>
    </rPh>
    <phoneticPr fontId="9"/>
  </si>
  <si>
    <t>開始年度</t>
    <rPh sb="0" eb="2">
      <t>カイシ</t>
    </rPh>
    <rPh sb="2" eb="4">
      <t>ネンド</t>
    </rPh>
    <phoneticPr fontId="9"/>
  </si>
  <si>
    <t>終了（予定）年度</t>
    <rPh sb="0" eb="2">
      <t>シュウリョウ</t>
    </rPh>
    <rPh sb="3" eb="5">
      <t>ヨテイ</t>
    </rPh>
    <rPh sb="6" eb="8">
      <t>ネンド</t>
    </rPh>
    <phoneticPr fontId="9"/>
  </si>
  <si>
    <t>主要施策名</t>
    <rPh sb="0" eb="2">
      <t>シュヨウ</t>
    </rPh>
    <rPh sb="2" eb="4">
      <t>シサク</t>
    </rPh>
    <rPh sb="4" eb="5">
      <t>メイ</t>
    </rPh>
    <phoneticPr fontId="28"/>
  </si>
  <si>
    <t>該当の有無</t>
    <rPh sb="0" eb="2">
      <t>ガイトウ</t>
    </rPh>
    <rPh sb="3" eb="5">
      <t>ウム</t>
    </rPh>
    <phoneticPr fontId="28"/>
  </si>
  <si>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</si>
  <si>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</si>
  <si>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</si>
  <si>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</si>
  <si>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</si>
  <si>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</si>
  <si>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</si>
  <si>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</si>
  <si>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</si>
  <si>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</si>
  <si>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</si>
  <si>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</si>
  <si>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</si>
  <si>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</si>
  <si>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</si>
  <si>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</si>
  <si>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</si>
  <si>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</si>
  <si>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</si>
  <si>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</si>
  <si>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</si>
  <si>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</si>
  <si>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</si>
  <si>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</si>
  <si>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</si>
  <si>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</si>
  <si>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0"/>
  </si>
  <si>
    <t>地震再保険特別会計</t>
    <rPh sb="5" eb="7">
      <t>トクベツ</t>
    </rPh>
    <rPh sb="7" eb="9">
      <t>カイケイ</t>
    </rPh>
    <phoneticPr fontId="9"/>
  </si>
  <si>
    <t>国債整理基金特別会計</t>
    <rPh sb="6" eb="8">
      <t>トクベツ</t>
    </rPh>
    <rPh sb="8" eb="10">
      <t>カイケイ</t>
    </rPh>
    <phoneticPr fontId="9"/>
  </si>
  <si>
    <t>外国為替資金特別会計</t>
    <rPh sb="6" eb="8">
      <t>トクベツ</t>
    </rPh>
    <rPh sb="8" eb="10">
      <t>カイケイ</t>
    </rPh>
    <phoneticPr fontId="9"/>
  </si>
  <si>
    <t>財政投融資特別会計投資勘定</t>
    <rPh sb="5" eb="7">
      <t>トクベツ</t>
    </rPh>
    <rPh sb="7" eb="9">
      <t>カイケイ</t>
    </rPh>
    <phoneticPr fontId="9"/>
  </si>
  <si>
    <t>エネルギー対策特別会計エネルギー需給勘定</t>
    <rPh sb="7" eb="9">
      <t>トクベツ</t>
    </rPh>
    <rPh sb="9" eb="11">
      <t>カイケイ</t>
    </rPh>
    <phoneticPr fontId="9"/>
  </si>
  <si>
    <t>エネルギー対策特別会計電源開発促進勘定</t>
    <rPh sb="7" eb="9">
      <t>トクベツ</t>
    </rPh>
    <rPh sb="9" eb="11">
      <t>カイケイ</t>
    </rPh>
    <phoneticPr fontId="9"/>
  </si>
  <si>
    <t>エネルギー対策特別会計原子力損害賠償支援勘定</t>
    <rPh sb="7" eb="9">
      <t>トクベツ</t>
    </rPh>
    <rPh sb="9" eb="11">
      <t>カイケイ</t>
    </rPh>
    <phoneticPr fontId="9"/>
  </si>
  <si>
    <t>労働保険特別会計労災勘定</t>
    <rPh sb="4" eb="6">
      <t>トクベツ</t>
    </rPh>
    <rPh sb="6" eb="8">
      <t>カイケイ</t>
    </rPh>
    <phoneticPr fontId="9"/>
  </si>
  <si>
    <t>労働保険特別会計雇用勘定</t>
    <rPh sb="4" eb="6">
      <t>トクベツ</t>
    </rPh>
    <rPh sb="6" eb="8">
      <t>カイケイ</t>
    </rPh>
    <phoneticPr fontId="9"/>
  </si>
  <si>
    <t>労働保険特別会計徴収勘定</t>
    <rPh sb="4" eb="6">
      <t>トクベツ</t>
    </rPh>
    <rPh sb="6" eb="8">
      <t>カイケイ</t>
    </rPh>
    <phoneticPr fontId="9"/>
  </si>
  <si>
    <t>年金特別会計基礎年金勘定</t>
    <rPh sb="2" eb="4">
      <t>トクベツ</t>
    </rPh>
    <rPh sb="4" eb="6">
      <t>カイケイ</t>
    </rPh>
    <phoneticPr fontId="9"/>
  </si>
  <si>
    <t>年金特別会計国民年金勘定</t>
    <rPh sb="2" eb="4">
      <t>トクベツ</t>
    </rPh>
    <rPh sb="4" eb="6">
      <t>カイケイ</t>
    </rPh>
    <phoneticPr fontId="9"/>
  </si>
  <si>
    <t>年金特別会計厚生年金勘定</t>
    <rPh sb="2" eb="4">
      <t>トクベツ</t>
    </rPh>
    <rPh sb="4" eb="6">
      <t>カイケイ</t>
    </rPh>
    <phoneticPr fontId="9"/>
  </si>
  <si>
    <t>年金特別会計健康勘定</t>
    <rPh sb="2" eb="4">
      <t>トクベツ</t>
    </rPh>
    <rPh sb="4" eb="6">
      <t>カイケイ</t>
    </rPh>
    <phoneticPr fontId="9"/>
  </si>
  <si>
    <t>年金特別会計業務勘定</t>
    <rPh sb="2" eb="4">
      <t>トクベツ</t>
    </rPh>
    <rPh sb="4" eb="6">
      <t>カイケイ</t>
    </rPh>
    <phoneticPr fontId="9"/>
  </si>
  <si>
    <t>食料安定供給特別会計農業経営安定勘定</t>
    <rPh sb="6" eb="8">
      <t>トクベツ</t>
    </rPh>
    <rPh sb="8" eb="10">
      <t>カイケイ</t>
    </rPh>
    <phoneticPr fontId="9"/>
  </si>
  <si>
    <t>食料安定供給特別会計食糧管理勘定</t>
    <rPh sb="6" eb="8">
      <t>トクベツ</t>
    </rPh>
    <rPh sb="8" eb="10">
      <t>カイケイ</t>
    </rPh>
    <phoneticPr fontId="9"/>
  </si>
  <si>
    <t>食料安定供給特別会計漁船再保険勘定</t>
    <rPh sb="6" eb="8">
      <t>トクベツ</t>
    </rPh>
    <rPh sb="8" eb="10">
      <t>カイケイ</t>
    </rPh>
    <phoneticPr fontId="9"/>
  </si>
  <si>
    <t>食料安定供給特別会計漁業共済保険勘定</t>
    <rPh sb="6" eb="8">
      <t>トクベツ</t>
    </rPh>
    <rPh sb="8" eb="10">
      <t>カイケイ</t>
    </rPh>
    <phoneticPr fontId="9"/>
  </si>
  <si>
    <t>食料安定供給特別会計業務勘定</t>
    <rPh sb="6" eb="8">
      <t>トクベツ</t>
    </rPh>
    <rPh sb="8" eb="10">
      <t>カイケイ</t>
    </rPh>
    <phoneticPr fontId="9"/>
  </si>
  <si>
    <t>食料安定供給特別会計国営土地改良事業勘定</t>
    <rPh sb="6" eb="8">
      <t>トクベツ</t>
    </rPh>
    <rPh sb="8" eb="10">
      <t>カイケイ</t>
    </rPh>
    <phoneticPr fontId="9"/>
  </si>
  <si>
    <t>目標最終年度</t>
    <rPh sb="0" eb="2">
      <t>モクヒョウ</t>
    </rPh>
    <rPh sb="2" eb="4">
      <t>サイシュウ</t>
    </rPh>
    <rPh sb="4" eb="6">
      <t>ネンド</t>
    </rPh>
    <phoneticPr fontId="9"/>
  </si>
  <si>
    <t>廃止</t>
    <rPh sb="0" eb="2">
      <t>ハイシ</t>
    </rPh>
    <phoneticPr fontId="9"/>
  </si>
  <si>
    <t>事業全体の
抜本的な改善</t>
    <rPh sb="0" eb="2">
      <t>ジギョウ</t>
    </rPh>
    <rPh sb="2" eb="4">
      <t>ゼンタイ</t>
    </rPh>
    <rPh sb="6" eb="9">
      <t>バッポンテキ</t>
    </rPh>
    <rPh sb="10" eb="12">
      <t>カイゼン</t>
    </rPh>
    <phoneticPr fontId="9"/>
  </si>
  <si>
    <t>事業内容の
一部改善</t>
    <rPh sb="0" eb="2">
      <t>ジギョウ</t>
    </rPh>
    <rPh sb="2" eb="4">
      <t>ナイヨウ</t>
    </rPh>
    <rPh sb="6" eb="8">
      <t>イチブ</t>
    </rPh>
    <rPh sb="8" eb="10">
      <t>カイゼン</t>
    </rPh>
    <phoneticPr fontId="9"/>
  </si>
  <si>
    <t>現状通り</t>
    <rPh sb="0" eb="2">
      <t>ゲンジョウ</t>
    </rPh>
    <rPh sb="2" eb="3">
      <t>ドオ</t>
    </rPh>
    <phoneticPr fontId="9"/>
  </si>
  <si>
    <t>国費投入の必要性</t>
    <phoneticPr fontId="9"/>
  </si>
  <si>
    <t>事業の目的は国民や社会のニーズを的確に反映しているか。</t>
    <phoneticPr fontId="9"/>
  </si>
  <si>
    <t>政策目的の達成手段として必要かつ適切な事業か。政策体系の中で優先度の高い事業か。</t>
    <phoneticPr fontId="9"/>
  </si>
  <si>
    <t>単位当たりコスト等の水準は妥当か。</t>
    <rPh sb="8" eb="9">
      <t>トウ</t>
    </rPh>
    <phoneticPr fontId="9"/>
  </si>
  <si>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9"/>
  </si>
  <si>
    <t>定量的な成果目標</t>
    <rPh sb="0" eb="3">
      <t>テイリョウテキ</t>
    </rPh>
    <rPh sb="4" eb="6">
      <t>セイカ</t>
    </rPh>
    <rPh sb="6" eb="8">
      <t>モクヒョウ</t>
    </rPh>
    <phoneticPr fontId="9"/>
  </si>
  <si>
    <t>内閣官房</t>
  </si>
  <si>
    <t>内閣府</t>
    <phoneticPr fontId="9"/>
  </si>
  <si>
    <t>公正取引委員会</t>
    <phoneticPr fontId="9"/>
  </si>
  <si>
    <t>警察庁</t>
    <phoneticPr fontId="9"/>
  </si>
  <si>
    <t>金融庁</t>
    <phoneticPr fontId="9"/>
  </si>
  <si>
    <t>消費者庁</t>
    <phoneticPr fontId="9"/>
  </si>
  <si>
    <t>復興庁</t>
    <phoneticPr fontId="9"/>
  </si>
  <si>
    <t>総務省</t>
    <phoneticPr fontId="9"/>
  </si>
  <si>
    <t>法務省</t>
    <phoneticPr fontId="9"/>
  </si>
  <si>
    <t>外務省</t>
    <phoneticPr fontId="9"/>
  </si>
  <si>
    <t>財務省</t>
    <phoneticPr fontId="9"/>
  </si>
  <si>
    <t>文部科学省</t>
    <phoneticPr fontId="9"/>
  </si>
  <si>
    <t>厚生労働省</t>
    <phoneticPr fontId="9"/>
  </si>
  <si>
    <t>農林水産省</t>
    <phoneticPr fontId="9"/>
  </si>
  <si>
    <t>経済産業省</t>
    <phoneticPr fontId="9"/>
  </si>
  <si>
    <t>国土交通省</t>
    <phoneticPr fontId="9"/>
  </si>
  <si>
    <t>環境省</t>
    <phoneticPr fontId="9"/>
  </si>
  <si>
    <t>原子力規制委員会</t>
    <phoneticPr fontId="9"/>
  </si>
  <si>
    <t>防衛省</t>
    <phoneticPr fontId="9"/>
  </si>
  <si>
    <t>省庁</t>
    <rPh sb="0" eb="2">
      <t>ショウチョウ</t>
    </rPh>
    <phoneticPr fontId="9"/>
  </si>
  <si>
    <t>事業番号</t>
    <rPh sb="0" eb="4">
      <t>ジギョウバンゴウ</t>
    </rPh>
    <phoneticPr fontId="9"/>
  </si>
  <si>
    <t>廃止</t>
  </si>
  <si>
    <t>縮減</t>
    <phoneticPr fontId="9"/>
  </si>
  <si>
    <t>執行等改善</t>
    <phoneticPr fontId="9"/>
  </si>
  <si>
    <t>終了予定</t>
    <phoneticPr fontId="9"/>
  </si>
  <si>
    <t>（選択してください）</t>
    <rPh sb="1" eb="3">
      <t>センタク</t>
    </rPh>
    <phoneticPr fontId="9"/>
  </si>
  <si>
    <t>年度</t>
    <phoneticPr fontId="9"/>
  </si>
  <si>
    <t>F</t>
    <phoneticPr fontId="9"/>
  </si>
  <si>
    <t>G</t>
    <phoneticPr fontId="9"/>
  </si>
  <si>
    <t>H</t>
    <phoneticPr fontId="9"/>
  </si>
  <si>
    <t>K</t>
    <phoneticPr fontId="9"/>
  </si>
  <si>
    <t>L</t>
    <phoneticPr fontId="9"/>
  </si>
  <si>
    <t>M</t>
    <phoneticPr fontId="9"/>
  </si>
  <si>
    <t>N</t>
    <phoneticPr fontId="9"/>
  </si>
  <si>
    <t>O</t>
    <phoneticPr fontId="9"/>
  </si>
  <si>
    <t>P</t>
    <phoneticPr fontId="9"/>
  </si>
  <si>
    <t>Q</t>
    <phoneticPr fontId="9"/>
  </si>
  <si>
    <t>R</t>
    <phoneticPr fontId="9"/>
  </si>
  <si>
    <t>S</t>
    <phoneticPr fontId="9"/>
  </si>
  <si>
    <t>中間目標</t>
    <rPh sb="0" eb="2">
      <t>チュウカン</t>
    </rPh>
    <rPh sb="2" eb="4">
      <t>モクヒョウ</t>
    </rPh>
    <phoneticPr fontId="9"/>
  </si>
  <si>
    <t>年度</t>
    <rPh sb="0" eb="2">
      <t>ネンド</t>
    </rPh>
    <phoneticPr fontId="9"/>
  </si>
  <si>
    <t>政策評価</t>
    <rPh sb="0" eb="2">
      <t>セイサク</t>
    </rPh>
    <rPh sb="2" eb="4">
      <t>ヒョウカ</t>
    </rPh>
    <phoneticPr fontId="9"/>
  </si>
  <si>
    <t>活動実績は見込みに見合ったものであるか。</t>
    <phoneticPr fontId="9"/>
  </si>
  <si>
    <t>契約方式</t>
    <rPh sb="0" eb="2">
      <t>ケイヤク</t>
    </rPh>
    <rPh sb="2" eb="4">
      <t>ホウシキ</t>
    </rPh>
    <phoneticPr fontId="9"/>
  </si>
  <si>
    <t>分野：</t>
    <rPh sb="0" eb="2">
      <t>ブンヤ</t>
    </rPh>
    <phoneticPr fontId="9"/>
  </si>
  <si>
    <t>社会保障</t>
    <rPh sb="0" eb="2">
      <t>シャカイ</t>
    </rPh>
    <rPh sb="2" eb="4">
      <t>ホショウ</t>
    </rPh>
    <phoneticPr fontId="9"/>
  </si>
  <si>
    <t>一体改革分野</t>
    <rPh sb="0" eb="2">
      <t>イッタイ</t>
    </rPh>
    <rPh sb="2" eb="4">
      <t>カイカク</t>
    </rPh>
    <rPh sb="4" eb="6">
      <t>ブンヤ</t>
    </rPh>
    <phoneticPr fontId="9"/>
  </si>
  <si>
    <t>社会資本整備等</t>
    <phoneticPr fontId="9"/>
  </si>
  <si>
    <t>主要政策・施策</t>
  </si>
  <si>
    <t>主要経費</t>
    <phoneticPr fontId="9"/>
  </si>
  <si>
    <t>入札者数
（応募者数）</t>
    <rPh sb="6" eb="9">
      <t>オウボシャ</t>
    </rPh>
    <rPh sb="9" eb="10">
      <t>スウ</t>
    </rPh>
    <phoneticPr fontId="9"/>
  </si>
  <si>
    <t>ブロック名</t>
    <rPh sb="4" eb="5">
      <t>メイ</t>
    </rPh>
    <phoneticPr fontId="9"/>
  </si>
  <si>
    <t>A</t>
    <phoneticPr fontId="9"/>
  </si>
  <si>
    <t>a</t>
    <phoneticPr fontId="9"/>
  </si>
  <si>
    <t>施策</t>
    <phoneticPr fontId="9"/>
  </si>
  <si>
    <t>政策</t>
    <rPh sb="0" eb="2">
      <t>セイサク</t>
    </rPh>
    <phoneticPr fontId="9"/>
  </si>
  <si>
    <t>支　出　額
（百万円）</t>
    <phoneticPr fontId="9"/>
  </si>
  <si>
    <t>法　人　番　号</t>
    <rPh sb="0" eb="1">
      <t>ホウ</t>
    </rPh>
    <rPh sb="2" eb="3">
      <t>ヒト</t>
    </rPh>
    <rPh sb="4" eb="5">
      <t>バン</t>
    </rPh>
    <rPh sb="6" eb="7">
      <t>ゴウ</t>
    </rPh>
    <phoneticPr fontId="9"/>
  </si>
  <si>
    <t>一者応札・一者応募又は
競争性のない随意契約となった
理由及び改善策
（支出額10億円以上）</t>
    <rPh sb="5" eb="6">
      <t>イッ</t>
    </rPh>
    <rPh sb="6" eb="7">
      <t>シャ</t>
    </rPh>
    <rPh sb="7" eb="9">
      <t>オウボ</t>
    </rPh>
    <rPh sb="12" eb="15">
      <t>キョウソウセイ</t>
    </rPh>
    <phoneticPr fontId="9"/>
  </si>
  <si>
    <t>財政投融資特別会計財政融資資金勘定</t>
    <rPh sb="5" eb="7">
      <t>トクベツ</t>
    </rPh>
    <rPh sb="7" eb="9">
      <t>カイケイ</t>
    </rPh>
    <phoneticPr fontId="9"/>
  </si>
  <si>
    <t>財政投融資特別会計特定国有財産整備勘定</t>
    <rPh sb="5" eb="7">
      <t>トクベツ</t>
    </rPh>
    <rPh sb="7" eb="9">
      <t>カイケイ</t>
    </rPh>
    <phoneticPr fontId="9"/>
  </si>
  <si>
    <t>国有林野事業債務管理特別会計</t>
    <phoneticPr fontId="9"/>
  </si>
  <si>
    <t>貿易再保険特別会計</t>
    <phoneticPr fontId="9"/>
  </si>
  <si>
    <t>特許特別会計</t>
    <phoneticPr fontId="9"/>
  </si>
  <si>
    <t>自動車安全特別会計保障勘定</t>
    <phoneticPr fontId="9"/>
  </si>
  <si>
    <t>自動車安全特別会計自動車検査登録勘定</t>
    <phoneticPr fontId="9"/>
  </si>
  <si>
    <t>自動車安全特別会計自動車事故対策勘定</t>
    <phoneticPr fontId="9"/>
  </si>
  <si>
    <t>自動車安全特別会計空港整備勘定</t>
    <phoneticPr fontId="9"/>
  </si>
  <si>
    <t>東日本大震災復興特別会計</t>
    <phoneticPr fontId="9"/>
  </si>
  <si>
    <t>年金特別会計子ども・子育て支援勘定</t>
    <rPh sb="2" eb="4">
      <t>トクベツ</t>
    </rPh>
    <rPh sb="4" eb="6">
      <t>カイケイ</t>
    </rPh>
    <rPh sb="6" eb="7">
      <t>コ</t>
    </rPh>
    <rPh sb="11" eb="12">
      <t>ソダ</t>
    </rPh>
    <rPh sb="13" eb="15">
      <t>シエン</t>
    </rPh>
    <phoneticPr fontId="9"/>
  </si>
  <si>
    <t>知的財産</t>
    <phoneticPr fontId="9"/>
  </si>
  <si>
    <t>地方創生</t>
    <phoneticPr fontId="9"/>
  </si>
  <si>
    <t>ＯＤＡ</t>
    <phoneticPr fontId="9"/>
  </si>
  <si>
    <t>2020年東京オリパラ</t>
    <rPh sb="4" eb="5">
      <t>ネン</t>
    </rPh>
    <rPh sb="5" eb="7">
      <t>トウキョウ</t>
    </rPh>
    <phoneticPr fontId="9"/>
  </si>
  <si>
    <t>競争性のない随意契約となったものはないか。</t>
    <phoneticPr fontId="9"/>
  </si>
  <si>
    <t>I</t>
    <phoneticPr fontId="9"/>
  </si>
  <si>
    <t>J</t>
    <phoneticPr fontId="9"/>
  </si>
  <si>
    <t>その他コスト削減や効率化に向けた工夫は行われているか。</t>
    <phoneticPr fontId="9"/>
  </si>
  <si>
    <t>成果実績は成果目標に見合ったものとなっているか。</t>
    <phoneticPr fontId="9"/>
  </si>
  <si>
    <t>国土強靱化施策</t>
    <rPh sb="2" eb="4">
      <t>キョウジン</t>
    </rPh>
    <rPh sb="5" eb="7">
      <t>シサク</t>
    </rPh>
    <phoneticPr fontId="9"/>
  </si>
  <si>
    <t>食料安定供給関係</t>
    <rPh sb="1" eb="2">
      <t>リョウ</t>
    </rPh>
    <phoneticPr fontId="9"/>
  </si>
  <si>
    <t>主な増減理由</t>
    <phoneticPr fontId="9"/>
  </si>
  <si>
    <t>歳出予算目</t>
    <rPh sb="0" eb="2">
      <t>サイシュツ</t>
    </rPh>
    <rPh sb="2" eb="4">
      <t>ヨサン</t>
    </rPh>
    <rPh sb="4" eb="5">
      <t>モク</t>
    </rPh>
    <phoneticPr fontId="9"/>
  </si>
  <si>
    <t>契約方式等</t>
    <rPh sb="0" eb="2">
      <t>ケイヤク</t>
    </rPh>
    <rPh sb="2" eb="4">
      <t>ホウシキ</t>
    </rPh>
    <rPh sb="4" eb="5">
      <t>トウ</t>
    </rPh>
    <phoneticPr fontId="9"/>
  </si>
  <si>
    <t>チェック</t>
    <phoneticPr fontId="9"/>
  </si>
  <si>
    <t>不用率が大きい場合、その理由は妥当か。（理由を右に記載）</t>
    <phoneticPr fontId="9"/>
  </si>
  <si>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9"/>
  </si>
  <si>
    <t>成果目標及び
成果実績
（アウトカム）</t>
    <rPh sb="0" eb="2">
      <t>セイカ</t>
    </rPh>
    <rPh sb="2" eb="4">
      <t>モクヒョウ</t>
    </rPh>
    <rPh sb="4" eb="5">
      <t>オヨ</t>
    </rPh>
    <rPh sb="7" eb="9">
      <t>セイカ</t>
    </rPh>
    <rPh sb="9" eb="11">
      <t>ジッセキ</t>
    </rPh>
    <phoneticPr fontId="9"/>
  </si>
  <si>
    <t>関連する過去のレビューシートの事業番号</t>
    <rPh sb="0" eb="2">
      <t>カンレン</t>
    </rPh>
    <rPh sb="4" eb="6">
      <t>カコ</t>
    </rPh>
    <rPh sb="15" eb="17">
      <t>ジギョウ</t>
    </rPh>
    <rPh sb="17" eb="19">
      <t>バンゴウ</t>
    </rPh>
    <phoneticPr fontId="9"/>
  </si>
  <si>
    <t>支　出　額
（百万円）</t>
    <phoneticPr fontId="9"/>
  </si>
  <si>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9"/>
  </si>
  <si>
    <t>契約方式その２</t>
    <rPh sb="0" eb="2">
      <t>ケイヤク</t>
    </rPh>
    <rPh sb="2" eb="4">
      <t>ホウシキ</t>
    </rPh>
    <phoneticPr fontId="9"/>
  </si>
  <si>
    <t>その他</t>
    <rPh sb="2" eb="3">
      <t>タ</t>
    </rPh>
    <phoneticPr fontId="9"/>
  </si>
  <si>
    <t>補助金等交付</t>
    <phoneticPr fontId="9"/>
  </si>
  <si>
    <t>国庫債務負担行為等</t>
    <phoneticPr fontId="9"/>
  </si>
  <si>
    <t>その他</t>
    <rPh sb="2" eb="3">
      <t>タ</t>
    </rPh>
    <phoneticPr fontId="9"/>
  </si>
  <si>
    <t>運営費交付金交付</t>
    <phoneticPr fontId="9"/>
  </si>
  <si>
    <r>
      <t xml:space="preserve">入札者数
</t>
    </r>
    <r>
      <rPr>
        <sz val="10"/>
        <rFont val="ＭＳ Ｐゴシック"/>
        <family val="3"/>
        <charset val="128"/>
      </rPr>
      <t>（応募者数）</t>
    </r>
    <rPh sb="6" eb="9">
      <t>オウボシャ</t>
    </rPh>
    <rPh sb="9" eb="10">
      <t>スウ</t>
    </rPh>
    <phoneticPr fontId="9"/>
  </si>
  <si>
    <t>一般競争契約
（最低価格）</t>
    <rPh sb="4" eb="6">
      <t>ケイヤク</t>
    </rPh>
    <rPh sb="8" eb="10">
      <t>サイテイ</t>
    </rPh>
    <rPh sb="10" eb="12">
      <t>カカク</t>
    </rPh>
    <phoneticPr fontId="9"/>
  </si>
  <si>
    <t>一般競争契約
（総合評価）</t>
    <rPh sb="4" eb="6">
      <t>ケイヤク</t>
    </rPh>
    <rPh sb="8" eb="12">
      <t>ソウゴウヒョウカ</t>
    </rPh>
    <phoneticPr fontId="9"/>
  </si>
  <si>
    <t>指名競争契約
（最低価格）</t>
    <rPh sb="0" eb="2">
      <t>シメイ</t>
    </rPh>
    <rPh sb="2" eb="4">
      <t>キョウソウ</t>
    </rPh>
    <rPh sb="4" eb="6">
      <t>ケイヤク</t>
    </rPh>
    <rPh sb="8" eb="10">
      <t>サイテイ</t>
    </rPh>
    <rPh sb="10" eb="12">
      <t>カカク</t>
    </rPh>
    <phoneticPr fontId="9"/>
  </si>
  <si>
    <t>指名競争契約
（総合評価）</t>
    <rPh sb="0" eb="2">
      <t>シメイ</t>
    </rPh>
    <rPh sb="2" eb="4">
      <t>キョウソウ</t>
    </rPh>
    <rPh sb="4" eb="6">
      <t>ケイヤク</t>
    </rPh>
    <rPh sb="8" eb="12">
      <t>ソウゴウヒョウカ</t>
    </rPh>
    <phoneticPr fontId="9"/>
  </si>
  <si>
    <t>随意契約
（企画競争）</t>
    <rPh sb="2" eb="4">
      <t>ケイヤク</t>
    </rPh>
    <rPh sb="6" eb="8">
      <t>キカク</t>
    </rPh>
    <rPh sb="8" eb="10">
      <t>キョウソウ</t>
    </rPh>
    <phoneticPr fontId="9"/>
  </si>
  <si>
    <t>随意契約
（公募）</t>
    <rPh sb="2" eb="4">
      <t>ケイヤク</t>
    </rPh>
    <rPh sb="6" eb="8">
      <t>コウボ</t>
    </rPh>
    <phoneticPr fontId="9"/>
  </si>
  <si>
    <t>随意契約
（少額）</t>
    <rPh sb="0" eb="2">
      <t>ズイイ</t>
    </rPh>
    <rPh sb="2" eb="4">
      <t>ケイヤク</t>
    </rPh>
    <rPh sb="6" eb="8">
      <t>ショウガク</t>
    </rPh>
    <phoneticPr fontId="9"/>
  </si>
  <si>
    <t>随意契約
（その他）</t>
    <rPh sb="0" eb="2">
      <t>ズイイ</t>
    </rPh>
    <rPh sb="2" eb="4">
      <t>ケイヤク</t>
    </rPh>
    <rPh sb="8" eb="9">
      <t>タ</t>
    </rPh>
    <phoneticPr fontId="9"/>
  </si>
  <si>
    <t>根拠として用いた
統計・データ名
（出典）</t>
    <rPh sb="0" eb="2">
      <t>コンキョ</t>
    </rPh>
    <rPh sb="5" eb="6">
      <t>モチ</t>
    </rPh>
    <rPh sb="9" eb="11">
      <t>トウケイ</t>
    </rPh>
    <rPh sb="15" eb="16">
      <t>メイ</t>
    </rPh>
    <rPh sb="18" eb="20">
      <t>シュッテン</t>
    </rPh>
    <phoneticPr fontId="9"/>
  </si>
  <si>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9"/>
  </si>
  <si>
    <t>予定通り終了</t>
    <rPh sb="0" eb="2">
      <t>ヨテイ</t>
    </rPh>
    <rPh sb="2" eb="3">
      <t>ドオ</t>
    </rPh>
    <rPh sb="4" eb="6">
      <t>シュウリョウ</t>
    </rPh>
    <phoneticPr fontId="9"/>
  </si>
  <si>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9"/>
  </si>
  <si>
    <t>年度内に改善を検討</t>
    <rPh sb="0" eb="2">
      <t>ネンド</t>
    </rPh>
    <rPh sb="2" eb="3">
      <t>ナイ</t>
    </rPh>
    <rPh sb="4" eb="6">
      <t>カイゼン</t>
    </rPh>
    <rPh sb="7" eb="9">
      <t>ケントウ</t>
    </rPh>
    <phoneticPr fontId="9"/>
  </si>
  <si>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</si>
  <si>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t>事業番号その２</t>
    <rPh sb="0" eb="4">
      <t>ジギョウバンゴウ</t>
    </rPh>
    <phoneticPr fontId="9"/>
  </si>
  <si>
    <t>新31</t>
    <rPh sb="0" eb="1">
      <t>シン</t>
    </rPh>
    <phoneticPr fontId="9"/>
  </si>
  <si>
    <t>関係する
計画、通知等</t>
    <phoneticPr fontId="9"/>
  </si>
  <si>
    <t>平成30年度</t>
    <rPh sb="0" eb="2">
      <t>ヘイセイ</t>
    </rPh>
    <phoneticPr fontId="9"/>
  </si>
  <si>
    <t>新32</t>
    <rPh sb="0" eb="1">
      <t>シン</t>
    </rPh>
    <phoneticPr fontId="9"/>
  </si>
  <si>
    <t>取組事項</t>
    <rPh sb="0" eb="2">
      <t>トリクミ</t>
    </rPh>
    <rPh sb="2" eb="4">
      <t>ジコウ</t>
    </rPh>
    <phoneticPr fontId="9"/>
  </si>
  <si>
    <t>文教・科学技術</t>
    <phoneticPr fontId="9"/>
  </si>
  <si>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9"/>
  </si>
  <si>
    <t>統計改革</t>
    <rPh sb="0" eb="2">
      <t>トウケイ</t>
    </rPh>
    <rPh sb="2" eb="4">
      <t>カイカク</t>
    </rPh>
    <phoneticPr fontId="9"/>
  </si>
  <si>
    <t>政策評価、新経済・財政再生計画との関係</t>
    <rPh sb="0" eb="2">
      <t>セイサク</t>
    </rPh>
    <rPh sb="2" eb="4">
      <t>ヒョウカ</t>
    </rPh>
    <rPh sb="17" eb="19">
      <t>カンケイ</t>
    </rPh>
    <phoneticPr fontId="9"/>
  </si>
  <si>
    <t>-</t>
    <phoneticPr fontId="9"/>
  </si>
  <si>
    <t>食料安定供給特別会計農業再保険勘定</t>
    <rPh sb="6" eb="8">
      <t>トクベツ</t>
    </rPh>
    <rPh sb="8" eb="10">
      <t>カイケイ</t>
    </rPh>
    <phoneticPr fontId="9"/>
  </si>
  <si>
    <t>令和元年度</t>
    <rPh sb="0" eb="2">
      <t>レイワ</t>
    </rPh>
    <rPh sb="2" eb="4">
      <t>ガンネン</t>
    </rPh>
    <rPh sb="3" eb="5">
      <t>ネンド</t>
    </rPh>
    <phoneticPr fontId="9"/>
  </si>
  <si>
    <t>令和元年度</t>
    <rPh sb="0" eb="2">
      <t>レイワ</t>
    </rPh>
    <rPh sb="2" eb="3">
      <t>ガン</t>
    </rPh>
    <rPh sb="4" eb="5">
      <t>ド</t>
    </rPh>
    <phoneticPr fontId="25"/>
  </si>
  <si>
    <t>新02</t>
    <rPh sb="0" eb="1">
      <t>シン</t>
    </rPh>
    <phoneticPr fontId="9"/>
  </si>
  <si>
    <t>新03</t>
    <rPh sb="0" eb="1">
      <t>シン</t>
    </rPh>
    <phoneticPr fontId="9"/>
  </si>
  <si>
    <t>地方行財政改革</t>
    <rPh sb="0" eb="2">
      <t>チホウ</t>
    </rPh>
    <rPh sb="2" eb="5">
      <t>ギョウザイセイ</t>
    </rPh>
    <rPh sb="5" eb="7">
      <t>カイカク</t>
    </rPh>
    <phoneticPr fontId="9"/>
  </si>
  <si>
    <t>次世代型行政サービスの早期実現</t>
    <rPh sb="0" eb="4">
      <t>ジセダイガタ</t>
    </rPh>
    <rPh sb="4" eb="6">
      <t>ギョウセイ</t>
    </rPh>
    <rPh sb="11" eb="13">
      <t>ソウキ</t>
    </rPh>
    <rPh sb="13" eb="15">
      <t>ジツゲン</t>
    </rPh>
    <phoneticPr fontId="9"/>
  </si>
  <si>
    <t>昭和2年度</t>
    <rPh sb="0" eb="2">
      <t>ショウワ</t>
    </rPh>
    <rPh sb="3" eb="4">
      <t>ネン</t>
    </rPh>
    <rPh sb="4" eb="5">
      <t>ド</t>
    </rPh>
    <phoneticPr fontId="25"/>
  </si>
  <si>
    <t>昭和3年度</t>
    <rPh sb="0" eb="2">
      <t>ショウワ</t>
    </rPh>
    <rPh sb="3" eb="4">
      <t>ネン</t>
    </rPh>
    <rPh sb="4" eb="5">
      <t>ド</t>
    </rPh>
    <phoneticPr fontId="25"/>
  </si>
  <si>
    <t>昭和4年度</t>
    <rPh sb="0" eb="2">
      <t>ショウワ</t>
    </rPh>
    <rPh sb="3" eb="4">
      <t>ネン</t>
    </rPh>
    <rPh sb="4" eb="5">
      <t>ド</t>
    </rPh>
    <phoneticPr fontId="25"/>
  </si>
  <si>
    <t>昭和5年度</t>
    <rPh sb="0" eb="2">
      <t>ショウワ</t>
    </rPh>
    <rPh sb="3" eb="4">
      <t>ネン</t>
    </rPh>
    <rPh sb="4" eb="5">
      <t>ド</t>
    </rPh>
    <phoneticPr fontId="25"/>
  </si>
  <si>
    <t>昭和6年度</t>
    <rPh sb="0" eb="2">
      <t>ショウワ</t>
    </rPh>
    <rPh sb="3" eb="4">
      <t>ネン</t>
    </rPh>
    <rPh sb="4" eb="5">
      <t>ド</t>
    </rPh>
    <phoneticPr fontId="25"/>
  </si>
  <si>
    <t>昭和7年度</t>
    <rPh sb="0" eb="2">
      <t>ショウワ</t>
    </rPh>
    <rPh sb="3" eb="4">
      <t>ネン</t>
    </rPh>
    <rPh sb="4" eb="5">
      <t>ド</t>
    </rPh>
    <phoneticPr fontId="25"/>
  </si>
  <si>
    <t>昭和8年度</t>
    <rPh sb="0" eb="2">
      <t>ショウワ</t>
    </rPh>
    <rPh sb="3" eb="4">
      <t>ネン</t>
    </rPh>
    <rPh sb="4" eb="5">
      <t>ド</t>
    </rPh>
    <phoneticPr fontId="25"/>
  </si>
  <si>
    <t>昭和9年度</t>
    <rPh sb="0" eb="2">
      <t>ショウワ</t>
    </rPh>
    <rPh sb="3" eb="4">
      <t>ネン</t>
    </rPh>
    <rPh sb="4" eb="5">
      <t>ド</t>
    </rPh>
    <phoneticPr fontId="25"/>
  </si>
  <si>
    <t>昭和10年度</t>
    <rPh sb="0" eb="2">
      <t>ショウワ</t>
    </rPh>
    <rPh sb="4" eb="5">
      <t>ネン</t>
    </rPh>
    <rPh sb="5" eb="6">
      <t>ド</t>
    </rPh>
    <phoneticPr fontId="25"/>
  </si>
  <si>
    <t>昭和11年度</t>
    <rPh sb="0" eb="2">
      <t>ショウワ</t>
    </rPh>
    <rPh sb="4" eb="5">
      <t>ネン</t>
    </rPh>
    <rPh sb="5" eb="6">
      <t>ド</t>
    </rPh>
    <phoneticPr fontId="25"/>
  </si>
  <si>
    <t>昭和12年度</t>
    <rPh sb="0" eb="2">
      <t>ショウワ</t>
    </rPh>
    <rPh sb="4" eb="5">
      <t>ネン</t>
    </rPh>
    <rPh sb="5" eb="6">
      <t>ド</t>
    </rPh>
    <phoneticPr fontId="25"/>
  </si>
  <si>
    <t>昭和13年度</t>
    <rPh sb="0" eb="2">
      <t>ショウワ</t>
    </rPh>
    <rPh sb="4" eb="5">
      <t>ネン</t>
    </rPh>
    <rPh sb="5" eb="6">
      <t>ド</t>
    </rPh>
    <phoneticPr fontId="25"/>
  </si>
  <si>
    <t>昭和14年度</t>
    <rPh sb="0" eb="2">
      <t>ショウワ</t>
    </rPh>
    <rPh sb="4" eb="5">
      <t>ネン</t>
    </rPh>
    <rPh sb="5" eb="6">
      <t>ド</t>
    </rPh>
    <phoneticPr fontId="25"/>
  </si>
  <si>
    <t>昭和15年度</t>
    <rPh sb="0" eb="2">
      <t>ショウワ</t>
    </rPh>
    <rPh sb="4" eb="5">
      <t>ネン</t>
    </rPh>
    <rPh sb="5" eb="6">
      <t>ド</t>
    </rPh>
    <phoneticPr fontId="25"/>
  </si>
  <si>
    <t>昭和16年度</t>
    <rPh sb="0" eb="2">
      <t>ショウワ</t>
    </rPh>
    <rPh sb="4" eb="5">
      <t>ネン</t>
    </rPh>
    <rPh sb="5" eb="6">
      <t>ド</t>
    </rPh>
    <phoneticPr fontId="25"/>
  </si>
  <si>
    <t>昭和17年度</t>
    <rPh sb="0" eb="2">
      <t>ショウワ</t>
    </rPh>
    <rPh sb="4" eb="5">
      <t>ネン</t>
    </rPh>
    <rPh sb="5" eb="6">
      <t>ド</t>
    </rPh>
    <phoneticPr fontId="25"/>
  </si>
  <si>
    <t>昭和18年度</t>
    <rPh sb="0" eb="2">
      <t>ショウワ</t>
    </rPh>
    <rPh sb="4" eb="5">
      <t>ネン</t>
    </rPh>
    <rPh sb="5" eb="6">
      <t>ド</t>
    </rPh>
    <phoneticPr fontId="25"/>
  </si>
  <si>
    <t>昭和19年度</t>
    <rPh sb="0" eb="2">
      <t>ショウワ</t>
    </rPh>
    <rPh sb="4" eb="5">
      <t>ネン</t>
    </rPh>
    <rPh sb="5" eb="6">
      <t>ド</t>
    </rPh>
    <phoneticPr fontId="25"/>
  </si>
  <si>
    <t>昭和20年度</t>
    <rPh sb="0" eb="2">
      <t>ショウワ</t>
    </rPh>
    <rPh sb="4" eb="5">
      <t>ネン</t>
    </rPh>
    <rPh sb="5" eb="6">
      <t>ド</t>
    </rPh>
    <phoneticPr fontId="25"/>
  </si>
  <si>
    <t>昭和21年度</t>
    <rPh sb="0" eb="2">
      <t>ショウワ</t>
    </rPh>
    <rPh sb="4" eb="5">
      <t>ネン</t>
    </rPh>
    <rPh sb="5" eb="6">
      <t>ド</t>
    </rPh>
    <phoneticPr fontId="25"/>
  </si>
  <si>
    <t>昭和22年度</t>
    <rPh sb="0" eb="2">
      <t>ショウワ</t>
    </rPh>
    <rPh sb="4" eb="5">
      <t>ネン</t>
    </rPh>
    <rPh sb="5" eb="6">
      <t>ド</t>
    </rPh>
    <phoneticPr fontId="25"/>
  </si>
  <si>
    <t>昭和23年度</t>
    <rPh sb="0" eb="2">
      <t>ショウワ</t>
    </rPh>
    <rPh sb="4" eb="5">
      <t>ネン</t>
    </rPh>
    <rPh sb="5" eb="6">
      <t>ド</t>
    </rPh>
    <phoneticPr fontId="25"/>
  </si>
  <si>
    <t>昭和24年度</t>
    <rPh sb="0" eb="2">
      <t>ショウワ</t>
    </rPh>
    <rPh sb="4" eb="5">
      <t>ネン</t>
    </rPh>
    <rPh sb="5" eb="6">
      <t>ド</t>
    </rPh>
    <phoneticPr fontId="25"/>
  </si>
  <si>
    <t>昭和25年度</t>
    <rPh sb="0" eb="2">
      <t>ショウワ</t>
    </rPh>
    <rPh sb="4" eb="5">
      <t>ネン</t>
    </rPh>
    <rPh sb="5" eb="6">
      <t>ド</t>
    </rPh>
    <phoneticPr fontId="25"/>
  </si>
  <si>
    <t>昭和26年度</t>
    <rPh sb="0" eb="2">
      <t>ショウワ</t>
    </rPh>
    <rPh sb="4" eb="5">
      <t>ネン</t>
    </rPh>
    <rPh sb="5" eb="6">
      <t>ド</t>
    </rPh>
    <phoneticPr fontId="25"/>
  </si>
  <si>
    <t>昭和27年度</t>
    <rPh sb="0" eb="2">
      <t>ショウワ</t>
    </rPh>
    <rPh sb="4" eb="5">
      <t>ネン</t>
    </rPh>
    <rPh sb="5" eb="6">
      <t>ド</t>
    </rPh>
    <phoneticPr fontId="25"/>
  </si>
  <si>
    <t>昭和28年度</t>
    <rPh sb="0" eb="2">
      <t>ショウワ</t>
    </rPh>
    <rPh sb="4" eb="5">
      <t>ネン</t>
    </rPh>
    <rPh sb="5" eb="6">
      <t>ド</t>
    </rPh>
    <phoneticPr fontId="25"/>
  </si>
  <si>
    <t>昭和29年度</t>
    <rPh sb="0" eb="2">
      <t>ショウワ</t>
    </rPh>
    <rPh sb="4" eb="5">
      <t>ネン</t>
    </rPh>
    <rPh sb="5" eb="6">
      <t>ド</t>
    </rPh>
    <phoneticPr fontId="25"/>
  </si>
  <si>
    <t>昭和30年度</t>
    <rPh sb="0" eb="2">
      <t>ショウワ</t>
    </rPh>
    <rPh sb="4" eb="5">
      <t>ネン</t>
    </rPh>
    <rPh sb="5" eb="6">
      <t>ド</t>
    </rPh>
    <phoneticPr fontId="25"/>
  </si>
  <si>
    <t>昭和31年度</t>
    <rPh sb="0" eb="2">
      <t>ショウワ</t>
    </rPh>
    <rPh sb="4" eb="5">
      <t>ネン</t>
    </rPh>
    <rPh sb="5" eb="6">
      <t>ド</t>
    </rPh>
    <phoneticPr fontId="25"/>
  </si>
  <si>
    <t>昭和32年度</t>
    <rPh sb="0" eb="2">
      <t>ショウワ</t>
    </rPh>
    <rPh sb="4" eb="5">
      <t>ネン</t>
    </rPh>
    <rPh sb="5" eb="6">
      <t>ド</t>
    </rPh>
    <phoneticPr fontId="25"/>
  </si>
  <si>
    <t>昭和33年度</t>
    <rPh sb="0" eb="2">
      <t>ショウワ</t>
    </rPh>
    <rPh sb="4" eb="5">
      <t>ネン</t>
    </rPh>
    <rPh sb="5" eb="6">
      <t>ド</t>
    </rPh>
    <phoneticPr fontId="25"/>
  </si>
  <si>
    <t>昭和34年度</t>
    <rPh sb="0" eb="2">
      <t>ショウワ</t>
    </rPh>
    <rPh sb="4" eb="5">
      <t>ネン</t>
    </rPh>
    <rPh sb="5" eb="6">
      <t>ド</t>
    </rPh>
    <phoneticPr fontId="25"/>
  </si>
  <si>
    <t>昭和35年度</t>
    <rPh sb="0" eb="2">
      <t>ショウワ</t>
    </rPh>
    <rPh sb="4" eb="5">
      <t>ネン</t>
    </rPh>
    <rPh sb="5" eb="6">
      <t>ド</t>
    </rPh>
    <phoneticPr fontId="25"/>
  </si>
  <si>
    <t>昭和36年度</t>
    <rPh sb="0" eb="2">
      <t>ショウワ</t>
    </rPh>
    <rPh sb="4" eb="5">
      <t>ネン</t>
    </rPh>
    <rPh sb="5" eb="6">
      <t>ド</t>
    </rPh>
    <phoneticPr fontId="25"/>
  </si>
  <si>
    <t>昭和37年度</t>
    <rPh sb="0" eb="2">
      <t>ショウワ</t>
    </rPh>
    <rPh sb="4" eb="5">
      <t>ネン</t>
    </rPh>
    <rPh sb="5" eb="6">
      <t>ド</t>
    </rPh>
    <phoneticPr fontId="25"/>
  </si>
  <si>
    <t>昭和38年度</t>
    <rPh sb="0" eb="2">
      <t>ショウワ</t>
    </rPh>
    <rPh sb="4" eb="5">
      <t>ネン</t>
    </rPh>
    <rPh sb="5" eb="6">
      <t>ド</t>
    </rPh>
    <phoneticPr fontId="25"/>
  </si>
  <si>
    <t>昭和39年度</t>
    <rPh sb="0" eb="2">
      <t>ショウワ</t>
    </rPh>
    <rPh sb="4" eb="5">
      <t>ネン</t>
    </rPh>
    <rPh sb="5" eb="6">
      <t>ド</t>
    </rPh>
    <phoneticPr fontId="25"/>
  </si>
  <si>
    <t>昭和40年度</t>
    <rPh sb="0" eb="2">
      <t>ショウワ</t>
    </rPh>
    <rPh sb="4" eb="5">
      <t>ネン</t>
    </rPh>
    <rPh sb="5" eb="6">
      <t>ド</t>
    </rPh>
    <phoneticPr fontId="25"/>
  </si>
  <si>
    <t>昭和41年度</t>
    <rPh sb="0" eb="2">
      <t>ショウワ</t>
    </rPh>
    <rPh sb="4" eb="5">
      <t>ネン</t>
    </rPh>
    <rPh sb="5" eb="6">
      <t>ド</t>
    </rPh>
    <phoneticPr fontId="25"/>
  </si>
  <si>
    <t>昭和42年度</t>
    <rPh sb="0" eb="2">
      <t>ショウワ</t>
    </rPh>
    <rPh sb="4" eb="5">
      <t>ネン</t>
    </rPh>
    <rPh sb="5" eb="6">
      <t>ド</t>
    </rPh>
    <phoneticPr fontId="25"/>
  </si>
  <si>
    <t>昭和43年度</t>
    <rPh sb="0" eb="2">
      <t>ショウワ</t>
    </rPh>
    <rPh sb="4" eb="5">
      <t>ネン</t>
    </rPh>
    <rPh sb="5" eb="6">
      <t>ド</t>
    </rPh>
    <phoneticPr fontId="25"/>
  </si>
  <si>
    <t>昭和44年度</t>
    <rPh sb="0" eb="2">
      <t>ショウワ</t>
    </rPh>
    <rPh sb="4" eb="5">
      <t>ネン</t>
    </rPh>
    <rPh sb="5" eb="6">
      <t>ド</t>
    </rPh>
    <phoneticPr fontId="25"/>
  </si>
  <si>
    <t>昭和45年度</t>
    <rPh sb="0" eb="2">
      <t>ショウワ</t>
    </rPh>
    <rPh sb="4" eb="5">
      <t>ネン</t>
    </rPh>
    <rPh sb="5" eb="6">
      <t>ド</t>
    </rPh>
    <phoneticPr fontId="25"/>
  </si>
  <si>
    <t>昭和46年度</t>
    <rPh sb="0" eb="2">
      <t>ショウワ</t>
    </rPh>
    <rPh sb="4" eb="5">
      <t>ネン</t>
    </rPh>
    <rPh sb="5" eb="6">
      <t>ド</t>
    </rPh>
    <phoneticPr fontId="25"/>
  </si>
  <si>
    <t>昭和47年度</t>
    <rPh sb="0" eb="2">
      <t>ショウワ</t>
    </rPh>
    <rPh sb="4" eb="5">
      <t>ネン</t>
    </rPh>
    <rPh sb="5" eb="6">
      <t>ド</t>
    </rPh>
    <phoneticPr fontId="25"/>
  </si>
  <si>
    <t>昭和48年度</t>
    <rPh sb="0" eb="2">
      <t>ショウワ</t>
    </rPh>
    <rPh sb="4" eb="5">
      <t>ネン</t>
    </rPh>
    <rPh sb="5" eb="6">
      <t>ド</t>
    </rPh>
    <phoneticPr fontId="25"/>
  </si>
  <si>
    <t>昭和49年度</t>
    <rPh sb="0" eb="2">
      <t>ショウワ</t>
    </rPh>
    <rPh sb="4" eb="5">
      <t>ネン</t>
    </rPh>
    <rPh sb="5" eb="6">
      <t>ド</t>
    </rPh>
    <phoneticPr fontId="25"/>
  </si>
  <si>
    <t>昭和50年度</t>
    <rPh sb="0" eb="2">
      <t>ショウワ</t>
    </rPh>
    <rPh sb="4" eb="5">
      <t>ネン</t>
    </rPh>
    <rPh sb="5" eb="6">
      <t>ド</t>
    </rPh>
    <phoneticPr fontId="25"/>
  </si>
  <si>
    <t>昭和51年度</t>
    <rPh sb="0" eb="2">
      <t>ショウワ</t>
    </rPh>
    <rPh sb="4" eb="5">
      <t>ネン</t>
    </rPh>
    <rPh sb="5" eb="6">
      <t>ド</t>
    </rPh>
    <phoneticPr fontId="25"/>
  </si>
  <si>
    <t>昭和52年度</t>
    <rPh sb="0" eb="2">
      <t>ショウワ</t>
    </rPh>
    <rPh sb="4" eb="5">
      <t>ネン</t>
    </rPh>
    <rPh sb="5" eb="6">
      <t>ド</t>
    </rPh>
    <phoneticPr fontId="25"/>
  </si>
  <si>
    <t>昭和53年度</t>
    <rPh sb="0" eb="2">
      <t>ショウワ</t>
    </rPh>
    <rPh sb="4" eb="5">
      <t>ネン</t>
    </rPh>
    <rPh sb="5" eb="6">
      <t>ド</t>
    </rPh>
    <phoneticPr fontId="25"/>
  </si>
  <si>
    <t>昭和54年度</t>
    <rPh sb="0" eb="2">
      <t>ショウワ</t>
    </rPh>
    <rPh sb="4" eb="5">
      <t>ネン</t>
    </rPh>
    <rPh sb="5" eb="6">
      <t>ド</t>
    </rPh>
    <phoneticPr fontId="25"/>
  </si>
  <si>
    <t>昭和55年度</t>
    <rPh sb="0" eb="2">
      <t>ショウワ</t>
    </rPh>
    <rPh sb="4" eb="5">
      <t>ネン</t>
    </rPh>
    <rPh sb="5" eb="6">
      <t>ド</t>
    </rPh>
    <phoneticPr fontId="25"/>
  </si>
  <si>
    <t>昭和56年度</t>
    <rPh sb="0" eb="2">
      <t>ショウワ</t>
    </rPh>
    <rPh sb="4" eb="5">
      <t>ネン</t>
    </rPh>
    <rPh sb="5" eb="6">
      <t>ド</t>
    </rPh>
    <phoneticPr fontId="25"/>
  </si>
  <si>
    <t>昭和57年度</t>
    <rPh sb="0" eb="2">
      <t>ショウワ</t>
    </rPh>
    <rPh sb="4" eb="5">
      <t>ネン</t>
    </rPh>
    <rPh sb="5" eb="6">
      <t>ド</t>
    </rPh>
    <phoneticPr fontId="25"/>
  </si>
  <si>
    <t>昭和58年度</t>
    <rPh sb="0" eb="2">
      <t>ショウワ</t>
    </rPh>
    <rPh sb="4" eb="5">
      <t>ネン</t>
    </rPh>
    <rPh sb="5" eb="6">
      <t>ド</t>
    </rPh>
    <phoneticPr fontId="25"/>
  </si>
  <si>
    <t>昭和59年度</t>
    <rPh sb="0" eb="2">
      <t>ショウワ</t>
    </rPh>
    <rPh sb="4" eb="5">
      <t>ネン</t>
    </rPh>
    <rPh sb="5" eb="6">
      <t>ド</t>
    </rPh>
    <phoneticPr fontId="25"/>
  </si>
  <si>
    <t>昭和60年度</t>
    <rPh sb="0" eb="2">
      <t>ショウワ</t>
    </rPh>
    <rPh sb="4" eb="5">
      <t>ネン</t>
    </rPh>
    <rPh sb="5" eb="6">
      <t>ド</t>
    </rPh>
    <phoneticPr fontId="25"/>
  </si>
  <si>
    <t>昭和61年度</t>
    <rPh sb="0" eb="2">
      <t>ショウワ</t>
    </rPh>
    <rPh sb="4" eb="5">
      <t>ネン</t>
    </rPh>
    <rPh sb="5" eb="6">
      <t>ド</t>
    </rPh>
    <phoneticPr fontId="25"/>
  </si>
  <si>
    <t>昭和62年度</t>
    <rPh sb="0" eb="2">
      <t>ショウワ</t>
    </rPh>
    <rPh sb="4" eb="5">
      <t>ネン</t>
    </rPh>
    <rPh sb="5" eb="6">
      <t>ド</t>
    </rPh>
    <phoneticPr fontId="25"/>
  </si>
  <si>
    <t>昭和63年度</t>
    <rPh sb="0" eb="2">
      <t>ショウワ</t>
    </rPh>
    <rPh sb="4" eb="5">
      <t>ネン</t>
    </rPh>
    <rPh sb="5" eb="6">
      <t>ド</t>
    </rPh>
    <phoneticPr fontId="25"/>
  </si>
  <si>
    <t>平成2年度</t>
    <rPh sb="0" eb="2">
      <t>ヘイセイ</t>
    </rPh>
    <rPh sb="3" eb="4">
      <t>ネン</t>
    </rPh>
    <rPh sb="4" eb="5">
      <t>ド</t>
    </rPh>
    <phoneticPr fontId="25"/>
  </si>
  <si>
    <t>平成3年度</t>
    <rPh sb="0" eb="2">
      <t>ヘイセイ</t>
    </rPh>
    <rPh sb="3" eb="4">
      <t>ネン</t>
    </rPh>
    <rPh sb="4" eb="5">
      <t>ド</t>
    </rPh>
    <phoneticPr fontId="25"/>
  </si>
  <si>
    <t>平成4年度</t>
    <rPh sb="0" eb="2">
      <t>ヘイセイ</t>
    </rPh>
    <rPh sb="3" eb="4">
      <t>ネン</t>
    </rPh>
    <rPh sb="4" eb="5">
      <t>ド</t>
    </rPh>
    <phoneticPr fontId="25"/>
  </si>
  <si>
    <t>平成5年度</t>
    <rPh sb="0" eb="2">
      <t>ヘイセイ</t>
    </rPh>
    <rPh sb="3" eb="4">
      <t>ネン</t>
    </rPh>
    <rPh sb="4" eb="5">
      <t>ド</t>
    </rPh>
    <phoneticPr fontId="25"/>
  </si>
  <si>
    <t>平成6年度</t>
    <rPh sb="0" eb="2">
      <t>ヘイセイ</t>
    </rPh>
    <rPh sb="3" eb="4">
      <t>ネン</t>
    </rPh>
    <rPh sb="4" eb="5">
      <t>ド</t>
    </rPh>
    <phoneticPr fontId="25"/>
  </si>
  <si>
    <t>平成7年度</t>
    <rPh sb="0" eb="2">
      <t>ヘイセイ</t>
    </rPh>
    <rPh sb="3" eb="4">
      <t>ネン</t>
    </rPh>
    <rPh sb="4" eb="5">
      <t>ド</t>
    </rPh>
    <phoneticPr fontId="25"/>
  </si>
  <si>
    <t>平成8年度</t>
    <rPh sb="0" eb="2">
      <t>ヘイセイ</t>
    </rPh>
    <rPh sb="3" eb="4">
      <t>ネン</t>
    </rPh>
    <rPh sb="4" eb="5">
      <t>ド</t>
    </rPh>
    <phoneticPr fontId="25"/>
  </si>
  <si>
    <t>平成9年度</t>
    <rPh sb="0" eb="2">
      <t>ヘイセイ</t>
    </rPh>
    <rPh sb="3" eb="4">
      <t>ネン</t>
    </rPh>
    <rPh sb="4" eb="5">
      <t>ド</t>
    </rPh>
    <phoneticPr fontId="25"/>
  </si>
  <si>
    <t>平成10年度</t>
    <rPh sb="0" eb="2">
      <t>ヘイセイ</t>
    </rPh>
    <rPh sb="4" eb="5">
      <t>ネン</t>
    </rPh>
    <rPh sb="5" eb="6">
      <t>ド</t>
    </rPh>
    <phoneticPr fontId="25"/>
  </si>
  <si>
    <t>平成11年度</t>
    <rPh sb="0" eb="2">
      <t>ヘイセイ</t>
    </rPh>
    <rPh sb="4" eb="5">
      <t>ネン</t>
    </rPh>
    <rPh sb="5" eb="6">
      <t>ド</t>
    </rPh>
    <phoneticPr fontId="25"/>
  </si>
  <si>
    <t>平成12年度</t>
    <rPh sb="0" eb="2">
      <t>ヘイセイ</t>
    </rPh>
    <rPh sb="4" eb="5">
      <t>ネン</t>
    </rPh>
    <rPh sb="5" eb="6">
      <t>ド</t>
    </rPh>
    <phoneticPr fontId="25"/>
  </si>
  <si>
    <t>平成13年度</t>
    <rPh sb="0" eb="2">
      <t>ヘイセイ</t>
    </rPh>
    <rPh sb="4" eb="5">
      <t>ネン</t>
    </rPh>
    <rPh sb="5" eb="6">
      <t>ド</t>
    </rPh>
    <phoneticPr fontId="25"/>
  </si>
  <si>
    <t>平成14年度</t>
    <rPh sb="0" eb="2">
      <t>ヘイセイ</t>
    </rPh>
    <rPh sb="4" eb="5">
      <t>ネン</t>
    </rPh>
    <rPh sb="5" eb="6">
      <t>ド</t>
    </rPh>
    <phoneticPr fontId="25"/>
  </si>
  <si>
    <t>平成15年度</t>
    <rPh sb="0" eb="2">
      <t>ヘイセイ</t>
    </rPh>
    <rPh sb="4" eb="5">
      <t>ネン</t>
    </rPh>
    <rPh sb="5" eb="6">
      <t>ド</t>
    </rPh>
    <phoneticPr fontId="25"/>
  </si>
  <si>
    <t>平成16年度</t>
    <rPh sb="0" eb="2">
      <t>ヘイセイ</t>
    </rPh>
    <rPh sb="4" eb="5">
      <t>ネン</t>
    </rPh>
    <rPh sb="5" eb="6">
      <t>ド</t>
    </rPh>
    <phoneticPr fontId="25"/>
  </si>
  <si>
    <t>平成17年度</t>
    <rPh sb="0" eb="2">
      <t>ヘイセイ</t>
    </rPh>
    <rPh sb="4" eb="5">
      <t>ネン</t>
    </rPh>
    <rPh sb="5" eb="6">
      <t>ド</t>
    </rPh>
    <phoneticPr fontId="25"/>
  </si>
  <si>
    <t>平成18年度</t>
    <rPh sb="0" eb="2">
      <t>ヘイセイ</t>
    </rPh>
    <rPh sb="4" eb="5">
      <t>ネン</t>
    </rPh>
    <rPh sb="5" eb="6">
      <t>ド</t>
    </rPh>
    <phoneticPr fontId="25"/>
  </si>
  <si>
    <t>平成19年度</t>
    <rPh sb="0" eb="2">
      <t>ヘイセイ</t>
    </rPh>
    <rPh sb="4" eb="5">
      <t>ネン</t>
    </rPh>
    <rPh sb="5" eb="6">
      <t>ド</t>
    </rPh>
    <phoneticPr fontId="25"/>
  </si>
  <si>
    <t>平成20年度</t>
    <rPh sb="0" eb="2">
      <t>ヘイセイ</t>
    </rPh>
    <rPh sb="4" eb="5">
      <t>ネン</t>
    </rPh>
    <rPh sb="5" eb="6">
      <t>ド</t>
    </rPh>
    <phoneticPr fontId="25"/>
  </si>
  <si>
    <t>平成21年度</t>
    <rPh sb="0" eb="2">
      <t>ヘイセイ</t>
    </rPh>
    <rPh sb="4" eb="5">
      <t>ネン</t>
    </rPh>
    <rPh sb="5" eb="6">
      <t>ド</t>
    </rPh>
    <phoneticPr fontId="25"/>
  </si>
  <si>
    <t>平成22年度</t>
    <rPh sb="0" eb="2">
      <t>ヘイセイ</t>
    </rPh>
    <rPh sb="4" eb="5">
      <t>ネン</t>
    </rPh>
    <rPh sb="5" eb="6">
      <t>ド</t>
    </rPh>
    <phoneticPr fontId="25"/>
  </si>
  <si>
    <t>平成23年度</t>
    <rPh sb="0" eb="2">
      <t>ヘイセイ</t>
    </rPh>
    <rPh sb="4" eb="5">
      <t>ネン</t>
    </rPh>
    <rPh sb="5" eb="6">
      <t>ド</t>
    </rPh>
    <phoneticPr fontId="25"/>
  </si>
  <si>
    <t>平成24年度</t>
    <rPh sb="0" eb="2">
      <t>ヘイセイ</t>
    </rPh>
    <rPh sb="4" eb="5">
      <t>ネン</t>
    </rPh>
    <rPh sb="5" eb="6">
      <t>ド</t>
    </rPh>
    <phoneticPr fontId="25"/>
  </si>
  <si>
    <t>平成25年度</t>
    <rPh sb="0" eb="2">
      <t>ヘイセイ</t>
    </rPh>
    <rPh sb="4" eb="5">
      <t>ネン</t>
    </rPh>
    <rPh sb="5" eb="6">
      <t>ド</t>
    </rPh>
    <phoneticPr fontId="25"/>
  </si>
  <si>
    <t>平成26年度</t>
    <rPh sb="0" eb="2">
      <t>ヘイセイ</t>
    </rPh>
    <rPh sb="4" eb="5">
      <t>ネン</t>
    </rPh>
    <rPh sb="5" eb="6">
      <t>ド</t>
    </rPh>
    <phoneticPr fontId="25"/>
  </si>
  <si>
    <t>平成27年度</t>
    <rPh sb="0" eb="2">
      <t>ヘイセイ</t>
    </rPh>
    <rPh sb="4" eb="5">
      <t>ネン</t>
    </rPh>
    <rPh sb="5" eb="6">
      <t>ド</t>
    </rPh>
    <phoneticPr fontId="25"/>
  </si>
  <si>
    <t>平成28年度</t>
    <rPh sb="0" eb="2">
      <t>ヘイセイ</t>
    </rPh>
    <rPh sb="4" eb="5">
      <t>ネン</t>
    </rPh>
    <rPh sb="5" eb="6">
      <t>ド</t>
    </rPh>
    <phoneticPr fontId="25"/>
  </si>
  <si>
    <t>平成29年度</t>
    <rPh sb="0" eb="2">
      <t>ヘイセイ</t>
    </rPh>
    <rPh sb="4" eb="5">
      <t>ネン</t>
    </rPh>
    <rPh sb="5" eb="6">
      <t>ド</t>
    </rPh>
    <phoneticPr fontId="25"/>
  </si>
  <si>
    <t>平成30年度</t>
    <rPh sb="0" eb="2">
      <t>ヘイセイ</t>
    </rPh>
    <rPh sb="4" eb="5">
      <t>ネン</t>
    </rPh>
    <rPh sb="5" eb="6">
      <t>ド</t>
    </rPh>
    <phoneticPr fontId="25"/>
  </si>
  <si>
    <t>令和2年度</t>
    <rPh sb="0" eb="2">
      <t>レイワ</t>
    </rPh>
    <rPh sb="3" eb="5">
      <t>ネンド</t>
    </rPh>
    <phoneticPr fontId="9"/>
  </si>
  <si>
    <t>令和3年度</t>
    <rPh sb="0" eb="2">
      <t>レイワ</t>
    </rPh>
    <rPh sb="3" eb="5">
      <t>ネンド</t>
    </rPh>
    <phoneticPr fontId="9"/>
  </si>
  <si>
    <t>令和2年度</t>
    <rPh sb="0" eb="2">
      <t>レイワ</t>
    </rPh>
    <rPh sb="3" eb="4">
      <t>ネン</t>
    </rPh>
    <rPh sb="4" eb="5">
      <t>ド</t>
    </rPh>
    <phoneticPr fontId="25"/>
  </si>
  <si>
    <t>令和3年度</t>
    <rPh sb="0" eb="2">
      <t>レイワ</t>
    </rPh>
    <rPh sb="3" eb="4">
      <t>ネン</t>
    </rPh>
    <rPh sb="4" eb="5">
      <t>ド</t>
    </rPh>
    <phoneticPr fontId="25"/>
  </si>
  <si>
    <t>令和4年度</t>
    <rPh sb="0" eb="2">
      <t>レイワ</t>
    </rPh>
    <rPh sb="3" eb="4">
      <t>ネン</t>
    </rPh>
    <rPh sb="4" eb="5">
      <t>ド</t>
    </rPh>
    <phoneticPr fontId="25"/>
  </si>
  <si>
    <t>令和5年度</t>
    <rPh sb="0" eb="2">
      <t>レイワ</t>
    </rPh>
    <rPh sb="3" eb="4">
      <t>ネン</t>
    </rPh>
    <rPh sb="4" eb="5">
      <t>ド</t>
    </rPh>
    <phoneticPr fontId="25"/>
  </si>
  <si>
    <t>令和6年度</t>
    <rPh sb="0" eb="2">
      <t>レイワ</t>
    </rPh>
    <rPh sb="3" eb="4">
      <t>ネン</t>
    </rPh>
    <rPh sb="4" eb="5">
      <t>ド</t>
    </rPh>
    <phoneticPr fontId="25"/>
  </si>
  <si>
    <t>令和7年度</t>
    <rPh sb="0" eb="2">
      <t>レイワ</t>
    </rPh>
    <rPh sb="3" eb="4">
      <t>ネン</t>
    </rPh>
    <rPh sb="4" eb="5">
      <t>ド</t>
    </rPh>
    <phoneticPr fontId="25"/>
  </si>
  <si>
    <t>令和8年度</t>
    <rPh sb="0" eb="2">
      <t>レイワ</t>
    </rPh>
    <rPh sb="3" eb="4">
      <t>ネン</t>
    </rPh>
    <rPh sb="4" eb="5">
      <t>ド</t>
    </rPh>
    <phoneticPr fontId="25"/>
  </si>
  <si>
    <t>令和9年度</t>
    <rPh sb="0" eb="2">
      <t>レイワ</t>
    </rPh>
    <rPh sb="3" eb="4">
      <t>ネン</t>
    </rPh>
    <rPh sb="4" eb="5">
      <t>ド</t>
    </rPh>
    <phoneticPr fontId="25"/>
  </si>
  <si>
    <t>令和10年度</t>
    <rPh sb="0" eb="2">
      <t>レイワ</t>
    </rPh>
    <rPh sb="4" eb="5">
      <t>ネン</t>
    </rPh>
    <rPh sb="5" eb="6">
      <t>ド</t>
    </rPh>
    <phoneticPr fontId="25"/>
  </si>
  <si>
    <t>令和11年度</t>
    <rPh sb="0" eb="2">
      <t>レイワ</t>
    </rPh>
    <rPh sb="4" eb="5">
      <t>ネン</t>
    </rPh>
    <rPh sb="5" eb="6">
      <t>ド</t>
    </rPh>
    <phoneticPr fontId="25"/>
  </si>
  <si>
    <t>令和12年度</t>
    <rPh sb="0" eb="2">
      <t>レイワ</t>
    </rPh>
    <rPh sb="4" eb="5">
      <t>ネン</t>
    </rPh>
    <rPh sb="5" eb="6">
      <t>ド</t>
    </rPh>
    <phoneticPr fontId="25"/>
  </si>
  <si>
    <t>令和13年度</t>
    <rPh sb="0" eb="2">
      <t>レイワ</t>
    </rPh>
    <rPh sb="4" eb="5">
      <t>ネン</t>
    </rPh>
    <rPh sb="5" eb="6">
      <t>ド</t>
    </rPh>
    <phoneticPr fontId="25"/>
  </si>
  <si>
    <t>令和14年度</t>
    <rPh sb="0" eb="2">
      <t>レイワ</t>
    </rPh>
    <rPh sb="4" eb="5">
      <t>ネン</t>
    </rPh>
    <rPh sb="5" eb="6">
      <t>ド</t>
    </rPh>
    <phoneticPr fontId="25"/>
  </si>
  <si>
    <t>令和15年度</t>
    <rPh sb="0" eb="2">
      <t>レイワ</t>
    </rPh>
    <rPh sb="4" eb="5">
      <t>ネン</t>
    </rPh>
    <rPh sb="5" eb="6">
      <t>ド</t>
    </rPh>
    <phoneticPr fontId="25"/>
  </si>
  <si>
    <t>令和16年度</t>
    <rPh sb="0" eb="2">
      <t>レイワ</t>
    </rPh>
    <rPh sb="4" eb="5">
      <t>ネン</t>
    </rPh>
    <rPh sb="5" eb="6">
      <t>ド</t>
    </rPh>
    <phoneticPr fontId="25"/>
  </si>
  <si>
    <t>令和17年度</t>
    <rPh sb="0" eb="2">
      <t>レイワ</t>
    </rPh>
    <rPh sb="4" eb="5">
      <t>ネン</t>
    </rPh>
    <rPh sb="5" eb="6">
      <t>ド</t>
    </rPh>
    <phoneticPr fontId="25"/>
  </si>
  <si>
    <t>令和18年度</t>
    <rPh sb="0" eb="2">
      <t>レイワ</t>
    </rPh>
    <rPh sb="4" eb="5">
      <t>ネン</t>
    </rPh>
    <rPh sb="5" eb="6">
      <t>ド</t>
    </rPh>
    <phoneticPr fontId="25"/>
  </si>
  <si>
    <t>令和19年度</t>
    <rPh sb="0" eb="2">
      <t>レイワ</t>
    </rPh>
    <rPh sb="4" eb="5">
      <t>ネン</t>
    </rPh>
    <rPh sb="5" eb="6">
      <t>ド</t>
    </rPh>
    <phoneticPr fontId="25"/>
  </si>
  <si>
    <t>令和20年度</t>
    <rPh sb="0" eb="2">
      <t>レイワ</t>
    </rPh>
    <rPh sb="4" eb="5">
      <t>ネン</t>
    </rPh>
    <rPh sb="5" eb="6">
      <t>ド</t>
    </rPh>
    <phoneticPr fontId="25"/>
  </si>
  <si>
    <t>令和21年度</t>
    <rPh sb="0" eb="2">
      <t>レイワ</t>
    </rPh>
    <rPh sb="4" eb="5">
      <t>ネン</t>
    </rPh>
    <rPh sb="5" eb="6">
      <t>ド</t>
    </rPh>
    <phoneticPr fontId="25"/>
  </si>
  <si>
    <t>令和22年度</t>
    <rPh sb="0" eb="2">
      <t>レイワ</t>
    </rPh>
    <rPh sb="4" eb="5">
      <t>ネン</t>
    </rPh>
    <rPh sb="5" eb="6">
      <t>ド</t>
    </rPh>
    <phoneticPr fontId="25"/>
  </si>
  <si>
    <t>令和23年度</t>
    <rPh sb="0" eb="2">
      <t>レイワ</t>
    </rPh>
    <rPh sb="4" eb="5">
      <t>ネン</t>
    </rPh>
    <rPh sb="5" eb="6">
      <t>ド</t>
    </rPh>
    <phoneticPr fontId="25"/>
  </si>
  <si>
    <t>令和24年度</t>
    <rPh sb="0" eb="2">
      <t>レイワ</t>
    </rPh>
    <rPh sb="4" eb="5">
      <t>ネン</t>
    </rPh>
    <rPh sb="5" eb="6">
      <t>ド</t>
    </rPh>
    <phoneticPr fontId="25"/>
  </si>
  <si>
    <t>令和25年度</t>
    <rPh sb="0" eb="2">
      <t>レイワ</t>
    </rPh>
    <rPh sb="4" eb="5">
      <t>ネン</t>
    </rPh>
    <rPh sb="5" eb="6">
      <t>ド</t>
    </rPh>
    <phoneticPr fontId="25"/>
  </si>
  <si>
    <t>令和26年度</t>
    <rPh sb="0" eb="2">
      <t>レイワ</t>
    </rPh>
    <rPh sb="4" eb="5">
      <t>ネン</t>
    </rPh>
    <rPh sb="5" eb="6">
      <t>ド</t>
    </rPh>
    <phoneticPr fontId="25"/>
  </si>
  <si>
    <t>令和27年度</t>
    <rPh sb="0" eb="2">
      <t>レイワ</t>
    </rPh>
    <rPh sb="4" eb="5">
      <t>ネン</t>
    </rPh>
    <rPh sb="5" eb="6">
      <t>ド</t>
    </rPh>
    <phoneticPr fontId="25"/>
  </si>
  <si>
    <t>令和28年度</t>
    <rPh sb="0" eb="2">
      <t>レイワ</t>
    </rPh>
    <rPh sb="4" eb="5">
      <t>ネン</t>
    </rPh>
    <rPh sb="5" eb="6">
      <t>ド</t>
    </rPh>
    <phoneticPr fontId="25"/>
  </si>
  <si>
    <t>令和29年度</t>
    <rPh sb="0" eb="2">
      <t>レイワ</t>
    </rPh>
    <rPh sb="4" eb="5">
      <t>ネン</t>
    </rPh>
    <rPh sb="5" eb="6">
      <t>ド</t>
    </rPh>
    <phoneticPr fontId="25"/>
  </si>
  <si>
    <t>令和30年度以降</t>
    <rPh sb="0" eb="2">
      <t>レイワ</t>
    </rPh>
    <rPh sb="4" eb="5">
      <t>ネン</t>
    </rPh>
    <rPh sb="5" eb="6">
      <t>ド</t>
    </rPh>
    <rPh sb="6" eb="8">
      <t>イコウ</t>
    </rPh>
    <phoneticPr fontId="25"/>
  </si>
  <si>
    <t>令和4年度</t>
    <rPh sb="0" eb="2">
      <t>レイワ</t>
    </rPh>
    <rPh sb="3" eb="5">
      <t>ネンド</t>
    </rPh>
    <phoneticPr fontId="9"/>
  </si>
  <si>
    <t>4年度
活動見込</t>
    <rPh sb="4" eb="6">
      <t>カツドウ</t>
    </rPh>
    <rPh sb="6" eb="8">
      <t>ミコ</t>
    </rPh>
    <phoneticPr fontId="9"/>
  </si>
  <si>
    <t>令和元年度</t>
    <rPh sb="0" eb="2">
      <t>レイワ</t>
    </rPh>
    <rPh sb="2" eb="4">
      <t>ガンネン</t>
    </rPh>
    <rPh sb="4" eb="5">
      <t>ド</t>
    </rPh>
    <phoneticPr fontId="9"/>
  </si>
  <si>
    <t>開始年度西暦</t>
    <rPh sb="0" eb="2">
      <t>カイシ</t>
    </rPh>
    <rPh sb="2" eb="4">
      <t>ネンド</t>
    </rPh>
    <rPh sb="4" eb="6">
      <t>セイレキ</t>
    </rPh>
    <phoneticPr fontId="9"/>
  </si>
  <si>
    <t>終了（予定）年度西暦</t>
    <rPh sb="0" eb="2">
      <t>シュウリョウ</t>
    </rPh>
    <rPh sb="3" eb="5">
      <t>ヨテイ</t>
    </rPh>
    <rPh sb="6" eb="8">
      <t>ネンド</t>
    </rPh>
    <rPh sb="8" eb="10">
      <t>セイレキ</t>
    </rPh>
    <phoneticPr fontId="9"/>
  </si>
  <si>
    <t>1926年度以前</t>
    <rPh sb="4" eb="6">
      <t>ネンド</t>
    </rPh>
    <rPh sb="5" eb="6">
      <t>ド</t>
    </rPh>
    <rPh sb="6" eb="8">
      <t>イゼン</t>
    </rPh>
    <phoneticPr fontId="25"/>
  </si>
  <si>
    <t>1927年度</t>
    <rPh sb="4" eb="6">
      <t>ネンド</t>
    </rPh>
    <rPh sb="5" eb="6">
      <t>ド</t>
    </rPh>
    <phoneticPr fontId="25"/>
  </si>
  <si>
    <t>1928年度</t>
    <rPh sb="4" eb="6">
      <t>ネンド</t>
    </rPh>
    <rPh sb="5" eb="6">
      <t>ド</t>
    </rPh>
    <phoneticPr fontId="25"/>
  </si>
  <si>
    <t>1929年度</t>
    <rPh sb="4" eb="6">
      <t>ネンド</t>
    </rPh>
    <rPh sb="5" eb="6">
      <t>ド</t>
    </rPh>
    <phoneticPr fontId="25"/>
  </si>
  <si>
    <t>1930年度</t>
    <rPh sb="4" eb="6">
      <t>ネンド</t>
    </rPh>
    <rPh sb="5" eb="6">
      <t>ド</t>
    </rPh>
    <phoneticPr fontId="25"/>
  </si>
  <si>
    <t>1931年度</t>
    <rPh sb="4" eb="6">
      <t>ネンド</t>
    </rPh>
    <rPh sb="5" eb="6">
      <t>ド</t>
    </rPh>
    <phoneticPr fontId="25"/>
  </si>
  <si>
    <t>1932年度</t>
    <rPh sb="4" eb="6">
      <t>ネンド</t>
    </rPh>
    <rPh sb="5" eb="6">
      <t>ド</t>
    </rPh>
    <phoneticPr fontId="25"/>
  </si>
  <si>
    <t>1933年度</t>
    <rPh sb="4" eb="6">
      <t>ネンド</t>
    </rPh>
    <rPh sb="5" eb="6">
      <t>ド</t>
    </rPh>
    <phoneticPr fontId="25"/>
  </si>
  <si>
    <t>1934年度</t>
    <rPh sb="4" eb="6">
      <t>ネンド</t>
    </rPh>
    <rPh sb="5" eb="6">
      <t>ド</t>
    </rPh>
    <phoneticPr fontId="25"/>
  </si>
  <si>
    <t>1935年度</t>
    <rPh sb="4" eb="6">
      <t>ネンド</t>
    </rPh>
    <rPh sb="5" eb="6">
      <t>ド</t>
    </rPh>
    <phoneticPr fontId="25"/>
  </si>
  <si>
    <t>1936年度</t>
    <rPh sb="4" eb="6">
      <t>ネンド</t>
    </rPh>
    <rPh sb="5" eb="6">
      <t>ド</t>
    </rPh>
    <phoneticPr fontId="25"/>
  </si>
  <si>
    <t>1937年度</t>
    <rPh sb="4" eb="6">
      <t>ネンド</t>
    </rPh>
    <rPh sb="5" eb="6">
      <t>ド</t>
    </rPh>
    <phoneticPr fontId="25"/>
  </si>
  <si>
    <t>1938年度</t>
    <rPh sb="4" eb="6">
      <t>ネンド</t>
    </rPh>
    <rPh sb="5" eb="6">
      <t>ド</t>
    </rPh>
    <phoneticPr fontId="25"/>
  </si>
  <si>
    <t>1939年度</t>
    <rPh sb="4" eb="6">
      <t>ネンド</t>
    </rPh>
    <rPh sb="5" eb="6">
      <t>ド</t>
    </rPh>
    <phoneticPr fontId="25"/>
  </si>
  <si>
    <t>1940年度</t>
    <rPh sb="4" eb="6">
      <t>ネンド</t>
    </rPh>
    <rPh sb="5" eb="6">
      <t>ド</t>
    </rPh>
    <phoneticPr fontId="25"/>
  </si>
  <si>
    <t>1941年度</t>
    <rPh sb="4" eb="6">
      <t>ネンド</t>
    </rPh>
    <rPh sb="5" eb="6">
      <t>ド</t>
    </rPh>
    <phoneticPr fontId="25"/>
  </si>
  <si>
    <t>1942年度</t>
    <rPh sb="4" eb="6">
      <t>ネンド</t>
    </rPh>
    <rPh sb="5" eb="6">
      <t>ド</t>
    </rPh>
    <phoneticPr fontId="25"/>
  </si>
  <si>
    <t>1943年度</t>
    <rPh sb="4" eb="6">
      <t>ネンド</t>
    </rPh>
    <rPh sb="5" eb="6">
      <t>ド</t>
    </rPh>
    <phoneticPr fontId="25"/>
  </si>
  <si>
    <t>1944年度</t>
    <rPh sb="4" eb="6">
      <t>ネンド</t>
    </rPh>
    <rPh sb="5" eb="6">
      <t>ド</t>
    </rPh>
    <phoneticPr fontId="25"/>
  </si>
  <si>
    <t>1945年度</t>
    <rPh sb="4" eb="6">
      <t>ネンド</t>
    </rPh>
    <rPh sb="5" eb="6">
      <t>ド</t>
    </rPh>
    <phoneticPr fontId="25"/>
  </si>
  <si>
    <t>1946年度</t>
    <rPh sb="4" eb="6">
      <t>ネンド</t>
    </rPh>
    <rPh sb="5" eb="6">
      <t>ド</t>
    </rPh>
    <phoneticPr fontId="25"/>
  </si>
  <si>
    <t>1947年度</t>
    <rPh sb="4" eb="6">
      <t>ネンド</t>
    </rPh>
    <rPh sb="5" eb="6">
      <t>ド</t>
    </rPh>
    <phoneticPr fontId="25"/>
  </si>
  <si>
    <t>1948年度</t>
    <rPh sb="4" eb="6">
      <t>ネンド</t>
    </rPh>
    <rPh sb="5" eb="6">
      <t>ド</t>
    </rPh>
    <phoneticPr fontId="25"/>
  </si>
  <si>
    <t>1949年度</t>
    <rPh sb="4" eb="6">
      <t>ネンド</t>
    </rPh>
    <rPh sb="5" eb="6">
      <t>ド</t>
    </rPh>
    <phoneticPr fontId="25"/>
  </si>
  <si>
    <t>1950年度</t>
    <rPh sb="4" eb="6">
      <t>ネンド</t>
    </rPh>
    <rPh sb="5" eb="6">
      <t>ド</t>
    </rPh>
    <phoneticPr fontId="25"/>
  </si>
  <si>
    <t>1951年度</t>
    <rPh sb="4" eb="6">
      <t>ネンド</t>
    </rPh>
    <rPh sb="5" eb="6">
      <t>ド</t>
    </rPh>
    <phoneticPr fontId="25"/>
  </si>
  <si>
    <t>1952年度</t>
    <rPh sb="4" eb="6">
      <t>ネンド</t>
    </rPh>
    <rPh sb="5" eb="6">
      <t>ド</t>
    </rPh>
    <phoneticPr fontId="25"/>
  </si>
  <si>
    <t>1953年度</t>
    <rPh sb="4" eb="6">
      <t>ネンド</t>
    </rPh>
    <rPh sb="5" eb="6">
      <t>ド</t>
    </rPh>
    <phoneticPr fontId="25"/>
  </si>
  <si>
    <t>1954年度</t>
    <rPh sb="4" eb="6">
      <t>ネンド</t>
    </rPh>
    <rPh sb="5" eb="6">
      <t>ド</t>
    </rPh>
    <phoneticPr fontId="25"/>
  </si>
  <si>
    <t>1955年度</t>
    <rPh sb="4" eb="6">
      <t>ネンド</t>
    </rPh>
    <rPh sb="5" eb="6">
      <t>ド</t>
    </rPh>
    <phoneticPr fontId="25"/>
  </si>
  <si>
    <t>1956年度</t>
    <rPh sb="4" eb="6">
      <t>ネンド</t>
    </rPh>
    <rPh sb="5" eb="6">
      <t>ド</t>
    </rPh>
    <phoneticPr fontId="25"/>
  </si>
  <si>
    <t>1957年度</t>
    <rPh sb="4" eb="6">
      <t>ネンド</t>
    </rPh>
    <rPh sb="5" eb="6">
      <t>ド</t>
    </rPh>
    <phoneticPr fontId="25"/>
  </si>
  <si>
    <t>1958年度</t>
    <rPh sb="4" eb="6">
      <t>ネンド</t>
    </rPh>
    <rPh sb="5" eb="6">
      <t>ド</t>
    </rPh>
    <phoneticPr fontId="25"/>
  </si>
  <si>
    <t>1959年度</t>
    <rPh sb="4" eb="6">
      <t>ネンド</t>
    </rPh>
    <rPh sb="5" eb="6">
      <t>ド</t>
    </rPh>
    <phoneticPr fontId="25"/>
  </si>
  <si>
    <t>1960年度</t>
    <rPh sb="4" eb="6">
      <t>ネンド</t>
    </rPh>
    <rPh sb="5" eb="6">
      <t>ド</t>
    </rPh>
    <phoneticPr fontId="25"/>
  </si>
  <si>
    <t>1961年度</t>
    <rPh sb="4" eb="6">
      <t>ネンド</t>
    </rPh>
    <rPh sb="5" eb="6">
      <t>ド</t>
    </rPh>
    <phoneticPr fontId="25"/>
  </si>
  <si>
    <t>1962年度</t>
    <rPh sb="4" eb="6">
      <t>ネンド</t>
    </rPh>
    <rPh sb="5" eb="6">
      <t>ド</t>
    </rPh>
    <phoneticPr fontId="25"/>
  </si>
  <si>
    <t>1963年度</t>
    <rPh sb="4" eb="6">
      <t>ネンド</t>
    </rPh>
    <rPh sb="5" eb="6">
      <t>ド</t>
    </rPh>
    <phoneticPr fontId="25"/>
  </si>
  <si>
    <t>1964年度</t>
    <rPh sb="4" eb="6">
      <t>ネンド</t>
    </rPh>
    <rPh sb="5" eb="6">
      <t>ド</t>
    </rPh>
    <phoneticPr fontId="25"/>
  </si>
  <si>
    <t>1965年度</t>
    <rPh sb="4" eb="6">
      <t>ネンド</t>
    </rPh>
    <rPh sb="5" eb="6">
      <t>ド</t>
    </rPh>
    <phoneticPr fontId="25"/>
  </si>
  <si>
    <t>1966年度</t>
    <rPh sb="4" eb="6">
      <t>ネンド</t>
    </rPh>
    <rPh sb="5" eb="6">
      <t>ド</t>
    </rPh>
    <phoneticPr fontId="25"/>
  </si>
  <si>
    <t>1967年度</t>
    <rPh sb="4" eb="6">
      <t>ネンド</t>
    </rPh>
    <rPh sb="5" eb="6">
      <t>ド</t>
    </rPh>
    <phoneticPr fontId="25"/>
  </si>
  <si>
    <t>1968年度</t>
    <rPh sb="4" eb="6">
      <t>ネンド</t>
    </rPh>
    <rPh sb="5" eb="6">
      <t>ド</t>
    </rPh>
    <phoneticPr fontId="25"/>
  </si>
  <si>
    <t>1969年度</t>
    <rPh sb="4" eb="6">
      <t>ネンド</t>
    </rPh>
    <rPh sb="5" eb="6">
      <t>ド</t>
    </rPh>
    <phoneticPr fontId="25"/>
  </si>
  <si>
    <t>1970年度</t>
    <rPh sb="4" eb="6">
      <t>ネンド</t>
    </rPh>
    <rPh sb="5" eb="6">
      <t>ド</t>
    </rPh>
    <phoneticPr fontId="25"/>
  </si>
  <si>
    <t>1971年度</t>
    <rPh sb="4" eb="6">
      <t>ネンド</t>
    </rPh>
    <rPh sb="5" eb="6">
      <t>ド</t>
    </rPh>
    <phoneticPr fontId="25"/>
  </si>
  <si>
    <t>1972年度</t>
    <rPh sb="4" eb="6">
      <t>ネンド</t>
    </rPh>
    <rPh sb="5" eb="6">
      <t>ド</t>
    </rPh>
    <phoneticPr fontId="25"/>
  </si>
  <si>
    <t>1973年度</t>
    <rPh sb="4" eb="6">
      <t>ネンド</t>
    </rPh>
    <rPh sb="5" eb="6">
      <t>ド</t>
    </rPh>
    <phoneticPr fontId="25"/>
  </si>
  <si>
    <t>1974年度</t>
    <rPh sb="4" eb="6">
      <t>ネンド</t>
    </rPh>
    <rPh sb="5" eb="6">
      <t>ド</t>
    </rPh>
    <phoneticPr fontId="25"/>
  </si>
  <si>
    <t>1975年度</t>
    <rPh sb="4" eb="6">
      <t>ネンド</t>
    </rPh>
    <rPh sb="5" eb="6">
      <t>ド</t>
    </rPh>
    <phoneticPr fontId="25"/>
  </si>
  <si>
    <t>1976年度</t>
    <rPh sb="4" eb="6">
      <t>ネンド</t>
    </rPh>
    <rPh sb="5" eb="6">
      <t>ド</t>
    </rPh>
    <phoneticPr fontId="25"/>
  </si>
  <si>
    <t>1977年度</t>
    <rPh sb="4" eb="6">
      <t>ネンド</t>
    </rPh>
    <rPh sb="5" eb="6">
      <t>ド</t>
    </rPh>
    <phoneticPr fontId="25"/>
  </si>
  <si>
    <t>1978年度</t>
    <rPh sb="4" eb="6">
      <t>ネンド</t>
    </rPh>
    <rPh sb="5" eb="6">
      <t>ド</t>
    </rPh>
    <phoneticPr fontId="25"/>
  </si>
  <si>
    <t>1979年度</t>
    <rPh sb="4" eb="6">
      <t>ネンド</t>
    </rPh>
    <rPh sb="5" eb="6">
      <t>ド</t>
    </rPh>
    <phoneticPr fontId="25"/>
  </si>
  <si>
    <t>1980年度</t>
    <rPh sb="4" eb="6">
      <t>ネンド</t>
    </rPh>
    <rPh sb="5" eb="6">
      <t>ド</t>
    </rPh>
    <phoneticPr fontId="25"/>
  </si>
  <si>
    <t>1981年度</t>
    <rPh sb="4" eb="6">
      <t>ネンド</t>
    </rPh>
    <rPh sb="5" eb="6">
      <t>ド</t>
    </rPh>
    <phoneticPr fontId="25"/>
  </si>
  <si>
    <t>1982年度</t>
    <rPh sb="4" eb="6">
      <t>ネンド</t>
    </rPh>
    <rPh sb="5" eb="6">
      <t>ド</t>
    </rPh>
    <phoneticPr fontId="25"/>
  </si>
  <si>
    <t>1983年度</t>
    <rPh sb="4" eb="6">
      <t>ネンド</t>
    </rPh>
    <rPh sb="5" eb="6">
      <t>ド</t>
    </rPh>
    <phoneticPr fontId="25"/>
  </si>
  <si>
    <t>1984年度</t>
    <rPh sb="4" eb="6">
      <t>ネンド</t>
    </rPh>
    <rPh sb="5" eb="6">
      <t>ド</t>
    </rPh>
    <phoneticPr fontId="25"/>
  </si>
  <si>
    <t>1985年度</t>
    <rPh sb="4" eb="6">
      <t>ネンド</t>
    </rPh>
    <rPh sb="5" eb="6">
      <t>ド</t>
    </rPh>
    <phoneticPr fontId="25"/>
  </si>
  <si>
    <t>1986年度</t>
    <rPh sb="4" eb="6">
      <t>ネンド</t>
    </rPh>
    <rPh sb="5" eb="6">
      <t>ド</t>
    </rPh>
    <phoneticPr fontId="25"/>
  </si>
  <si>
    <t>1987年度</t>
    <rPh sb="4" eb="6">
      <t>ネンド</t>
    </rPh>
    <rPh sb="5" eb="6">
      <t>ド</t>
    </rPh>
    <phoneticPr fontId="25"/>
  </si>
  <si>
    <t>1988年度</t>
    <rPh sb="4" eb="6">
      <t>ネンド</t>
    </rPh>
    <rPh sb="5" eb="6">
      <t>ド</t>
    </rPh>
    <phoneticPr fontId="25"/>
  </si>
  <si>
    <t>1989年度</t>
    <rPh sb="4" eb="6">
      <t>ネンド</t>
    </rPh>
    <rPh sb="5" eb="6">
      <t>ド</t>
    </rPh>
    <phoneticPr fontId="25"/>
  </si>
  <si>
    <t>1990年度</t>
    <rPh sb="4" eb="6">
      <t>ネンド</t>
    </rPh>
    <rPh sb="5" eb="6">
      <t>ド</t>
    </rPh>
    <phoneticPr fontId="25"/>
  </si>
  <si>
    <t>1991年度</t>
    <rPh sb="4" eb="6">
      <t>ネンド</t>
    </rPh>
    <rPh sb="5" eb="6">
      <t>ド</t>
    </rPh>
    <phoneticPr fontId="25"/>
  </si>
  <si>
    <t>1992年度</t>
    <rPh sb="4" eb="6">
      <t>ネンド</t>
    </rPh>
    <rPh sb="5" eb="6">
      <t>ド</t>
    </rPh>
    <phoneticPr fontId="25"/>
  </si>
  <si>
    <t>1993年度</t>
    <rPh sb="4" eb="6">
      <t>ネンド</t>
    </rPh>
    <rPh sb="5" eb="6">
      <t>ド</t>
    </rPh>
    <phoneticPr fontId="25"/>
  </si>
  <si>
    <t>1994年度</t>
    <rPh sb="4" eb="6">
      <t>ネンド</t>
    </rPh>
    <rPh sb="5" eb="6">
      <t>ド</t>
    </rPh>
    <phoneticPr fontId="25"/>
  </si>
  <si>
    <t>1995年度</t>
    <rPh sb="4" eb="6">
      <t>ネンド</t>
    </rPh>
    <rPh sb="5" eb="6">
      <t>ド</t>
    </rPh>
    <phoneticPr fontId="25"/>
  </si>
  <si>
    <t>1996年度</t>
    <rPh sb="4" eb="6">
      <t>ネンド</t>
    </rPh>
    <rPh sb="5" eb="6">
      <t>ド</t>
    </rPh>
    <phoneticPr fontId="25"/>
  </si>
  <si>
    <t>1997年度</t>
    <rPh sb="4" eb="6">
      <t>ネンド</t>
    </rPh>
    <rPh sb="5" eb="6">
      <t>ド</t>
    </rPh>
    <phoneticPr fontId="25"/>
  </si>
  <si>
    <t>1998年度</t>
    <rPh sb="4" eb="6">
      <t>ネンド</t>
    </rPh>
    <rPh sb="5" eb="6">
      <t>ド</t>
    </rPh>
    <phoneticPr fontId="25"/>
  </si>
  <si>
    <t>1999年度</t>
    <rPh sb="4" eb="6">
      <t>ネンド</t>
    </rPh>
    <rPh sb="5" eb="6">
      <t>ド</t>
    </rPh>
    <phoneticPr fontId="25"/>
  </si>
  <si>
    <t>2000年度</t>
    <rPh sb="4" eb="6">
      <t>ネンド</t>
    </rPh>
    <rPh sb="5" eb="6">
      <t>ド</t>
    </rPh>
    <phoneticPr fontId="25"/>
  </si>
  <si>
    <t>2001年度</t>
    <rPh sb="4" eb="6">
      <t>ネンド</t>
    </rPh>
    <rPh sb="5" eb="6">
      <t>ド</t>
    </rPh>
    <phoneticPr fontId="25"/>
  </si>
  <si>
    <t>2002年度</t>
    <rPh sb="4" eb="6">
      <t>ネンド</t>
    </rPh>
    <rPh sb="5" eb="6">
      <t>ド</t>
    </rPh>
    <phoneticPr fontId="25"/>
  </si>
  <si>
    <t>2003年度</t>
    <rPh sb="4" eb="6">
      <t>ネンド</t>
    </rPh>
    <rPh sb="5" eb="6">
      <t>ド</t>
    </rPh>
    <phoneticPr fontId="25"/>
  </si>
  <si>
    <t>2004年度</t>
    <rPh sb="4" eb="6">
      <t>ネンド</t>
    </rPh>
    <rPh sb="5" eb="6">
      <t>ド</t>
    </rPh>
    <phoneticPr fontId="25"/>
  </si>
  <si>
    <t>2005年度</t>
    <rPh sb="4" eb="6">
      <t>ネンド</t>
    </rPh>
    <rPh sb="5" eb="6">
      <t>ド</t>
    </rPh>
    <phoneticPr fontId="25"/>
  </si>
  <si>
    <t>2006年度</t>
    <rPh sb="4" eb="6">
      <t>ネンド</t>
    </rPh>
    <rPh sb="5" eb="6">
      <t>ド</t>
    </rPh>
    <phoneticPr fontId="25"/>
  </si>
  <si>
    <t>2007年度</t>
    <rPh sb="4" eb="6">
      <t>ネンド</t>
    </rPh>
    <rPh sb="5" eb="6">
      <t>ド</t>
    </rPh>
    <phoneticPr fontId="25"/>
  </si>
  <si>
    <t>2008年度</t>
    <rPh sb="4" eb="6">
      <t>ネンド</t>
    </rPh>
    <rPh sb="5" eb="6">
      <t>ド</t>
    </rPh>
    <phoneticPr fontId="25"/>
  </si>
  <si>
    <t>2009年度</t>
    <rPh sb="4" eb="6">
      <t>ネンド</t>
    </rPh>
    <rPh sb="5" eb="6">
      <t>ド</t>
    </rPh>
    <phoneticPr fontId="25"/>
  </si>
  <si>
    <t>2010年度</t>
    <rPh sb="4" eb="6">
      <t>ネンド</t>
    </rPh>
    <rPh sb="5" eb="6">
      <t>ド</t>
    </rPh>
    <phoneticPr fontId="25"/>
  </si>
  <si>
    <t>2011年度</t>
    <rPh sb="4" eb="6">
      <t>ネンド</t>
    </rPh>
    <rPh sb="5" eb="6">
      <t>ド</t>
    </rPh>
    <phoneticPr fontId="25"/>
  </si>
  <si>
    <t>2012年度</t>
    <rPh sb="4" eb="6">
      <t>ネンド</t>
    </rPh>
    <rPh sb="5" eb="6">
      <t>ド</t>
    </rPh>
    <phoneticPr fontId="25"/>
  </si>
  <si>
    <t>2013年度</t>
    <rPh sb="4" eb="6">
      <t>ネンド</t>
    </rPh>
    <rPh sb="5" eb="6">
      <t>ド</t>
    </rPh>
    <phoneticPr fontId="25"/>
  </si>
  <si>
    <t>2014年度</t>
    <rPh sb="4" eb="6">
      <t>ネンド</t>
    </rPh>
    <rPh sb="5" eb="6">
      <t>ド</t>
    </rPh>
    <phoneticPr fontId="25"/>
  </si>
  <si>
    <t>2015年度</t>
    <rPh sb="4" eb="6">
      <t>ネンド</t>
    </rPh>
    <rPh sb="5" eb="6">
      <t>ド</t>
    </rPh>
    <phoneticPr fontId="25"/>
  </si>
  <si>
    <t>2016年度</t>
    <rPh sb="4" eb="6">
      <t>ネンド</t>
    </rPh>
    <rPh sb="5" eb="6">
      <t>ド</t>
    </rPh>
    <phoneticPr fontId="25"/>
  </si>
  <si>
    <t>2017年度</t>
    <rPh sb="4" eb="6">
      <t>ネンド</t>
    </rPh>
    <rPh sb="5" eb="6">
      <t>ド</t>
    </rPh>
    <phoneticPr fontId="25"/>
  </si>
  <si>
    <t>2018年度</t>
    <rPh sb="4" eb="6">
      <t>ネンド</t>
    </rPh>
    <rPh sb="5" eb="6">
      <t>ド</t>
    </rPh>
    <phoneticPr fontId="25"/>
  </si>
  <si>
    <t>2019年度</t>
    <rPh sb="4" eb="6">
      <t>ネンド</t>
    </rPh>
    <rPh sb="5" eb="6">
      <t>ド</t>
    </rPh>
    <phoneticPr fontId="25"/>
  </si>
  <si>
    <t>2020年度</t>
    <rPh sb="4" eb="6">
      <t>ネンド</t>
    </rPh>
    <rPh sb="5" eb="6">
      <t>ド</t>
    </rPh>
    <phoneticPr fontId="25"/>
  </si>
  <si>
    <t>2021年度</t>
    <rPh sb="4" eb="6">
      <t>ネンド</t>
    </rPh>
    <rPh sb="5" eb="6">
      <t>ド</t>
    </rPh>
    <phoneticPr fontId="25"/>
  </si>
  <si>
    <t>2022年度</t>
    <rPh sb="4" eb="6">
      <t>ネンド</t>
    </rPh>
    <rPh sb="5" eb="6">
      <t>ド</t>
    </rPh>
    <phoneticPr fontId="25"/>
  </si>
  <si>
    <t>2023年度</t>
    <rPh sb="4" eb="6">
      <t>ネンド</t>
    </rPh>
    <rPh sb="5" eb="6">
      <t>ド</t>
    </rPh>
    <phoneticPr fontId="25"/>
  </si>
  <si>
    <t>2024年度</t>
    <rPh sb="4" eb="6">
      <t>ネンド</t>
    </rPh>
    <rPh sb="5" eb="6">
      <t>ド</t>
    </rPh>
    <phoneticPr fontId="25"/>
  </si>
  <si>
    <t>2025年度</t>
    <rPh sb="4" eb="6">
      <t>ネンド</t>
    </rPh>
    <rPh sb="5" eb="6">
      <t>ド</t>
    </rPh>
    <phoneticPr fontId="25"/>
  </si>
  <si>
    <t>2026年度</t>
    <rPh sb="4" eb="6">
      <t>ネンド</t>
    </rPh>
    <rPh sb="5" eb="6">
      <t>ド</t>
    </rPh>
    <phoneticPr fontId="25"/>
  </si>
  <si>
    <t>2027年度</t>
    <rPh sb="4" eb="6">
      <t>ネンド</t>
    </rPh>
    <rPh sb="5" eb="6">
      <t>ド</t>
    </rPh>
    <phoneticPr fontId="25"/>
  </si>
  <si>
    <t>2028年度</t>
    <rPh sb="4" eb="6">
      <t>ネンド</t>
    </rPh>
    <rPh sb="5" eb="6">
      <t>ド</t>
    </rPh>
    <phoneticPr fontId="25"/>
  </si>
  <si>
    <t>2029年度</t>
    <rPh sb="4" eb="6">
      <t>ネンド</t>
    </rPh>
    <rPh sb="5" eb="6">
      <t>ド</t>
    </rPh>
    <phoneticPr fontId="25"/>
  </si>
  <si>
    <t>2030年度</t>
    <rPh sb="4" eb="6">
      <t>ネンド</t>
    </rPh>
    <rPh sb="5" eb="6">
      <t>ド</t>
    </rPh>
    <phoneticPr fontId="25"/>
  </si>
  <si>
    <t>2031年度</t>
    <rPh sb="4" eb="6">
      <t>ネンド</t>
    </rPh>
    <rPh sb="5" eb="6">
      <t>ド</t>
    </rPh>
    <phoneticPr fontId="25"/>
  </si>
  <si>
    <t>2032年度</t>
    <rPh sb="4" eb="6">
      <t>ネンド</t>
    </rPh>
    <rPh sb="5" eb="6">
      <t>ド</t>
    </rPh>
    <phoneticPr fontId="25"/>
  </si>
  <si>
    <t>2033年度</t>
    <rPh sb="4" eb="6">
      <t>ネンド</t>
    </rPh>
    <rPh sb="5" eb="6">
      <t>ド</t>
    </rPh>
    <phoneticPr fontId="25"/>
  </si>
  <si>
    <t>2034年度</t>
    <rPh sb="4" eb="6">
      <t>ネンド</t>
    </rPh>
    <rPh sb="5" eb="6">
      <t>ド</t>
    </rPh>
    <phoneticPr fontId="25"/>
  </si>
  <si>
    <t>2035年度</t>
    <rPh sb="4" eb="6">
      <t>ネンド</t>
    </rPh>
    <rPh sb="5" eb="6">
      <t>ド</t>
    </rPh>
    <phoneticPr fontId="25"/>
  </si>
  <si>
    <t>2036年度</t>
    <rPh sb="4" eb="6">
      <t>ネンド</t>
    </rPh>
    <rPh sb="5" eb="6">
      <t>ド</t>
    </rPh>
    <phoneticPr fontId="25"/>
  </si>
  <si>
    <t>2037年度</t>
    <rPh sb="4" eb="6">
      <t>ネンド</t>
    </rPh>
    <rPh sb="5" eb="6">
      <t>ド</t>
    </rPh>
    <phoneticPr fontId="25"/>
  </si>
  <si>
    <t>2038年度</t>
    <rPh sb="4" eb="6">
      <t>ネンド</t>
    </rPh>
    <rPh sb="5" eb="6">
      <t>ド</t>
    </rPh>
    <phoneticPr fontId="25"/>
  </si>
  <si>
    <t>2039年度</t>
    <rPh sb="4" eb="6">
      <t>ネンド</t>
    </rPh>
    <rPh sb="5" eb="6">
      <t>ド</t>
    </rPh>
    <phoneticPr fontId="25"/>
  </si>
  <si>
    <t>2040年度</t>
    <rPh sb="4" eb="6">
      <t>ネンド</t>
    </rPh>
    <rPh sb="5" eb="6">
      <t>ド</t>
    </rPh>
    <phoneticPr fontId="25"/>
  </si>
  <si>
    <t>2041年度</t>
    <rPh sb="4" eb="6">
      <t>ネンド</t>
    </rPh>
    <rPh sb="5" eb="6">
      <t>ド</t>
    </rPh>
    <phoneticPr fontId="25"/>
  </si>
  <si>
    <t>2042年度</t>
    <rPh sb="4" eb="6">
      <t>ネンド</t>
    </rPh>
    <rPh sb="5" eb="6">
      <t>ド</t>
    </rPh>
    <phoneticPr fontId="25"/>
  </si>
  <si>
    <t>2043年度</t>
    <rPh sb="4" eb="6">
      <t>ネンド</t>
    </rPh>
    <rPh sb="5" eb="6">
      <t>ド</t>
    </rPh>
    <phoneticPr fontId="25"/>
  </si>
  <si>
    <t>2044年度</t>
    <rPh sb="4" eb="6">
      <t>ネンド</t>
    </rPh>
    <rPh sb="5" eb="6">
      <t>ド</t>
    </rPh>
    <phoneticPr fontId="25"/>
  </si>
  <si>
    <t>2045年度</t>
    <rPh sb="4" eb="6">
      <t>ネンド</t>
    </rPh>
    <rPh sb="5" eb="6">
      <t>ド</t>
    </rPh>
    <phoneticPr fontId="25"/>
  </si>
  <si>
    <t>2046年度</t>
    <rPh sb="4" eb="6">
      <t>ネンド</t>
    </rPh>
    <rPh sb="5" eb="6">
      <t>ド</t>
    </rPh>
    <phoneticPr fontId="25"/>
  </si>
  <si>
    <t>2047年度</t>
    <rPh sb="4" eb="6">
      <t>ネンド</t>
    </rPh>
    <rPh sb="5" eb="6">
      <t>ド</t>
    </rPh>
    <phoneticPr fontId="25"/>
  </si>
  <si>
    <t>2048年度以降</t>
    <rPh sb="4" eb="6">
      <t>ネンド</t>
    </rPh>
    <rPh sb="5" eb="6">
      <t>ド</t>
    </rPh>
    <rPh sb="6" eb="8">
      <t>イコウ</t>
    </rPh>
    <phoneticPr fontId="25"/>
  </si>
  <si>
    <t>新21</t>
    <rPh sb="0" eb="1">
      <t>シン</t>
    </rPh>
    <phoneticPr fontId="9"/>
  </si>
  <si>
    <t>新22</t>
    <rPh sb="0" eb="1">
      <t>シン</t>
    </rPh>
    <phoneticPr fontId="9"/>
  </si>
  <si>
    <t>省庁(事業番号用)</t>
    <rPh sb="0" eb="2">
      <t>ショウチョウ</t>
    </rPh>
    <rPh sb="3" eb="5">
      <t>ジギョウ</t>
    </rPh>
    <rPh sb="5" eb="7">
      <t>バンゴウ</t>
    </rPh>
    <rPh sb="7" eb="8">
      <t>ヨウ</t>
    </rPh>
    <phoneticPr fontId="9"/>
  </si>
  <si>
    <t>官房</t>
    <phoneticPr fontId="9"/>
  </si>
  <si>
    <t>府</t>
    <phoneticPr fontId="9"/>
  </si>
  <si>
    <t>個情</t>
    <rPh sb="1" eb="2">
      <t>ジョウ</t>
    </rPh>
    <phoneticPr fontId="9"/>
  </si>
  <si>
    <t>公取</t>
    <phoneticPr fontId="9"/>
  </si>
  <si>
    <t>警察</t>
    <phoneticPr fontId="9"/>
  </si>
  <si>
    <t>金融</t>
    <phoneticPr fontId="9"/>
  </si>
  <si>
    <t>消費</t>
    <phoneticPr fontId="9"/>
  </si>
  <si>
    <t>復興</t>
    <phoneticPr fontId="9"/>
  </si>
  <si>
    <t>総務</t>
    <phoneticPr fontId="9"/>
  </si>
  <si>
    <t>法務</t>
    <phoneticPr fontId="9"/>
  </si>
  <si>
    <t>外務</t>
    <phoneticPr fontId="9"/>
  </si>
  <si>
    <t>財務</t>
    <rPh sb="0" eb="2">
      <t>ザイム</t>
    </rPh>
    <phoneticPr fontId="9"/>
  </si>
  <si>
    <t>文科</t>
    <phoneticPr fontId="9"/>
  </si>
  <si>
    <t>厚労</t>
    <phoneticPr fontId="9"/>
  </si>
  <si>
    <t>農水</t>
    <phoneticPr fontId="9"/>
  </si>
  <si>
    <t>経産</t>
    <phoneticPr fontId="9"/>
  </si>
  <si>
    <t>国交</t>
    <phoneticPr fontId="9"/>
  </si>
  <si>
    <t>環境</t>
    <phoneticPr fontId="9"/>
  </si>
  <si>
    <t>原規</t>
    <phoneticPr fontId="9"/>
  </si>
  <si>
    <t>防衛</t>
    <phoneticPr fontId="9"/>
  </si>
  <si>
    <t>カジノ</t>
    <phoneticPr fontId="9"/>
  </si>
  <si>
    <t>事業番号その3</t>
    <rPh sb="0" eb="4">
      <t>ジギョウバンゴウ</t>
    </rPh>
    <phoneticPr fontId="9"/>
  </si>
  <si>
    <t>個人情報保護委員会</t>
    <phoneticPr fontId="9"/>
  </si>
  <si>
    <t>令和2年度</t>
    <rPh sb="0" eb="2">
      <t>レイワ</t>
    </rPh>
    <phoneticPr fontId="9"/>
  </si>
  <si>
    <t>カジノ管理委員会</t>
    <rPh sb="3" eb="5">
      <t>カンリ</t>
    </rPh>
    <rPh sb="5" eb="8">
      <t>イインカイ</t>
    </rPh>
    <phoneticPr fontId="9"/>
  </si>
  <si>
    <t>令和3年度</t>
    <rPh sb="0" eb="2">
      <t>レイワ</t>
    </rPh>
    <phoneticPr fontId="9"/>
  </si>
  <si>
    <t>活動指標</t>
  </si>
  <si>
    <t>活動目標</t>
    <rPh sb="0" eb="2">
      <t>カツドウ</t>
    </rPh>
    <rPh sb="2" eb="4">
      <t>モクヒョウ</t>
    </rPh>
    <phoneticPr fontId="9"/>
  </si>
  <si>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9"/>
  </si>
  <si>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9"/>
  </si>
  <si>
    <t>活動内容
（アクティビティ）</t>
    <phoneticPr fontId="9"/>
  </si>
  <si>
    <t>活動目標及び
活動実績
（アウトプット）</t>
    <phoneticPr fontId="9"/>
  </si>
  <si>
    <t>単位当たり
コスト</t>
    <rPh sb="0" eb="2">
      <t>タンイ</t>
    </rPh>
    <rPh sb="2" eb="3">
      <t>ア</t>
    </rPh>
    <phoneticPr fontId="9"/>
  </si>
  <si>
    <t>算出根拠</t>
    <rPh sb="0" eb="2">
      <t>サンシュツ</t>
    </rPh>
    <rPh sb="2" eb="4">
      <t>コンキョ</t>
    </rPh>
    <phoneticPr fontId="9"/>
  </si>
  <si>
    <t>計算式</t>
    <rPh sb="0" eb="2">
      <t>ケイサン</t>
    </rPh>
    <rPh sb="2" eb="3">
      <t>シキ</t>
    </rPh>
    <phoneticPr fontId="9"/>
  </si>
  <si>
    <t>政策評価書URL</t>
    <rPh sb="0" eb="2">
      <t>セイサク</t>
    </rPh>
    <rPh sb="2" eb="4">
      <t>ヒョウカ</t>
    </rPh>
    <rPh sb="4" eb="5">
      <t>ショ</t>
    </rPh>
    <phoneticPr fontId="9"/>
  </si>
  <si>
    <t>該当箇所</t>
    <rPh sb="0" eb="2">
      <t>ガイトウ</t>
    </rPh>
    <rPh sb="2" eb="4">
      <t>カショ</t>
    </rPh>
    <phoneticPr fontId="9"/>
  </si>
  <si>
    <t>令和4年度</t>
    <rPh sb="0" eb="2">
      <t>レイワ</t>
    </rPh>
    <phoneticPr fontId="9"/>
  </si>
  <si>
    <t>令和5年度要求</t>
    <rPh sb="0" eb="2">
      <t>レイワ</t>
    </rPh>
    <rPh sb="5" eb="7">
      <t>ヨウキュウ</t>
    </rPh>
    <phoneticPr fontId="9"/>
  </si>
  <si>
    <t>令和4年度当初予算</t>
    <rPh sb="0" eb="2">
      <t>レイワ</t>
    </rPh>
    <phoneticPr fontId="9"/>
  </si>
  <si>
    <t>令和5年度要求</t>
    <rPh sb="0" eb="2">
      <t>レイワ</t>
    </rPh>
    <phoneticPr fontId="9"/>
  </si>
  <si>
    <t>令和4・5年度
予算内訳
（単位：百万円）</t>
    <rPh sb="0" eb="2">
      <t>レイワ</t>
    </rPh>
    <rPh sb="8" eb="10">
      <t>ヨサン</t>
    </rPh>
    <rPh sb="10" eb="12">
      <t>ウチワケ</t>
    </rPh>
    <phoneticPr fontId="9"/>
  </si>
  <si>
    <t>5年度
活動見込</t>
    <rPh sb="4" eb="6">
      <t>カツドウ</t>
    </rPh>
    <rPh sb="6" eb="8">
      <t>ミコ</t>
    </rPh>
    <phoneticPr fontId="9"/>
  </si>
  <si>
    <t>4年度活動見込</t>
    <rPh sb="3" eb="5">
      <t>カツドウ</t>
    </rPh>
    <rPh sb="5" eb="7">
      <t>ミコ</t>
    </rPh>
    <phoneticPr fontId="9"/>
  </si>
  <si>
    <t>令和2年度</t>
    <rPh sb="0" eb="2">
      <t>レイワ</t>
    </rPh>
    <rPh sb="3" eb="5">
      <t>ネンド</t>
    </rPh>
    <rPh sb="4" eb="5">
      <t>ド</t>
    </rPh>
    <phoneticPr fontId="9"/>
  </si>
  <si>
    <t>令和4年度行政事業レビューシート</t>
    <rPh sb="0" eb="2">
      <t>レイワ</t>
    </rPh>
    <rPh sb="3" eb="5">
      <t>ネンド</t>
    </rPh>
    <rPh sb="5" eb="7">
      <t>ギョウセイ</t>
    </rPh>
    <rPh sb="7" eb="9">
      <t>ジギョウ</t>
    </rPh>
    <phoneticPr fontId="9"/>
  </si>
  <si>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9"/>
  </si>
  <si>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9"/>
  </si>
  <si>
    <t>（新経済・財政再生計画改革工程表 2021）URL：</t>
    <phoneticPr fontId="9"/>
  </si>
  <si>
    <t>デジタル庁</t>
    <rPh sb="4" eb="5">
      <t>チョウ</t>
    </rPh>
    <phoneticPr fontId="9"/>
  </si>
  <si>
    <t>令和３年度</t>
    <rPh sb="0" eb="2">
      <t>レイワ</t>
    </rPh>
    <rPh sb="3" eb="5">
      <t>ネンド</t>
    </rPh>
    <phoneticPr fontId="9"/>
  </si>
  <si>
    <t>デジ</t>
    <phoneticPr fontId="9"/>
  </si>
  <si>
    <t>新23</t>
    <rPh sb="0" eb="1">
      <t>シン</t>
    </rPh>
    <phoneticPr fontId="9"/>
  </si>
  <si>
    <t>事業名</t>
    <rPh sb="0" eb="2">
      <t>ジギョウ</t>
    </rPh>
    <rPh sb="2" eb="3">
      <t>メイ</t>
    </rPh>
    <phoneticPr fontId="9"/>
  </si>
  <si>
    <t>令和5年度</t>
    <rPh sb="0" eb="2">
      <t>レイワ</t>
    </rPh>
    <rPh sb="3" eb="5">
      <t>ネンド</t>
    </rPh>
    <phoneticPr fontId="9"/>
  </si>
  <si>
    <t>○</t>
  </si>
  <si>
    <t>内閣府</t>
  </si>
  <si>
    <t>府</t>
  </si>
  <si>
    <t>科学技術・イノベーション推進事務局</t>
    <rPh sb="0" eb="2">
      <t>カガク</t>
    </rPh>
    <rPh sb="2" eb="4">
      <t>ギジュツ</t>
    </rPh>
    <rPh sb="12" eb="14">
      <t>スイシン</t>
    </rPh>
    <rPh sb="14" eb="17">
      <t>ジムキョク</t>
    </rPh>
    <phoneticPr fontId="9"/>
  </si>
  <si>
    <t>官民研究開発投資拡大プログラム（PRISM）</t>
    <rPh sb="0" eb="2">
      <t>カンミン</t>
    </rPh>
    <rPh sb="2" eb="4">
      <t>ケンキュウ</t>
    </rPh>
    <rPh sb="4" eb="6">
      <t>カイハツ</t>
    </rPh>
    <rPh sb="6" eb="8">
      <t>トウシ</t>
    </rPh>
    <rPh sb="8" eb="10">
      <t>カクダイ</t>
    </rPh>
    <phoneticPr fontId="9"/>
  </si>
  <si>
    <t>参事官（官民研究開発投資拡大プログラム）</t>
    <rPh sb="0" eb="3">
      <t>サンジカン</t>
    </rPh>
    <rPh sb="4" eb="6">
      <t>カンミン</t>
    </rPh>
    <rPh sb="6" eb="8">
      <t>ケンキュウ</t>
    </rPh>
    <rPh sb="8" eb="10">
      <t>カイハツ</t>
    </rPh>
    <rPh sb="10" eb="12">
      <t>トウシ</t>
    </rPh>
    <rPh sb="12" eb="14">
      <t>カクダイ</t>
    </rPh>
    <phoneticPr fontId="9"/>
  </si>
  <si>
    <t>植木　健司</t>
    <rPh sb="0" eb="2">
      <t>ウエキ</t>
    </rPh>
    <rPh sb="3" eb="5">
      <t>ケンジ</t>
    </rPh>
    <phoneticPr fontId="9"/>
  </si>
  <si>
    <t>民間研究開発投資誘発効果の高い領域又は財政支出の効率化に資する領域への各省庁施策の誘導を図ることを目的とする。</t>
    <phoneticPr fontId="9"/>
  </si>
  <si>
    <t xml:space="preserve">「総合科学技術・イノベーション会議（議長：内閣総理大臣）（以下「CSTI」という。）」の有識者議員から構成される「ガバニングボード」を実質的な最高意思決定機関として、PRISMで予算付加すべきターゲット領域及び領域統括（外部有識者）を設定し、「第５期科学技術基本計画」や「統合イノベーション戦略」等の各種戦略の実現に必要な各省庁の研究開発関連施策を抽出して、PRISMとして予算付加すべき研究開発関連施策をCSTI/ガバニングボードがトップダウンで最終決定する。また、PRISMは目未定の経費として内閣府に予算計上されており、実際の予算執行は、PRISMで予算付加される対象施策（研究開発関連施策）を所管する関係省庁の予算費目に移し替えて、当該関係省庁が実施する。
</t>
    <phoneticPr fontId="9"/>
  </si>
  <si>
    <t>科学技術イノベーション創造推進事業</t>
    <rPh sb="11" eb="13">
      <t>ソウゾウ</t>
    </rPh>
    <rPh sb="13" eb="15">
      <t>スイシン</t>
    </rPh>
    <rPh sb="15" eb="17">
      <t>ジギョウ</t>
    </rPh>
    <phoneticPr fontId="9"/>
  </si>
  <si>
    <t>民間資金の受入を国費の約４分の１以上</t>
    <rPh sb="0" eb="2">
      <t>ミンカン</t>
    </rPh>
    <rPh sb="2" eb="4">
      <t>シキン</t>
    </rPh>
    <rPh sb="5" eb="6">
      <t>ウ</t>
    </rPh>
    <rPh sb="6" eb="7">
      <t>イ</t>
    </rPh>
    <rPh sb="8" eb="10">
      <t>コクヒ</t>
    </rPh>
    <rPh sb="11" eb="12">
      <t>ヤク</t>
    </rPh>
    <rPh sb="13" eb="14">
      <t>ブン</t>
    </rPh>
    <rPh sb="16" eb="18">
      <t>イジョウ</t>
    </rPh>
    <phoneticPr fontId="9"/>
  </si>
  <si>
    <t>PRISMにおける民間からの資金等（人・もの・資金）の受入状況</t>
    <rPh sb="9" eb="11">
      <t>ミンカン</t>
    </rPh>
    <rPh sb="14" eb="16">
      <t>シキン</t>
    </rPh>
    <rPh sb="16" eb="17">
      <t>トウ</t>
    </rPh>
    <rPh sb="18" eb="19">
      <t>ヒト</t>
    </rPh>
    <rPh sb="23" eb="25">
      <t>シキン</t>
    </rPh>
    <rPh sb="27" eb="28">
      <t>ウ</t>
    </rPh>
    <rPh sb="28" eb="29">
      <t>イ</t>
    </rPh>
    <rPh sb="29" eb="31">
      <t>ジョウキョウ</t>
    </rPh>
    <phoneticPr fontId="9"/>
  </si>
  <si>
    <t>令和3年度に事業開始時点で民間の貢献がどの程度見込まれるかを関係省庁からヒアリングした結果に基づく推定値</t>
    <rPh sb="0" eb="2">
      <t>レイワ</t>
    </rPh>
    <rPh sb="3" eb="5">
      <t>ネンド</t>
    </rPh>
    <rPh sb="6" eb="8">
      <t>ジギョウ</t>
    </rPh>
    <rPh sb="8" eb="10">
      <t>カイシ</t>
    </rPh>
    <rPh sb="10" eb="12">
      <t>ジテン</t>
    </rPh>
    <rPh sb="13" eb="15">
      <t>ミンカン</t>
    </rPh>
    <rPh sb="16" eb="18">
      <t>コウケン</t>
    </rPh>
    <rPh sb="21" eb="23">
      <t>テイド</t>
    </rPh>
    <rPh sb="23" eb="25">
      <t>ミコ</t>
    </rPh>
    <rPh sb="30" eb="32">
      <t>カンケイ</t>
    </rPh>
    <rPh sb="32" eb="34">
      <t>ショウチョウ</t>
    </rPh>
    <rPh sb="43" eb="45">
      <t>ケッカ</t>
    </rPh>
    <rPh sb="46" eb="47">
      <t>モト</t>
    </rPh>
    <rPh sb="49" eb="52">
      <t>スイテイチ</t>
    </rPh>
    <phoneticPr fontId="9"/>
  </si>
  <si>
    <t>対象施策数</t>
    <rPh sb="0" eb="2">
      <t>タイショウ</t>
    </rPh>
    <rPh sb="2" eb="3">
      <t>セ</t>
    </rPh>
    <rPh sb="3" eb="4">
      <t>サク</t>
    </rPh>
    <rPh sb="4" eb="5">
      <t>スウ</t>
    </rPh>
    <phoneticPr fontId="9"/>
  </si>
  <si>
    <t>件</t>
    <rPh sb="0" eb="1">
      <t>クダン</t>
    </rPh>
    <phoneticPr fontId="9"/>
  </si>
  <si>
    <t>-</t>
    <phoneticPr fontId="9"/>
  </si>
  <si>
    <t>必要な経費／対象施策数　　　　　　　　　　　　　　</t>
    <rPh sb="0" eb="2">
      <t>ヒツヨウ</t>
    </rPh>
    <rPh sb="3" eb="5">
      <t>ケイヒ</t>
    </rPh>
    <rPh sb="6" eb="8">
      <t>タイショウ</t>
    </rPh>
    <rPh sb="8" eb="9">
      <t>セ</t>
    </rPh>
    <rPh sb="9" eb="10">
      <t>サク</t>
    </rPh>
    <rPh sb="10" eb="11">
      <t>スウ</t>
    </rPh>
    <phoneticPr fontId="9"/>
  </si>
  <si>
    <t>必要な経費/必要施策数</t>
    <rPh sb="0" eb="2">
      <t>ヒツヨウ</t>
    </rPh>
    <rPh sb="3" eb="5">
      <t>ケイヒ</t>
    </rPh>
    <rPh sb="6" eb="8">
      <t>ヒツヨウ</t>
    </rPh>
    <rPh sb="8" eb="9">
      <t>セ</t>
    </rPh>
    <rPh sb="9" eb="10">
      <t>サク</t>
    </rPh>
    <rPh sb="10" eb="11">
      <t>スウ</t>
    </rPh>
    <phoneticPr fontId="9"/>
  </si>
  <si>
    <t>9,825/28</t>
    <phoneticPr fontId="9"/>
  </si>
  <si>
    <t>10,902/39</t>
    <phoneticPr fontId="9"/>
  </si>
  <si>
    <t>本事業は、関係省庁の実施する研究開発関連施策やシステム改革関連施策に対し、内閣府から予算を移し替えのうえ、当該関係省庁が有する施策と一体的に執行することとしている。そのため、国（内閣府）が実施すべき事業である。また、本事業は、文科省が所管する国立大学運営費交付金に上乗せして、外部資金獲得に関する実績のデータにより選定した大学のみにアワードとしての交付金を支給するものであり、国（内閣府）が実施すべき事業である。</t>
    <phoneticPr fontId="9"/>
  </si>
  <si>
    <t>CSTI/ガバニングボードの司令塔機能の下、本事業をレバレッジ（梃子）として、各省庁が実施する研究開発関連施策を民間研究開発投資の誘発効果の高い領域又は財政支出の効率化に資する領域へ誘導を図るものであり、政策手段としては必要かつ適切なものと考える。また、本事業は、産業界からの評価が高いSIP（戦略的イノベーション創造プログラム）とも連携・情報共有を図りながら、SIP型マネジメントの各省庁への展開にも活用しており、優先度の高い事業と考える。</t>
  </si>
  <si>
    <t>本事業に係るターゲット領域や対象施策等、あるいは交付対象の国立大学をCSTI/ガバニングボード、領域統括、あるいは専門家委員が選定することから、専門的かつ多層的な審査を行っており妥当である。また、委託先の選定に当たっては、研究開発関連施策を所管する関係省庁がルールに基づき適切に実施しているが、結果として応札者は１者となった。</t>
    <rPh sb="24" eb="26">
      <t>コウフ</t>
    </rPh>
    <rPh sb="26" eb="28">
      <t>タイショウ</t>
    </rPh>
    <rPh sb="29" eb="31">
      <t>コクリツ</t>
    </rPh>
    <rPh sb="31" eb="33">
      <t>ダイガク</t>
    </rPh>
    <rPh sb="57" eb="60">
      <t>センモンカ</t>
    </rPh>
    <rPh sb="60" eb="62">
      <t>イイン</t>
    </rPh>
    <phoneticPr fontId="9"/>
  </si>
  <si>
    <t>有</t>
  </si>
  <si>
    <t>無</t>
  </si>
  <si>
    <t>‐</t>
  </si>
  <si>
    <t>領域統括がターゲット領域における各省庁の対象施策を俯瞰し、当該ターゲット領域の対象施策の連携を促進するとともに、PRISMによって予算付加された施策と関係省庁の元施策の運営は、同一のプログラムディレクター（各省PD）が一体的に実施しており、効率的・効果的な事業運営に努めている。</t>
  </si>
  <si>
    <t>各省庁が実施する元施策と一体になって、目標に見合った成果を上げている。</t>
    <rPh sb="29" eb="30">
      <t>ア</t>
    </rPh>
    <phoneticPr fontId="9"/>
  </si>
  <si>
    <t>※詳細は、「資金の流れ」の欄に記載。</t>
    <phoneticPr fontId="9"/>
  </si>
  <si>
    <t>新30-0008</t>
    <rPh sb="0" eb="1">
      <t>シン</t>
    </rPh>
    <phoneticPr fontId="9"/>
  </si>
  <si>
    <t>本事業は平成30年度にスタートしたものであり、令和４年度で５年目を迎えた。令和５年度以降については、これまでの実績を検証しつつ、令和３年度に実施した中間評価において指摘のあったSIP型マネジメントの改善、認知度の向上、各省庁への配分に係る運用の改善等、より機動的な見直しを行いながら、引き続きより多くの成果が期待できる施策へ予算を配分していく仕組を構築する。</t>
    <rPh sb="0" eb="1">
      <t>ホン</t>
    </rPh>
    <rPh sb="1" eb="3">
      <t>ジギョウ</t>
    </rPh>
    <rPh sb="4" eb="6">
      <t>ヘイセイ</t>
    </rPh>
    <rPh sb="8" eb="10">
      <t>ネンド</t>
    </rPh>
    <rPh sb="23" eb="25">
      <t>レイワ</t>
    </rPh>
    <rPh sb="26" eb="28">
      <t>ネンド</t>
    </rPh>
    <rPh sb="30" eb="32">
      <t>ネンメ</t>
    </rPh>
    <rPh sb="33" eb="34">
      <t>ムカ</t>
    </rPh>
    <rPh sb="37" eb="39">
      <t>レイワ</t>
    </rPh>
    <rPh sb="40" eb="42">
      <t>ネンド</t>
    </rPh>
    <rPh sb="42" eb="44">
      <t>イコウ</t>
    </rPh>
    <rPh sb="55" eb="57">
      <t>ジッセキ</t>
    </rPh>
    <rPh sb="58" eb="60">
      <t>ケンショウ</t>
    </rPh>
    <rPh sb="64" eb="66">
      <t>レイワ</t>
    </rPh>
    <rPh sb="67" eb="68">
      <t>ネン</t>
    </rPh>
    <rPh sb="68" eb="69">
      <t>ド</t>
    </rPh>
    <rPh sb="70" eb="72">
      <t>ジッシ</t>
    </rPh>
    <rPh sb="74" eb="76">
      <t>チュウカン</t>
    </rPh>
    <rPh sb="76" eb="78">
      <t>ヒョウカ</t>
    </rPh>
    <rPh sb="82" eb="84">
      <t>シテキ</t>
    </rPh>
    <rPh sb="91" eb="92">
      <t>ガタ</t>
    </rPh>
    <rPh sb="99" eb="101">
      <t>カイゼン</t>
    </rPh>
    <rPh sb="102" eb="105">
      <t>ニンチド</t>
    </rPh>
    <rPh sb="106" eb="108">
      <t>コウジョウ</t>
    </rPh>
    <rPh sb="109" eb="112">
      <t>カクショウチョウ</t>
    </rPh>
    <rPh sb="114" eb="116">
      <t>ハイブン</t>
    </rPh>
    <rPh sb="117" eb="118">
      <t>カカ</t>
    </rPh>
    <rPh sb="119" eb="121">
      <t>ウンヨウ</t>
    </rPh>
    <rPh sb="122" eb="124">
      <t>カイゼン</t>
    </rPh>
    <rPh sb="124" eb="125">
      <t>トウ</t>
    </rPh>
    <rPh sb="128" eb="131">
      <t>キドウテキ</t>
    </rPh>
    <rPh sb="132" eb="134">
      <t>ミナオ</t>
    </rPh>
    <rPh sb="136" eb="137">
      <t>オコナ</t>
    </rPh>
    <rPh sb="142" eb="143">
      <t>ヒ</t>
    </rPh>
    <rPh sb="144" eb="145">
      <t>ツヅ</t>
    </rPh>
    <rPh sb="148" eb="149">
      <t>オオ</t>
    </rPh>
    <rPh sb="151" eb="153">
      <t>セイカ</t>
    </rPh>
    <rPh sb="154" eb="156">
      <t>キタイ</t>
    </rPh>
    <rPh sb="159" eb="161">
      <t>セサク</t>
    </rPh>
    <rPh sb="162" eb="164">
      <t>ヨサン</t>
    </rPh>
    <rPh sb="165" eb="167">
      <t>ハイブン</t>
    </rPh>
    <rPh sb="171" eb="173">
      <t>シク</t>
    </rPh>
    <rPh sb="174" eb="176">
      <t>コウチク</t>
    </rPh>
    <phoneticPr fontId="9"/>
  </si>
  <si>
    <t>☑</t>
  </si>
  <si>
    <t>交付金</t>
    <rPh sb="0" eb="3">
      <t>コウフキン</t>
    </rPh>
    <phoneticPr fontId="9"/>
  </si>
  <si>
    <t>国立研究開発法人情報通信研究機構運営費交付金</t>
    <phoneticPr fontId="9"/>
  </si>
  <si>
    <t>運営費交付金交付</t>
  </si>
  <si>
    <t>国立研究開発法人情報通信研究機構</t>
    <phoneticPr fontId="9"/>
  </si>
  <si>
    <t>脳情報から知覚情報を推定するAI技術の研究開発</t>
    <rPh sb="0" eb="1">
      <t>ノウ</t>
    </rPh>
    <rPh sb="1" eb="3">
      <t>ジョウホウ</t>
    </rPh>
    <rPh sb="5" eb="7">
      <t>チカク</t>
    </rPh>
    <rPh sb="7" eb="9">
      <t>ジョウホウ</t>
    </rPh>
    <rPh sb="10" eb="12">
      <t>スイテイ</t>
    </rPh>
    <rPh sb="16" eb="18">
      <t>ギジュツ</t>
    </rPh>
    <rPh sb="19" eb="21">
      <t>ケンキュウ</t>
    </rPh>
    <rPh sb="21" eb="23">
      <t>カイハツ</t>
    </rPh>
    <phoneticPr fontId="9"/>
  </si>
  <si>
    <t>株式会社三菱総合研究所</t>
    <phoneticPr fontId="9"/>
  </si>
  <si>
    <t>令和３年度　交通信号機を活用した第５世代移動通信システムネットワークの整備に向けた調査検討</t>
    <phoneticPr fontId="9"/>
  </si>
  <si>
    <t>日本電気株式会社</t>
    <phoneticPr fontId="9"/>
  </si>
  <si>
    <t>Ｌアラートの拡張・ＳＩＰ４Ｄとの連携を通じた災害関連情報集約・伝達の強化に関する研究開発</t>
    <phoneticPr fontId="9"/>
  </si>
  <si>
    <t>請負費</t>
    <rPh sb="0" eb="2">
      <t>ウケオイ</t>
    </rPh>
    <rPh sb="2" eb="3">
      <t>ヒ</t>
    </rPh>
    <phoneticPr fontId="9"/>
  </si>
  <si>
    <t>F. 株式会社三菱総合研究所</t>
    <phoneticPr fontId="9"/>
  </si>
  <si>
    <t>G.国立研究開発法人情報通信研究機構</t>
    <rPh sb="2" eb="4">
      <t>コクリツ</t>
    </rPh>
    <rPh sb="4" eb="6">
      <t>ケンキュウ</t>
    </rPh>
    <rPh sb="6" eb="8">
      <t>カイハツ</t>
    </rPh>
    <rPh sb="8" eb="10">
      <t>ホウジン</t>
    </rPh>
    <rPh sb="10" eb="14">
      <t>ジョウホウツウシン</t>
    </rPh>
    <rPh sb="14" eb="16">
      <t>ケンキュウ</t>
    </rPh>
    <rPh sb="16" eb="18">
      <t>キコウ</t>
    </rPh>
    <phoneticPr fontId="9"/>
  </si>
  <si>
    <t>C.農林水産省</t>
    <rPh sb="2" eb="4">
      <t>ノウリン</t>
    </rPh>
    <rPh sb="4" eb="7">
      <t>スイサンショウ</t>
    </rPh>
    <phoneticPr fontId="9"/>
  </si>
  <si>
    <t>委託費</t>
    <rPh sb="0" eb="2">
      <t>イタク</t>
    </rPh>
    <rPh sb="2" eb="3">
      <t>ヒ</t>
    </rPh>
    <phoneticPr fontId="9"/>
  </si>
  <si>
    <t>交付金</t>
    <rPh sb="0" eb="3">
      <t>コウフキン</t>
    </rPh>
    <phoneticPr fontId="9"/>
  </si>
  <si>
    <t>試験研究調査委託費</t>
    <rPh sb="0" eb="2">
      <t>シケン</t>
    </rPh>
    <rPh sb="2" eb="4">
      <t>ケンキュウ</t>
    </rPh>
    <rPh sb="4" eb="6">
      <t>チョウサ</t>
    </rPh>
    <rPh sb="6" eb="8">
      <t>イタク</t>
    </rPh>
    <rPh sb="8" eb="9">
      <t>ヒ</t>
    </rPh>
    <phoneticPr fontId="9"/>
  </si>
  <si>
    <t>国立研究開発法人農業・食品産業技術総合研究機構農業技術研究業務勘定運営費交付金</t>
    <rPh sb="8" eb="10">
      <t>ノウギョウ</t>
    </rPh>
    <rPh sb="11" eb="13">
      <t>ショクヒン</t>
    </rPh>
    <rPh sb="13" eb="15">
      <t>サンギョウ</t>
    </rPh>
    <rPh sb="15" eb="17">
      <t>ギジュツ</t>
    </rPh>
    <rPh sb="17" eb="19">
      <t>ソウゴウ</t>
    </rPh>
    <rPh sb="19" eb="21">
      <t>ケンキュウ</t>
    </rPh>
    <rPh sb="21" eb="23">
      <t>キコウ</t>
    </rPh>
    <rPh sb="23" eb="25">
      <t>ノウギョウ</t>
    </rPh>
    <rPh sb="25" eb="27">
      <t>ギジュツ</t>
    </rPh>
    <rPh sb="27" eb="29">
      <t>ケンキュウ</t>
    </rPh>
    <rPh sb="29" eb="31">
      <t>ギョウム</t>
    </rPh>
    <rPh sb="31" eb="33">
      <t>カンジョウ</t>
    </rPh>
    <rPh sb="33" eb="36">
      <t>ウンエイヒ</t>
    </rPh>
    <rPh sb="36" eb="39">
      <t>コウフキン</t>
    </rPh>
    <phoneticPr fontId="9"/>
  </si>
  <si>
    <t>調査費</t>
    <rPh sb="0" eb="3">
      <t>チョウサヒ</t>
    </rPh>
    <phoneticPr fontId="9"/>
  </si>
  <si>
    <t>補助金</t>
    <rPh sb="0" eb="3">
      <t>ホジョキン</t>
    </rPh>
    <phoneticPr fontId="9"/>
  </si>
  <si>
    <t>研究費</t>
    <rPh sb="0" eb="3">
      <t>ケンキュウヒ</t>
    </rPh>
    <phoneticPr fontId="9"/>
  </si>
  <si>
    <t>委託費</t>
    <rPh sb="0" eb="3">
      <t>イタクヒ</t>
    </rPh>
    <phoneticPr fontId="9"/>
  </si>
  <si>
    <t>技術研究開発調査費</t>
  </si>
  <si>
    <t>技術研究開発費補助金</t>
  </si>
  <si>
    <t>試験研究費</t>
  </si>
  <si>
    <t>技術研究開発委託費</t>
  </si>
  <si>
    <t>諸謝金、職員旅費、委員等旅費</t>
  </si>
  <si>
    <t>国立研究開発法人理化学研究所運営費交付金</t>
    <rPh sb="0" eb="8">
      <t>コクリツケンキュウカイハツホウジン</t>
    </rPh>
    <rPh sb="8" eb="14">
      <t>リカガクケンキュウジョ</t>
    </rPh>
    <rPh sb="14" eb="17">
      <t>ウンエイヒ</t>
    </rPh>
    <rPh sb="17" eb="20">
      <t>コウフキン</t>
    </rPh>
    <phoneticPr fontId="9"/>
  </si>
  <si>
    <t>科学技術試験研究委託費</t>
    <rPh sb="0" eb="4">
      <t>カガクギジュツ</t>
    </rPh>
    <rPh sb="4" eb="8">
      <t>シケンケンキュウ</t>
    </rPh>
    <rPh sb="8" eb="11">
      <t>イタクヒ</t>
    </rPh>
    <phoneticPr fontId="9"/>
  </si>
  <si>
    <t>国立研究開発法人物質・材料研究機構運営費交付金</t>
  </si>
  <si>
    <t>A.文部科学省</t>
    <rPh sb="2" eb="4">
      <t>モンブ</t>
    </rPh>
    <rPh sb="4" eb="6">
      <t>カガク</t>
    </rPh>
    <phoneticPr fontId="9"/>
  </si>
  <si>
    <t>B.厚生労働省</t>
    <rPh sb="2" eb="4">
      <t>コウセイ</t>
    </rPh>
    <rPh sb="4" eb="7">
      <t>ロウドウショウ</t>
    </rPh>
    <phoneticPr fontId="9"/>
  </si>
  <si>
    <t>厚生労働科学研究費補助金</t>
  </si>
  <si>
    <t>D.経済産業省</t>
    <rPh sb="2" eb="4">
      <t>ケイザイ</t>
    </rPh>
    <rPh sb="4" eb="7">
      <t>サンギョウショウ</t>
    </rPh>
    <phoneticPr fontId="9"/>
  </si>
  <si>
    <t>国立研究開発法人産業技術総合研究所運営費交付金</t>
    <rPh sb="0" eb="2">
      <t>コクリツ</t>
    </rPh>
    <rPh sb="2" eb="4">
      <t>ケンキュウ</t>
    </rPh>
    <rPh sb="4" eb="6">
      <t>カイハツ</t>
    </rPh>
    <rPh sb="6" eb="8">
      <t>ホウジン</t>
    </rPh>
    <rPh sb="17" eb="20">
      <t>ウンエイヒ</t>
    </rPh>
    <rPh sb="20" eb="23">
      <t>コウフキン</t>
    </rPh>
    <phoneticPr fontId="9"/>
  </si>
  <si>
    <t>E.国土交通省</t>
    <rPh sb="2" eb="4">
      <t>コクド</t>
    </rPh>
    <rPh sb="4" eb="7">
      <t>コウツウショウ</t>
    </rPh>
    <phoneticPr fontId="9"/>
  </si>
  <si>
    <t>I.国立研究開発法人科学技術振興機構</t>
    <rPh sb="2" eb="4">
      <t>コクリツ</t>
    </rPh>
    <rPh sb="4" eb="6">
      <t>ケンキュウ</t>
    </rPh>
    <rPh sb="6" eb="8">
      <t>カイハツ</t>
    </rPh>
    <rPh sb="8" eb="10">
      <t>ホウジン</t>
    </rPh>
    <rPh sb="10" eb="12">
      <t>カガク</t>
    </rPh>
    <rPh sb="12" eb="14">
      <t>ギジュツ</t>
    </rPh>
    <rPh sb="14" eb="16">
      <t>シンコウ</t>
    </rPh>
    <rPh sb="16" eb="18">
      <t>キコウ</t>
    </rPh>
    <phoneticPr fontId="9"/>
  </si>
  <si>
    <t>大学発新産業創出プログラム（START）　事業交付金</t>
    <rPh sb="21" eb="23">
      <t>ジギョウ</t>
    </rPh>
    <rPh sb="23" eb="26">
      <t>コウフキン</t>
    </rPh>
    <phoneticPr fontId="9"/>
  </si>
  <si>
    <t>補助金等交付</t>
  </si>
  <si>
    <t>交付金</t>
    <phoneticPr fontId="9"/>
  </si>
  <si>
    <t>国立研究開発法人農業・食品産業技術総合研究機構農業技術研究業務勘定運営費交付金</t>
    <phoneticPr fontId="9"/>
  </si>
  <si>
    <t>補助金</t>
    <phoneticPr fontId="9"/>
  </si>
  <si>
    <t>厚生労働科学研究費補助金</t>
    <phoneticPr fontId="9"/>
  </si>
  <si>
    <t>我が国の廃棄物発電技術の途上国への導入方策の調査・検討</t>
    <phoneticPr fontId="9"/>
  </si>
  <si>
    <t>調査費</t>
    <rPh sb="0" eb="3">
      <t>チョウサヒ</t>
    </rPh>
    <phoneticPr fontId="9"/>
  </si>
  <si>
    <t>株式会社エイト日本技術開発</t>
    <phoneticPr fontId="9"/>
  </si>
  <si>
    <t>独立行政法人日本貿易振興機構交付金</t>
    <phoneticPr fontId="9"/>
  </si>
  <si>
    <t>国立研究開発法人新エネルギー・産業技術総合開発機構一般勘定運営費交付金</t>
    <rPh sb="0" eb="2">
      <t>コクリツ</t>
    </rPh>
    <rPh sb="2" eb="4">
      <t>ケンキュウ</t>
    </rPh>
    <rPh sb="4" eb="6">
      <t>カイハツ</t>
    </rPh>
    <rPh sb="6" eb="8">
      <t>ホウジン</t>
    </rPh>
    <rPh sb="8" eb="9">
      <t>シン</t>
    </rPh>
    <rPh sb="15" eb="17">
      <t>サンギョウ</t>
    </rPh>
    <rPh sb="17" eb="19">
      <t>ギジュツ</t>
    </rPh>
    <rPh sb="19" eb="21">
      <t>ソウゴウ</t>
    </rPh>
    <rPh sb="21" eb="23">
      <t>カイハツ</t>
    </rPh>
    <rPh sb="23" eb="25">
      <t>キコウ</t>
    </rPh>
    <rPh sb="25" eb="27">
      <t>イッパン</t>
    </rPh>
    <rPh sb="27" eb="29">
      <t>カンジョウ</t>
    </rPh>
    <rPh sb="29" eb="32">
      <t>ウンエイヒ</t>
    </rPh>
    <rPh sb="32" eb="35">
      <t>コウフキン</t>
    </rPh>
    <phoneticPr fontId="9"/>
  </si>
  <si>
    <t>N.国立研究開発法人情報通信研究機構</t>
    <phoneticPr fontId="9"/>
  </si>
  <si>
    <t>交付金</t>
    <rPh sb="0" eb="3">
      <t>コウフキン</t>
    </rPh>
    <phoneticPr fontId="9"/>
  </si>
  <si>
    <t>無線通信技術活用の分野における標準化動向調査、５Gホワイトボックス化の実現性調査</t>
    <rPh sb="0" eb="2">
      <t>ムセン</t>
    </rPh>
    <rPh sb="2" eb="4">
      <t>ツウシン</t>
    </rPh>
    <rPh sb="4" eb="6">
      <t>ギジュツ</t>
    </rPh>
    <rPh sb="6" eb="8">
      <t>カツヨウ</t>
    </rPh>
    <rPh sb="9" eb="11">
      <t>ブンヤ</t>
    </rPh>
    <rPh sb="15" eb="18">
      <t>ヒョウジュンカ</t>
    </rPh>
    <rPh sb="18" eb="20">
      <t>ドウコウ</t>
    </rPh>
    <rPh sb="20" eb="22">
      <t>チョウサ</t>
    </rPh>
    <rPh sb="33" eb="34">
      <t>カ</t>
    </rPh>
    <rPh sb="35" eb="37">
      <t>ジツゲン</t>
    </rPh>
    <rPh sb="37" eb="38">
      <t>セイ</t>
    </rPh>
    <rPh sb="38" eb="40">
      <t>チョウサ</t>
    </rPh>
    <phoneticPr fontId="9"/>
  </si>
  <si>
    <t>M.国立研究開発法人医薬基盤・健康・栄養研究所</t>
    <phoneticPr fontId="9"/>
  </si>
  <si>
    <t>国立研究開発法人医薬基盤・健康・栄養研究所</t>
    <phoneticPr fontId="9"/>
  </si>
  <si>
    <t>政策科学総合研究事業（臨床研究等ICT基盤構築・人工知能実装研究事業）</t>
    <phoneticPr fontId="9"/>
  </si>
  <si>
    <t>-</t>
    <phoneticPr fontId="9"/>
  </si>
  <si>
    <t>国立研究開発法人農業・食品産業技術総合研究機構</t>
    <phoneticPr fontId="9"/>
  </si>
  <si>
    <t>スマート農業党の海外展開に向けた標準化検討</t>
    <rPh sb="4" eb="6">
      <t>ノウギョウ</t>
    </rPh>
    <rPh sb="6" eb="7">
      <t>トウ</t>
    </rPh>
    <rPh sb="8" eb="10">
      <t>カイガイ</t>
    </rPh>
    <rPh sb="10" eb="12">
      <t>テンカイ</t>
    </rPh>
    <rPh sb="13" eb="14">
      <t>ム</t>
    </rPh>
    <rPh sb="16" eb="19">
      <t>ヒョウジュンカ</t>
    </rPh>
    <rPh sb="19" eb="21">
      <t>ケントウ</t>
    </rPh>
    <phoneticPr fontId="9"/>
  </si>
  <si>
    <t>新たな食ソリューションの海外展開に向けた標準化検討</t>
    <rPh sb="0" eb="1">
      <t>アラ</t>
    </rPh>
    <rPh sb="3" eb="4">
      <t>ショク</t>
    </rPh>
    <rPh sb="12" eb="14">
      <t>カイガイ</t>
    </rPh>
    <rPh sb="14" eb="16">
      <t>テンカイ</t>
    </rPh>
    <rPh sb="17" eb="18">
      <t>ム</t>
    </rPh>
    <rPh sb="20" eb="23">
      <t>ヒョウジュンカ</t>
    </rPh>
    <rPh sb="23" eb="25">
      <t>ケントウ</t>
    </rPh>
    <phoneticPr fontId="9"/>
  </si>
  <si>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9"/>
  </si>
  <si>
    <t>スタートアップ・エコシステム拠点形成支援</t>
    <rPh sb="14" eb="16">
      <t>キョテン</t>
    </rPh>
    <rPh sb="16" eb="18">
      <t>ケイセイ</t>
    </rPh>
    <rPh sb="18" eb="20">
      <t>シエン</t>
    </rPh>
    <phoneticPr fontId="9"/>
  </si>
  <si>
    <t>KPMGコンサルティング株式会社</t>
    <phoneticPr fontId="9"/>
  </si>
  <si>
    <t>BtoB分野におけるコールドチェーン物流サービスの国際標準化推進事業</t>
    <phoneticPr fontId="9"/>
  </si>
  <si>
    <t>経済協力開発機構（OECD）拠出金</t>
    <phoneticPr fontId="9"/>
  </si>
  <si>
    <t>BMと3D都市モデルの連携可能性調査業務</t>
    <phoneticPr fontId="9"/>
  </si>
  <si>
    <t>データの利活用等に関する考え方や事例の集約・整理を行うとともに、整理した内容を活用してOECDが実施する予定の調査を通じて啓発</t>
    <phoneticPr fontId="9"/>
  </si>
  <si>
    <t>株式会社三菱総合研究所</t>
    <phoneticPr fontId="9"/>
  </si>
  <si>
    <t>日本における公共交通機関の実態をGTFS（General Transit Feed Specification；公共交通機関の情報に関するデータフォーマット）に反映させることを中心とした調査を実施</t>
    <phoneticPr fontId="9"/>
  </si>
  <si>
    <t>一般財団法人 国土技術研究センター</t>
    <phoneticPr fontId="9"/>
  </si>
  <si>
    <t>ソリューションについての情報、海外における土木・建築工事へのソリューションの普及を促進する取組の調査</t>
    <phoneticPr fontId="9"/>
  </si>
  <si>
    <t>一般財団法人　日本規格協会</t>
    <phoneticPr fontId="9"/>
  </si>
  <si>
    <t>標準化活動の動向（研究開発の状況、国際標準化機関等への対応等）及びISO/TC268/SC2（スマート交通）における活動状況や国内での議論状況等に関する調査を実施</t>
    <phoneticPr fontId="9"/>
  </si>
  <si>
    <t>一般社団法人　日本ＵＡＳ産業振興協議会</t>
    <phoneticPr fontId="9"/>
  </si>
  <si>
    <t>ドローンに関する国際標準化の推進</t>
    <phoneticPr fontId="9"/>
  </si>
  <si>
    <t>経済協力開発機構（OECD）</t>
    <phoneticPr fontId="9"/>
  </si>
  <si>
    <t>-</t>
    <phoneticPr fontId="9"/>
  </si>
  <si>
    <t>国立大学法人東海国立大学機構</t>
    <rPh sb="0" eb="2">
      <t>コクリツ</t>
    </rPh>
    <rPh sb="2" eb="4">
      <t>ダイガク</t>
    </rPh>
    <rPh sb="4" eb="6">
      <t>ホウジン</t>
    </rPh>
    <rPh sb="6" eb="8">
      <t>トウカイ</t>
    </rPh>
    <rPh sb="8" eb="10">
      <t>コクリツ</t>
    </rPh>
    <rPh sb="10" eb="12">
      <t>ダイガク</t>
    </rPh>
    <rPh sb="12" eb="14">
      <t>キコウ</t>
    </rPh>
    <phoneticPr fontId="9"/>
  </si>
  <si>
    <t>教育・研究開発</t>
    <rPh sb="0" eb="2">
      <t>キョウイク</t>
    </rPh>
    <rPh sb="3" eb="5">
      <t>ケンキュウ</t>
    </rPh>
    <rPh sb="5" eb="7">
      <t>カイハツ</t>
    </rPh>
    <phoneticPr fontId="9"/>
  </si>
  <si>
    <t>国立大学法人北海道大学</t>
    <rPh sb="0" eb="2">
      <t>コクリツ</t>
    </rPh>
    <rPh sb="2" eb="4">
      <t>ダイガク</t>
    </rPh>
    <rPh sb="4" eb="6">
      <t>ホウジン</t>
    </rPh>
    <rPh sb="6" eb="9">
      <t>ホッカイドウ</t>
    </rPh>
    <rPh sb="9" eb="11">
      <t>ダイガク</t>
    </rPh>
    <phoneticPr fontId="9"/>
  </si>
  <si>
    <t>国立大学法人お茶の水女子大学</t>
    <rPh sb="0" eb="2">
      <t>コクリツ</t>
    </rPh>
    <rPh sb="2" eb="4">
      <t>ダイガク</t>
    </rPh>
    <rPh sb="4" eb="6">
      <t>ホウジン</t>
    </rPh>
    <rPh sb="7" eb="8">
      <t>チャ</t>
    </rPh>
    <rPh sb="9" eb="10">
      <t>ミズ</t>
    </rPh>
    <rPh sb="10" eb="12">
      <t>ジョシ</t>
    </rPh>
    <rPh sb="12" eb="14">
      <t>ダイガク</t>
    </rPh>
    <phoneticPr fontId="9"/>
  </si>
  <si>
    <t>国立大学法人浜松医科大学</t>
    <rPh sb="0" eb="2">
      <t>コクリツ</t>
    </rPh>
    <rPh sb="2" eb="4">
      <t>ダイガク</t>
    </rPh>
    <rPh sb="4" eb="6">
      <t>ホウジン</t>
    </rPh>
    <rPh sb="6" eb="8">
      <t>ハママツ</t>
    </rPh>
    <rPh sb="8" eb="10">
      <t>イカ</t>
    </rPh>
    <rPh sb="10" eb="12">
      <t>ダイガク</t>
    </rPh>
    <phoneticPr fontId="9"/>
  </si>
  <si>
    <t>国立大学法人岡山大学</t>
    <rPh sb="0" eb="2">
      <t>コクリツ</t>
    </rPh>
    <rPh sb="2" eb="4">
      <t>ダイガク</t>
    </rPh>
    <rPh sb="4" eb="6">
      <t>ホウジン</t>
    </rPh>
    <rPh sb="6" eb="8">
      <t>オカヤマ</t>
    </rPh>
    <rPh sb="8" eb="10">
      <t>ダイガク</t>
    </rPh>
    <phoneticPr fontId="9"/>
  </si>
  <si>
    <t>国立大学法人九州工業大学</t>
    <rPh sb="0" eb="2">
      <t>コクリツ</t>
    </rPh>
    <rPh sb="2" eb="4">
      <t>ダイガク</t>
    </rPh>
    <rPh sb="4" eb="6">
      <t>ホウジン</t>
    </rPh>
    <rPh sb="6" eb="12">
      <t>キュウシュウコウギョウダイガク</t>
    </rPh>
    <phoneticPr fontId="9"/>
  </si>
  <si>
    <t>国立大学法人東京農工大学</t>
    <rPh sb="0" eb="2">
      <t>コクリツ</t>
    </rPh>
    <rPh sb="2" eb="4">
      <t>ダイガク</t>
    </rPh>
    <rPh sb="4" eb="6">
      <t>ホウジン</t>
    </rPh>
    <rPh sb="6" eb="8">
      <t>トウキョウ</t>
    </rPh>
    <rPh sb="8" eb="10">
      <t>ノウコウ</t>
    </rPh>
    <rPh sb="10" eb="12">
      <t>ダイガク</t>
    </rPh>
    <phoneticPr fontId="9"/>
  </si>
  <si>
    <t>国立大学法人東京医科歯科大学</t>
    <rPh sb="0" eb="2">
      <t>コクリツ</t>
    </rPh>
    <rPh sb="2" eb="4">
      <t>ダイガク</t>
    </rPh>
    <rPh sb="4" eb="6">
      <t>ホウジン</t>
    </rPh>
    <rPh sb="6" eb="8">
      <t>トウキョウ</t>
    </rPh>
    <rPh sb="8" eb="10">
      <t>イカ</t>
    </rPh>
    <rPh sb="10" eb="12">
      <t>シカ</t>
    </rPh>
    <rPh sb="12" eb="14">
      <t>ダイガク</t>
    </rPh>
    <phoneticPr fontId="9"/>
  </si>
  <si>
    <t>有限責任監査法人トーマツ</t>
    <phoneticPr fontId="9"/>
  </si>
  <si>
    <t>株式会社　三菱ケミカルリサーチ</t>
    <phoneticPr fontId="9"/>
  </si>
  <si>
    <t>連携型インフラデータプラットフォーム実装に向けた調査</t>
    <phoneticPr fontId="9"/>
  </si>
  <si>
    <t>ＳＢＩＲ制度の運用のあり方に関する調査</t>
    <phoneticPr fontId="9"/>
  </si>
  <si>
    <t>政府機関のＡＩ活用促進手法調査</t>
    <phoneticPr fontId="9"/>
  </si>
  <si>
    <t>バイオコミュニティ動向調査</t>
    <phoneticPr fontId="9"/>
  </si>
  <si>
    <t>官民研究開発投資拡大プログラム（ＰＲＩＳＭ）シンポジウムの開催業務</t>
    <phoneticPr fontId="9"/>
  </si>
  <si>
    <t>ＡＩ関連社会実装調査</t>
    <phoneticPr fontId="9"/>
  </si>
  <si>
    <t>バイオ分野の研究成果の知財管理等に関する調査</t>
    <phoneticPr fontId="9"/>
  </si>
  <si>
    <t>P.経済協力開発機構（OECD）</t>
    <phoneticPr fontId="9"/>
  </si>
  <si>
    <t>拠出金</t>
    <rPh sb="0" eb="3">
      <t>キョシュツキン</t>
    </rPh>
    <phoneticPr fontId="9"/>
  </si>
  <si>
    <t>経済協力開発機構拠出金</t>
    <phoneticPr fontId="9"/>
  </si>
  <si>
    <t>個人A</t>
    <rPh sb="0" eb="2">
      <t>コジン</t>
    </rPh>
    <phoneticPr fontId="9"/>
  </si>
  <si>
    <t>個人B</t>
    <rPh sb="0" eb="2">
      <t>コジン</t>
    </rPh>
    <phoneticPr fontId="9"/>
  </si>
  <si>
    <t>個人C</t>
    <rPh sb="0" eb="2">
      <t>コジン</t>
    </rPh>
    <phoneticPr fontId="9"/>
  </si>
  <si>
    <t>個人D</t>
    <rPh sb="0" eb="2">
      <t>コジン</t>
    </rPh>
    <phoneticPr fontId="9"/>
  </si>
  <si>
    <t>個人E</t>
    <rPh sb="0" eb="2">
      <t>コジン</t>
    </rPh>
    <phoneticPr fontId="9"/>
  </si>
  <si>
    <t>個人F</t>
    <rPh sb="0" eb="2">
      <t>コジン</t>
    </rPh>
    <phoneticPr fontId="9"/>
  </si>
  <si>
    <t>個人G</t>
    <rPh sb="0" eb="2">
      <t>コジン</t>
    </rPh>
    <phoneticPr fontId="9"/>
  </si>
  <si>
    <t>個人H</t>
    <rPh sb="0" eb="2">
      <t>コジン</t>
    </rPh>
    <phoneticPr fontId="9"/>
  </si>
  <si>
    <t>個人I</t>
    <rPh sb="0" eb="2">
      <t>コジン</t>
    </rPh>
    <phoneticPr fontId="9"/>
  </si>
  <si>
    <t>個人J</t>
    <rPh sb="0" eb="2">
      <t>コジン</t>
    </rPh>
    <phoneticPr fontId="9"/>
  </si>
  <si>
    <t>-</t>
    <phoneticPr fontId="9"/>
  </si>
  <si>
    <t>人件費</t>
    <rPh sb="0" eb="3">
      <t>ジンケンヒ</t>
    </rPh>
    <phoneticPr fontId="9"/>
  </si>
  <si>
    <t>K.独立行政法人日本貿易振興機構</t>
    <phoneticPr fontId="9"/>
  </si>
  <si>
    <t>L.国立研究開発法人農業・食品産業技術総合研究機構</t>
    <rPh sb="2" eb="4">
      <t>コクリツ</t>
    </rPh>
    <rPh sb="4" eb="6">
      <t>ケンキュウ</t>
    </rPh>
    <rPh sb="6" eb="8">
      <t>カイハツ</t>
    </rPh>
    <rPh sb="8" eb="10">
      <t>ホウジン</t>
    </rPh>
    <rPh sb="10" eb="12">
      <t>ノウギョウ</t>
    </rPh>
    <rPh sb="13" eb="15">
      <t>ショクヒン</t>
    </rPh>
    <rPh sb="15" eb="17">
      <t>サンギョウ</t>
    </rPh>
    <rPh sb="17" eb="19">
      <t>ギジュツ</t>
    </rPh>
    <rPh sb="19" eb="21">
      <t>ソウゴウ</t>
    </rPh>
    <rPh sb="21" eb="23">
      <t>ケンキュウ</t>
    </rPh>
    <rPh sb="23" eb="25">
      <t>キコウ</t>
    </rPh>
    <phoneticPr fontId="9"/>
  </si>
  <si>
    <t>J.国立研究開発法人新エネルギー・産業技術総合開発機構</t>
    <rPh sb="2" eb="4">
      <t>コクリツ</t>
    </rPh>
    <rPh sb="4" eb="6">
      <t>ケンキュウ</t>
    </rPh>
    <rPh sb="6" eb="8">
      <t>カイハツ</t>
    </rPh>
    <rPh sb="8" eb="10">
      <t>ホウジン</t>
    </rPh>
    <rPh sb="10" eb="11">
      <t>シン</t>
    </rPh>
    <rPh sb="17" eb="19">
      <t>サンギョウ</t>
    </rPh>
    <rPh sb="19" eb="21">
      <t>ギジュツ</t>
    </rPh>
    <rPh sb="21" eb="23">
      <t>ソウゴウ</t>
    </rPh>
    <rPh sb="23" eb="25">
      <t>カイハツ</t>
    </rPh>
    <rPh sb="25" eb="27">
      <t>キコウ</t>
    </rPh>
    <phoneticPr fontId="9"/>
  </si>
  <si>
    <t>百万</t>
    <rPh sb="0" eb="2">
      <t>ヒャクマン</t>
    </rPh>
    <phoneticPr fontId="9"/>
  </si>
  <si>
    <t>科学技術・イノベーション政策</t>
    <phoneticPr fontId="9"/>
  </si>
  <si>
    <t>科学技術・イノベーション基本計画の策定・推進</t>
    <phoneticPr fontId="9"/>
  </si>
  <si>
    <t>-</t>
    <phoneticPr fontId="9"/>
  </si>
  <si>
    <t>47</t>
    <phoneticPr fontId="9"/>
  </si>
  <si>
    <t>総合科学技術・イノベーション会議が政府全体の科学技術イノベーション政策の司令塔として、民間の研究開発投資誘発効果の高い領域（ターゲット領域）に各府省の施策を誘導し、それらの施策の連携を図るとともに、必要に応じて、追加の予算を配分することにより、領域全体としての方向性を持った研究開発を推進する。</t>
    <phoneticPr fontId="9"/>
  </si>
  <si>
    <t>高い民間研究開発投資誘発効果が見込まれる各府省の研究開発施策へ追加配分。</t>
    <rPh sb="0" eb="1">
      <t>タカ</t>
    </rPh>
    <rPh sb="2" eb="4">
      <t>ミンカン</t>
    </rPh>
    <rPh sb="4" eb="6">
      <t>ケンキュウ</t>
    </rPh>
    <rPh sb="6" eb="8">
      <t>カイハツ</t>
    </rPh>
    <rPh sb="8" eb="10">
      <t>トウシ</t>
    </rPh>
    <rPh sb="10" eb="12">
      <t>ユウハツ</t>
    </rPh>
    <rPh sb="12" eb="14">
      <t>コウカ</t>
    </rPh>
    <rPh sb="15" eb="17">
      <t>ミコ</t>
    </rPh>
    <rPh sb="20" eb="22">
      <t>カクフ</t>
    </rPh>
    <rPh sb="22" eb="23">
      <t>ショウ</t>
    </rPh>
    <rPh sb="24" eb="26">
      <t>ケンキュウ</t>
    </rPh>
    <rPh sb="26" eb="28">
      <t>カイハツ</t>
    </rPh>
    <rPh sb="28" eb="29">
      <t>セ</t>
    </rPh>
    <rPh sb="29" eb="30">
      <t>サク</t>
    </rPh>
    <rPh sb="31" eb="33">
      <t>ツイカ</t>
    </rPh>
    <rPh sb="33" eb="35">
      <t>ハイブン</t>
    </rPh>
    <phoneticPr fontId="9"/>
  </si>
  <si>
    <t>国立研究開発法人情報通信研究機構</t>
    <phoneticPr fontId="9"/>
  </si>
  <si>
    <t>製造現場におけるユースケース標準の戦略的な活用に向けた調査等</t>
    <rPh sb="0" eb="2">
      <t>セイゾウ</t>
    </rPh>
    <rPh sb="2" eb="4">
      <t>ゲンバ</t>
    </rPh>
    <rPh sb="14" eb="16">
      <t>ヒョウジュン</t>
    </rPh>
    <rPh sb="17" eb="20">
      <t>センリャクテキ</t>
    </rPh>
    <rPh sb="21" eb="23">
      <t>カツヨウ</t>
    </rPh>
    <rPh sb="24" eb="25">
      <t>ム</t>
    </rPh>
    <rPh sb="27" eb="29">
      <t>チョウサ</t>
    </rPh>
    <rPh sb="29" eb="30">
      <t>トウ</t>
    </rPh>
    <phoneticPr fontId="9"/>
  </si>
  <si>
    <t>国立研究開発法人科学技術振興機構</t>
    <phoneticPr fontId="9"/>
  </si>
  <si>
    <t>大学発新産業創出プログラム（START）　プロジェクト推進型SBIR フェーズ1支援</t>
    <phoneticPr fontId="9"/>
  </si>
  <si>
    <t>国立研究開発法人量子科学技術研究開発機構運営費交付金</t>
  </si>
  <si>
    <t>次世代人工知能技術等研究開発拠点形成事業費補助金</t>
  </si>
  <si>
    <t>国立研究開発法人防災科学技術研究所運営費交付金</t>
    <rPh sb="0" eb="8">
      <t>コクリツケンキュウカイハツホウジン</t>
    </rPh>
    <rPh sb="8" eb="10">
      <t>ボウサイ</t>
    </rPh>
    <rPh sb="10" eb="14">
      <t>カガクギジュツ</t>
    </rPh>
    <rPh sb="14" eb="17">
      <t>ケンキュウジョ</t>
    </rPh>
    <rPh sb="17" eb="23">
      <t>ウンエイヒコウフキン</t>
    </rPh>
    <phoneticPr fontId="9"/>
  </si>
  <si>
    <t>本事業は、科学技術イノベーションを活性化させるため、民間研究開発投資の誘発効果の高い領域又は財政支出の効率化に資する領域への各省庁施策の誘導を図ることを目的とするもの。本事業のターゲット領域や対象施策等の決定に当たっては、産業界と緊密な連携の下、CSTI/ガバニングボードが行うこととなっており、国民や社会のニーズを反映したものと考えられる。</t>
    <phoneticPr fontId="9"/>
  </si>
  <si>
    <t>O.株式会社エイト日本技術開発</t>
    <rPh sb="2" eb="6">
      <t>カブシキガイシャ</t>
    </rPh>
    <rPh sb="9" eb="11">
      <t>ニホン</t>
    </rPh>
    <rPh sb="11" eb="13">
      <t>ギジュツ</t>
    </rPh>
    <rPh sb="13" eb="15">
      <t>カイハツ</t>
    </rPh>
    <phoneticPr fontId="9"/>
  </si>
  <si>
    <t>令和３年1月に「PRISM制度中間評価委員会」を設置し、同年３月にPRISM運用指針に基づく中間評価を行った結果、制度の大半は適正に運用されていると評価されたため、当面の間（令和４年度まで）は現行制度を維持し、必要に応じて機動的な見直しを行っているところ。特に、指摘のあった、認知度の向上、各省庁への配分に係る運用の改善については、PRISMシンポジウムの開催及びパンフレットの作成と配布、各省庁への配分に必要な様式の統一化については、その都度見直し等を行ってきたところ。マネジメント方法の改善については、引き続きサブPD配置等、６年目以降のPRISM制度のあり方について検討を行う。
PRISMで行っている、各省庁が実施する研究開発関連施策に予算を追加するという事業、及び各省庁が所管する国立大学及び研究開発法人等運営費交付金に上乗せしてアワードとしての交付金を支給する事業は、科学技術の総合的かつ計画的な推進に取り組む内閣府だからこそ行えうるものと考える。</t>
    <rPh sb="0" eb="2">
      <t>レイワ</t>
    </rPh>
    <rPh sb="3" eb="4">
      <t>ネン</t>
    </rPh>
    <rPh sb="5" eb="6">
      <t>ガツ</t>
    </rPh>
    <rPh sb="13" eb="15">
      <t>セイド</t>
    </rPh>
    <rPh sb="15" eb="17">
      <t>チュウカン</t>
    </rPh>
    <rPh sb="17" eb="19">
      <t>ヒョウカ</t>
    </rPh>
    <rPh sb="19" eb="22">
      <t>イインカイ</t>
    </rPh>
    <rPh sb="24" eb="26">
      <t>セッチ</t>
    </rPh>
    <rPh sb="28" eb="30">
      <t>ドウネン</t>
    </rPh>
    <rPh sb="31" eb="32">
      <t>ガツ</t>
    </rPh>
    <rPh sb="38" eb="40">
      <t>ウンヨウ</t>
    </rPh>
    <rPh sb="40" eb="42">
      <t>シシン</t>
    </rPh>
    <rPh sb="43" eb="44">
      <t>モト</t>
    </rPh>
    <rPh sb="46" eb="48">
      <t>チュウカン</t>
    </rPh>
    <rPh sb="48" eb="50">
      <t>ヒョウカ</t>
    </rPh>
    <rPh sb="51" eb="52">
      <t>オコナ</t>
    </rPh>
    <rPh sb="54" eb="56">
      <t>ケッカ</t>
    </rPh>
    <rPh sb="57" eb="59">
      <t>セイド</t>
    </rPh>
    <rPh sb="60" eb="62">
      <t>タイハン</t>
    </rPh>
    <rPh sb="63" eb="65">
      <t>テキセイ</t>
    </rPh>
    <rPh sb="66" eb="68">
      <t>ウンヨウ</t>
    </rPh>
    <rPh sb="74" eb="76">
      <t>ヒョウカ</t>
    </rPh>
    <rPh sb="82" eb="84">
      <t>トウメン</t>
    </rPh>
    <rPh sb="85" eb="86">
      <t>アイダ</t>
    </rPh>
    <rPh sb="87" eb="89">
      <t>レイワ</t>
    </rPh>
    <rPh sb="90" eb="92">
      <t>ネンド</t>
    </rPh>
    <rPh sb="96" eb="98">
      <t>ゲンコウ</t>
    </rPh>
    <rPh sb="98" eb="100">
      <t>セイド</t>
    </rPh>
    <rPh sb="101" eb="103">
      <t>イジ</t>
    </rPh>
    <rPh sb="105" eb="107">
      <t>ヒツヨウ</t>
    </rPh>
    <rPh sb="108" eb="109">
      <t>オウ</t>
    </rPh>
    <rPh sb="111" eb="114">
      <t>キドウテキ</t>
    </rPh>
    <rPh sb="115" eb="117">
      <t>ミナオ</t>
    </rPh>
    <rPh sb="119" eb="120">
      <t>オコナ</t>
    </rPh>
    <rPh sb="128" eb="129">
      <t>トク</t>
    </rPh>
    <rPh sb="131" eb="133">
      <t>シテキ</t>
    </rPh>
    <rPh sb="138" eb="141">
      <t>ニンチド</t>
    </rPh>
    <rPh sb="142" eb="144">
      <t>コウジョウ</t>
    </rPh>
    <rPh sb="145" eb="148">
      <t>カクショウチョウ</t>
    </rPh>
    <rPh sb="150" eb="152">
      <t>ハイブン</t>
    </rPh>
    <rPh sb="153" eb="154">
      <t>カカ</t>
    </rPh>
    <rPh sb="155" eb="157">
      <t>ウンヨウ</t>
    </rPh>
    <rPh sb="158" eb="160">
      <t>カイゼン</t>
    </rPh>
    <rPh sb="178" eb="180">
      <t>カイサイ</t>
    </rPh>
    <rPh sb="180" eb="181">
      <t>オヨ</t>
    </rPh>
    <rPh sb="189" eb="191">
      <t>サクセイ</t>
    </rPh>
    <rPh sb="192" eb="194">
      <t>ハイフ</t>
    </rPh>
    <rPh sb="195" eb="198">
      <t>カクショウチョウ</t>
    </rPh>
    <rPh sb="200" eb="202">
      <t>ハイブン</t>
    </rPh>
    <rPh sb="203" eb="205">
      <t>ヒツヨウ</t>
    </rPh>
    <rPh sb="206" eb="208">
      <t>ヨウシキ</t>
    </rPh>
    <rPh sb="209" eb="211">
      <t>トウイツ</t>
    </rPh>
    <rPh sb="211" eb="212">
      <t>カ</t>
    </rPh>
    <rPh sb="220" eb="222">
      <t>ツド</t>
    </rPh>
    <rPh sb="222" eb="224">
      <t>ミナオ</t>
    </rPh>
    <rPh sb="225" eb="226">
      <t>トウ</t>
    </rPh>
    <rPh sb="227" eb="228">
      <t>オコナ</t>
    </rPh>
    <rPh sb="242" eb="244">
      <t>ホウホウ</t>
    </rPh>
    <rPh sb="245" eb="247">
      <t>カイゼン</t>
    </rPh>
    <rPh sb="253" eb="254">
      <t>ヒ</t>
    </rPh>
    <rPh sb="255" eb="256">
      <t>ツヅ</t>
    </rPh>
    <rPh sb="261" eb="263">
      <t>ハイチ</t>
    </rPh>
    <rPh sb="263" eb="264">
      <t>トウ</t>
    </rPh>
    <rPh sb="266" eb="268">
      <t>ネンメ</t>
    </rPh>
    <rPh sb="268" eb="270">
      <t>イコウ</t>
    </rPh>
    <rPh sb="276" eb="278">
      <t>セイド</t>
    </rPh>
    <rPh sb="281" eb="282">
      <t>カタ</t>
    </rPh>
    <rPh sb="286" eb="288">
      <t>ケントウ</t>
    </rPh>
    <rPh sb="289" eb="290">
      <t>オコナ</t>
    </rPh>
    <rPh sb="299" eb="300">
      <t>オコナ</t>
    </rPh>
    <rPh sb="305" eb="308">
      <t>カクショウチョウ</t>
    </rPh>
    <rPh sb="309" eb="311">
      <t>ジッシ</t>
    </rPh>
    <rPh sb="313" eb="315">
      <t>ケンキュウ</t>
    </rPh>
    <rPh sb="315" eb="317">
      <t>カイハツ</t>
    </rPh>
    <rPh sb="317" eb="319">
      <t>カンレン</t>
    </rPh>
    <rPh sb="319" eb="321">
      <t>セサク</t>
    </rPh>
    <rPh sb="322" eb="324">
      <t>ヨサン</t>
    </rPh>
    <rPh sb="325" eb="327">
      <t>ツイカ</t>
    </rPh>
    <rPh sb="332" eb="334">
      <t>ジギョウ</t>
    </rPh>
    <rPh sb="335" eb="336">
      <t>オヨ</t>
    </rPh>
    <rPh sb="337" eb="340">
      <t>カクショウチョウ</t>
    </rPh>
    <rPh sb="341" eb="343">
      <t>ショカン</t>
    </rPh>
    <rPh sb="345" eb="347">
      <t>コクリツ</t>
    </rPh>
    <rPh sb="347" eb="349">
      <t>ダイガク</t>
    </rPh>
    <rPh sb="349" eb="350">
      <t>オヨ</t>
    </rPh>
    <rPh sb="351" eb="353">
      <t>ケンキュウ</t>
    </rPh>
    <rPh sb="353" eb="355">
      <t>カイハツ</t>
    </rPh>
    <rPh sb="355" eb="357">
      <t>ホウジン</t>
    </rPh>
    <rPh sb="357" eb="358">
      <t>トウ</t>
    </rPh>
    <rPh sb="358" eb="361">
      <t>ウンエイヒ</t>
    </rPh>
    <rPh sb="361" eb="364">
      <t>コウフキン</t>
    </rPh>
    <rPh sb="365" eb="367">
      <t>ウワノ</t>
    </rPh>
    <rPh sb="378" eb="381">
      <t>コウフキン</t>
    </rPh>
    <rPh sb="382" eb="384">
      <t>シキュウ</t>
    </rPh>
    <rPh sb="386" eb="388">
      <t>ジギョウ</t>
    </rPh>
    <rPh sb="390" eb="392">
      <t>カガク</t>
    </rPh>
    <rPh sb="392" eb="394">
      <t>ギジュツ</t>
    </rPh>
    <rPh sb="395" eb="398">
      <t>ソウゴウテキ</t>
    </rPh>
    <rPh sb="400" eb="403">
      <t>ケイカクテキ</t>
    </rPh>
    <rPh sb="404" eb="406">
      <t>スイシン</t>
    </rPh>
    <rPh sb="407" eb="408">
      <t>ト</t>
    </rPh>
    <rPh sb="409" eb="410">
      <t>ク</t>
    </rPh>
    <rPh sb="411" eb="414">
      <t>ナイカクフ</t>
    </rPh>
    <rPh sb="419" eb="420">
      <t>オコナ</t>
    </rPh>
    <rPh sb="426" eb="427">
      <t>カンガ</t>
    </rPh>
    <phoneticPr fontId="9"/>
  </si>
  <si>
    <t>https://www8.cao.go.jp/hyouka/r3bunseki/r3bunseki-9.pdf</t>
    <phoneticPr fontId="9"/>
  </si>
  <si>
    <t>中目標１</t>
    <rPh sb="0" eb="1">
      <t>チュウ</t>
    </rPh>
    <rPh sb="1" eb="3">
      <t>モクヒョウ</t>
    </rPh>
    <phoneticPr fontId="9"/>
  </si>
  <si>
    <t>文教・科学技術</t>
  </si>
  <si>
    <t>２．イノベーションによる歳出効率化等</t>
    <phoneticPr fontId="9"/>
  </si>
  <si>
    <t>https://www5.cao.go.jp/keizai-shimon/kaigi/special/reform/report_211223_2.pdf</t>
    <phoneticPr fontId="9"/>
  </si>
  <si>
    <t>P100
11.ｂ　国民の生活の質の向上、歳出効率化を通じた国民負担の軽減に向け、官民を挙げてSDGs等の社会的課題解決に資する研究開発を推進</t>
    <phoneticPr fontId="9"/>
  </si>
  <si>
    <t>国立研究開発法人新エネルギー・産業技術総合開発機構</t>
    <rPh sb="0" eb="2">
      <t>コクリツ</t>
    </rPh>
    <rPh sb="2" eb="4">
      <t>ケンキュウ</t>
    </rPh>
    <rPh sb="4" eb="6">
      <t>カイハツ</t>
    </rPh>
    <rPh sb="6" eb="8">
      <t>ホウジン</t>
    </rPh>
    <rPh sb="8" eb="9">
      <t>シン</t>
    </rPh>
    <rPh sb="15" eb="17">
      <t>サンギョウ</t>
    </rPh>
    <rPh sb="17" eb="19">
      <t>ギジュツ</t>
    </rPh>
    <rPh sb="19" eb="21">
      <t>ソウゴウ</t>
    </rPh>
    <rPh sb="21" eb="23">
      <t>カイハツ</t>
    </rPh>
    <rPh sb="23" eb="25">
      <t>キコウ</t>
    </rPh>
    <phoneticPr fontId="9"/>
  </si>
  <si>
    <t>デロイトトーマツファイナンシャルアドバイザリー合同会社</t>
    <rPh sb="23" eb="25">
      <t>ゴウドウ</t>
    </rPh>
    <rPh sb="25" eb="27">
      <t>ガイシャ</t>
    </rPh>
    <phoneticPr fontId="9"/>
  </si>
  <si>
    <t>エクシオグループ株式会社</t>
    <rPh sb="8" eb="12">
      <t>カブシキガイシャ</t>
    </rPh>
    <phoneticPr fontId="9"/>
  </si>
  <si>
    <t>株式会社　エヌ・ティ・ティ・データ経営研究所</t>
  </si>
  <si>
    <t>株式会社アットグローバル</t>
  </si>
  <si>
    <t>12,348/47</t>
    <phoneticPr fontId="9"/>
  </si>
  <si>
    <t>H.国立大学法人東海国立大学機構</t>
    <rPh sb="2" eb="4">
      <t>コクリツ</t>
    </rPh>
    <rPh sb="4" eb="6">
      <t>ダイガク</t>
    </rPh>
    <rPh sb="6" eb="8">
      <t>ホウジン</t>
    </rPh>
    <rPh sb="8" eb="10">
      <t>トウカイ</t>
    </rPh>
    <rPh sb="10" eb="12">
      <t>コクリツ</t>
    </rPh>
    <rPh sb="12" eb="14">
      <t>ダイガク</t>
    </rPh>
    <rPh sb="14" eb="16">
      <t>キコウ</t>
    </rPh>
    <phoneticPr fontId="9"/>
  </si>
  <si>
    <t>国立大学イノベーション創出環境強化事業交付金</t>
    <phoneticPr fontId="9"/>
  </si>
  <si>
    <t>内閣府設置法第４条、第26条、第40条の４
科学技術・イノベーション基本法(平７法130）</t>
    <rPh sb="0" eb="2">
      <t>ナイカク</t>
    </rPh>
    <rPh sb="2" eb="3">
      <t>フ</t>
    </rPh>
    <rPh sb="3" eb="5">
      <t>セッチ</t>
    </rPh>
    <rPh sb="5" eb="6">
      <t>ホウ</t>
    </rPh>
    <rPh sb="6" eb="7">
      <t>ダイ</t>
    </rPh>
    <rPh sb="8" eb="9">
      <t>ジョウ</t>
    </rPh>
    <rPh sb="10" eb="11">
      <t>ダイ</t>
    </rPh>
    <rPh sb="13" eb="14">
      <t>ジョウ</t>
    </rPh>
    <rPh sb="15" eb="16">
      <t>ダイ</t>
    </rPh>
    <rPh sb="18" eb="19">
      <t>ジョウ</t>
    </rPh>
    <phoneticPr fontId="9"/>
  </si>
  <si>
    <t>-</t>
    <phoneticPr fontId="9"/>
  </si>
  <si>
    <t>共同事業体
・日建設計株式会社（8013301009494）
・株式会社日建設計総合研究所（7010001007490）
・一般社団法人buildingSMART Japan（1010705001547）</t>
    <rPh sb="2" eb="4">
      <t>ジギョウ</t>
    </rPh>
    <rPh sb="11" eb="13">
      <t>カブシキ</t>
    </rPh>
    <rPh sb="13" eb="15">
      <t>カイシャ</t>
    </rPh>
    <rPh sb="33" eb="37">
      <t>カブシキガイシャ</t>
    </rPh>
    <rPh sb="64" eb="66">
      <t>イッパン</t>
    </rPh>
    <rPh sb="66" eb="68">
      <t>シャダン</t>
    </rPh>
    <rPh sb="68" eb="70">
      <t>ホウジン</t>
    </rPh>
    <phoneticPr fontId="9"/>
  </si>
  <si>
    <t>Q.一般社団法人　日本ＵＡＳ産業振興協議会</t>
    <rPh sb="2" eb="4">
      <t>イッパン</t>
    </rPh>
    <rPh sb="4" eb="6">
      <t>シャダン</t>
    </rPh>
    <rPh sb="6" eb="8">
      <t>ホウジン</t>
    </rPh>
    <rPh sb="9" eb="11">
      <t>ニホン</t>
    </rPh>
    <rPh sb="14" eb="16">
      <t>サンギョウ</t>
    </rPh>
    <rPh sb="16" eb="18">
      <t>シンコウ</t>
    </rPh>
    <rPh sb="18" eb="21">
      <t>キョウギカイ</t>
    </rPh>
    <phoneticPr fontId="9"/>
  </si>
  <si>
    <t>R.（株）価値総合研究所</t>
    <phoneticPr fontId="9"/>
  </si>
  <si>
    <t>-</t>
    <phoneticPr fontId="9"/>
  </si>
  <si>
    <t>技術研究開発委託費</t>
    <phoneticPr fontId="9"/>
  </si>
  <si>
    <t>グローバルバイオコミュニティ候補地域（東京圏・関西圏）調査</t>
    <rPh sb="19" eb="22">
      <t>トウキョウケン</t>
    </rPh>
    <phoneticPr fontId="9"/>
  </si>
  <si>
    <t>-</t>
    <phoneticPr fontId="9"/>
  </si>
  <si>
    <t>委託費</t>
    <rPh sb="0" eb="2">
      <t>イタク</t>
    </rPh>
    <rPh sb="2" eb="3">
      <t>ヒ</t>
    </rPh>
    <phoneticPr fontId="9"/>
  </si>
  <si>
    <t>連携型インフラデータプラットフォーム実装に向けた調査</t>
    <phoneticPr fontId="9"/>
  </si>
  <si>
    <t>新しい経済政策パッケージ（平成29年12月８日閣議決定）
経済財政運営と改革の基本方針2018 （平成30年6月15日閣議決定）
未来投資戦略2018　（平成30年6月15日閣議決定）
統合イノベーション戦略2022（令和４年６月３日閣議決定）</t>
    <phoneticPr fontId="9"/>
  </si>
  <si>
    <t>予算配分案の検討にあたっては、第三者評価を行う審査会を設置し、年度ごとの効果を検証するなど、事業を効率的・効果的に運営するための取組みが見受けられる。
引き続き、事業の適切な進捗管理、予算の効率的かつ効果的な執行に努めること。</t>
    <phoneticPr fontId="9"/>
  </si>
  <si>
    <t>今後も、第三者による評価を踏まえて、事業の適切な進捗管理、予算の効率かつ効果的な執行に努める。</t>
    <rPh sb="0" eb="2">
      <t>コンゴ</t>
    </rPh>
    <rPh sb="4" eb="5">
      <t>ダイ</t>
    </rPh>
    <rPh sb="5" eb="7">
      <t>サンシャ</t>
    </rPh>
    <rPh sb="10" eb="12">
      <t>ヒョウカ</t>
    </rPh>
    <rPh sb="13" eb="14">
      <t>フ</t>
    </rPh>
    <rPh sb="18" eb="20">
      <t>ジギョウ</t>
    </rPh>
    <rPh sb="21" eb="23">
      <t>テキセツ</t>
    </rPh>
    <rPh sb="24" eb="26">
      <t>シンチョク</t>
    </rPh>
    <rPh sb="26" eb="28">
      <t>カンリ</t>
    </rPh>
    <rPh sb="29" eb="31">
      <t>ヨサン</t>
    </rPh>
    <rPh sb="32" eb="34">
      <t>コウリツ</t>
    </rPh>
    <rPh sb="36" eb="39">
      <t>コウカテキ</t>
    </rPh>
    <rPh sb="40" eb="42">
      <t>シッコウ</t>
    </rPh>
    <rPh sb="43" eb="44">
      <t>ツト</t>
    </rPh>
    <phoneticPr fontId="9"/>
  </si>
  <si>
    <t>-</t>
    <phoneticPr fontId="9"/>
  </si>
  <si>
    <t>重要政策推進枠：1,000</t>
    <phoneticPr fontId="9"/>
  </si>
  <si>
    <t>株式会社価値総合研究所</t>
    <phoneticPr fontId="9"/>
  </si>
  <si>
    <t>株式会社野村総合研究所</t>
    <phoneticPr fontId="9"/>
  </si>
  <si>
    <t>株式会社ステージ</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</si>
</sst>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1">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68">
    <xf numFmtId="0" fontId="0" fillId="0" borderId="0" xfId="0">
      <alignment vertical="center"/>
    </xf>
    <xf numFmtId="0" fontId="21" fillId="0" borderId="0" xfId="0" applyFont="1">
      <alignment vertical="center"/>
    </xf>
    <xf numFmtId="0" fontId="22" fillId="0" borderId="0" xfId="0" applyFont="1">
      <alignment vertical="center"/>
    </xf>
    <xf numFmtId="0" fontId="15"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17" fillId="2" borderId="4" xfId="0" applyFont="1" applyFill="1" applyBorder="1" applyAlignment="1">
      <alignment horizontal="center" vertical="center" textRotation="255" wrapText="1"/>
    </xf>
    <xf numFmtId="0" fontId="17" fillId="2" borderId="5" xfId="0" applyFont="1" applyFill="1" applyBorder="1" applyAlignment="1">
      <alignment horizontal="center" vertical="center" textRotation="255" wrapText="1"/>
    </xf>
    <xf numFmtId="0" fontId="7" fillId="0" borderId="0" xfId="0" applyFont="1" applyBorder="1" applyAlignment="1">
      <alignment horizontal="center" vertical="center"/>
    </xf>
    <xf numFmtId="176" fontId="7" fillId="0" borderId="0" xfId="0" applyNumberFormat="1" applyFont="1" applyBorder="1" applyAlignment="1">
      <alignment horizontal="right" vertical="center"/>
    </xf>
    <xf numFmtId="0" fontId="7" fillId="0" borderId="0" xfId="0" applyFont="1">
      <alignment vertical="center"/>
    </xf>
    <xf numFmtId="0" fontId="10" fillId="0" borderId="0" xfId="0" applyFont="1" applyBorder="1" applyAlignment="1">
      <alignment vertical="center"/>
    </xf>
    <xf numFmtId="0" fontId="26" fillId="0" borderId="11" xfId="0" applyFont="1" applyBorder="1">
      <alignment vertical="center"/>
    </xf>
    <xf numFmtId="0" fontId="26" fillId="0" borderId="0" xfId="0" applyFont="1">
      <alignment vertical="center"/>
    </xf>
    <xf numFmtId="0" fontId="29" fillId="0" borderId="11" xfId="0" applyFont="1" applyBorder="1" applyAlignment="1">
      <alignment horizontal="justify" vertical="center" wrapText="1"/>
    </xf>
    <xf numFmtId="0" fontId="27" fillId="0" borderId="11" xfId="0" applyFont="1" applyBorder="1" applyAlignment="1" applyProtection="1">
      <alignment horizontal="center" vertical="center"/>
      <protection locked="0"/>
    </xf>
    <xf numFmtId="0" fontId="0" fillId="0" borderId="0" xfId="0" applyAlignment="1">
      <alignment horizontal="center" vertical="center"/>
    </xf>
    <xf numFmtId="0" fontId="26" fillId="0" borderId="11" xfId="0" applyFont="1" applyBorder="1" applyAlignment="1" applyProtection="1">
      <alignment horizontal="center" vertical="center"/>
      <protection locked="0"/>
    </xf>
    <xf numFmtId="0" fontId="26" fillId="0" borderId="11" xfId="4" applyFont="1" applyBorder="1" applyAlignment="1">
      <alignment vertical="center" wrapText="1"/>
    </xf>
    <xf numFmtId="0" fontId="26" fillId="0" borderId="0" xfId="0" applyFont="1" applyAlignment="1">
      <alignment horizontal="center" vertical="center"/>
    </xf>
    <xf numFmtId="0" fontId="26" fillId="0" borderId="0" xfId="0" applyFont="1" applyBorder="1">
      <alignment vertical="center"/>
    </xf>
    <xf numFmtId="0" fontId="7" fillId="5" borderId="76" xfId="0" applyFont="1" applyFill="1" applyBorder="1" applyAlignment="1">
      <alignment horizontal="center" vertical="center"/>
    </xf>
    <xf numFmtId="0" fontId="7" fillId="5" borderId="100" xfId="0" applyFont="1" applyFill="1" applyBorder="1" applyAlignment="1">
      <alignment horizontal="center" vertical="center"/>
    </xf>
    <xf numFmtId="0" fontId="11" fillId="0" borderId="9" xfId="0" applyFont="1" applyFill="1" applyBorder="1" applyAlignment="1">
      <alignment vertical="center"/>
    </xf>
    <xf numFmtId="0" fontId="11" fillId="0" borderId="10" xfId="0" applyFont="1" applyFill="1" applyBorder="1" applyAlignment="1">
      <alignment vertical="center"/>
    </xf>
    <xf numFmtId="0" fontId="27" fillId="7" borderId="11" xfId="0" applyFont="1" applyFill="1" applyBorder="1" applyAlignment="1">
      <alignment horizontal="center" vertical="center"/>
    </xf>
    <xf numFmtId="0" fontId="26" fillId="7" borderId="11" xfId="0" applyFont="1" applyFill="1" applyBorder="1" applyAlignment="1">
      <alignment horizontal="center" vertical="center"/>
    </xf>
    <xf numFmtId="0" fontId="29" fillId="7" borderId="11" xfId="0" applyFont="1" applyFill="1" applyBorder="1" applyAlignment="1">
      <alignment horizontal="center" vertical="center" wrapText="1"/>
    </xf>
    <xf numFmtId="0" fontId="0" fillId="3" borderId="0" xfId="0" applyFill="1">
      <alignment vertical="center"/>
    </xf>
    <xf numFmtId="0" fontId="26" fillId="3" borderId="11" xfId="0" applyFont="1" applyFill="1" applyBorder="1">
      <alignment vertical="center"/>
    </xf>
    <xf numFmtId="0" fontId="26" fillId="3" borderId="0" xfId="0" applyFont="1" applyFill="1">
      <alignment vertical="center"/>
    </xf>
    <xf numFmtId="0" fontId="9" fillId="3" borderId="0" xfId="0" applyFont="1" applyFill="1" applyBorder="1">
      <alignment vertical="center"/>
    </xf>
    <xf numFmtId="0" fontId="9" fillId="3" borderId="11" xfId="0" applyFont="1" applyFill="1" applyBorder="1">
      <alignment vertical="center"/>
    </xf>
    <xf numFmtId="0" fontId="9" fillId="3" borderId="0" xfId="0" applyFont="1" applyFill="1">
      <alignment vertical="center"/>
    </xf>
    <xf numFmtId="0" fontId="7" fillId="0" borderId="0" xfId="4">
      <alignment vertical="center"/>
    </xf>
    <xf numFmtId="0" fontId="10" fillId="0" borderId="0" xfId="4" applyFont="1" applyBorder="1" applyAlignment="1">
      <alignment vertical="center"/>
    </xf>
    <xf numFmtId="0" fontId="22" fillId="0" borderId="0" xfId="4" applyFont="1">
      <alignment vertical="center"/>
    </xf>
    <xf numFmtId="0" fontId="6" fillId="0" borderId="0" xfId="5">
      <alignment vertical="center"/>
    </xf>
    <xf numFmtId="0" fontId="7" fillId="0" borderId="0" xfId="4" applyFont="1">
      <alignment vertical="center"/>
    </xf>
    <xf numFmtId="0" fontId="30" fillId="3" borderId="11" xfId="0" applyFont="1" applyFill="1" applyBorder="1">
      <alignment vertical="center"/>
    </xf>
    <xf numFmtId="0" fontId="15" fillId="0" borderId="1" xfId="1" applyFont="1" applyFill="1" applyBorder="1" applyAlignment="1" applyProtection="1">
      <alignment vertical="top"/>
      <protection locked="0"/>
    </xf>
    <xf numFmtId="0" fontId="15" fillId="0" borderId="0" xfId="1" applyFont="1" applyFill="1" applyBorder="1" applyAlignment="1" applyProtection="1">
      <alignment vertical="top"/>
      <protection locked="0"/>
    </xf>
    <xf numFmtId="0" fontId="15" fillId="0" borderId="2" xfId="1" applyFont="1" applyFill="1" applyBorder="1" applyAlignment="1" applyProtection="1">
      <alignment vertical="top"/>
      <protection locked="0"/>
    </xf>
    <xf numFmtId="0" fontId="15" fillId="0" borderId="6" xfId="1" applyFont="1" applyFill="1" applyBorder="1" applyAlignment="1" applyProtection="1">
      <alignment vertical="top"/>
      <protection locked="0"/>
    </xf>
    <xf numFmtId="0" fontId="15" fillId="0" borderId="7" xfId="1" applyFont="1" applyFill="1" applyBorder="1" applyAlignment="1" applyProtection="1">
      <alignment vertical="top"/>
      <protection locked="0"/>
    </xf>
    <xf numFmtId="0" fontId="15"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7"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7" fillId="0" borderId="0" xfId="0" applyFont="1" applyAlignment="1">
      <alignment vertical="center" wrapText="1"/>
    </xf>
    <xf numFmtId="0" fontId="0" fillId="0" borderId="0" xfId="0" applyFont="1" applyAlignment="1" applyProtection="1">
      <alignment vertical="center" wrapText="1"/>
      <protection locked="0"/>
    </xf>
    <xf numFmtId="0" fontId="7" fillId="0" borderId="0" xfId="0" applyFont="1" applyAlignment="1">
      <alignment horizontal="left" vertical="center" wrapText="1"/>
    </xf>
    <xf numFmtId="0" fontId="7"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7" fillId="5" borderId="25"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0" borderId="0" xfId="4" applyFont="1" applyAlignment="1">
      <alignment vertical="center" wrapText="1"/>
    </xf>
    <xf numFmtId="0" fontId="7" fillId="0" borderId="0" xfId="4" applyFont="1" applyAlignment="1">
      <alignment horizontal="left" vertical="center" wrapText="1"/>
    </xf>
    <xf numFmtId="0" fontId="7" fillId="0" borderId="0" xfId="4" applyFont="1" applyAlignment="1">
      <alignment horizontal="center" vertical="center" wrapText="1"/>
    </xf>
    <xf numFmtId="0" fontId="10" fillId="0" borderId="0" xfId="4" applyFont="1" applyBorder="1" applyAlignment="1">
      <alignment horizontal="left" vertical="center" wrapText="1"/>
    </xf>
    <xf numFmtId="0" fontId="22" fillId="0" borderId="0" xfId="4" applyFont="1" applyAlignment="1">
      <alignment horizontal="left" vertical="center" wrapText="1"/>
    </xf>
    <xf numFmtId="0" fontId="9"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5"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7" fillId="0" borderId="0" xfId="0" applyFont="1" applyBorder="1" applyAlignment="1" applyProtection="1">
      <alignment horizontal="center" vertical="center"/>
      <protection locked="0"/>
    </xf>
    <xf numFmtId="0" fontId="26" fillId="0" borderId="0" xfId="0" applyFont="1" applyFill="1" applyBorder="1">
      <alignment vertical="center"/>
    </xf>
    <xf numFmtId="0" fontId="29" fillId="0" borderId="11" xfId="0" applyFont="1" applyFill="1" applyBorder="1" applyAlignment="1">
      <alignment horizontal="justify" vertical="center" wrapText="1"/>
    </xf>
    <xf numFmtId="0" fontId="0" fillId="0" borderId="0" xfId="4" applyFont="1">
      <alignment vertical="center"/>
    </xf>
    <xf numFmtId="0" fontId="0" fillId="0" borderId="0" xfId="0" applyAlignment="1">
      <alignment horizontal="right" vertical="center"/>
    </xf>
    <xf numFmtId="0" fontId="9" fillId="3" borderId="26" xfId="0" applyFont="1" applyFill="1" applyBorder="1">
      <alignment vertical="center"/>
    </xf>
    <xf numFmtId="0" fontId="9" fillId="3" borderId="26" xfId="0" applyFont="1" applyFill="1" applyBorder="1" applyAlignment="1">
      <alignment vertical="center" wrapText="1"/>
    </xf>
    <xf numFmtId="0" fontId="32" fillId="0" borderId="0" xfId="0" applyFont="1" applyFill="1">
      <alignment vertical="center"/>
    </xf>
    <xf numFmtId="0" fontId="23" fillId="0" borderId="0" xfId="0" applyFont="1" applyFill="1" applyAlignment="1">
      <alignment horizontal="center" vertical="center"/>
    </xf>
    <xf numFmtId="0" fontId="23" fillId="0" borderId="0" xfId="0" applyFont="1" applyFill="1" applyBorder="1" applyAlignment="1" applyProtection="1">
      <alignment horizontal="center" vertical="center"/>
    </xf>
    <xf numFmtId="0" fontId="26" fillId="0" borderId="25" xfId="0" applyFont="1" applyFill="1" applyBorder="1" applyAlignment="1" applyProtection="1">
      <alignment horizontal="center" vertical="center" wrapText="1"/>
    </xf>
    <xf numFmtId="0" fontId="9" fillId="3" borderId="11" xfId="0" applyFont="1" applyFill="1" applyBorder="1" applyAlignment="1">
      <alignment horizontal="left" vertical="center"/>
    </xf>
    <xf numFmtId="0" fontId="0" fillId="5" borderId="136" xfId="0" applyFont="1" applyFill="1" applyBorder="1" applyAlignment="1" applyProtection="1">
      <alignment horizontal="center" vertical="center"/>
      <protection locked="0"/>
    </xf>
    <xf numFmtId="178" fontId="26" fillId="0" borderId="34" xfId="0" applyNumberFormat="1" applyFont="1" applyFill="1" applyBorder="1" applyAlignment="1" applyProtection="1">
      <alignment horizontal="center" vertical="center" wrapText="1"/>
      <protection locked="0"/>
    </xf>
    <xf numFmtId="0" fontId="29" fillId="0" borderId="0" xfId="0" applyFont="1" applyFill="1" applyBorder="1" applyAlignment="1">
      <alignment horizontal="justify" vertical="center" wrapText="1"/>
    </xf>
    <xf numFmtId="0" fontId="17" fillId="6" borderId="24"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6" fillId="0" borderId="25" xfId="0" applyFont="1" applyFill="1" applyBorder="1" applyAlignment="1" applyProtection="1">
      <alignment horizontal="center" vertical="center" wrapText="1"/>
      <protection locked="0"/>
    </xf>
    <xf numFmtId="179" fontId="26" fillId="0" borderId="25" xfId="0" applyNumberFormat="1" applyFont="1" applyFill="1" applyBorder="1" applyAlignment="1" applyProtection="1">
      <alignment horizontal="center" vertical="center" wrapText="1"/>
      <protection locked="0"/>
    </xf>
    <xf numFmtId="49" fontId="24" fillId="0" borderId="24" xfId="0" applyNumberFormat="1" applyFont="1" applyFill="1" applyBorder="1" applyAlignment="1" applyProtection="1">
      <alignment horizontal="center" vertical="center" wrapText="1"/>
      <protection locked="0"/>
    </xf>
    <xf numFmtId="49" fontId="24" fillId="0" borderId="25" xfId="0" applyNumberFormat="1" applyFont="1" applyFill="1" applyBorder="1" applyAlignment="1" applyProtection="1">
      <alignment horizontal="center" vertical="center" wrapText="1"/>
      <protection locked="0"/>
    </xf>
    <xf numFmtId="0" fontId="26" fillId="0" borderId="24" xfId="0" applyFont="1" applyFill="1" applyBorder="1" applyAlignment="1" applyProtection="1">
      <alignment horizontal="center" vertical="center" wrapText="1"/>
      <protection locked="0"/>
    </xf>
    <xf numFmtId="178" fontId="26" fillId="0" borderId="25" xfId="0" applyNumberFormat="1" applyFont="1" applyFill="1" applyBorder="1" applyAlignment="1" applyProtection="1">
      <alignment horizontal="center" vertical="center" wrapText="1"/>
      <protection locked="0"/>
    </xf>
    <xf numFmtId="178" fontId="26" fillId="0" borderId="26" xfId="0" applyNumberFormat="1" applyFont="1" applyFill="1" applyBorder="1" applyAlignment="1" applyProtection="1">
      <alignment horizontal="center" vertical="center" wrapText="1"/>
      <protection locked="0"/>
    </xf>
    <xf numFmtId="0" fontId="7"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7"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7"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7"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7"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0" borderId="11" xfId="0" applyFont="1" applyBorder="1" applyAlignment="1">
      <alignment horizontal="center" vertical="center"/>
    </xf>
    <xf numFmtId="0" fontId="0" fillId="6"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7" fillId="0" borderId="11" xfId="0" applyNumberFormat="1" applyFont="1" applyFill="1" applyBorder="1" applyAlignment="1" applyProtection="1">
      <alignment horizontal="righ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7" fillId="0" borderId="71" xfId="0" applyFont="1" applyBorder="1" applyAlignment="1" applyProtection="1">
      <alignment horizontal="left" vertical="center" wrapText="1"/>
      <protection locked="0"/>
    </xf>
    <xf numFmtId="0" fontId="7" fillId="0" borderId="93" xfId="0" applyFont="1" applyBorder="1" applyAlignment="1" applyProtection="1">
      <alignment horizontal="left" vertical="center" wrapText="1"/>
      <protection locked="0"/>
    </xf>
    <xf numFmtId="0" fontId="15" fillId="0" borderId="70" xfId="0" applyFont="1" applyBorder="1" applyAlignment="1" applyProtection="1">
      <alignment horizontal="left" vertical="center" wrapText="1"/>
      <protection locked="0"/>
    </xf>
    <xf numFmtId="0" fontId="7" fillId="0" borderId="71" xfId="0" applyFont="1" applyBorder="1" applyAlignment="1" applyProtection="1">
      <alignment horizontal="left" vertical="center"/>
      <protection locked="0"/>
    </xf>
    <xf numFmtId="0" fontId="7"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3"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7" fillId="6" borderId="75" xfId="0" applyFont="1" applyFill="1" applyBorder="1" applyAlignment="1">
      <alignment horizontal="center" vertical="center" wrapText="1"/>
    </xf>
    <xf numFmtId="0" fontId="17" fillId="6" borderId="76" xfId="0" applyFont="1" applyFill="1" applyBorder="1" applyAlignment="1">
      <alignment horizontal="center" vertical="center" wrapText="1"/>
    </xf>
    <xf numFmtId="0" fontId="17" fillId="6" borderId="99" xfId="0" applyFont="1" applyFill="1" applyBorder="1" applyAlignment="1">
      <alignment horizontal="center" vertical="center" wrapText="1"/>
    </xf>
    <xf numFmtId="0" fontId="0" fillId="5" borderId="98" xfId="0" applyFont="1" applyFill="1" applyBorder="1" applyAlignment="1">
      <alignment horizontal="center" vertical="center"/>
    </xf>
    <xf numFmtId="0" fontId="0" fillId="5" borderId="76" xfId="0" applyFont="1" applyFill="1" applyBorder="1" applyAlignment="1">
      <alignment horizontal="center" vertical="center"/>
    </xf>
    <xf numFmtId="0" fontId="7" fillId="0" borderId="33" xfId="0" applyFont="1" applyBorder="1" applyAlignment="1">
      <alignment horizontal="center" vertical="center"/>
    </xf>
    <xf numFmtId="0" fontId="7" fillId="0" borderId="25" xfId="0" applyFont="1" applyBorder="1" applyAlignment="1">
      <alignment horizontal="center" vertical="center"/>
    </xf>
    <xf numFmtId="0" fontId="15" fillId="0" borderId="12"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23" fillId="0" borderId="84" xfId="0" applyFont="1" applyFill="1" applyBorder="1" applyAlignment="1" applyProtection="1">
      <alignment horizontal="center" vertical="center" wrapText="1"/>
      <protection locked="0"/>
    </xf>
    <xf numFmtId="0" fontId="23" fillId="0" borderId="50" xfId="0" applyFont="1" applyBorder="1" applyAlignment="1" applyProtection="1">
      <alignment horizontal="center" vertical="center" wrapText="1"/>
      <protection locked="0"/>
    </xf>
    <xf numFmtId="0" fontId="23" fillId="0" borderId="85" xfId="0" applyFont="1" applyBorder="1" applyAlignment="1" applyProtection="1">
      <alignment horizontal="center" vertical="center" wrapText="1"/>
      <protection locked="0"/>
    </xf>
    <xf numFmtId="0" fontId="23"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7" fillId="0" borderId="41" xfId="0" applyFont="1" applyBorder="1" applyAlignment="1">
      <alignment horizontal="center" vertical="center"/>
    </xf>
    <xf numFmtId="0" fontId="0" fillId="0" borderId="40" xfId="0" applyFont="1" applyFill="1" applyBorder="1" applyAlignment="1">
      <alignment horizontal="center" vertical="center"/>
    </xf>
    <xf numFmtId="0" fontId="7" fillId="0" borderId="42" xfId="0" applyFont="1" applyBorder="1" applyAlignment="1">
      <alignment horizontal="center" vertical="center"/>
    </xf>
    <xf numFmtId="0" fontId="15" fillId="0" borderId="40" xfId="0" applyFont="1" applyBorder="1" applyAlignment="1">
      <alignment horizontal="center" vertical="center" wrapText="1"/>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6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5"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71" xfId="0" applyFont="1" applyBorder="1" applyAlignment="1" applyProtection="1">
      <alignment horizontal="left" vertical="center" wrapText="1"/>
      <protection locked="0"/>
    </xf>
    <xf numFmtId="0" fontId="15" fillId="0" borderId="93" xfId="0" applyFont="1" applyBorder="1" applyAlignment="1" applyProtection="1">
      <alignment horizontal="left" vertical="center" wrapText="1"/>
      <protection locked="0"/>
    </xf>
    <xf numFmtId="0" fontId="13" fillId="2" borderId="3"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xf>
    <xf numFmtId="0" fontId="7" fillId="0" borderId="6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9" xfId="0" applyFont="1" applyBorder="1" applyAlignment="1">
      <alignment horizontal="center" vertical="center" wrapText="1"/>
    </xf>
    <xf numFmtId="0" fontId="17" fillId="2" borderId="81" xfId="0" applyFont="1" applyFill="1" applyBorder="1" applyAlignment="1">
      <alignment horizontal="center" vertical="center" wrapText="1"/>
    </xf>
    <xf numFmtId="0" fontId="17" fillId="2" borderId="82" xfId="0" applyFont="1" applyFill="1" applyBorder="1" applyAlignment="1">
      <alignment horizontal="center" vertical="center" wrapText="1"/>
    </xf>
    <xf numFmtId="0" fontId="17" fillId="2" borderId="8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6" xfId="0" applyFont="1" applyFill="1" applyBorder="1" applyAlignment="1">
      <alignment horizontal="center" vertical="center" wrapText="1"/>
    </xf>
    <xf numFmtId="49" fontId="24" fillId="0" borderId="26" xfId="0" applyNumberFormat="1" applyFont="1" applyFill="1" applyBorder="1" applyAlignment="1" applyProtection="1">
      <alignment horizontal="center"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101" xfId="0" applyFont="1" applyBorder="1" applyAlignment="1" applyProtection="1">
      <alignment horizontal="left" vertical="center" wrapText="1"/>
      <protection locked="0"/>
    </xf>
    <xf numFmtId="0" fontId="7" fillId="0" borderId="76" xfId="0" applyFont="1" applyBorder="1" applyAlignment="1" applyProtection="1">
      <alignment horizontal="left" vertical="center" wrapText="1"/>
      <protection locked="0"/>
    </xf>
    <xf numFmtId="0" fontId="7" fillId="0" borderId="100" xfId="0" applyFont="1" applyBorder="1" applyAlignment="1" applyProtection="1">
      <alignment horizontal="left" vertical="center" wrapText="1"/>
      <protection locked="0"/>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21"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100" xfId="0" applyFont="1" applyFill="1" applyBorder="1" applyAlignment="1" applyProtection="1">
      <alignment horizontal="left" vertical="center" wrapText="1"/>
      <protection locked="0"/>
    </xf>
    <xf numFmtId="0" fontId="17"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49" fontId="24" fillId="0" borderId="24" xfId="0" applyNumberFormat="1" applyFont="1" applyFill="1" applyBorder="1" applyAlignment="1" applyProtection="1">
      <alignment horizontal="left" vertical="center" wrapText="1"/>
      <protection locked="0"/>
    </xf>
    <xf numFmtId="49" fontId="24" fillId="0" borderId="25" xfId="0" applyNumberFormat="1" applyFont="1" applyFill="1" applyBorder="1" applyAlignment="1" applyProtection="1">
      <alignment horizontal="left" vertical="center" wrapText="1"/>
      <protection locked="0"/>
    </xf>
    <xf numFmtId="49" fontId="24" fillId="0" borderId="26" xfId="0" applyNumberFormat="1" applyFont="1" applyFill="1" applyBorder="1" applyAlignment="1" applyProtection="1">
      <alignment horizontal="left" vertical="center" wrapText="1"/>
      <protection locked="0"/>
    </xf>
    <xf numFmtId="49" fontId="24" fillId="0" borderId="34" xfId="0" applyNumberFormat="1"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7" fillId="2" borderId="44" xfId="0" applyFont="1" applyFill="1" applyBorder="1" applyAlignment="1">
      <alignment horizontal="center" vertical="center" textRotation="255" wrapText="1"/>
    </xf>
    <xf numFmtId="0" fontId="17" fillId="2" borderId="45" xfId="0" applyFont="1" applyFill="1" applyBorder="1" applyAlignment="1">
      <alignment horizontal="center" vertical="center" textRotation="255" wrapText="1"/>
    </xf>
    <xf numFmtId="0" fontId="17" fillId="2" borderId="3" xfId="0" applyFont="1" applyFill="1" applyBorder="1" applyAlignment="1">
      <alignment horizontal="center" vertical="center" textRotation="255" wrapText="1"/>
    </xf>
    <xf numFmtId="0" fontId="17" fillId="2" borderId="46" xfId="0" applyFont="1" applyFill="1" applyBorder="1" applyAlignment="1">
      <alignment horizontal="center" vertical="center" textRotation="255" wrapText="1"/>
    </xf>
    <xf numFmtId="0" fontId="17" fillId="2" borderId="47" xfId="0" applyFont="1" applyFill="1" applyBorder="1" applyAlignment="1">
      <alignment horizontal="center" vertical="center" textRotation="255" wrapText="1"/>
    </xf>
    <xf numFmtId="0" fontId="17"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7" fillId="2" borderId="102" xfId="0" applyFont="1" applyFill="1" applyBorder="1" applyAlignment="1">
      <alignment horizontal="center" vertical="center" textRotation="255" wrapText="1"/>
    </xf>
    <xf numFmtId="0" fontId="0" fillId="0" borderId="10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7" xfId="0" applyFont="1" applyFill="1" applyBorder="1" applyAlignment="1">
      <alignment vertical="center" wrapText="1"/>
    </xf>
    <xf numFmtId="0" fontId="0" fillId="5" borderId="130" xfId="0" applyFont="1" applyFill="1" applyBorder="1" applyAlignment="1">
      <alignment vertical="center" wrapText="1"/>
    </xf>
    <xf numFmtId="0" fontId="0" fillId="5" borderId="106" xfId="0" applyFont="1" applyFill="1" applyBorder="1" applyAlignment="1" applyProtection="1">
      <alignment horizontal="center" vertical="center"/>
      <protection locked="0"/>
    </xf>
    <xf numFmtId="0" fontId="0" fillId="5" borderId="107"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2" borderId="41" xfId="0" applyFont="1" applyFill="1" applyBorder="1" applyAlignment="1">
      <alignment horizontal="center" vertical="center" textRotation="255" wrapText="1"/>
    </xf>
    <xf numFmtId="0" fontId="17"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2" xfId="0" applyFont="1" applyFill="1" applyBorder="1" applyAlignment="1">
      <alignment horizontal="center" vertical="center"/>
    </xf>
    <xf numFmtId="0" fontId="0" fillId="5" borderId="11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21" fillId="6" borderId="49" xfId="0" applyFont="1" applyFill="1" applyBorder="1" applyAlignment="1">
      <alignment horizontal="center" vertical="center" wrapText="1"/>
    </xf>
    <xf numFmtId="0" fontId="21" fillId="6" borderId="50" xfId="0" applyFont="1" applyFill="1" applyBorder="1" applyAlignment="1">
      <alignment horizontal="center" vertical="center" wrapText="1"/>
    </xf>
    <xf numFmtId="0" fontId="21" fillId="6" borderId="51" xfId="0" applyFont="1" applyFill="1" applyBorder="1" applyAlignment="1">
      <alignment horizontal="center" vertical="center" wrapText="1"/>
    </xf>
    <xf numFmtId="0" fontId="0" fillId="0" borderId="104" xfId="0" applyFont="1" applyFill="1" applyBorder="1" applyAlignment="1">
      <alignment horizontal="center" vertical="center"/>
    </xf>
    <xf numFmtId="0" fontId="0" fillId="0" borderId="53" xfId="0" applyFont="1" applyBorder="1" applyAlignment="1">
      <alignment horizontal="center" vertical="center"/>
    </xf>
    <xf numFmtId="0" fontId="0" fillId="0" borderId="10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9" fillId="6" borderId="40" xfId="0" applyFont="1" applyFill="1" applyBorder="1" applyAlignment="1">
      <alignment horizontal="center" vertical="center" textRotation="255" wrapText="1"/>
    </xf>
    <xf numFmtId="0" fontId="19" fillId="6" borderId="42" xfId="0" applyFont="1" applyFill="1" applyBorder="1" applyAlignment="1">
      <alignment horizontal="center" vertical="center" textRotation="255" wrapText="1"/>
    </xf>
    <xf numFmtId="0" fontId="19" fillId="6" borderId="63" xfId="0" applyFont="1" applyFill="1" applyBorder="1" applyAlignment="1">
      <alignment horizontal="center" vertical="center" textRotation="255" wrapText="1"/>
    </xf>
    <xf numFmtId="0" fontId="19" fillId="6" borderId="89" xfId="0" applyFont="1" applyFill="1" applyBorder="1" applyAlignment="1">
      <alignment horizontal="center" vertical="center" textRotation="255" wrapText="1"/>
    </xf>
    <xf numFmtId="0" fontId="17" fillId="6" borderId="40"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7" fillId="6" borderId="63"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9" fillId="6" borderId="81" xfId="0" applyFont="1" applyFill="1" applyBorder="1" applyAlignment="1">
      <alignment horizontal="center" vertical="center" textRotation="255" wrapText="1"/>
    </xf>
    <xf numFmtId="0" fontId="19" fillId="6" borderId="137" xfId="0" applyFont="1" applyFill="1" applyBorder="1" applyAlignment="1">
      <alignment horizontal="center" vertical="center" textRotation="255" wrapText="1"/>
    </xf>
    <xf numFmtId="0" fontId="19" fillId="6" borderId="3" xfId="0" applyFont="1" applyFill="1" applyBorder="1" applyAlignment="1">
      <alignment horizontal="center" vertical="center" textRotation="255" wrapText="1"/>
    </xf>
    <xf numFmtId="0" fontId="19" fillId="6" borderId="138" xfId="0" applyFont="1" applyFill="1" applyBorder="1" applyAlignment="1">
      <alignment horizontal="center" vertical="center" textRotation="255" wrapText="1"/>
    </xf>
    <xf numFmtId="0" fontId="17" fillId="6" borderId="86" xfId="0" applyFont="1" applyFill="1" applyBorder="1" applyAlignment="1">
      <alignment horizontal="center" vertical="center" wrapText="1"/>
    </xf>
    <xf numFmtId="0" fontId="17" fillId="6" borderId="139"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7" fillId="6" borderId="44" xfId="0" applyFont="1" applyFill="1" applyBorder="1" applyAlignment="1">
      <alignment horizontal="center" vertical="center" wrapText="1"/>
    </xf>
    <xf numFmtId="0" fontId="17" fillId="6" borderId="41"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7"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20"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6" fillId="0" borderId="24" xfId="0" applyFont="1" applyFill="1" applyBorder="1" applyAlignment="1" applyProtection="1">
      <alignment vertical="center" wrapText="1"/>
      <protection locked="0"/>
    </xf>
    <xf numFmtId="0" fontId="26" fillId="0" borderId="25" xfId="0" applyFont="1" applyFill="1" applyBorder="1" applyAlignment="1" applyProtection="1">
      <alignment vertical="center" wrapText="1"/>
      <protection locked="0"/>
    </xf>
    <xf numFmtId="0" fontId="26"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7" fillId="2" borderId="119" xfId="0" applyFont="1" applyFill="1" applyBorder="1" applyAlignment="1">
      <alignment horizontal="center" vertical="center" wrapText="1"/>
    </xf>
    <xf numFmtId="0" fontId="17" fillId="2" borderId="126" xfId="0" applyFont="1" applyFill="1" applyBorder="1" applyAlignment="1">
      <alignment horizontal="center" vertical="center"/>
    </xf>
    <xf numFmtId="0" fontId="17" fillId="2" borderId="140" xfId="0" applyFont="1" applyFill="1" applyBorder="1" applyAlignment="1">
      <alignment horizontal="center" vertical="center"/>
    </xf>
    <xf numFmtId="0" fontId="17" fillId="2" borderId="35" xfId="0" applyFont="1" applyFill="1" applyBorder="1" applyAlignment="1">
      <alignment horizontal="center" vertical="center" wrapText="1"/>
    </xf>
    <xf numFmtId="0" fontId="17" fillId="2" borderId="11"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2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24" xfId="0" applyFont="1" applyFill="1" applyBorder="1" applyAlignment="1">
      <alignment horizontal="center" vertical="center" shrinkToFit="1"/>
    </xf>
    <xf numFmtId="0" fontId="15" fillId="2" borderId="25" xfId="0" applyFont="1" applyFill="1" applyBorder="1" applyAlignment="1">
      <alignment horizontal="center" vertical="center" shrinkToFit="1"/>
    </xf>
    <xf numFmtId="0" fontId="15" fillId="2" borderId="34" xfId="0" applyFont="1" applyFill="1" applyBorder="1" applyAlignment="1">
      <alignment horizontal="center" vertical="center" shrinkToFit="1"/>
    </xf>
    <xf numFmtId="0" fontId="33" fillId="2" borderId="24" xfId="0" applyFont="1" applyFill="1" applyBorder="1" applyAlignment="1">
      <alignment horizontal="center" vertical="center" wrapText="1" shrinkToFit="1"/>
    </xf>
    <xf numFmtId="0" fontId="33" fillId="2" borderId="25" xfId="0" applyFont="1" applyFill="1" applyBorder="1" applyAlignment="1">
      <alignment horizontal="center" vertical="center" shrinkToFit="1"/>
    </xf>
    <xf numFmtId="0" fontId="33"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7" fillId="6" borderId="3"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7" fillId="6" borderId="66" xfId="0" applyFont="1" applyFill="1" applyBorder="1" applyAlignment="1">
      <alignment horizontal="center" vertical="center"/>
    </xf>
    <xf numFmtId="0" fontId="7" fillId="6" borderId="17" xfId="0" applyFont="1" applyFill="1" applyBorder="1" applyAlignment="1">
      <alignment horizontal="center" vertical="center"/>
    </xf>
    <xf numFmtId="0" fontId="7" fillId="6" borderId="16" xfId="0" applyFont="1" applyFill="1" applyBorder="1" applyAlignment="1">
      <alignment horizontal="center" vertical="center"/>
    </xf>
    <xf numFmtId="0" fontId="7" fillId="6" borderId="18" xfId="0" applyFont="1" applyFill="1" applyBorder="1" applyAlignment="1">
      <alignment horizontal="center" vertical="center"/>
    </xf>
    <xf numFmtId="0" fontId="7" fillId="0" borderId="116" xfId="0" applyFont="1" applyBorder="1" applyAlignment="1">
      <alignment horizontal="center" vertical="center"/>
    </xf>
    <xf numFmtId="0" fontId="7" fillId="0" borderId="117" xfId="0" applyFont="1" applyBorder="1" applyAlignment="1">
      <alignment horizontal="center" vertical="center"/>
    </xf>
    <xf numFmtId="0" fontId="7" fillId="0" borderId="118" xfId="0" applyFont="1" applyBorder="1" applyAlignment="1">
      <alignment horizontal="center" vertical="center"/>
    </xf>
    <xf numFmtId="0" fontId="7" fillId="2" borderId="126"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7"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7" fillId="0" borderId="24" xfId="0" applyNumberFormat="1" applyFont="1" applyFill="1" applyBorder="1" applyAlignment="1" applyProtection="1">
      <alignment horizontal="center" vertical="center" shrinkToFit="1"/>
      <protection locked="0"/>
    </xf>
    <xf numFmtId="177" fontId="7" fillId="0" borderId="25" xfId="0" applyNumberFormat="1" applyFont="1" applyFill="1" applyBorder="1" applyAlignment="1" applyProtection="1">
      <alignment horizontal="center" vertical="center" shrinkToFit="1"/>
      <protection locked="0"/>
    </xf>
    <xf numFmtId="177" fontId="7" fillId="0" borderId="34" xfId="0" applyNumberFormat="1" applyFont="1" applyFill="1" applyBorder="1" applyAlignment="1" applyProtection="1">
      <alignment horizontal="center" vertical="center" shrinkToFit="1"/>
      <protection locked="0"/>
    </xf>
    <xf numFmtId="0" fontId="20" fillId="2" borderId="24" xfId="0" applyFont="1" applyFill="1" applyBorder="1" applyAlignment="1">
      <alignment horizontal="center"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49" fontId="0" fillId="0" borderId="127"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vertical="center" wrapText="1"/>
      <protection locked="0"/>
    </xf>
    <xf numFmtId="0" fontId="7" fillId="5" borderId="41" xfId="0" applyFont="1" applyFill="1" applyBorder="1" applyAlignment="1" applyProtection="1">
      <alignment vertical="center" wrapText="1"/>
      <protection locked="0"/>
    </xf>
    <xf numFmtId="0" fontId="7" fillId="5" borderId="66" xfId="0" applyFont="1" applyFill="1" applyBorder="1" applyAlignment="1" applyProtection="1">
      <alignment vertical="center" wrapText="1"/>
      <protection locked="0"/>
    </xf>
    <xf numFmtId="0" fontId="7" fillId="5" borderId="17" xfId="0" applyFont="1" applyFill="1" applyBorder="1" applyAlignment="1" applyProtection="1">
      <alignment vertical="center" wrapText="1"/>
      <protection locked="0"/>
    </xf>
    <xf numFmtId="0" fontId="7" fillId="5" borderId="41" xfId="0" applyFont="1" applyFill="1" applyBorder="1" applyAlignment="1" applyProtection="1">
      <alignment horizontal="left" vertical="center" wrapText="1"/>
      <protection locked="0"/>
    </xf>
    <xf numFmtId="0" fontId="7" fillId="5" borderId="42" xfId="0" applyFont="1" applyFill="1" applyBorder="1" applyAlignment="1" applyProtection="1">
      <alignment horizontal="left" vertical="center" wrapText="1"/>
      <protection locked="0"/>
    </xf>
    <xf numFmtId="0" fontId="7" fillId="5" borderId="16" xfId="0" applyFont="1" applyFill="1" applyBorder="1" applyAlignment="1" applyProtection="1">
      <alignment horizontal="left" vertical="center" wrapText="1"/>
      <protection locked="0"/>
    </xf>
    <xf numFmtId="0" fontId="7" fillId="5" borderId="17" xfId="0" applyFont="1" applyFill="1" applyBorder="1" applyAlignment="1" applyProtection="1">
      <alignment horizontal="left" vertical="center" wrapText="1"/>
      <protection locked="0"/>
    </xf>
    <xf numFmtId="0" fontId="7" fillId="5" borderId="18" xfId="0" applyFont="1" applyFill="1" applyBorder="1" applyAlignment="1" applyProtection="1">
      <alignment horizontal="left" vertical="center" wrapText="1"/>
      <protection locked="0"/>
    </xf>
    <xf numFmtId="0" fontId="20" fillId="2" borderId="40" xfId="0" applyFont="1" applyFill="1" applyBorder="1" applyAlignment="1">
      <alignment horizontal="center" vertical="center" wrapText="1"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0" fillId="6" borderId="31" xfId="0" applyFont="1" applyFill="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9" fillId="2" borderId="44"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6" xfId="0" applyNumberFormat="1" applyFont="1" applyFill="1" applyBorder="1" applyAlignment="1" applyProtection="1">
      <alignment horizontal="center" vertical="center"/>
      <protection locked="0"/>
    </xf>
    <xf numFmtId="177" fontId="0" fillId="0" borderId="107"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3" fillId="2" borderId="49" xfId="3" applyFont="1" applyFill="1" applyBorder="1" applyAlignment="1" applyProtection="1">
      <alignment horizontal="center" vertical="center" wrapText="1"/>
    </xf>
    <xf numFmtId="0" fontId="13" fillId="2" borderId="50" xfId="3" applyFont="1" applyFill="1" applyBorder="1" applyAlignment="1" applyProtection="1">
      <alignment horizontal="center" vertical="center" wrapText="1"/>
    </xf>
    <xf numFmtId="0" fontId="13" fillId="2" borderId="139"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7" fillId="0" borderId="50" xfId="1" applyFont="1" applyFill="1" applyBorder="1" applyAlignment="1" applyProtection="1">
      <alignment horizontal="left" vertical="top" wrapText="1"/>
      <protection locked="0"/>
    </xf>
    <xf numFmtId="0" fontId="7" fillId="0" borderId="51" xfId="1" applyFont="1" applyFill="1" applyBorder="1" applyAlignment="1" applyProtection="1">
      <alignment horizontal="left" vertical="top" wrapText="1"/>
      <protection locked="0"/>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31" fillId="2" borderId="90" xfId="3" applyFont="1" applyFill="1" applyBorder="1" applyAlignment="1" applyProtection="1">
      <alignment horizontal="center" vertical="center" wrapText="1"/>
    </xf>
    <xf numFmtId="0" fontId="31"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0" fontId="16"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16"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16" fillId="2" borderId="90" xfId="3" applyFont="1" applyFill="1" applyBorder="1" applyAlignment="1" applyProtection="1">
      <alignment horizontal="center" vertical="center" wrapText="1"/>
    </xf>
    <xf numFmtId="0" fontId="16" fillId="2" borderId="11" xfId="3" applyFont="1" applyFill="1" applyBorder="1" applyAlignment="1" applyProtection="1">
      <alignment horizontal="center" vertical="center" wrapText="1"/>
    </xf>
    <xf numFmtId="0" fontId="13" fillId="2" borderId="32" xfId="3" applyFont="1" applyFill="1" applyBorder="1" applyAlignment="1" applyProtection="1">
      <alignment horizontal="center" vertical="center" wrapText="1"/>
    </xf>
    <xf numFmtId="0" fontId="13" fillId="2" borderId="25" xfId="3" applyFont="1" applyFill="1" applyBorder="1" applyAlignment="1" applyProtection="1">
      <alignment horizontal="center" vertical="center" wrapText="1"/>
    </xf>
    <xf numFmtId="0" fontId="15" fillId="0" borderId="33" xfId="1" applyFont="1" applyFill="1" applyBorder="1" applyAlignment="1" applyProtection="1">
      <alignment horizontal="left" vertical="top" wrapText="1"/>
      <protection locked="0"/>
    </xf>
    <xf numFmtId="0" fontId="15" fillId="0" borderId="25" xfId="1" applyFont="1" applyFill="1" applyBorder="1" applyAlignment="1" applyProtection="1">
      <alignment horizontal="left" vertical="top" wrapText="1"/>
      <protection locked="0"/>
    </xf>
    <xf numFmtId="0" fontId="15" fillId="0" borderId="34" xfId="1" applyFont="1" applyFill="1" applyBorder="1" applyAlignment="1" applyProtection="1">
      <alignment horizontal="left" vertical="top" wrapText="1"/>
      <protection locked="0"/>
    </xf>
    <xf numFmtId="0" fontId="13"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3" fillId="2" borderId="44"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48" xfId="3" applyFont="1" applyFill="1" applyBorder="1" applyAlignment="1" applyProtection="1">
      <alignment horizontal="center" vertical="center" wrapText="1"/>
    </xf>
    <xf numFmtId="0" fontId="13" fillId="0" borderId="87" xfId="3" applyFont="1" applyFill="1" applyBorder="1" applyAlignment="1" applyProtection="1">
      <alignment horizontal="center" vertical="center" wrapText="1"/>
    </xf>
    <xf numFmtId="0" fontId="13" fillId="0" borderId="88" xfId="3" applyFont="1" applyFill="1" applyBorder="1" applyAlignment="1" applyProtection="1">
      <alignment horizontal="center" vertical="center" wrapText="1"/>
    </xf>
    <xf numFmtId="0" fontId="16" fillId="2" borderId="16" xfId="3" applyFont="1" applyFill="1" applyBorder="1" applyAlignment="1" applyProtection="1">
      <alignment horizontal="center" vertical="center" wrapText="1"/>
    </xf>
    <xf numFmtId="0" fontId="16" fillId="2" borderId="17" xfId="3" applyFont="1" applyFill="1" applyBorder="1" applyAlignment="1" applyProtection="1">
      <alignment horizontal="center" vertical="center" wrapText="1"/>
    </xf>
    <xf numFmtId="0" fontId="16"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6" fillId="2" borderId="14" xfId="3" applyFont="1" applyFill="1" applyBorder="1" applyAlignment="1" applyProtection="1">
      <alignment horizontal="center" vertical="center" wrapText="1"/>
    </xf>
    <xf numFmtId="0" fontId="16" fillId="2" borderId="15"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179" fontId="23" fillId="0" borderId="7" xfId="0" applyNumberFormat="1" applyFont="1" applyFill="1" applyBorder="1" applyAlignment="1" applyProtection="1">
      <alignment horizontal="center" vertical="center"/>
      <protection locked="0"/>
    </xf>
    <xf numFmtId="178" fontId="23" fillId="0" borderId="7" xfId="0" applyNumberFormat="1" applyFont="1" applyFill="1" applyBorder="1" applyAlignment="1" applyProtection="1">
      <alignment horizontal="center" vertical="center"/>
      <protection locked="0"/>
    </xf>
    <xf numFmtId="0" fontId="12" fillId="2" borderId="108" xfId="3" applyFont="1" applyFill="1" applyBorder="1" applyAlignment="1" applyProtection="1">
      <alignment horizontal="right" vertical="center"/>
    </xf>
    <xf numFmtId="0" fontId="12" fillId="2" borderId="9" xfId="3" applyFont="1" applyFill="1" applyBorder="1" applyAlignment="1" applyProtection="1">
      <alignment horizontal="right" vertical="center"/>
    </xf>
    <xf numFmtId="0" fontId="22" fillId="0" borderId="9" xfId="0" applyFont="1" applyFill="1" applyBorder="1" applyAlignment="1" applyProtection="1">
      <alignment horizontal="center" vertical="center"/>
      <protection locked="0"/>
    </xf>
    <xf numFmtId="0" fontId="17" fillId="2" borderId="47" xfId="3" applyFont="1" applyFill="1" applyBorder="1" applyAlignment="1" applyProtection="1">
      <alignment horizontal="center" vertical="center" wrapText="1" shrinkToFit="1"/>
    </xf>
    <xf numFmtId="0" fontId="17" fillId="2" borderId="17" xfId="3" applyFont="1" applyFill="1" applyBorder="1" applyAlignment="1" applyProtection="1">
      <alignment horizontal="center" vertical="center" wrapText="1" shrinkToFit="1"/>
    </xf>
    <xf numFmtId="0" fontId="17"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7" fillId="6" borderId="24" xfId="3" applyFont="1" applyFill="1" applyBorder="1" applyAlignment="1" applyProtection="1">
      <alignment horizontal="center" vertical="center" wrapText="1" shrinkToFit="1"/>
    </xf>
    <xf numFmtId="0" fontId="17" fillId="6" borderId="25" xfId="3" applyFont="1" applyFill="1" applyBorder="1" applyAlignment="1" applyProtection="1">
      <alignment horizontal="center" vertical="center" wrapText="1" shrinkToFit="1"/>
    </xf>
    <xf numFmtId="0" fontId="17"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6" fillId="0" borderId="40" xfId="2" applyFont="1" applyFill="1" applyBorder="1" applyAlignment="1" applyProtection="1">
      <alignment horizontal="left" vertical="center" wrapText="1" shrinkToFit="1"/>
      <protection locked="0"/>
    </xf>
    <xf numFmtId="0" fontId="16" fillId="0" borderId="41" xfId="2" applyFont="1" applyFill="1" applyBorder="1" applyAlignment="1" applyProtection="1">
      <alignment horizontal="left" vertical="center" wrapText="1" shrinkToFit="1"/>
      <protection locked="0"/>
    </xf>
    <xf numFmtId="0" fontId="16" fillId="0" borderId="62" xfId="2" applyFont="1" applyFill="1" applyBorder="1" applyAlignment="1" applyProtection="1">
      <alignment horizontal="left" vertical="center" wrapText="1" shrinkToFit="1"/>
      <protection locked="0"/>
    </xf>
    <xf numFmtId="0" fontId="17" fillId="2" borderId="32" xfId="3" applyFont="1" applyFill="1" applyBorder="1" applyAlignment="1" applyProtection="1">
      <alignment horizontal="center" vertical="center"/>
    </xf>
    <xf numFmtId="0" fontId="17" fillId="2" borderId="25" xfId="3" applyFont="1" applyFill="1" applyBorder="1" applyAlignment="1" applyProtection="1">
      <alignment horizontal="center" vertical="center"/>
    </xf>
    <xf numFmtId="0" fontId="16" fillId="0" borderId="33" xfId="1" applyFont="1" applyFill="1" applyBorder="1" applyAlignment="1" applyProtection="1">
      <alignment horizontal="left" vertical="center" wrapText="1" shrinkToFit="1"/>
    </xf>
    <xf numFmtId="0" fontId="16" fillId="0" borderId="25" xfId="1" applyFont="1" applyFill="1" applyBorder="1" applyAlignment="1" applyProtection="1">
      <alignment horizontal="left" vertical="center" wrapText="1" shrinkToFit="1"/>
    </xf>
    <xf numFmtId="0" fontId="16"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8"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2" borderId="49" xfId="3" applyFont="1" applyFill="1" applyBorder="1" applyAlignment="1" applyProtection="1">
      <alignment horizontal="center" vertical="center"/>
    </xf>
    <xf numFmtId="0" fontId="13" fillId="2" borderId="50" xfId="3" applyFont="1" applyFill="1" applyBorder="1" applyAlignment="1" applyProtection="1">
      <alignment horizontal="center" vertical="center"/>
    </xf>
    <xf numFmtId="0" fontId="18"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3"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5"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3"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4" fillId="6" borderId="44" xfId="3" applyFont="1" applyFill="1" applyBorder="1" applyAlignment="1" applyProtection="1">
      <alignment horizontal="center" vertical="center" wrapText="1" shrinkToFit="1"/>
    </xf>
    <xf numFmtId="0" fontId="14" fillId="6" borderId="41" xfId="3" applyFont="1" applyFill="1" applyBorder="1" applyAlignment="1" applyProtection="1">
      <alignment horizontal="center" vertical="center" wrapText="1" shrinkToFit="1"/>
    </xf>
    <xf numFmtId="0" fontId="14" fillId="6" borderId="45" xfId="3" applyFont="1" applyFill="1" applyBorder="1" applyAlignment="1" applyProtection="1">
      <alignment horizontal="center" vertical="center" wrapText="1" shrinkToFit="1"/>
    </xf>
    <xf numFmtId="0" fontId="16" fillId="0" borderId="73" xfId="3" applyFont="1" applyFill="1" applyBorder="1" applyAlignment="1" applyProtection="1">
      <alignment horizontal="center" vertical="center"/>
      <protection locked="0"/>
    </xf>
    <xf numFmtId="0" fontId="16" fillId="0" borderId="41" xfId="3" applyFont="1" applyFill="1" applyBorder="1" applyAlignment="1" applyProtection="1">
      <alignment horizontal="center" vertical="center"/>
      <protection locked="0"/>
    </xf>
    <xf numFmtId="0" fontId="14" fillId="6" borderId="40" xfId="3" applyFont="1" applyFill="1" applyBorder="1" applyAlignment="1" applyProtection="1">
      <alignment horizontal="center" vertical="center" wrapText="1"/>
    </xf>
    <xf numFmtId="0" fontId="14" fillId="6" borderId="41" xfId="3" applyFont="1" applyFill="1" applyBorder="1" applyAlignment="1" applyProtection="1">
      <alignment horizontal="center" vertical="center" wrapText="1"/>
    </xf>
    <xf numFmtId="0" fontId="14" fillId="6" borderId="42" xfId="3" applyFont="1" applyFill="1" applyBorder="1" applyAlignment="1" applyProtection="1">
      <alignment horizontal="center" vertical="center" wrapText="1"/>
    </xf>
    <xf numFmtId="0" fontId="16" fillId="0" borderId="40" xfId="3" applyFont="1" applyFill="1" applyBorder="1" applyAlignment="1" applyProtection="1">
      <alignment horizontal="center" vertical="center"/>
      <protection locked="0"/>
    </xf>
    <xf numFmtId="0" fontId="16" fillId="0" borderId="42" xfId="3" applyFont="1" applyFill="1" applyBorder="1" applyAlignment="1" applyProtection="1">
      <alignment horizontal="center" vertical="center"/>
      <protection locked="0"/>
    </xf>
    <xf numFmtId="0" fontId="13"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5" fillId="0" borderId="66" xfId="1" applyFont="1" applyFill="1" applyBorder="1" applyAlignment="1" applyProtection="1">
      <alignment horizontal="left" vertical="top" wrapText="1"/>
      <protection locked="0"/>
    </xf>
    <xf numFmtId="0" fontId="15" fillId="0" borderId="17" xfId="1" applyFont="1" applyFill="1" applyBorder="1" applyAlignment="1" applyProtection="1">
      <alignment horizontal="left" vertical="top" wrapText="1"/>
      <protection locked="0"/>
    </xf>
    <xf numFmtId="0" fontId="15" fillId="0" borderId="31" xfId="1" applyFont="1" applyFill="1" applyBorder="1" applyAlignment="1" applyProtection="1">
      <alignment horizontal="left" vertical="top" wrapTex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6" fillId="2" borderId="40" xfId="3" applyFont="1" applyFill="1" applyBorder="1" applyAlignment="1" applyProtection="1">
      <alignment horizontal="center" vertical="center" wrapText="1"/>
    </xf>
    <xf numFmtId="0" fontId="16" fillId="2" borderId="41" xfId="3" applyFont="1" applyFill="1" applyBorder="1" applyAlignment="1" applyProtection="1">
      <alignment horizontal="center" vertical="center" wrapText="1"/>
    </xf>
    <xf numFmtId="0" fontId="16" fillId="2" borderId="42" xfId="3" applyFont="1" applyFill="1" applyBorder="1" applyAlignment="1" applyProtection="1">
      <alignment horizontal="center" vertical="center" wrapText="1"/>
    </xf>
    <xf numFmtId="0" fontId="24" fillId="5" borderId="145" xfId="0" applyFont="1" applyFill="1" applyBorder="1" applyAlignment="1">
      <alignment horizontal="center" vertical="center" wrapText="1"/>
    </xf>
    <xf numFmtId="0" fontId="24" fillId="5" borderId="146" xfId="0" applyFont="1" applyFill="1" applyBorder="1" applyAlignment="1">
      <alignment horizontal="center" vertical="center" wrapText="1"/>
    </xf>
    <xf numFmtId="0" fontId="24" fillId="5" borderId="147" xfId="0" applyFont="1" applyFill="1" applyBorder="1" applyAlignment="1">
      <alignment horizontal="center" vertical="center" wrapText="1"/>
    </xf>
    <xf numFmtId="0" fontId="24" fillId="5" borderId="33" xfId="0" applyFont="1" applyFill="1" applyBorder="1" applyAlignment="1">
      <alignment horizontal="center" vertical="center" wrapText="1"/>
    </xf>
    <xf numFmtId="0" fontId="24" fillId="5" borderId="25"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21" fillId="2" borderId="47"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0" fillId="0" borderId="101"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17"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4" fillId="0" borderId="79" xfId="0" applyNumberFormat="1" applyFont="1" applyFill="1" applyBorder="1" applyAlignment="1" applyProtection="1">
      <alignment horizontal="center" vertical="center" wrapText="1"/>
      <protection locked="0"/>
    </xf>
    <xf numFmtId="49" fontId="24" fillId="0" borderId="109" xfId="0" applyNumberFormat="1" applyFont="1" applyFill="1" applyBorder="1" applyAlignment="1" applyProtection="1">
      <alignment horizontal="center" vertical="center" wrapText="1"/>
      <protection locked="0"/>
    </xf>
    <xf numFmtId="0" fontId="26" fillId="0" borderId="144" xfId="0" applyFont="1" applyFill="1" applyBorder="1" applyAlignment="1" applyProtection="1">
      <alignment horizontal="center" vertical="center" wrapText="1"/>
      <protection locked="0"/>
    </xf>
    <xf numFmtId="49" fontId="24" fillId="0" borderId="144" xfId="0" applyNumberFormat="1" applyFont="1" applyFill="1" applyBorder="1" applyAlignment="1" applyProtection="1">
      <alignment horizontal="center" vertical="center" wrapText="1"/>
      <protection locked="0"/>
    </xf>
    <xf numFmtId="177" fontId="0" fillId="0" borderId="70" xfId="0" applyNumberFormat="1" applyBorder="1" applyAlignment="1" applyProtection="1">
      <alignment horizontal="right" vertical="center"/>
      <protection locked="0"/>
    </xf>
    <xf numFmtId="177" fontId="0" fillId="0" borderId="71" xfId="0" applyNumberFormat="1" applyBorder="1" applyAlignment="1" applyProtection="1">
      <alignment horizontal="right" vertical="center"/>
      <protection locked="0"/>
    </xf>
    <xf numFmtId="177" fontId="0" fillId="0" borderId="123" xfId="0" applyNumberFormat="1" applyBorder="1" applyAlignment="1" applyProtection="1">
      <alignment horizontal="right" vertical="center"/>
      <protection locked="0"/>
    </xf>
    <xf numFmtId="49" fontId="24" fillId="0" borderId="142" xfId="0" applyNumberFormat="1" applyFont="1" applyFill="1" applyBorder="1" applyAlignment="1" applyProtection="1">
      <alignment horizontal="center" vertical="center" wrapText="1"/>
      <protection locked="0"/>
    </xf>
    <xf numFmtId="49" fontId="24" fillId="0" borderId="74" xfId="0" applyNumberFormat="1" applyFont="1" applyFill="1" applyBorder="1" applyAlignment="1" applyProtection="1">
      <alignment horizontal="center" vertical="center" wrapText="1"/>
      <protection locked="0"/>
    </xf>
    <xf numFmtId="0" fontId="24" fillId="5" borderId="141" xfId="0" applyFont="1" applyFill="1" applyBorder="1" applyAlignment="1" applyProtection="1">
      <alignment horizontal="center" vertical="center" wrapText="1"/>
      <protection locked="0"/>
    </xf>
    <xf numFmtId="0" fontId="24" fillId="5" borderId="142" xfId="0" applyFont="1" applyFill="1" applyBorder="1" applyAlignment="1" applyProtection="1">
      <alignment horizontal="center" vertical="center" wrapText="1"/>
      <protection locked="0"/>
    </xf>
    <xf numFmtId="0" fontId="24" fillId="5" borderId="143" xfId="0" applyFont="1" applyFill="1" applyBorder="1" applyAlignment="1" applyProtection="1">
      <alignment horizontal="center" vertical="center" wrapText="1"/>
      <protection locked="0"/>
    </xf>
    <xf numFmtId="179" fontId="26" fillId="0" borderId="142" xfId="0" applyNumberFormat="1" applyFont="1" applyFill="1" applyBorder="1" applyAlignment="1" applyProtection="1">
      <alignment horizontal="center" vertical="center" wrapText="1"/>
      <protection locked="0"/>
    </xf>
    <xf numFmtId="0" fontId="0" fillId="0" borderId="80"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93" xfId="0" applyBorder="1" applyAlignment="1" applyProtection="1">
      <alignment horizontal="left" vertical="center" wrapText="1"/>
      <protection locked="0"/>
    </xf>
    <xf numFmtId="177" fontId="0" fillId="0" borderId="94" xfId="0" applyNumberFormat="1" applyBorder="1" applyAlignment="1" applyProtection="1">
      <alignment horizontal="right" vertical="center"/>
      <protection locked="0"/>
    </xf>
    <xf numFmtId="0" fontId="17" fillId="2" borderId="81" xfId="4" applyFont="1" applyFill="1" applyBorder="1" applyAlignment="1">
      <alignment horizontal="center" vertical="center" wrapText="1"/>
    </xf>
    <xf numFmtId="0" fontId="17" fillId="2" borderId="82" xfId="4" applyFont="1" applyFill="1" applyBorder="1" applyAlignment="1">
      <alignment horizontal="center" vertical="center" wrapText="1"/>
    </xf>
    <xf numFmtId="0" fontId="17" fillId="2" borderId="83"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0" xfId="4" applyFont="1" applyFill="1" applyBorder="1" applyAlignment="1">
      <alignment horizontal="center" vertical="center" wrapText="1"/>
    </xf>
    <xf numFmtId="0" fontId="17" fillId="2" borderId="46" xfId="4" applyFont="1" applyFill="1" applyBorder="1" applyAlignment="1">
      <alignment horizontal="center" vertical="center" wrapText="1"/>
    </xf>
    <xf numFmtId="0" fontId="17" fillId="2" borderId="68"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69" xfId="4" applyFont="1" applyFill="1" applyBorder="1" applyAlignment="1">
      <alignment horizontal="center" vertical="center" wrapText="1"/>
    </xf>
    <xf numFmtId="0" fontId="23" fillId="0" borderId="50" xfId="0" applyFont="1" applyFill="1" applyBorder="1" applyAlignment="1" applyProtection="1">
      <alignment horizontal="center" vertical="center" wrapText="1"/>
      <protection locked="0"/>
    </xf>
    <xf numFmtId="0" fontId="23" fillId="0" borderId="51" xfId="0" applyFont="1" applyFill="1" applyBorder="1" applyAlignment="1" applyProtection="1">
      <alignment horizontal="center" vertical="center" wrapText="1"/>
      <protection locked="0"/>
    </xf>
    <xf numFmtId="0" fontId="7" fillId="0" borderId="124" xfId="0" applyFont="1" applyBorder="1" applyAlignment="1">
      <alignment horizontal="center" vertical="center"/>
    </xf>
    <xf numFmtId="0" fontId="7" fillId="0" borderId="76" xfId="0" applyFont="1" applyBorder="1" applyAlignment="1">
      <alignment horizontal="center" vertical="center"/>
    </xf>
    <xf numFmtId="0" fontId="15" fillId="0" borderId="95" xfId="0" applyFont="1" applyBorder="1" applyAlignment="1">
      <alignment horizontal="center" vertical="center" wrapText="1"/>
    </xf>
    <xf numFmtId="0" fontId="7" fillId="0" borderId="96" xfId="0" applyFont="1" applyBorder="1" applyAlignment="1">
      <alignment horizontal="center" vertical="center"/>
    </xf>
    <xf numFmtId="0" fontId="7" fillId="0" borderId="97" xfId="0" applyFont="1" applyBorder="1" applyAlignment="1">
      <alignment horizontal="center" vertical="center"/>
    </xf>
    <xf numFmtId="177" fontId="0" fillId="0" borderId="98" xfId="0" applyNumberFormat="1" applyFont="1" applyFill="1" applyBorder="1" applyAlignment="1" applyProtection="1">
      <alignment horizontal="right" vertical="center"/>
    </xf>
    <xf numFmtId="177" fontId="0" fillId="0" borderId="76" xfId="0" applyNumberFormat="1" applyFont="1" applyFill="1" applyBorder="1" applyAlignment="1" applyProtection="1">
      <alignment horizontal="right" vertical="center"/>
    </xf>
    <xf numFmtId="177" fontId="0" fillId="0" borderId="125" xfId="0" applyNumberFormat="1" applyFont="1" applyFill="1" applyBorder="1" applyAlignment="1" applyProtection="1">
      <alignment horizontal="right" vertical="center"/>
    </xf>
    <xf numFmtId="177" fontId="0" fillId="0" borderId="100" xfId="0" applyNumberFormat="1" applyFont="1" applyFill="1" applyBorder="1" applyAlignment="1" applyProtection="1">
      <alignment horizontal="right" vertical="center"/>
    </xf>
    <xf numFmtId="0" fontId="0" fillId="0" borderId="33"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0" borderId="25"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177" fontId="0" fillId="0" borderId="43"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protection locked="0"/>
    </xf>
    <xf numFmtId="0" fontId="0" fillId="3" borderId="11" xfId="0"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7" fillId="2" borderId="11" xfId="0" applyFont="1" applyFill="1" applyBorder="1" applyAlignment="1">
      <alignment vertical="center"/>
    </xf>
    <xf numFmtId="49" fontId="0" fillId="5" borderId="24" xfId="0" applyNumberFormat="1" applyFont="1" applyFill="1" applyBorder="1" applyAlignment="1" applyProtection="1">
      <alignment horizontal="center" vertical="center" wrapText="1"/>
      <protection locked="0"/>
    </xf>
    <xf numFmtId="49" fontId="0" fillId="5" borderId="25" xfId="0" applyNumberFormat="1" applyFont="1" applyFill="1" applyBorder="1" applyAlignment="1" applyProtection="1">
      <alignment horizontal="center" vertical="center" wrapText="1"/>
      <protection locked="0"/>
    </xf>
    <xf numFmtId="49" fontId="0" fillId="5" borderId="26" xfId="0" applyNumberFormat="1" applyFont="1" applyFill="1" applyBorder="1" applyAlignment="1" applyProtection="1">
      <alignment horizontal="center"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cellXfs>
  <cellStyles count="21">
    <cellStyle name="標準" xfId="0" builtinId="0"/>
    <cellStyle name="標準 2" xfId="4"/>
    <cellStyle name="標準 3" xfId="5"/>
    <cellStyle name="標準 3 2" xfId="6"/>
    <cellStyle name="標準 3 2 2" xfId="8"/>
    <cellStyle name="標準 3 2 2 2" xfId="16"/>
    <cellStyle name="標準 3 2 3" xfId="10"/>
    <cellStyle name="標準 3 2 3 2" xfId="18"/>
    <cellStyle name="標準 3 2 4" xfId="12"/>
    <cellStyle name="標準 3 2 4 2" xfId="20"/>
    <cellStyle name="標準 3 2 5" xfId="14"/>
    <cellStyle name="標準 3 3" xfId="7"/>
    <cellStyle name="標準 3 3 2" xfId="15"/>
    <cellStyle name="標準 3 4" xfId="9"/>
    <cellStyle name="標準 3 4 2" xfId="17"/>
    <cellStyle name="標準 3 5" xfId="11"/>
    <cellStyle name="標準 3 5 2" xfId="19"/>
    <cellStyle name="標準 3 6" xfId="13"/>
    <cellStyle name="標準_01【みんまち】（地区まちづくり推進事業）" xfId="1"/>
    <cellStyle name="標準_01【みんまち】（地区まちづくり推進事業） 2" xfId="2"/>
    <cellStyle name="標準_Sheet1" xfId="3"/>
  </cellStyles>
  <dxfs count="294">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9525</xdr:colOff>
      <xdr:row>86</xdr:row>
      <xdr:rowOff>344263</xdr:rowOff>
    </xdr:from>
    <xdr:to>
      <xdr:col>25</xdr:col>
      <xdr:colOff>161400</xdr:colOff>
      <xdr:row>88</xdr:row>
      <xdr:rowOff>70051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4010025" y="48121663"/>
          <a:ext cx="1152000" cy="430638"/>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Ａ</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文部科学省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886.4</a:t>
          </a:r>
          <a:r>
            <a:rPr kumimoji="1" lang="ja-JP" altLang="en-US" sz="1050">
              <a:solidFill>
                <a:sysClr val="windowText" lastClr="000000"/>
              </a:solidFill>
              <a:latin typeface="+mn-ea"/>
              <a:ea typeface="+mn-ea"/>
            </a:rPr>
            <a:t>百万円</a:t>
          </a:r>
        </a:p>
      </xdr:txBody>
    </xdr:sp>
    <xdr:clientData/>
  </xdr:twoCellAnchor>
  <xdr:twoCellAnchor>
    <xdr:from>
      <xdr:col>20</xdr:col>
      <xdr:colOff>9525</xdr:colOff>
      <xdr:row>88</xdr:row>
      <xdr:rowOff>261249</xdr:rowOff>
    </xdr:from>
    <xdr:to>
      <xdr:col>25</xdr:col>
      <xdr:colOff>161400</xdr:colOff>
      <xdr:row>89</xdr:row>
      <xdr:rowOff>340825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bwMode="auto">
        <a:xfrm>
          <a:off x="4010025" y="48743499"/>
          <a:ext cx="1152000" cy="432001"/>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Ｂ</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厚生労働省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1,433.3</a:t>
          </a:r>
          <a:r>
            <a:rPr kumimoji="1" lang="ja-JP" altLang="en-US" sz="1050">
              <a:solidFill>
                <a:sysClr val="windowText" lastClr="000000"/>
              </a:solidFill>
              <a:latin typeface="+mn-ea"/>
              <a:ea typeface="+mn-ea"/>
            </a:rPr>
            <a:t>百万円</a:t>
          </a:r>
        </a:p>
      </xdr:txBody>
    </xdr:sp>
    <xdr:clientData/>
  </xdr:twoCellAnchor>
  <xdr:twoCellAnchor>
    <xdr:from>
      <xdr:col>20</xdr:col>
      <xdr:colOff>2720</xdr:colOff>
      <xdr:row>90</xdr:row>
      <xdr:rowOff>176910</xdr:rowOff>
    </xdr:from>
    <xdr:to>
      <xdr:col>25</xdr:col>
      <xdr:colOff>154595</xdr:colOff>
      <xdr:row>91</xdr:row>
      <xdr:rowOff>256485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4003220" y="49364010"/>
          <a:ext cx="1152000" cy="432000"/>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Ｃ</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農林水産省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850.3</a:t>
          </a:r>
          <a:r>
            <a:rPr kumimoji="1" lang="ja-JP" altLang="en-US" sz="1050">
              <a:solidFill>
                <a:sysClr val="windowText" lastClr="000000"/>
              </a:solidFill>
              <a:latin typeface="+mn-ea"/>
              <a:ea typeface="+mn-ea"/>
            </a:rPr>
            <a:t>百万円</a:t>
          </a:r>
        </a:p>
      </xdr:txBody>
    </xdr:sp>
    <xdr:clientData/>
  </xdr:twoCellAnchor>
  <xdr:twoCellAnchor>
    <xdr:from>
      <xdr:col>20</xdr:col>
      <xdr:colOff>2721</xdr:colOff>
      <xdr:row>94</xdr:row>
      <xdr:rowOff>34028</xdr:rowOff>
    </xdr:from>
    <xdr:to>
      <xdr:col>25</xdr:col>
      <xdr:colOff>154596</xdr:colOff>
      <xdr:row>95</xdr:row>
      <xdr:rowOff>113603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bwMode="auto">
        <a:xfrm>
          <a:off x="4003221" y="50630828"/>
          <a:ext cx="1152000" cy="432000"/>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Ｅ</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国土交通省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3,230.6</a:t>
          </a:r>
          <a:r>
            <a:rPr kumimoji="1" lang="ja-JP" altLang="en-US" sz="1050">
              <a:solidFill>
                <a:sysClr val="windowText" lastClr="000000"/>
              </a:solidFill>
              <a:latin typeface="+mn-ea"/>
              <a:ea typeface="+mn-ea"/>
            </a:rPr>
            <a:t>百万円</a:t>
          </a:r>
        </a:p>
      </xdr:txBody>
    </xdr:sp>
    <xdr:clientData/>
  </xdr:twoCellAnchor>
  <xdr:oneCellAnchor>
    <xdr:from>
      <xdr:col>26</xdr:col>
      <xdr:colOff>65315</xdr:colOff>
      <xdr:row>86</xdr:row>
      <xdr:rowOff>274859</xdr:rowOff>
    </xdr:from>
    <xdr:ext cx="4572000" cy="291600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65965" y="48052259"/>
          <a:ext cx="4572000" cy="2916000"/>
        </a:xfrm>
        <a:prstGeom prst="rect">
          <a:avLst/>
        </a:prstGeom>
        <a:noFill/>
        <a:ln>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lIns="36000" tIns="72000" rIns="36000" bIns="36000" rtlCol="0" anchor="t">
          <a:noAutofit/>
        </a:bodyPr>
        <a:lstStyle/>
        <a:p>
          <a:pPr lvl="0" algn="l"/>
          <a:r>
            <a:rPr kumimoji="1" lang="ja-JP" altLang="en-US" sz="1050">
              <a:latin typeface="ＭＳ ゴシック" panose="020B0609070205080204" pitchFamily="49" charset="-128"/>
              <a:ea typeface="ＭＳ ゴシック" panose="020B0609070205080204" pitchFamily="49" charset="-128"/>
            </a:rPr>
            <a:t>＜</a:t>
          </a:r>
          <a:r>
            <a:rPr kumimoji="1" lang="en-US" altLang="ja-JP" sz="1050">
              <a:latin typeface="ＭＳ ゴシック" panose="020B0609070205080204" pitchFamily="49" charset="-128"/>
              <a:ea typeface="ＭＳ ゴシック" panose="020B0609070205080204" pitchFamily="49" charset="-128"/>
            </a:rPr>
            <a:t>A</a:t>
          </a:r>
          <a:r>
            <a:rPr kumimoji="1" lang="ja-JP" altLang="en-US" sz="1050">
              <a:latin typeface="ＭＳ ゴシック" panose="020B0609070205080204" pitchFamily="49" charset="-128"/>
              <a:ea typeface="ＭＳ ゴシック" panose="020B0609070205080204" pitchFamily="49" charset="-128"/>
            </a:rPr>
            <a:t>～</a:t>
          </a:r>
          <a:r>
            <a:rPr kumimoji="1" lang="en-US" altLang="ja-JP" sz="1050">
              <a:latin typeface="ＭＳ ゴシック" panose="020B0609070205080204" pitchFamily="49" charset="-128"/>
              <a:ea typeface="ＭＳ ゴシック" panose="020B0609070205080204" pitchFamily="49" charset="-128"/>
            </a:rPr>
            <a:t>E</a:t>
          </a:r>
          <a:r>
            <a:rPr kumimoji="1" lang="ja-JP" altLang="en-US" sz="1050">
              <a:latin typeface="ＭＳ ゴシック" panose="020B0609070205080204" pitchFamily="49" charset="-128"/>
              <a:ea typeface="ＭＳ ゴシック" panose="020B0609070205080204" pitchFamily="49" charset="-128"/>
            </a:rPr>
            <a:t>補足＞</a:t>
          </a:r>
          <a:endParaRPr kumimoji="1" lang="en-US" altLang="ja-JP" sz="1050">
            <a:latin typeface="ＭＳ ゴシック" panose="020B0609070205080204" pitchFamily="49" charset="-128"/>
            <a:ea typeface="ＭＳ ゴシック" panose="020B0609070205080204" pitchFamily="49" charset="-128"/>
          </a:endParaRPr>
        </a:p>
        <a:p>
          <a:pPr lvl="0" algn="l"/>
          <a:r>
            <a:rPr kumimoji="1" lang="ja-JP" altLang="en-US" sz="1050">
              <a:latin typeface="ＭＳ ゴシック" panose="020B0609070205080204" pitchFamily="49" charset="-128"/>
              <a:ea typeface="ＭＳ ゴシック" panose="020B0609070205080204" pitchFamily="49" charset="-128"/>
            </a:rPr>
            <a:t>　官民研究開発投資拡大プログラムについては、研究現場の状況・ニーズを踏まえ、各省をまたいで機動的かつ効率的に予算配分することを目的としており、総務省、文部科学省、厚生労働省、農林水産省、経済産業省、国土交通省の当初予算で計上されているプロジェクトに対して、その進捗状況等に応じて　追加的に内閣府から移し替えの上、一体的に執行することとしている。このため、本予算は、各省の行政レビューシート上に反映され、各省の事業評価の中で一体的にレビューされることとなる。</a:t>
          </a:r>
          <a:endParaRPr kumimoji="1" lang="en-US" altLang="ja-JP" sz="1050">
            <a:latin typeface="ＭＳ ゴシック" panose="020B0609070205080204" pitchFamily="49" charset="-128"/>
            <a:ea typeface="ＭＳ ゴシック" panose="020B0609070205080204" pitchFamily="49" charset="-128"/>
          </a:endParaRPr>
        </a:p>
        <a:p>
          <a:pPr lvl="0" algn="l"/>
          <a:r>
            <a:rPr kumimoji="1" lang="ja-JP" altLang="en-US" sz="1050">
              <a:latin typeface="ＭＳ ゴシック" panose="020B0609070205080204" pitchFamily="49" charset="-128"/>
              <a:ea typeface="ＭＳ ゴシック" panose="020B0609070205080204" pitchFamily="49" charset="-128"/>
            </a:rPr>
            <a:t>　また、各省から先の個々の事業の資金の流れ、費目・使途、支出上位</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者リストについては、各省のレビューシートに記載されるため、本レビューシートでは記載を省略する。</a:t>
          </a:r>
          <a:endParaRPr kumimoji="1" lang="en-US" altLang="ja-JP" sz="1050">
            <a:latin typeface="ＭＳ ゴシック" panose="020B0609070205080204" pitchFamily="49" charset="-128"/>
            <a:ea typeface="ＭＳ ゴシック" panose="020B0609070205080204" pitchFamily="49" charset="-128"/>
          </a:endParaRPr>
        </a:p>
        <a:p>
          <a:pPr lvl="0" algn="l"/>
          <a:r>
            <a:rPr kumimoji="1" lang="ja-JP" altLang="en-US" sz="1050">
              <a:latin typeface="ＭＳ ゴシック" panose="020B0609070205080204" pitchFamily="49" charset="-128"/>
              <a:ea typeface="ＭＳ ゴシック" panose="020B0609070205080204" pitchFamily="49" charset="-128"/>
            </a:rPr>
            <a:t>　</a:t>
          </a:r>
          <a:r>
            <a:rPr kumimoji="1" lang="ja-JP" altLang="en-US" sz="1050">
              <a:solidFill>
                <a:schemeClr val="tx1"/>
              </a:solidFill>
              <a:latin typeface="ＭＳ ゴシック" panose="020B0609070205080204" pitchFamily="49" charset="-128"/>
              <a:ea typeface="ＭＳ ゴシック" panose="020B0609070205080204" pitchFamily="49" charset="-128"/>
            </a:rPr>
            <a:t>なお、総務省</a:t>
          </a:r>
          <a:r>
            <a:rPr kumimoji="1" lang="en-US" altLang="ja-JP" sz="1050">
              <a:solidFill>
                <a:schemeClr val="tx1"/>
              </a:solidFill>
              <a:latin typeface="ＭＳ ゴシック" panose="020B0609070205080204" pitchFamily="49" charset="-128"/>
              <a:ea typeface="ＭＳ ゴシック" panose="020B0609070205080204" pitchFamily="49" charset="-128"/>
            </a:rPr>
            <a:t>745.0</a:t>
          </a:r>
          <a:r>
            <a:rPr kumimoji="1" lang="ja-JP" altLang="en-US" sz="1050">
              <a:solidFill>
                <a:schemeClr val="tx1"/>
              </a:solidFill>
              <a:latin typeface="ＭＳ ゴシック" panose="020B0609070205080204" pitchFamily="49" charset="-128"/>
              <a:ea typeface="ＭＳ ゴシック" panose="020B0609070205080204" pitchFamily="49" charset="-128"/>
            </a:rPr>
            <a:t>百万円は、</a:t>
          </a:r>
          <a:r>
            <a:rPr kumimoji="1" lang="ja-JP" altLang="en-US" sz="1050">
              <a:latin typeface="ＭＳ ゴシック" panose="020B0609070205080204" pitchFamily="49" charset="-128"/>
              <a:ea typeface="ＭＳ ゴシック" panose="020B0609070205080204" pitchFamily="49" charset="-128"/>
            </a:rPr>
            <a:t>当初予算で計上されているプロジェクトに対して移し替えされたものではなく、システム改革型の</a:t>
          </a:r>
          <a:r>
            <a:rPr kumimoji="1" lang="en-US" altLang="ja-JP" sz="1050">
              <a:latin typeface="ＭＳ ゴシック" panose="020B0609070205080204" pitchFamily="49" charset="-128"/>
              <a:ea typeface="ＭＳ ゴシック" panose="020B0609070205080204" pitchFamily="49" charset="-128"/>
            </a:rPr>
            <a:t>3,100</a:t>
          </a:r>
          <a:r>
            <a:rPr kumimoji="1" lang="ja-JP" altLang="en-US" sz="1050">
              <a:latin typeface="ＭＳ ゴシック" panose="020B0609070205080204" pitchFamily="49" charset="-128"/>
              <a:ea typeface="ＭＳ ゴシック" panose="020B0609070205080204" pitchFamily="49" charset="-128"/>
            </a:rPr>
            <a:t>百万円は、内閣府主導のプロジェクトに対するものであり、文部科学省及び経済産業省の当初予算で計上されているプロジェクトに対して移し替えされたものではないことから、本レビューシートに記載する。</a:t>
          </a:r>
        </a:p>
      </xdr:txBody>
    </xdr:sp>
    <xdr:clientData/>
  </xdr:oneCellAnchor>
  <xdr:twoCellAnchor>
    <xdr:from>
      <xdr:col>7</xdr:col>
      <xdr:colOff>95250</xdr:colOff>
      <xdr:row>82</xdr:row>
      <xdr:rowOff>264160</xdr:rowOff>
    </xdr:from>
    <xdr:to>
      <xdr:col>35</xdr:col>
      <xdr:colOff>71120</xdr:colOff>
      <xdr:row>83</xdr:row>
      <xdr:rowOff>212925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1375410" y="35377120"/>
          <a:ext cx="5096510" cy="30436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400"/>
            </a:lnSpc>
          </a:pPr>
          <a:r>
            <a:rPr kumimoji="1" lang="ja-JP" altLang="en-US" sz="1200">
              <a:solidFill>
                <a:schemeClr val="tx1"/>
              </a:solidFill>
              <a:latin typeface="+mn-ea"/>
              <a:ea typeface="+mn-ea"/>
            </a:rPr>
            <a:t>内閣府（科学技術・イノベーション推進事務局）　</a:t>
          </a:r>
          <a:r>
            <a:rPr kumimoji="1" lang="en-US" altLang="ja-JP" sz="1200">
              <a:solidFill>
                <a:schemeClr val="tx1"/>
              </a:solidFill>
              <a:latin typeface="+mn-ea"/>
              <a:ea typeface="+mn-ea"/>
            </a:rPr>
            <a:t>12,347.7</a:t>
          </a:r>
          <a:r>
            <a:rPr kumimoji="1" lang="ja-JP" altLang="en-US" sz="1200">
              <a:solidFill>
                <a:schemeClr val="tx1"/>
              </a:solidFill>
              <a:latin typeface="+mn-ea"/>
              <a:ea typeface="+mn-ea"/>
            </a:rPr>
            <a:t>百万円（当初、補正）</a:t>
          </a:r>
        </a:p>
      </xdr:txBody>
    </xdr:sp>
    <xdr:clientData/>
  </xdr:twoCellAnchor>
  <xdr:twoCellAnchor>
    <xdr:from>
      <xdr:col>13</xdr:col>
      <xdr:colOff>72117</xdr:colOff>
      <xdr:row>85</xdr:row>
      <xdr:rowOff>183696</xdr:rowOff>
    </xdr:from>
    <xdr:to>
      <xdr:col>19</xdr:col>
      <xdr:colOff>23967</xdr:colOff>
      <xdr:row>86</xdr:row>
      <xdr:rowOff>263271</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bwMode="auto">
        <a:xfrm>
          <a:off x="2672442" y="47608671"/>
          <a:ext cx="1152000" cy="43200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400"/>
            </a:lnSpc>
          </a:pPr>
          <a:r>
            <a:rPr kumimoji="1" lang="ja-JP" altLang="en-US" sz="1200">
              <a:solidFill>
                <a:schemeClr val="tx1"/>
              </a:solidFill>
              <a:latin typeface="+mn-ea"/>
              <a:ea typeface="+mn-ea"/>
            </a:rPr>
            <a:t>研究開発型</a:t>
          </a:r>
          <a:endParaRPr kumimoji="1" lang="en-US" altLang="ja-JP" sz="1200">
            <a:solidFill>
              <a:schemeClr val="tx1"/>
            </a:solidFill>
            <a:latin typeface="+mn-ea"/>
            <a:ea typeface="+mn-ea"/>
          </a:endParaRPr>
        </a:p>
        <a:p>
          <a:pPr algn="ctr">
            <a:lnSpc>
              <a:spcPts val="1400"/>
            </a:lnSpc>
          </a:pPr>
          <a:r>
            <a:rPr kumimoji="1" lang="ja-JP" altLang="en-US" sz="1200">
              <a:solidFill>
                <a:schemeClr val="tx1"/>
              </a:solidFill>
              <a:latin typeface="+mn-ea"/>
              <a:ea typeface="+mn-ea"/>
            </a:rPr>
            <a:t>　</a:t>
          </a:r>
          <a:r>
            <a:rPr kumimoji="1" lang="en-US" altLang="ja-JP" sz="1200">
              <a:solidFill>
                <a:schemeClr val="tx1"/>
              </a:solidFill>
              <a:latin typeface="+mn-ea"/>
              <a:ea typeface="+mn-ea"/>
            </a:rPr>
            <a:t>7,291.6</a:t>
          </a:r>
          <a:r>
            <a:rPr kumimoji="1" lang="ja-JP" altLang="en-US" sz="1200">
              <a:solidFill>
                <a:schemeClr val="tx1"/>
              </a:solidFill>
              <a:latin typeface="+mn-ea"/>
              <a:ea typeface="+mn-ea"/>
            </a:rPr>
            <a:t>百万円</a:t>
          </a:r>
        </a:p>
      </xdr:txBody>
    </xdr:sp>
    <xdr:clientData/>
  </xdr:twoCellAnchor>
  <xdr:twoCellAnchor>
    <xdr:from>
      <xdr:col>7</xdr:col>
      <xdr:colOff>9525</xdr:colOff>
      <xdr:row>85</xdr:row>
      <xdr:rowOff>180975</xdr:rowOff>
    </xdr:from>
    <xdr:to>
      <xdr:col>12</xdr:col>
      <xdr:colOff>161400</xdr:colOff>
      <xdr:row>86</xdr:row>
      <xdr:rowOff>260550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1409700" y="47605950"/>
          <a:ext cx="1152000" cy="43200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400"/>
            </a:lnSpc>
          </a:pPr>
          <a:r>
            <a:rPr kumimoji="1" lang="ja-JP" altLang="en-US" sz="1200">
              <a:solidFill>
                <a:schemeClr val="tx1"/>
              </a:solidFill>
              <a:latin typeface="+mn-ea"/>
              <a:ea typeface="+mn-ea"/>
            </a:rPr>
            <a:t>システム改革型</a:t>
          </a:r>
          <a:endParaRPr kumimoji="1" lang="en-US" altLang="ja-JP" sz="1200">
            <a:solidFill>
              <a:schemeClr val="tx1"/>
            </a:solidFill>
            <a:latin typeface="+mn-ea"/>
            <a:ea typeface="+mn-ea"/>
          </a:endParaRPr>
        </a:p>
        <a:p>
          <a:pPr algn="ctr">
            <a:lnSpc>
              <a:spcPts val="1400"/>
            </a:lnSpc>
          </a:pPr>
          <a:r>
            <a:rPr kumimoji="1" lang="ja-JP" altLang="en-US" sz="1200">
              <a:solidFill>
                <a:schemeClr val="tx1"/>
              </a:solidFill>
              <a:latin typeface="+mn-ea"/>
              <a:ea typeface="+mn-ea"/>
            </a:rPr>
            <a:t>　</a:t>
          </a:r>
          <a:r>
            <a:rPr kumimoji="1" lang="en-US" altLang="ja-JP" sz="1200">
              <a:solidFill>
                <a:schemeClr val="tx1"/>
              </a:solidFill>
              <a:latin typeface="+mn-ea"/>
              <a:ea typeface="+mn-ea"/>
            </a:rPr>
            <a:t>4901.0</a:t>
          </a:r>
          <a:r>
            <a:rPr kumimoji="1" lang="ja-JP" altLang="en-US" sz="1200">
              <a:solidFill>
                <a:schemeClr val="tx1"/>
              </a:solidFill>
              <a:latin typeface="+mn-ea"/>
              <a:ea typeface="+mn-ea"/>
            </a:rPr>
            <a:t>百万円</a:t>
          </a:r>
        </a:p>
      </xdr:txBody>
    </xdr:sp>
    <xdr:clientData/>
  </xdr:twoCellAnchor>
  <xdr:twoCellAnchor>
    <xdr:from>
      <xdr:col>20</xdr:col>
      <xdr:colOff>9525</xdr:colOff>
      <xdr:row>97</xdr:row>
      <xdr:rowOff>277579</xdr:rowOff>
    </xdr:from>
    <xdr:to>
      <xdr:col>25</xdr:col>
      <xdr:colOff>161400</xdr:colOff>
      <xdr:row>99</xdr:row>
      <xdr:rowOff>3368</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4010025" y="51931654"/>
          <a:ext cx="1152000" cy="43063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chemeClr val="tx1"/>
              </a:solidFill>
              <a:latin typeface="+mn-ea"/>
              <a:ea typeface="+mn-ea"/>
            </a:rPr>
            <a:t>総務省</a:t>
          </a:r>
          <a:endParaRPr kumimoji="1" lang="en-US" altLang="ja-JP" sz="1050">
            <a:solidFill>
              <a:schemeClr val="tx1"/>
            </a:solidFill>
            <a:latin typeface="+mn-ea"/>
            <a:ea typeface="+mn-ea"/>
          </a:endParaRPr>
        </a:p>
        <a:p>
          <a:pPr algn="ctr">
            <a:lnSpc>
              <a:spcPts val="1200"/>
            </a:lnSpc>
          </a:pPr>
          <a:r>
            <a:rPr kumimoji="1" lang="en-US" altLang="ja-JP" sz="1050">
              <a:solidFill>
                <a:schemeClr val="tx1"/>
              </a:solidFill>
              <a:latin typeface="+mn-ea"/>
              <a:ea typeface="+mn-ea"/>
            </a:rPr>
            <a:t>745.0</a:t>
          </a:r>
          <a:r>
            <a:rPr kumimoji="1" lang="ja-JP" altLang="en-US" sz="1050">
              <a:solidFill>
                <a:schemeClr val="tx1"/>
              </a:solidFill>
              <a:latin typeface="+mn-ea"/>
              <a:ea typeface="+mn-ea"/>
            </a:rPr>
            <a:t>百万円</a:t>
          </a:r>
        </a:p>
      </xdr:txBody>
    </xdr:sp>
    <xdr:clientData/>
  </xdr:twoCellAnchor>
  <xdr:twoCellAnchor>
    <xdr:from>
      <xdr:col>16</xdr:col>
      <xdr:colOff>24493</xdr:colOff>
      <xdr:row>86</xdr:row>
      <xdr:rowOff>263270</xdr:rowOff>
    </xdr:from>
    <xdr:to>
      <xdr:col>16</xdr:col>
      <xdr:colOff>24493</xdr:colOff>
      <xdr:row>98</xdr:row>
      <xdr:rowOff>121841</xdr:rowOff>
    </xdr:to>
    <xdr:cxnSp macro="">
      <xdr:nvCxnSpPr>
        <xdr:cNvPr id="11" name="直線コネクタ 10">
          <a:extLst>
            <a:ext uri="{FF2B5EF4-FFF2-40B4-BE49-F238E27FC236}">
              <a16:creationId xmlns:a16="http://schemas.microsoft.com/office/drawing/2014/main" id="{00000000-0008-0000-0000-00000B000000}"/>
            </a:ext>
          </a:extLst>
        </xdr:cNvPr>
        <xdr:cNvCxnSpPr>
          <a:stCxn id="8" idx="2"/>
        </xdr:cNvCxnSpPr>
      </xdr:nvCxnSpPr>
      <xdr:spPr>
        <a:xfrm flipH="1">
          <a:off x="3224893" y="48040670"/>
          <a:ext cx="0" cy="408767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190499</xdr:colOff>
      <xdr:row>92</xdr:row>
      <xdr:rowOff>104781</xdr:rowOff>
    </xdr:from>
    <xdr:to>
      <xdr:col>25</xdr:col>
      <xdr:colOff>145071</xdr:colOff>
      <xdr:row>93</xdr:row>
      <xdr:rowOff>184357</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3990974" y="49996731"/>
          <a:ext cx="1154722" cy="432001"/>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Ｄ</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経済産業省</a:t>
          </a:r>
          <a:endParaRPr kumimoji="1" lang="en-US" altLang="ja-JP" sz="1050">
            <a:solidFill>
              <a:sysClr val="windowText" lastClr="000000"/>
            </a:solidFill>
            <a:latin typeface="+mn-ea"/>
            <a:ea typeface="+mn-ea"/>
          </a:endParaRPr>
        </a:p>
        <a:p>
          <a:pPr algn="ctr">
            <a:lnSpc>
              <a:spcPts val="1200"/>
            </a:lnSpc>
          </a:pPr>
          <a:r>
            <a:rPr kumimoji="1" lang="en-US" altLang="ja-JP" sz="1050" baseline="0">
              <a:solidFill>
                <a:srgbClr val="FF0000"/>
              </a:solidFill>
              <a:latin typeface="+mn-ea"/>
              <a:ea typeface="+mn-ea"/>
            </a:rPr>
            <a:t>      </a:t>
          </a:r>
          <a:r>
            <a:rPr kumimoji="1" lang="en-US" altLang="ja-JP" sz="1050" baseline="0">
              <a:solidFill>
                <a:sysClr val="windowText" lastClr="000000"/>
              </a:solidFill>
              <a:latin typeface="+mn-ea"/>
              <a:ea typeface="+mn-ea"/>
            </a:rPr>
            <a:t>146.0</a:t>
          </a:r>
          <a:r>
            <a:rPr kumimoji="1" lang="ja-JP" altLang="en-US" sz="1050">
              <a:solidFill>
                <a:sysClr val="windowText" lastClr="000000"/>
              </a:solidFill>
              <a:latin typeface="+mn-ea"/>
              <a:ea typeface="+mn-ea"/>
            </a:rPr>
            <a:t>百万円</a:t>
          </a:r>
        </a:p>
      </xdr:txBody>
    </xdr:sp>
    <xdr:clientData/>
  </xdr:twoCellAnchor>
  <xdr:twoCellAnchor>
    <xdr:from>
      <xdr:col>36</xdr:col>
      <xdr:colOff>2719</xdr:colOff>
      <xdr:row>97</xdr:row>
      <xdr:rowOff>277590</xdr:rowOff>
    </xdr:from>
    <xdr:to>
      <xdr:col>44</xdr:col>
      <xdr:colOff>22519</xdr:colOff>
      <xdr:row>99</xdr:row>
      <xdr:rowOff>3379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7203619" y="51931665"/>
          <a:ext cx="1620000" cy="430639"/>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050" b="0">
              <a:solidFill>
                <a:schemeClr val="tx1"/>
              </a:solidFill>
              <a:effectLst/>
              <a:latin typeface="+mn-ea"/>
              <a:ea typeface="+mn-ea"/>
              <a:cs typeface="+mn-cs"/>
            </a:rPr>
            <a:t>Ｆ</a:t>
          </a:r>
          <a:r>
            <a:rPr kumimoji="1" lang="en-US" altLang="ja-JP" sz="1050" b="0">
              <a:solidFill>
                <a:schemeClr val="tx1"/>
              </a:solidFill>
              <a:effectLst/>
              <a:latin typeface="+mn-ea"/>
              <a:ea typeface="+mn-ea"/>
              <a:cs typeface="+mn-cs"/>
            </a:rPr>
            <a:t>.</a:t>
          </a:r>
          <a:r>
            <a:rPr kumimoji="1" lang="ja-JP" altLang="en-US" sz="1050" b="0">
              <a:solidFill>
                <a:schemeClr val="tx1"/>
              </a:solidFill>
              <a:effectLst/>
              <a:latin typeface="+mn-ea"/>
              <a:ea typeface="+mn-ea"/>
              <a:cs typeface="+mn-cs"/>
            </a:rPr>
            <a:t>民間企業等（</a:t>
          </a:r>
          <a:r>
            <a:rPr kumimoji="1" lang="en-US" altLang="ja-JP" sz="1050" b="0">
              <a:solidFill>
                <a:schemeClr val="tx1"/>
              </a:solidFill>
              <a:effectLst/>
              <a:latin typeface="+mn-ea"/>
              <a:ea typeface="+mn-ea"/>
              <a:cs typeface="+mn-cs"/>
            </a:rPr>
            <a:t>2</a:t>
          </a:r>
          <a:r>
            <a:rPr kumimoji="1" lang="ja-JP" altLang="en-US" sz="1050" b="0">
              <a:solidFill>
                <a:schemeClr val="tx1"/>
              </a:solidFill>
              <a:effectLst/>
              <a:latin typeface="+mn-ea"/>
              <a:ea typeface="+mn-ea"/>
              <a:cs typeface="+mn-cs"/>
            </a:rPr>
            <a:t>機関）</a:t>
          </a:r>
          <a:endParaRPr kumimoji="1" lang="en-US" altLang="ja-JP" sz="1050" b="0">
            <a:solidFill>
              <a:schemeClr val="tx1"/>
            </a:solidFill>
            <a:effectLst/>
            <a:latin typeface="+mn-ea"/>
            <a:ea typeface="+mn-ea"/>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a:solidFill>
                <a:schemeClr val="tx1"/>
              </a:solidFill>
              <a:latin typeface="+mn-ea"/>
              <a:ea typeface="+mn-ea"/>
            </a:rPr>
            <a:t>638.9</a:t>
          </a:r>
          <a:r>
            <a:rPr kumimoji="1" lang="ja-JP" altLang="en-US" sz="1050" b="0">
              <a:solidFill>
                <a:schemeClr val="tx1"/>
              </a:solidFill>
              <a:latin typeface="+mn-ea"/>
              <a:ea typeface="+mn-ea"/>
            </a:rPr>
            <a:t>百万円</a:t>
          </a:r>
        </a:p>
      </xdr:txBody>
    </xdr:sp>
    <xdr:clientData/>
  </xdr:twoCellAnchor>
  <xdr:twoCellAnchor>
    <xdr:from>
      <xdr:col>35</xdr:col>
      <xdr:colOff>171475</xdr:colOff>
      <xdr:row>100</xdr:row>
      <xdr:rowOff>930517</xdr:rowOff>
    </xdr:from>
    <xdr:to>
      <xdr:col>43</xdr:col>
      <xdr:colOff>188319</xdr:colOff>
      <xdr:row>101</xdr:row>
      <xdr:rowOff>112234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7095417" y="57926652"/>
          <a:ext cx="1599460" cy="317390"/>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en-US" altLang="ja-JP" sz="1050">
              <a:solidFill>
                <a:schemeClr val="tx1"/>
              </a:solidFill>
              <a:latin typeface="+mn-ea"/>
              <a:ea typeface="+mn-ea"/>
            </a:rPr>
            <a:t>J.</a:t>
          </a:r>
          <a:r>
            <a:rPr kumimoji="1" lang="ja-JP" altLang="en-US" sz="1050">
              <a:solidFill>
                <a:schemeClr val="tx1"/>
              </a:solidFill>
              <a:latin typeface="+mn-ea"/>
              <a:ea typeface="+mn-ea"/>
            </a:rPr>
            <a:t>民間企業等（</a:t>
          </a:r>
          <a:r>
            <a:rPr kumimoji="1" lang="en-US" altLang="ja-JP" sz="1050">
              <a:solidFill>
                <a:schemeClr val="tx1"/>
              </a:solidFill>
              <a:latin typeface="+mn-ea"/>
              <a:ea typeface="+mn-ea"/>
            </a:rPr>
            <a:t>1</a:t>
          </a:r>
          <a:r>
            <a:rPr kumimoji="1" lang="ja-JP" altLang="en-US" sz="1050">
              <a:solidFill>
                <a:schemeClr val="tx1"/>
              </a:solidFill>
              <a:latin typeface="+mn-ea"/>
              <a:ea typeface="+mn-ea"/>
            </a:rPr>
            <a:t>機関）</a:t>
          </a:r>
          <a:endParaRPr kumimoji="1" lang="en-US" altLang="ja-JP" sz="1050">
            <a:solidFill>
              <a:schemeClr val="tx1"/>
            </a:solidFill>
            <a:latin typeface="+mn-ea"/>
            <a:ea typeface="+mn-ea"/>
          </a:endParaRPr>
        </a:p>
        <a:p>
          <a:pPr algn="ctr">
            <a:lnSpc>
              <a:spcPts val="1200"/>
            </a:lnSpc>
          </a:pPr>
          <a:r>
            <a:rPr kumimoji="1" lang="en-US" altLang="ja-JP" sz="1050">
              <a:solidFill>
                <a:schemeClr val="tx1"/>
              </a:solidFill>
              <a:latin typeface="+mn-ea"/>
              <a:ea typeface="+mn-ea"/>
            </a:rPr>
            <a:t>240.0</a:t>
          </a:r>
          <a:r>
            <a:rPr kumimoji="1" lang="ja-JP" altLang="en-US" sz="1050">
              <a:solidFill>
                <a:schemeClr val="tx1"/>
              </a:solidFill>
              <a:latin typeface="+mn-ea"/>
              <a:ea typeface="+mn-ea"/>
            </a:rPr>
            <a:t>百万円</a:t>
          </a:r>
        </a:p>
      </xdr:txBody>
    </xdr:sp>
    <xdr:clientData/>
  </xdr:twoCellAnchor>
  <xdr:twoCellAnchor>
    <xdr:from>
      <xdr:col>13</xdr:col>
      <xdr:colOff>34500</xdr:colOff>
      <xdr:row>83</xdr:row>
      <xdr:rowOff>212925</xdr:rowOff>
    </xdr:from>
    <xdr:to>
      <xdr:col>13</xdr:col>
      <xdr:colOff>34500</xdr:colOff>
      <xdr:row>85</xdr:row>
      <xdr:rowOff>12075</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2634825" y="46933050"/>
          <a:ext cx="0" cy="504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104776</xdr:colOff>
      <xdr:row>83</xdr:row>
      <xdr:rowOff>60743</xdr:rowOff>
    </xdr:from>
    <xdr:to>
      <xdr:col>7</xdr:col>
      <xdr:colOff>95250</xdr:colOff>
      <xdr:row>105</xdr:row>
      <xdr:rowOff>313761</xdr:rowOff>
    </xdr:to>
    <xdr:cxnSp macro="">
      <xdr:nvCxnSpPr>
        <xdr:cNvPr id="16" name="カギ線コネクタ 15">
          <a:extLst>
            <a:ext uri="{FF2B5EF4-FFF2-40B4-BE49-F238E27FC236}">
              <a16:creationId xmlns:a16="http://schemas.microsoft.com/office/drawing/2014/main" id="{00000000-0008-0000-0000-000010000000}"/>
            </a:ext>
          </a:extLst>
        </xdr:cNvPr>
        <xdr:cNvCxnSpPr>
          <a:stCxn id="7" idx="1"/>
        </xdr:cNvCxnSpPr>
      </xdr:nvCxnSpPr>
      <xdr:spPr>
        <a:xfrm rot="10800000" flipV="1">
          <a:off x="1202056" y="35529303"/>
          <a:ext cx="173354" cy="11276618"/>
        </a:xfrm>
        <a:prstGeom prst="bentConnector2">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85</xdr:row>
      <xdr:rowOff>0</xdr:rowOff>
    </xdr:from>
    <xdr:to>
      <xdr:col>16</xdr:col>
      <xdr:colOff>47625</xdr:colOff>
      <xdr:row>85</xdr:row>
      <xdr:rowOff>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bwMode="auto">
        <a:xfrm>
          <a:off x="1971675" y="47424975"/>
          <a:ext cx="12763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171449</xdr:colOff>
      <xdr:row>85</xdr:row>
      <xdr:rowOff>9525</xdr:rowOff>
    </xdr:from>
    <xdr:to>
      <xdr:col>9</xdr:col>
      <xdr:colOff>171449</xdr:colOff>
      <xdr:row>85</xdr:row>
      <xdr:rowOff>189525</xdr:rowOff>
    </xdr:to>
    <xdr:cxnSp macro="">
      <xdr:nvCxnSpPr>
        <xdr:cNvPr id="18" name="直線コネクタ 17">
          <a:extLst>
            <a:ext uri="{FF2B5EF4-FFF2-40B4-BE49-F238E27FC236}">
              <a16:creationId xmlns:a16="http://schemas.microsoft.com/office/drawing/2014/main" id="{00000000-0008-0000-0000-000012000000}"/>
            </a:ext>
          </a:extLst>
        </xdr:cNvPr>
        <xdr:cNvCxnSpPr>
          <a:endCxn id="9" idx="0"/>
        </xdr:cNvCxnSpPr>
      </xdr:nvCxnSpPr>
      <xdr:spPr bwMode="auto">
        <a:xfrm>
          <a:off x="1971674" y="47434500"/>
          <a:ext cx="0" cy="180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48042</xdr:colOff>
      <xdr:row>84</xdr:row>
      <xdr:rowOff>346982</xdr:rowOff>
    </xdr:from>
    <xdr:to>
      <xdr:col>16</xdr:col>
      <xdr:colOff>48042</xdr:colOff>
      <xdr:row>85</xdr:row>
      <xdr:rowOff>173196</xdr:rowOff>
    </xdr:to>
    <xdr:cxnSp macro="">
      <xdr:nvCxnSpPr>
        <xdr:cNvPr id="19" name="直線コネクタ 18">
          <a:extLst>
            <a:ext uri="{FF2B5EF4-FFF2-40B4-BE49-F238E27FC236}">
              <a16:creationId xmlns:a16="http://schemas.microsoft.com/office/drawing/2014/main" id="{00000000-0008-0000-0000-000013000000}"/>
            </a:ext>
          </a:extLst>
        </xdr:cNvPr>
        <xdr:cNvCxnSpPr>
          <a:endCxn id="8" idx="0"/>
        </xdr:cNvCxnSpPr>
      </xdr:nvCxnSpPr>
      <xdr:spPr bwMode="auto">
        <a:xfrm>
          <a:off x="3248442" y="47419532"/>
          <a:ext cx="0" cy="178639"/>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83</xdr:row>
      <xdr:rowOff>323850</xdr:rowOff>
    </xdr:from>
    <xdr:to>
      <xdr:col>15</xdr:col>
      <xdr:colOff>194175</xdr:colOff>
      <xdr:row>84</xdr:row>
      <xdr:rowOff>223425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bwMode="auto">
        <a:xfrm>
          <a:off x="2114550" y="47043975"/>
          <a:ext cx="1080000" cy="25200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noAutofit/>
        </a:bodyPr>
        <a:lstStyle/>
        <a:p>
          <a:pPr algn="ctr"/>
          <a:r>
            <a:rPr kumimoji="1" lang="ja-JP" altLang="en-US" sz="1200">
              <a:solidFill>
                <a:sysClr val="windowText" lastClr="000000"/>
              </a:solidFill>
            </a:rPr>
            <a:t>移替</a:t>
          </a:r>
        </a:p>
      </xdr:txBody>
    </xdr:sp>
    <xdr:clientData/>
  </xdr:twoCellAnchor>
  <xdr:twoCellAnchor>
    <xdr:from>
      <xdr:col>16</xdr:col>
      <xdr:colOff>38100</xdr:colOff>
      <xdr:row>87</xdr:row>
      <xdr:rowOff>198312</xdr:rowOff>
    </xdr:from>
    <xdr:to>
      <xdr:col>20</xdr:col>
      <xdr:colOff>9525</xdr:colOff>
      <xdr:row>87</xdr:row>
      <xdr:rowOff>198312</xdr:rowOff>
    </xdr:to>
    <xdr:cxnSp macro="">
      <xdr:nvCxnSpPr>
        <xdr:cNvPr id="21" name="直線矢印コネクタ 20">
          <a:extLst>
            <a:ext uri="{FF2B5EF4-FFF2-40B4-BE49-F238E27FC236}">
              <a16:creationId xmlns:a16="http://schemas.microsoft.com/office/drawing/2014/main" id="{00000000-0008-0000-0000-000015000000}"/>
            </a:ext>
          </a:extLst>
        </xdr:cNvPr>
        <xdr:cNvCxnSpPr>
          <a:endCxn id="2" idx="1"/>
        </xdr:cNvCxnSpPr>
      </xdr:nvCxnSpPr>
      <xdr:spPr>
        <a:xfrm>
          <a:off x="3238500" y="48328137"/>
          <a:ext cx="77152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47625</xdr:colOff>
      <xdr:row>89</xdr:row>
      <xdr:rowOff>104414</xdr:rowOff>
    </xdr:from>
    <xdr:to>
      <xdr:col>20</xdr:col>
      <xdr:colOff>9525</xdr:colOff>
      <xdr:row>89</xdr:row>
      <xdr:rowOff>104414</xdr:rowOff>
    </xdr:to>
    <xdr:cxnSp macro="">
      <xdr:nvCxnSpPr>
        <xdr:cNvPr id="22" name="直線矢印コネクタ 21">
          <a:extLst>
            <a:ext uri="{FF2B5EF4-FFF2-40B4-BE49-F238E27FC236}">
              <a16:creationId xmlns:a16="http://schemas.microsoft.com/office/drawing/2014/main" id="{00000000-0008-0000-0000-000016000000}"/>
            </a:ext>
          </a:extLst>
        </xdr:cNvPr>
        <xdr:cNvCxnSpPr>
          <a:endCxn id="3" idx="1"/>
        </xdr:cNvCxnSpPr>
      </xdr:nvCxnSpPr>
      <xdr:spPr>
        <a:xfrm>
          <a:off x="3248025" y="48939089"/>
          <a:ext cx="7620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31295</xdr:colOff>
      <xdr:row>91</xdr:row>
      <xdr:rowOff>39805</xdr:rowOff>
    </xdr:from>
    <xdr:to>
      <xdr:col>20</xdr:col>
      <xdr:colOff>2720</xdr:colOff>
      <xdr:row>91</xdr:row>
      <xdr:rowOff>40481</xdr:rowOff>
    </xdr:to>
    <xdr:cxnSp macro="">
      <xdr:nvCxnSpPr>
        <xdr:cNvPr id="23" name="直線矢印コネクタ 22">
          <a:extLst>
            <a:ext uri="{FF2B5EF4-FFF2-40B4-BE49-F238E27FC236}">
              <a16:creationId xmlns:a16="http://schemas.microsoft.com/office/drawing/2014/main" id="{00000000-0008-0000-0000-000017000000}"/>
            </a:ext>
          </a:extLst>
        </xdr:cNvPr>
        <xdr:cNvCxnSpPr>
          <a:endCxn id="4" idx="1"/>
        </xdr:cNvCxnSpPr>
      </xdr:nvCxnSpPr>
      <xdr:spPr>
        <a:xfrm flipV="1">
          <a:off x="3231695" y="49579330"/>
          <a:ext cx="771525" cy="676"/>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92</xdr:row>
      <xdr:rowOff>312614</xdr:rowOff>
    </xdr:from>
    <xdr:to>
      <xdr:col>19</xdr:col>
      <xdr:colOff>190499</xdr:colOff>
      <xdr:row>92</xdr:row>
      <xdr:rowOff>312614</xdr:rowOff>
    </xdr:to>
    <xdr:cxnSp macro="">
      <xdr:nvCxnSpPr>
        <xdr:cNvPr id="24" name="直線矢印コネクタ 23">
          <a:extLst>
            <a:ext uri="{FF2B5EF4-FFF2-40B4-BE49-F238E27FC236}">
              <a16:creationId xmlns:a16="http://schemas.microsoft.com/office/drawing/2014/main" id="{00000000-0008-0000-0000-000018000000}"/>
            </a:ext>
          </a:extLst>
        </xdr:cNvPr>
        <xdr:cNvCxnSpPr>
          <a:endCxn id="12" idx="1"/>
        </xdr:cNvCxnSpPr>
      </xdr:nvCxnSpPr>
      <xdr:spPr>
        <a:xfrm>
          <a:off x="3238500" y="50204564"/>
          <a:ext cx="752474"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31296</xdr:colOff>
      <xdr:row>94</xdr:row>
      <xdr:rowOff>251389</xdr:rowOff>
    </xdr:from>
    <xdr:to>
      <xdr:col>20</xdr:col>
      <xdr:colOff>2721</xdr:colOff>
      <xdr:row>94</xdr:row>
      <xdr:rowOff>251389</xdr:rowOff>
    </xdr:to>
    <xdr:cxnSp macro="">
      <xdr:nvCxnSpPr>
        <xdr:cNvPr id="25" name="直線矢印コネクタ 24">
          <a:extLst>
            <a:ext uri="{FF2B5EF4-FFF2-40B4-BE49-F238E27FC236}">
              <a16:creationId xmlns:a16="http://schemas.microsoft.com/office/drawing/2014/main" id="{00000000-0008-0000-0000-000019000000}"/>
            </a:ext>
          </a:extLst>
        </xdr:cNvPr>
        <xdr:cNvCxnSpPr>
          <a:endCxn id="5" idx="1"/>
        </xdr:cNvCxnSpPr>
      </xdr:nvCxnSpPr>
      <xdr:spPr>
        <a:xfrm>
          <a:off x="3231696" y="50848189"/>
          <a:ext cx="77152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98</xdr:row>
      <xdr:rowOff>123818</xdr:rowOff>
    </xdr:from>
    <xdr:to>
      <xdr:col>20</xdr:col>
      <xdr:colOff>9525</xdr:colOff>
      <xdr:row>98</xdr:row>
      <xdr:rowOff>123818</xdr:rowOff>
    </xdr:to>
    <xdr:cxnSp macro="">
      <xdr:nvCxnSpPr>
        <xdr:cNvPr id="26" name="直線矢印コネクタ 25">
          <a:extLst>
            <a:ext uri="{FF2B5EF4-FFF2-40B4-BE49-F238E27FC236}">
              <a16:creationId xmlns:a16="http://schemas.microsoft.com/office/drawing/2014/main" id="{00000000-0008-0000-0000-00001A000000}"/>
            </a:ext>
          </a:extLst>
        </xdr:cNvPr>
        <xdr:cNvCxnSpPr>
          <a:endCxn id="10" idx="1"/>
        </xdr:cNvCxnSpPr>
      </xdr:nvCxnSpPr>
      <xdr:spPr>
        <a:xfrm>
          <a:off x="3238500" y="52130318"/>
          <a:ext cx="77152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184376</xdr:colOff>
      <xdr:row>86</xdr:row>
      <xdr:rowOff>260550</xdr:rowOff>
    </xdr:from>
    <xdr:to>
      <xdr:col>10</xdr:col>
      <xdr:colOff>7327</xdr:colOff>
      <xdr:row>103</xdr:row>
      <xdr:rowOff>2220058</xdr:rowOff>
    </xdr:to>
    <xdr:cxnSp macro="">
      <xdr:nvCxnSpPr>
        <xdr:cNvPr id="27" name="直線コネクタ 26">
          <a:extLst>
            <a:ext uri="{FF2B5EF4-FFF2-40B4-BE49-F238E27FC236}">
              <a16:creationId xmlns:a16="http://schemas.microsoft.com/office/drawing/2014/main" id="{00000000-0008-0000-0000-00001B000000}"/>
            </a:ext>
          </a:extLst>
        </xdr:cNvPr>
        <xdr:cNvCxnSpPr>
          <a:stCxn id="9" idx="2"/>
        </xdr:cNvCxnSpPr>
      </xdr:nvCxnSpPr>
      <xdr:spPr>
        <a:xfrm>
          <a:off x="1964818" y="52047242"/>
          <a:ext cx="20778" cy="843650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xdr:colOff>
      <xdr:row>105</xdr:row>
      <xdr:rowOff>134711</xdr:rowOff>
    </xdr:from>
    <xdr:to>
      <xdr:col>16</xdr:col>
      <xdr:colOff>2197</xdr:colOff>
      <xdr:row>106</xdr:row>
      <xdr:rowOff>214287</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bwMode="auto">
        <a:xfrm>
          <a:off x="2047875" y="54608186"/>
          <a:ext cx="1154722" cy="432001"/>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400"/>
            </a:lnSpc>
          </a:pPr>
          <a:r>
            <a:rPr kumimoji="1" lang="ja-JP" altLang="en-US" sz="1200">
              <a:solidFill>
                <a:schemeClr val="tx1"/>
              </a:solidFill>
              <a:latin typeface="+mn-ea"/>
              <a:ea typeface="+mn-ea"/>
            </a:rPr>
            <a:t>内閣府</a:t>
          </a:r>
          <a:endParaRPr kumimoji="1" lang="en-US" altLang="ja-JP" sz="1200">
            <a:solidFill>
              <a:schemeClr val="tx1"/>
            </a:solidFill>
            <a:latin typeface="+mn-ea"/>
            <a:ea typeface="+mn-ea"/>
          </a:endParaRPr>
        </a:p>
        <a:p>
          <a:pPr algn="ctr">
            <a:lnSpc>
              <a:spcPts val="1400"/>
            </a:lnSpc>
          </a:pPr>
          <a:r>
            <a:rPr kumimoji="1" lang="en-US" altLang="ja-JP" sz="1200">
              <a:solidFill>
                <a:schemeClr val="tx1"/>
              </a:solidFill>
              <a:latin typeface="+mn-ea"/>
              <a:ea typeface="+mn-ea"/>
            </a:rPr>
            <a:t>155.1</a:t>
          </a:r>
          <a:r>
            <a:rPr kumimoji="1" lang="ja-JP" altLang="en-US" sz="1200">
              <a:solidFill>
                <a:schemeClr val="tx1"/>
              </a:solidFill>
              <a:latin typeface="+mn-ea"/>
              <a:ea typeface="+mn-ea"/>
            </a:rPr>
            <a:t>百万円</a:t>
          </a:r>
        </a:p>
      </xdr:txBody>
    </xdr:sp>
    <xdr:clientData/>
  </xdr:twoCellAnchor>
  <xdr:twoCellAnchor>
    <xdr:from>
      <xdr:col>36</xdr:col>
      <xdr:colOff>36521</xdr:colOff>
      <xdr:row>103</xdr:row>
      <xdr:rowOff>1947791</xdr:rowOff>
    </xdr:from>
    <xdr:to>
      <xdr:col>44</xdr:col>
      <xdr:colOff>56321</xdr:colOff>
      <xdr:row>103</xdr:row>
      <xdr:rowOff>2475329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bwMode="auto">
        <a:xfrm>
          <a:off x="6620201" y="44243871"/>
          <a:ext cx="1482840" cy="527538"/>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effectLst/>
              <a:latin typeface="+mn-ea"/>
              <a:ea typeface="+mn-ea"/>
              <a:cs typeface="+mn-cs"/>
            </a:rPr>
            <a:t>P.</a:t>
          </a:r>
          <a:r>
            <a:rPr kumimoji="1" lang="ja-JP" altLang="en-US" sz="1050" strike="noStrike" baseline="0">
              <a:solidFill>
                <a:sysClr val="windowText" lastClr="000000"/>
              </a:solidFill>
              <a:effectLst/>
              <a:latin typeface="+mn-ea"/>
              <a:ea typeface="+mn-ea"/>
              <a:cs typeface="+mn-cs"/>
            </a:rPr>
            <a:t>経済協力開発機構（</a:t>
          </a:r>
          <a:r>
            <a:rPr kumimoji="1" lang="en-US" altLang="ja-JP" sz="1050" strike="noStrike" baseline="0">
              <a:solidFill>
                <a:sysClr val="windowText" lastClr="000000"/>
              </a:solidFill>
              <a:effectLst/>
              <a:latin typeface="+mn-ea"/>
              <a:ea typeface="+mn-ea"/>
              <a:cs typeface="+mn-cs"/>
            </a:rPr>
            <a:t>OECD</a:t>
          </a:r>
          <a:r>
            <a:rPr kumimoji="1" lang="ja-JP" altLang="en-US" sz="1050" strike="noStrike" baseline="0">
              <a:solidFill>
                <a:sysClr val="windowText" lastClr="000000"/>
              </a:solidFill>
              <a:effectLst/>
              <a:latin typeface="+mn-ea"/>
              <a:ea typeface="+mn-ea"/>
              <a:cs typeface="+mn-cs"/>
            </a:rPr>
            <a:t>）（１機関）</a:t>
          </a:r>
          <a:endParaRPr kumimoji="1" lang="en-US" altLang="ja-JP" sz="1050" strike="noStrike" baseline="0">
            <a:solidFill>
              <a:sysClr val="windowText" lastClr="000000"/>
            </a:solidFill>
            <a:effectLst/>
            <a:latin typeface="+mn-ea"/>
            <a:ea typeface="+mn-ea"/>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latin typeface="+mn-ea"/>
              <a:ea typeface="+mn-ea"/>
            </a:rPr>
            <a:t>15</a:t>
          </a:r>
          <a:r>
            <a:rPr kumimoji="1" lang="ja-JP" altLang="en-US" sz="1050" strike="noStrike" baseline="0">
              <a:solidFill>
                <a:sysClr val="windowText" lastClr="000000"/>
              </a:solidFill>
              <a:latin typeface="+mn-ea"/>
              <a:ea typeface="+mn-ea"/>
            </a:rPr>
            <a:t>百万円</a:t>
          </a:r>
        </a:p>
      </xdr:txBody>
    </xdr:sp>
    <xdr:clientData/>
  </xdr:twoCellAnchor>
  <xdr:twoCellAnchor>
    <xdr:from>
      <xdr:col>26</xdr:col>
      <xdr:colOff>161925</xdr:colOff>
      <xdr:row>106</xdr:row>
      <xdr:rowOff>151039</xdr:rowOff>
    </xdr:from>
    <xdr:to>
      <xdr:col>34</xdr:col>
      <xdr:colOff>181725</xdr:colOff>
      <xdr:row>107</xdr:row>
      <xdr:rowOff>229253</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bwMode="auto">
        <a:xfrm>
          <a:off x="5362575" y="54976939"/>
          <a:ext cx="1620000" cy="4306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en-US" altLang="ja-JP" sz="1050">
              <a:solidFill>
                <a:sysClr val="windowText" lastClr="000000"/>
              </a:solidFill>
              <a:latin typeface="+mn-ea"/>
              <a:ea typeface="+mn-ea"/>
            </a:rPr>
            <a:t>S.</a:t>
          </a:r>
          <a:r>
            <a:rPr kumimoji="1" lang="ja-JP" altLang="en-US" sz="1050">
              <a:solidFill>
                <a:sysClr val="windowText" lastClr="000000"/>
              </a:solidFill>
              <a:latin typeface="+mn-ea"/>
              <a:ea typeface="+mn-ea"/>
            </a:rPr>
            <a:t>内閣府事務局</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24.2</a:t>
          </a:r>
          <a:r>
            <a:rPr kumimoji="1" lang="ja-JP" altLang="en-US" sz="1050">
              <a:solidFill>
                <a:sysClr val="windowText" lastClr="000000"/>
              </a:solidFill>
              <a:latin typeface="+mn-ea"/>
              <a:ea typeface="+mn-ea"/>
            </a:rPr>
            <a:t>百万円</a:t>
          </a:r>
        </a:p>
      </xdr:txBody>
    </xdr:sp>
    <xdr:clientData/>
  </xdr:twoCellAnchor>
  <xdr:twoCellAnchor>
    <xdr:from>
      <xdr:col>26</xdr:col>
      <xdr:colOff>171451</xdr:colOff>
      <xdr:row>104</xdr:row>
      <xdr:rowOff>238131</xdr:rowOff>
    </xdr:from>
    <xdr:to>
      <xdr:col>34</xdr:col>
      <xdr:colOff>188529</xdr:colOff>
      <xdr:row>105</xdr:row>
      <xdr:rowOff>317706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bwMode="auto">
        <a:xfrm>
          <a:off x="5372101" y="54359181"/>
          <a:ext cx="1617278" cy="432000"/>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en-US" altLang="ja-JP" sz="1050">
              <a:solidFill>
                <a:sysClr val="windowText" lastClr="000000"/>
              </a:solidFill>
              <a:latin typeface="+mn-ea"/>
              <a:ea typeface="+mn-ea"/>
            </a:rPr>
            <a:t>R.</a:t>
          </a:r>
          <a:r>
            <a:rPr kumimoji="1" lang="ja-JP" altLang="en-US" sz="1050">
              <a:solidFill>
                <a:sysClr val="windowText" lastClr="000000"/>
              </a:solidFill>
              <a:latin typeface="+mn-ea"/>
              <a:ea typeface="+mn-ea"/>
            </a:rPr>
            <a:t>民間企業（</a:t>
          </a:r>
          <a:r>
            <a:rPr kumimoji="1" lang="en-US" altLang="ja-JP" sz="1050">
              <a:solidFill>
                <a:sysClr val="windowText" lastClr="000000"/>
              </a:solidFill>
              <a:latin typeface="+mn-ea"/>
              <a:ea typeface="+mn-ea"/>
            </a:rPr>
            <a:t>8</a:t>
          </a:r>
          <a:r>
            <a:rPr kumimoji="1" lang="ja-JP" altLang="en-US" sz="1050">
              <a:solidFill>
                <a:sysClr val="windowText" lastClr="000000"/>
              </a:solidFill>
              <a:latin typeface="+mn-ea"/>
              <a:ea typeface="+mn-ea"/>
            </a:rPr>
            <a:t>社）</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130.9</a:t>
          </a:r>
          <a:r>
            <a:rPr kumimoji="1" lang="ja-JP" altLang="en-US" sz="1050">
              <a:solidFill>
                <a:sysClr val="windowText" lastClr="000000"/>
              </a:solidFill>
              <a:latin typeface="+mn-ea"/>
              <a:ea typeface="+mn-ea"/>
            </a:rPr>
            <a:t>百万円</a:t>
          </a:r>
        </a:p>
      </xdr:txBody>
    </xdr:sp>
    <xdr:clientData/>
  </xdr:twoCellAnchor>
  <xdr:twoCellAnchor>
    <xdr:from>
      <xdr:col>10</xdr:col>
      <xdr:colOff>0</xdr:colOff>
      <xdr:row>100</xdr:row>
      <xdr:rowOff>1062403</xdr:rowOff>
    </xdr:from>
    <xdr:to>
      <xdr:col>20</xdr:col>
      <xdr:colOff>5442</xdr:colOff>
      <xdr:row>100</xdr:row>
      <xdr:rowOff>1077056</xdr:rowOff>
    </xdr:to>
    <xdr:cxnSp macro="">
      <xdr:nvCxnSpPr>
        <xdr:cNvPr id="32" name="直線矢印コネクタ 31">
          <a:extLst>
            <a:ext uri="{FF2B5EF4-FFF2-40B4-BE49-F238E27FC236}">
              <a16:creationId xmlns:a16="http://schemas.microsoft.com/office/drawing/2014/main" id="{00000000-0008-0000-0000-000020000000}"/>
            </a:ext>
          </a:extLst>
        </xdr:cNvPr>
        <xdr:cNvCxnSpPr>
          <a:endCxn id="49" idx="1"/>
        </xdr:cNvCxnSpPr>
      </xdr:nvCxnSpPr>
      <xdr:spPr>
        <a:xfrm>
          <a:off x="1978269" y="58058538"/>
          <a:ext cx="1983711" cy="14653"/>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14654</xdr:colOff>
      <xdr:row>103</xdr:row>
      <xdr:rowOff>33433</xdr:rowOff>
    </xdr:from>
    <xdr:to>
      <xdr:col>20</xdr:col>
      <xdr:colOff>13188</xdr:colOff>
      <xdr:row>103</xdr:row>
      <xdr:rowOff>43962</xdr:rowOff>
    </xdr:to>
    <xdr:cxnSp macro="">
      <xdr:nvCxnSpPr>
        <xdr:cNvPr id="33" name="直線矢印コネクタ 32">
          <a:extLst>
            <a:ext uri="{FF2B5EF4-FFF2-40B4-BE49-F238E27FC236}">
              <a16:creationId xmlns:a16="http://schemas.microsoft.com/office/drawing/2014/main" id="{00000000-0008-0000-0000-000021000000}"/>
            </a:ext>
          </a:extLst>
        </xdr:cNvPr>
        <xdr:cNvCxnSpPr>
          <a:endCxn id="71" idx="1"/>
        </xdr:cNvCxnSpPr>
      </xdr:nvCxnSpPr>
      <xdr:spPr>
        <a:xfrm flipV="1">
          <a:off x="1992923" y="58963875"/>
          <a:ext cx="1976803" cy="10529"/>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85724</xdr:colOff>
      <xdr:row>108</xdr:row>
      <xdr:rowOff>115663</xdr:rowOff>
    </xdr:from>
    <xdr:to>
      <xdr:col>27</xdr:col>
      <xdr:colOff>36634</xdr:colOff>
      <xdr:row>109</xdr:row>
      <xdr:rowOff>13877</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1470512" y="60152471"/>
          <a:ext cx="3907449" cy="213271"/>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lnSpc>
              <a:spcPts val="1400"/>
            </a:lnSpc>
          </a:pPr>
          <a:r>
            <a:rPr kumimoji="1" lang="en-US" altLang="ja-JP" sz="1100">
              <a:solidFill>
                <a:schemeClr val="tx1"/>
              </a:solidFill>
              <a:latin typeface="+mn-ea"/>
              <a:ea typeface="+mn-ea"/>
            </a:rPr>
            <a:t>【</a:t>
          </a:r>
          <a:r>
            <a:rPr kumimoji="1" lang="ja-JP" altLang="en-US" sz="1100">
              <a:solidFill>
                <a:schemeClr val="tx1"/>
              </a:solidFill>
              <a:latin typeface="+mn-ea"/>
              <a:ea typeface="+mn-ea"/>
            </a:rPr>
            <a:t>関連事業</a:t>
          </a:r>
          <a:r>
            <a:rPr lang="en-US" altLang="ja-JP" sz="1100" b="0" i="0" u="none" strike="noStrike" baseline="0">
              <a:solidFill>
                <a:schemeClr val="tx1"/>
              </a:solidFill>
              <a:latin typeface="+mn-ea"/>
              <a:ea typeface="+mn-ea"/>
              <a:cs typeface="+mn-cs"/>
            </a:rPr>
            <a:t>】</a:t>
          </a:r>
          <a:endParaRPr kumimoji="1" lang="ja-JP" altLang="en-US" sz="1100">
            <a:solidFill>
              <a:schemeClr val="tx1"/>
            </a:solidFill>
            <a:latin typeface="+mn-ea"/>
            <a:ea typeface="+mn-ea"/>
          </a:endParaRPr>
        </a:p>
      </xdr:txBody>
    </xdr:sp>
    <xdr:clientData/>
  </xdr:twoCellAnchor>
  <xdr:oneCellAnchor>
    <xdr:from>
      <xdr:col>35</xdr:col>
      <xdr:colOff>104775</xdr:colOff>
      <xdr:row>106</xdr:row>
      <xdr:rowOff>202751</xdr:rowOff>
    </xdr:from>
    <xdr:ext cx="1620000" cy="28800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7105650" y="55028651"/>
          <a:ext cx="1620000" cy="288000"/>
        </a:xfrm>
        <a:prstGeom prst="bracketPair">
          <a:avLst/>
        </a:prstGeom>
        <a:no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0" rIns="36000" bIns="0" rtlCol="0" anchor="ctr" anchorCtr="0">
          <a:noAutofit/>
        </a:bodyPr>
        <a:lstStyle/>
        <a:p>
          <a:r>
            <a:rPr kumimoji="1" lang="ja-JP" altLang="en-US" sz="700">
              <a:latin typeface="+mj-ea"/>
              <a:ea typeface="+mj-ea"/>
            </a:rPr>
            <a:t>＜</a:t>
          </a:r>
          <a:r>
            <a:rPr kumimoji="1" lang="en-US" altLang="ja-JP" sz="700">
              <a:latin typeface="+mj-ea"/>
              <a:ea typeface="+mj-ea"/>
            </a:rPr>
            <a:t>J</a:t>
          </a:r>
          <a:r>
            <a:rPr kumimoji="1" lang="ja-JP" altLang="en-US" sz="700">
              <a:latin typeface="+mj-ea"/>
              <a:ea typeface="+mj-ea"/>
            </a:rPr>
            <a:t>補足＞</a:t>
          </a:r>
          <a:endParaRPr kumimoji="1" lang="en-US" altLang="ja-JP" sz="700">
            <a:latin typeface="+mj-ea"/>
            <a:ea typeface="+mj-ea"/>
          </a:endParaRPr>
        </a:p>
        <a:p>
          <a:r>
            <a:rPr kumimoji="1" lang="en-US" altLang="ja-JP" sz="700">
              <a:latin typeface="+mj-ea"/>
              <a:ea typeface="+mj-ea"/>
            </a:rPr>
            <a:t>PRISM</a:t>
          </a:r>
          <a:r>
            <a:rPr kumimoji="1" lang="ja-JP" altLang="en-US" sz="700">
              <a:latin typeface="+mj-ea"/>
              <a:ea typeface="+mj-ea"/>
            </a:rPr>
            <a:t>に係る人件費、謝金、旅費等</a:t>
          </a:r>
        </a:p>
      </xdr:txBody>
    </xdr:sp>
    <xdr:clientData/>
  </xdr:oneCellAnchor>
  <xdr:oneCellAnchor>
    <xdr:from>
      <xdr:col>35</xdr:col>
      <xdr:colOff>112941</xdr:colOff>
      <xdr:row>104</xdr:row>
      <xdr:rowOff>297997</xdr:rowOff>
    </xdr:from>
    <xdr:ext cx="1557598" cy="28800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7036883" y="61448497"/>
          <a:ext cx="1557598" cy="288000"/>
        </a:xfrm>
        <a:prstGeom prst="bracketPair">
          <a:avLst/>
        </a:prstGeom>
        <a:no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72000" tIns="0" rIns="36000" bIns="0" rtlCol="0" anchor="ctr" anchorCtr="0">
          <a:noAutofit/>
        </a:bodyPr>
        <a:lstStyle/>
        <a:p>
          <a:r>
            <a:rPr kumimoji="1" lang="ja-JP" altLang="en-US" sz="700">
              <a:latin typeface="+mj-ea"/>
              <a:ea typeface="+mj-ea"/>
            </a:rPr>
            <a:t>＜</a:t>
          </a:r>
          <a:r>
            <a:rPr kumimoji="1" lang="en-US" altLang="ja-JP" sz="700">
              <a:latin typeface="+mj-ea"/>
              <a:ea typeface="+mj-ea"/>
            </a:rPr>
            <a:t>I</a:t>
          </a:r>
          <a:r>
            <a:rPr kumimoji="1" lang="ja-JP" altLang="en-US" sz="700">
              <a:latin typeface="+mj-ea"/>
              <a:ea typeface="+mj-ea"/>
            </a:rPr>
            <a:t>補足＞</a:t>
          </a:r>
          <a:endParaRPr kumimoji="1" lang="en-US" altLang="ja-JP" sz="700">
            <a:latin typeface="+mj-ea"/>
            <a:ea typeface="+mj-ea"/>
          </a:endParaRPr>
        </a:p>
        <a:p>
          <a:r>
            <a:rPr kumimoji="1" lang="en-US" altLang="ja-JP" sz="700">
              <a:latin typeface="+mj-ea"/>
              <a:ea typeface="+mj-ea"/>
            </a:rPr>
            <a:t>PRISM</a:t>
          </a:r>
          <a:r>
            <a:rPr kumimoji="1" lang="ja-JP" altLang="en-US" sz="700">
              <a:latin typeface="+mj-ea"/>
              <a:ea typeface="+mj-ea"/>
            </a:rPr>
            <a:t>に係る調査業務の実施</a:t>
          </a:r>
        </a:p>
      </xdr:txBody>
    </xdr:sp>
    <xdr:clientData/>
  </xdr:oneCellAnchor>
  <xdr:oneCellAnchor>
    <xdr:from>
      <xdr:col>18</xdr:col>
      <xdr:colOff>19050</xdr:colOff>
      <xdr:row>104</xdr:row>
      <xdr:rowOff>257177</xdr:rowOff>
    </xdr:from>
    <xdr:ext cx="1692000" cy="10800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619500" y="54378227"/>
          <a:ext cx="1692000" cy="1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chorCtr="0">
          <a:noAutofit/>
        </a:bodyPr>
        <a:lstStyle/>
        <a:p>
          <a:pPr algn="ctr"/>
          <a:r>
            <a:rPr kumimoji="1" lang="ja-JP" altLang="en-US" sz="700">
              <a:latin typeface="+mj-ea"/>
              <a:ea typeface="+mj-ea"/>
            </a:rPr>
            <a:t>委託</a:t>
          </a:r>
          <a:r>
            <a:rPr kumimoji="1" lang="en-US" altLang="ja-JP" sz="700">
              <a:latin typeface="+mj-ea"/>
              <a:ea typeface="+mj-ea"/>
            </a:rPr>
            <a:t>【</a:t>
          </a:r>
          <a:r>
            <a:rPr kumimoji="1" lang="ja-JP" altLang="en-US" sz="700">
              <a:latin typeface="+mj-ea"/>
              <a:ea typeface="+mj-ea"/>
            </a:rPr>
            <a:t>一般競争契約（総合評価）</a:t>
          </a:r>
          <a:r>
            <a:rPr kumimoji="1" lang="en-US" altLang="ja-JP" sz="700">
              <a:latin typeface="+mj-ea"/>
              <a:ea typeface="+mj-ea"/>
            </a:rPr>
            <a:t>】</a:t>
          </a:r>
          <a:endParaRPr kumimoji="1" lang="ja-JP" altLang="en-US" sz="700">
            <a:latin typeface="+mj-ea"/>
            <a:ea typeface="+mj-ea"/>
          </a:endParaRPr>
        </a:p>
      </xdr:txBody>
    </xdr:sp>
    <xdr:clientData/>
  </xdr:oneCellAnchor>
  <xdr:oneCellAnchor>
    <xdr:from>
      <xdr:col>28</xdr:col>
      <xdr:colOff>69352</xdr:colOff>
      <xdr:row>99</xdr:row>
      <xdr:rowOff>522578</xdr:rowOff>
    </xdr:from>
    <xdr:ext cx="1224000" cy="25200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189992" y="40227858"/>
          <a:ext cx="1224000"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pPr algn="l"/>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国立大学イノベーション</a:t>
          </a:r>
          <a:endParaRPr kumimoji="1" lang="en-US" altLang="ja-JP" sz="700">
            <a:latin typeface="ＭＳ ゴシック" panose="020B0609070205080204" pitchFamily="49" charset="-128"/>
            <a:ea typeface="ＭＳ ゴシック" panose="020B0609070205080204" pitchFamily="49" charset="-128"/>
          </a:endParaRPr>
        </a:p>
        <a:p>
          <a:pPr algn="l"/>
          <a:r>
            <a:rPr kumimoji="1" lang="ja-JP" altLang="en-US" sz="700">
              <a:latin typeface="ＭＳ ゴシック" panose="020B0609070205080204" pitchFamily="49" charset="-128"/>
              <a:ea typeface="ＭＳ ゴシック" panose="020B0609070205080204" pitchFamily="49" charset="-128"/>
            </a:rPr>
            <a:t>　創出環境強化事業交付金</a:t>
          </a:r>
          <a:r>
            <a:rPr kumimoji="1" lang="en-US" altLang="ja-JP" sz="700">
              <a:latin typeface="ＭＳ ゴシック" panose="020B0609070205080204" pitchFamily="49" charset="-128"/>
              <a:ea typeface="ＭＳ ゴシック" panose="020B0609070205080204" pitchFamily="49" charset="-128"/>
            </a:rPr>
            <a:t>】</a:t>
          </a:r>
          <a:endParaRPr kumimoji="1" lang="en-US" altLang="ja-JP" sz="7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44</xdr:col>
      <xdr:colOff>94929</xdr:colOff>
      <xdr:row>97</xdr:row>
      <xdr:rowOff>168032</xdr:rowOff>
    </xdr:from>
    <xdr:ext cx="1144592" cy="1315328"/>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8141649" y="39243392"/>
          <a:ext cx="1144592" cy="1315328"/>
        </a:xfrm>
        <a:prstGeom prst="bracketPair">
          <a:avLst>
            <a:gd name="adj" fmla="val 6885"/>
          </a:avLst>
        </a:prstGeom>
        <a:no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chorCtr="0">
          <a:noAutofit/>
        </a:bodyPr>
        <a:lstStyle/>
        <a:p>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F</a:t>
          </a:r>
          <a:r>
            <a:rPr kumimoji="1" lang="ja-JP" altLang="en-US" sz="700">
              <a:solidFill>
                <a:sysClr val="windowText" lastClr="000000"/>
              </a:solidFill>
              <a:latin typeface="+mj-ea"/>
              <a:ea typeface="+mj-ea"/>
            </a:rPr>
            <a:t>補足＞</a:t>
          </a:r>
          <a:endParaRPr kumimoji="1" lang="en-US" altLang="ja-JP" sz="700">
            <a:solidFill>
              <a:sysClr val="windowText" lastClr="000000"/>
            </a:solidFill>
            <a:latin typeface="+mj-ea"/>
            <a:ea typeface="+mj-ea"/>
          </a:endParaRPr>
        </a:p>
        <a:p>
          <a:r>
            <a:rPr kumimoji="1" lang="ja-JP" altLang="en-US" sz="700">
              <a:solidFill>
                <a:sysClr val="windowText" lastClr="000000"/>
              </a:solidFill>
              <a:latin typeface="+mj-ea"/>
              <a:ea typeface="+mj-ea"/>
            </a:rPr>
            <a:t>・Ｌアラートの拡張・ＳＩＰ４Ｄとの連携を通じた災害関連情報集約・伝達の強化に関する研究開発の実施</a:t>
          </a:r>
          <a:endParaRPr kumimoji="1" lang="en-US" altLang="ja-JP" sz="700">
            <a:solidFill>
              <a:sysClr val="windowText" lastClr="000000"/>
            </a:solidFill>
            <a:latin typeface="+mj-ea"/>
            <a:ea typeface="+mj-ea"/>
          </a:endParaRPr>
        </a:p>
        <a:p>
          <a:r>
            <a:rPr kumimoji="1" lang="ja-JP" altLang="en-US" sz="700">
              <a:solidFill>
                <a:sysClr val="windowText" lastClr="000000"/>
              </a:solidFill>
              <a:latin typeface="+mj-ea"/>
              <a:ea typeface="+mj-ea"/>
            </a:rPr>
            <a:t>・交通信号機を活用した第５世代移動通信システムネットワークの整備に向けた調査検討の実施</a:t>
          </a:r>
        </a:p>
      </xdr:txBody>
    </xdr:sp>
    <xdr:clientData/>
  </xdr:oneCellAnchor>
  <xdr:twoCellAnchor>
    <xdr:from>
      <xdr:col>25</xdr:col>
      <xdr:colOff>157317</xdr:colOff>
      <xdr:row>100</xdr:row>
      <xdr:rowOff>1077056</xdr:rowOff>
    </xdr:from>
    <xdr:to>
      <xdr:col>35</xdr:col>
      <xdr:colOff>171475</xdr:colOff>
      <xdr:row>100</xdr:row>
      <xdr:rowOff>1089212</xdr:rowOff>
    </xdr:to>
    <xdr:cxnSp macro="">
      <xdr:nvCxnSpPr>
        <xdr:cNvPr id="40" name="直線矢印コネクタ 39">
          <a:extLst>
            <a:ext uri="{FF2B5EF4-FFF2-40B4-BE49-F238E27FC236}">
              <a16:creationId xmlns:a16="http://schemas.microsoft.com/office/drawing/2014/main" id="{00000000-0008-0000-0000-000028000000}"/>
            </a:ext>
          </a:extLst>
        </xdr:cNvPr>
        <xdr:cNvCxnSpPr>
          <a:stCxn id="49" idx="3"/>
          <a:endCxn id="14" idx="1"/>
        </xdr:cNvCxnSpPr>
      </xdr:nvCxnSpPr>
      <xdr:spPr>
        <a:xfrm>
          <a:off x="5102990" y="58073191"/>
          <a:ext cx="1992427" cy="12156"/>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161400</xdr:colOff>
      <xdr:row>98</xdr:row>
      <xdr:rowOff>140474</xdr:rowOff>
    </xdr:from>
    <xdr:to>
      <xdr:col>36</xdr:col>
      <xdr:colOff>2719</xdr:colOff>
      <xdr:row>98</xdr:row>
      <xdr:rowOff>140485</xdr:rowOff>
    </xdr:to>
    <xdr:cxnSp macro="">
      <xdr:nvCxnSpPr>
        <xdr:cNvPr id="41" name="直線矢印コネクタ 40">
          <a:extLst>
            <a:ext uri="{FF2B5EF4-FFF2-40B4-BE49-F238E27FC236}">
              <a16:creationId xmlns:a16="http://schemas.microsoft.com/office/drawing/2014/main" id="{00000000-0008-0000-0000-000029000000}"/>
            </a:ext>
          </a:extLst>
        </xdr:cNvPr>
        <xdr:cNvCxnSpPr>
          <a:stCxn id="10" idx="3"/>
          <a:endCxn id="13" idx="1"/>
        </xdr:cNvCxnSpPr>
      </xdr:nvCxnSpPr>
      <xdr:spPr>
        <a:xfrm>
          <a:off x="5162025" y="52146974"/>
          <a:ext cx="2041594" cy="11"/>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165063</xdr:colOff>
      <xdr:row>103</xdr:row>
      <xdr:rowOff>33433</xdr:rowOff>
    </xdr:from>
    <xdr:to>
      <xdr:col>36</xdr:col>
      <xdr:colOff>14654</xdr:colOff>
      <xdr:row>103</xdr:row>
      <xdr:rowOff>36267</xdr:rowOff>
    </xdr:to>
    <xdr:cxnSp macro="">
      <xdr:nvCxnSpPr>
        <xdr:cNvPr id="42" name="直線矢印コネクタ 41">
          <a:extLst>
            <a:ext uri="{FF2B5EF4-FFF2-40B4-BE49-F238E27FC236}">
              <a16:creationId xmlns:a16="http://schemas.microsoft.com/office/drawing/2014/main" id="{00000000-0008-0000-0000-00002A000000}"/>
            </a:ext>
          </a:extLst>
        </xdr:cNvPr>
        <xdr:cNvCxnSpPr>
          <a:stCxn id="71" idx="3"/>
          <a:endCxn id="83" idx="1"/>
        </xdr:cNvCxnSpPr>
      </xdr:nvCxnSpPr>
      <xdr:spPr>
        <a:xfrm>
          <a:off x="5110736" y="58963875"/>
          <a:ext cx="2025687" cy="2834"/>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105</xdr:row>
      <xdr:rowOff>345622</xdr:rowOff>
    </xdr:from>
    <xdr:to>
      <xdr:col>10</xdr:col>
      <xdr:colOff>47625</xdr:colOff>
      <xdr:row>105</xdr:row>
      <xdr:rowOff>345622</xdr:rowOff>
    </xdr:to>
    <xdr:cxnSp macro="">
      <xdr:nvCxnSpPr>
        <xdr:cNvPr id="43" name="直線コネクタ 42">
          <a:extLst>
            <a:ext uri="{FF2B5EF4-FFF2-40B4-BE49-F238E27FC236}">
              <a16:creationId xmlns:a16="http://schemas.microsoft.com/office/drawing/2014/main" id="{00000000-0008-0000-0000-00002B000000}"/>
            </a:ext>
          </a:extLst>
        </xdr:cNvPr>
        <xdr:cNvCxnSpPr>
          <a:endCxn id="28" idx="1"/>
        </xdr:cNvCxnSpPr>
      </xdr:nvCxnSpPr>
      <xdr:spPr bwMode="auto">
        <a:xfrm>
          <a:off x="1295400" y="54819097"/>
          <a:ext cx="75247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2197</xdr:colOff>
      <xdr:row>105</xdr:row>
      <xdr:rowOff>352072</xdr:rowOff>
    </xdr:from>
    <xdr:to>
      <xdr:col>17</xdr:col>
      <xdr:colOff>195450</xdr:colOff>
      <xdr:row>105</xdr:row>
      <xdr:rowOff>352072</xdr:rowOff>
    </xdr:to>
    <xdr:cxnSp macro="">
      <xdr:nvCxnSpPr>
        <xdr:cNvPr id="44" name="直線コネクタ 43">
          <a:extLst>
            <a:ext uri="{FF2B5EF4-FFF2-40B4-BE49-F238E27FC236}">
              <a16:creationId xmlns:a16="http://schemas.microsoft.com/office/drawing/2014/main" id="{00000000-0008-0000-0000-00002C000000}"/>
            </a:ext>
          </a:extLst>
        </xdr:cNvPr>
        <xdr:cNvCxnSpPr>
          <a:stCxn id="28" idx="3"/>
        </xdr:cNvCxnSpPr>
      </xdr:nvCxnSpPr>
      <xdr:spPr bwMode="auto">
        <a:xfrm>
          <a:off x="3202597" y="54825547"/>
          <a:ext cx="393278"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xdr:colOff>
      <xdr:row>105</xdr:row>
      <xdr:rowOff>113595</xdr:rowOff>
    </xdr:from>
    <xdr:to>
      <xdr:col>18</xdr:col>
      <xdr:colOff>1</xdr:colOff>
      <xdr:row>107</xdr:row>
      <xdr:rowOff>18024</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flipH="1">
          <a:off x="3600451" y="54587070"/>
          <a:ext cx="0" cy="609279"/>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187779</xdr:colOff>
      <xdr:row>105</xdr:row>
      <xdr:rowOff>101706</xdr:rowOff>
    </xdr:from>
    <xdr:to>
      <xdr:col>26</xdr:col>
      <xdr:colOff>171451</xdr:colOff>
      <xdr:row>105</xdr:row>
      <xdr:rowOff>101706</xdr:rowOff>
    </xdr:to>
    <xdr:cxnSp macro="">
      <xdr:nvCxnSpPr>
        <xdr:cNvPr id="46" name="直線矢印コネクタ 45">
          <a:extLst>
            <a:ext uri="{FF2B5EF4-FFF2-40B4-BE49-F238E27FC236}">
              <a16:creationId xmlns:a16="http://schemas.microsoft.com/office/drawing/2014/main" id="{00000000-0008-0000-0000-00002E000000}"/>
            </a:ext>
          </a:extLst>
        </xdr:cNvPr>
        <xdr:cNvCxnSpPr>
          <a:endCxn id="31" idx="1"/>
        </xdr:cNvCxnSpPr>
      </xdr:nvCxnSpPr>
      <xdr:spPr>
        <a:xfrm>
          <a:off x="3588204" y="54575181"/>
          <a:ext cx="1783897"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107</xdr:row>
      <xdr:rowOff>14614</xdr:rowOff>
    </xdr:from>
    <xdr:to>
      <xdr:col>26</xdr:col>
      <xdr:colOff>161925</xdr:colOff>
      <xdr:row>107</xdr:row>
      <xdr:rowOff>14614</xdr:rowOff>
    </xdr:to>
    <xdr:cxnSp macro="">
      <xdr:nvCxnSpPr>
        <xdr:cNvPr id="47" name="直線矢印コネクタ 46">
          <a:extLst>
            <a:ext uri="{FF2B5EF4-FFF2-40B4-BE49-F238E27FC236}">
              <a16:creationId xmlns:a16="http://schemas.microsoft.com/office/drawing/2014/main" id="{00000000-0008-0000-0000-00002F000000}"/>
            </a:ext>
          </a:extLst>
        </xdr:cNvPr>
        <xdr:cNvCxnSpPr>
          <a:endCxn id="30" idx="1"/>
        </xdr:cNvCxnSpPr>
      </xdr:nvCxnSpPr>
      <xdr:spPr>
        <a:xfrm flipV="1">
          <a:off x="3590925" y="55192939"/>
          <a:ext cx="177165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133350</xdr:colOff>
      <xdr:row>97</xdr:row>
      <xdr:rowOff>345622</xdr:rowOff>
    </xdr:from>
    <xdr:ext cx="1692000" cy="10800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334000" y="51999697"/>
          <a:ext cx="1692000" cy="10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lIns="0" tIns="0" rIns="0" bIns="0" rtlCol="0" anchor="ctr" anchorCtr="0">
          <a:noAutofit/>
        </a:bodyPr>
        <a:lstStyle/>
        <a:p>
          <a:pPr algn="ctr"/>
          <a:r>
            <a:rPr kumimoji="1" lang="en-US" altLang="ja-JP" sz="700">
              <a:latin typeface="+mj-ea"/>
              <a:ea typeface="+mj-ea"/>
            </a:rPr>
            <a:t>【</a:t>
          </a:r>
          <a:r>
            <a:rPr kumimoji="1" lang="ja-JP" altLang="en-US" sz="700">
              <a:latin typeface="+mj-ea"/>
              <a:ea typeface="+mj-ea"/>
            </a:rPr>
            <a:t>一般競争契約（総合評価）</a:t>
          </a:r>
          <a:r>
            <a:rPr kumimoji="1" lang="en-US" altLang="ja-JP" sz="700">
              <a:latin typeface="+mj-ea"/>
              <a:ea typeface="+mj-ea"/>
            </a:rPr>
            <a:t>】</a:t>
          </a:r>
          <a:endParaRPr kumimoji="1" lang="ja-JP" altLang="en-US" sz="700">
            <a:latin typeface="+mj-ea"/>
            <a:ea typeface="+mj-ea"/>
          </a:endParaRPr>
        </a:p>
      </xdr:txBody>
    </xdr:sp>
    <xdr:clientData/>
  </xdr:oneCellAnchor>
  <xdr:twoCellAnchor>
    <xdr:from>
      <xdr:col>20</xdr:col>
      <xdr:colOff>5442</xdr:colOff>
      <xdr:row>100</xdr:row>
      <xdr:rowOff>879228</xdr:rowOff>
    </xdr:from>
    <xdr:to>
      <xdr:col>25</xdr:col>
      <xdr:colOff>157317</xdr:colOff>
      <xdr:row>101</xdr:row>
      <xdr:rowOff>139211</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bwMode="auto">
        <a:xfrm>
          <a:off x="3961980" y="57875363"/>
          <a:ext cx="1141010" cy="39565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chemeClr val="tx1"/>
              </a:solidFill>
              <a:latin typeface="+mn-ea"/>
              <a:ea typeface="+mn-ea"/>
            </a:rPr>
            <a:t>経済産業省</a:t>
          </a:r>
          <a:endParaRPr kumimoji="1" lang="en-US" altLang="ja-JP" sz="1050">
            <a:solidFill>
              <a:schemeClr val="tx1"/>
            </a:solidFill>
            <a:latin typeface="+mn-ea"/>
            <a:ea typeface="+mn-ea"/>
          </a:endParaRPr>
        </a:p>
        <a:p>
          <a:pPr algn="ctr">
            <a:lnSpc>
              <a:spcPts val="1200"/>
            </a:lnSpc>
          </a:pPr>
          <a:r>
            <a:rPr kumimoji="1" lang="en-US" altLang="ja-JP" sz="1050">
              <a:solidFill>
                <a:schemeClr val="tx1"/>
              </a:solidFill>
              <a:latin typeface="+mn-ea"/>
              <a:ea typeface="+mn-ea"/>
            </a:rPr>
            <a:t>1741.0</a:t>
          </a:r>
          <a:r>
            <a:rPr kumimoji="1" lang="ja-JP" altLang="en-US" sz="1050">
              <a:solidFill>
                <a:schemeClr val="tx1"/>
              </a:solidFill>
              <a:latin typeface="+mn-ea"/>
              <a:ea typeface="+mn-ea"/>
            </a:rPr>
            <a:t>百万円</a:t>
          </a:r>
        </a:p>
      </xdr:txBody>
    </xdr:sp>
    <xdr:clientData/>
  </xdr:twoCellAnchor>
  <xdr:twoCellAnchor>
    <xdr:from>
      <xdr:col>20</xdr:col>
      <xdr:colOff>59976</xdr:colOff>
      <xdr:row>103</xdr:row>
      <xdr:rowOff>2032842</xdr:rowOff>
    </xdr:from>
    <xdr:to>
      <xdr:col>26</xdr:col>
      <xdr:colOff>14024</xdr:colOff>
      <xdr:row>103</xdr:row>
      <xdr:rowOff>2439676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bwMode="auto">
        <a:xfrm>
          <a:off x="4016514" y="60296534"/>
          <a:ext cx="1141010" cy="40683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国土交通省</a:t>
          </a:r>
          <a:endParaRPr kumimoji="1" lang="en-US" altLang="ja-JP" sz="1050">
            <a:solidFill>
              <a:sysClr val="windowText" lastClr="000000"/>
            </a:solidFill>
            <a:latin typeface="+mn-ea"/>
            <a:ea typeface="+mn-ea"/>
          </a:endParaRPr>
        </a:p>
        <a:p>
          <a:pPr algn="ctr">
            <a:lnSpc>
              <a:spcPts val="1200"/>
            </a:lnSpc>
          </a:pPr>
          <a:r>
            <a:rPr kumimoji="1" lang="en-US" altLang="ja-JP" sz="1050">
              <a:solidFill>
                <a:schemeClr val="tx1"/>
              </a:solidFill>
              <a:latin typeface="+mn-ea"/>
              <a:ea typeface="+mn-ea"/>
            </a:rPr>
            <a:t>180.2</a:t>
          </a:r>
          <a:r>
            <a:rPr kumimoji="1" lang="ja-JP" altLang="en-US" sz="1050">
              <a:solidFill>
                <a:schemeClr val="tx1"/>
              </a:solidFill>
              <a:latin typeface="+mn-ea"/>
              <a:ea typeface="+mn-ea"/>
            </a:rPr>
            <a:t>百万円</a:t>
          </a:r>
        </a:p>
      </xdr:txBody>
    </xdr:sp>
    <xdr:clientData/>
  </xdr:twoCellAnchor>
  <xdr:twoCellAnchor>
    <xdr:from>
      <xdr:col>9</xdr:col>
      <xdr:colOff>190500</xdr:colOff>
      <xdr:row>100</xdr:row>
      <xdr:rowOff>183931</xdr:rowOff>
    </xdr:from>
    <xdr:to>
      <xdr:col>20</xdr:col>
      <xdr:colOff>1360</xdr:colOff>
      <xdr:row>100</xdr:row>
      <xdr:rowOff>198847</xdr:rowOff>
    </xdr:to>
    <xdr:cxnSp macro="">
      <xdr:nvCxnSpPr>
        <xdr:cNvPr id="59" name="直線矢印コネクタ 58">
          <a:extLst>
            <a:ext uri="{FF2B5EF4-FFF2-40B4-BE49-F238E27FC236}">
              <a16:creationId xmlns:a16="http://schemas.microsoft.com/office/drawing/2014/main" id="{00000000-0008-0000-0000-00003B000000}"/>
            </a:ext>
          </a:extLst>
        </xdr:cNvPr>
        <xdr:cNvCxnSpPr/>
      </xdr:nvCxnSpPr>
      <xdr:spPr>
        <a:xfrm>
          <a:off x="1964121" y="57248534"/>
          <a:ext cx="1978618" cy="14916"/>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13138</xdr:colOff>
      <xdr:row>99</xdr:row>
      <xdr:rowOff>626832</xdr:rowOff>
    </xdr:from>
    <xdr:to>
      <xdr:col>25</xdr:col>
      <xdr:colOff>165013</xdr:colOff>
      <xdr:row>100</xdr:row>
      <xdr:rowOff>373692</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bwMode="auto">
        <a:xfrm>
          <a:off x="3969676" y="56956217"/>
          <a:ext cx="1141010" cy="41361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chemeClr val="tx1"/>
              </a:solidFill>
              <a:latin typeface="+mn-ea"/>
              <a:ea typeface="+mn-ea"/>
            </a:rPr>
            <a:t>文部科学省</a:t>
          </a:r>
          <a:endParaRPr kumimoji="1" lang="en-US" altLang="ja-JP" sz="1050">
            <a:solidFill>
              <a:schemeClr val="tx1"/>
            </a:solidFill>
            <a:latin typeface="+mn-ea"/>
            <a:ea typeface="+mn-ea"/>
          </a:endParaRPr>
        </a:p>
        <a:p>
          <a:pPr algn="ctr">
            <a:lnSpc>
              <a:spcPts val="1200"/>
            </a:lnSpc>
          </a:pPr>
          <a:r>
            <a:rPr kumimoji="1" lang="en-US" altLang="ja-JP" sz="1050">
              <a:solidFill>
                <a:schemeClr val="tx1"/>
              </a:solidFill>
              <a:latin typeface="+mn-ea"/>
              <a:ea typeface="+mn-ea"/>
            </a:rPr>
            <a:t>2,200.0</a:t>
          </a:r>
          <a:r>
            <a:rPr kumimoji="1" lang="ja-JP" altLang="en-US" sz="1050">
              <a:solidFill>
                <a:schemeClr val="tx1"/>
              </a:solidFill>
              <a:latin typeface="+mn-ea"/>
              <a:ea typeface="+mn-ea"/>
            </a:rPr>
            <a:t>百万円</a:t>
          </a:r>
        </a:p>
      </xdr:txBody>
    </xdr:sp>
    <xdr:clientData/>
  </xdr:twoCellAnchor>
  <xdr:twoCellAnchor>
    <xdr:from>
      <xdr:col>35</xdr:col>
      <xdr:colOff>190500</xdr:colOff>
      <xdr:row>99</xdr:row>
      <xdr:rowOff>656896</xdr:rowOff>
    </xdr:from>
    <xdr:to>
      <xdr:col>44</xdr:col>
      <xdr:colOff>13231</xdr:colOff>
      <xdr:row>100</xdr:row>
      <xdr:rowOff>399213</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bwMode="auto">
        <a:xfrm>
          <a:off x="7087914" y="57051465"/>
          <a:ext cx="1596351" cy="412351"/>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chemeClr val="tx1"/>
              </a:solidFill>
              <a:effectLst/>
              <a:latin typeface="+mn-ea"/>
              <a:ea typeface="+mn-ea"/>
              <a:cs typeface="+mn-cs"/>
            </a:rPr>
            <a:t>H.</a:t>
          </a:r>
          <a:r>
            <a:rPr kumimoji="1" lang="ja-JP" altLang="en-US" sz="1050" strike="noStrike" baseline="0">
              <a:solidFill>
                <a:schemeClr val="tx1"/>
              </a:solidFill>
              <a:effectLst/>
              <a:latin typeface="+mn-ea"/>
              <a:ea typeface="+mn-ea"/>
              <a:cs typeface="+mn-cs"/>
            </a:rPr>
            <a:t>国立大学法人（</a:t>
          </a:r>
          <a:r>
            <a:rPr kumimoji="1" lang="en-US" altLang="ja-JP" sz="1050" strike="noStrike" baseline="0">
              <a:solidFill>
                <a:schemeClr val="tx1"/>
              </a:solidFill>
              <a:effectLst/>
              <a:latin typeface="+mn-ea"/>
              <a:ea typeface="+mn-ea"/>
              <a:cs typeface="+mn-cs"/>
            </a:rPr>
            <a:t>8</a:t>
          </a:r>
          <a:r>
            <a:rPr kumimoji="1" lang="ja-JP" altLang="en-US" sz="1050" strike="noStrike" baseline="0">
              <a:solidFill>
                <a:schemeClr val="tx1"/>
              </a:solidFill>
              <a:effectLst/>
              <a:latin typeface="+mn-ea"/>
              <a:ea typeface="+mn-ea"/>
              <a:cs typeface="+mn-cs"/>
            </a:rPr>
            <a:t>法人）</a:t>
          </a:r>
          <a:endParaRPr kumimoji="1" lang="en-US" altLang="ja-JP" sz="1050" strike="noStrike" baseline="0">
            <a:solidFill>
              <a:schemeClr val="tx1"/>
            </a:solidFill>
            <a:effectLst/>
            <a:latin typeface="+mn-ea"/>
            <a:ea typeface="+mn-ea"/>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chemeClr val="tx1"/>
              </a:solidFill>
              <a:latin typeface="+mn-ea"/>
              <a:ea typeface="+mn-ea"/>
            </a:rPr>
            <a:t>2,000.0</a:t>
          </a:r>
          <a:r>
            <a:rPr kumimoji="1" lang="ja-JP" altLang="en-US" sz="1050" strike="noStrike" baseline="0">
              <a:solidFill>
                <a:schemeClr val="tx1"/>
              </a:solidFill>
              <a:latin typeface="+mn-ea"/>
              <a:ea typeface="+mn-ea"/>
            </a:rPr>
            <a:t>百万円</a:t>
          </a:r>
        </a:p>
      </xdr:txBody>
    </xdr:sp>
    <xdr:clientData/>
  </xdr:twoCellAnchor>
  <xdr:twoCellAnchor>
    <xdr:from>
      <xdr:col>25</xdr:col>
      <xdr:colOff>151086</xdr:colOff>
      <xdr:row>100</xdr:row>
      <xdr:rowOff>197069</xdr:rowOff>
    </xdr:from>
    <xdr:to>
      <xdr:col>35</xdr:col>
      <xdr:colOff>193793</xdr:colOff>
      <xdr:row>100</xdr:row>
      <xdr:rowOff>205679</xdr:rowOff>
    </xdr:to>
    <xdr:cxnSp macro="">
      <xdr:nvCxnSpPr>
        <xdr:cNvPr id="63" name="直線矢印コネクタ 62">
          <a:extLst>
            <a:ext uri="{FF2B5EF4-FFF2-40B4-BE49-F238E27FC236}">
              <a16:creationId xmlns:a16="http://schemas.microsoft.com/office/drawing/2014/main" id="{00000000-0008-0000-0000-00003F000000}"/>
            </a:ext>
          </a:extLst>
        </xdr:cNvPr>
        <xdr:cNvCxnSpPr/>
      </xdr:nvCxnSpPr>
      <xdr:spPr>
        <a:xfrm>
          <a:off x="5077810" y="57261672"/>
          <a:ext cx="2013397" cy="861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6327</xdr:colOff>
      <xdr:row>99</xdr:row>
      <xdr:rowOff>69297</xdr:rowOff>
    </xdr:from>
    <xdr:to>
      <xdr:col>44</xdr:col>
      <xdr:colOff>21981</xdr:colOff>
      <xdr:row>99</xdr:row>
      <xdr:rowOff>510565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bwMode="auto">
        <a:xfrm>
          <a:off x="7128096" y="56398682"/>
          <a:ext cx="1598270" cy="441268"/>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a:solidFill>
                <a:sysClr val="windowText" lastClr="000000"/>
              </a:solidFill>
              <a:effectLst/>
              <a:latin typeface="+mn-ea"/>
              <a:ea typeface="+mn-ea"/>
              <a:cs typeface="+mn-cs"/>
            </a:rPr>
            <a:t>G.</a:t>
          </a:r>
          <a:r>
            <a:rPr kumimoji="1" lang="ja-JP" altLang="en-US" sz="1050" b="0">
              <a:solidFill>
                <a:sysClr val="windowText" lastClr="000000"/>
              </a:solidFill>
              <a:effectLst/>
              <a:latin typeface="+mn-ea"/>
              <a:ea typeface="+mn-ea"/>
              <a:cs typeface="+mn-cs"/>
            </a:rPr>
            <a:t>民間企業等（１機関）</a:t>
          </a:r>
          <a:endParaRPr kumimoji="1" lang="en-US" altLang="ja-JP" sz="1050" b="0">
            <a:solidFill>
              <a:sysClr val="windowText" lastClr="000000"/>
            </a:solidFill>
            <a:effectLst/>
            <a:latin typeface="+mn-ea"/>
            <a:ea typeface="+mn-ea"/>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b="0">
              <a:solidFill>
                <a:sysClr val="windowText" lastClr="000000"/>
              </a:solidFill>
              <a:latin typeface="+mn-ea"/>
              <a:ea typeface="+mn-ea"/>
            </a:rPr>
            <a:t>90.0</a:t>
          </a:r>
          <a:r>
            <a:rPr kumimoji="1" lang="ja-JP" altLang="en-US" sz="1050" b="0">
              <a:solidFill>
                <a:sysClr val="windowText" lastClr="000000"/>
              </a:solidFill>
              <a:latin typeface="+mn-ea"/>
              <a:ea typeface="+mn-ea"/>
            </a:rPr>
            <a:t>百万円</a:t>
          </a:r>
        </a:p>
      </xdr:txBody>
    </xdr:sp>
    <xdr:clientData/>
  </xdr:twoCellAnchor>
  <xdr:twoCellAnchor>
    <xdr:from>
      <xdr:col>27</xdr:col>
      <xdr:colOff>89647</xdr:colOff>
      <xdr:row>98</xdr:row>
      <xdr:rowOff>141942</xdr:rowOff>
    </xdr:from>
    <xdr:to>
      <xdr:col>27</xdr:col>
      <xdr:colOff>94878</xdr:colOff>
      <xdr:row>99</xdr:row>
      <xdr:rowOff>321363</xdr:rowOff>
    </xdr:to>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5132294" y="55596118"/>
          <a:ext cx="5231" cy="844304"/>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82176</xdr:colOff>
      <xdr:row>99</xdr:row>
      <xdr:rowOff>315057</xdr:rowOff>
    </xdr:from>
    <xdr:to>
      <xdr:col>35</xdr:col>
      <xdr:colOff>102577</xdr:colOff>
      <xdr:row>99</xdr:row>
      <xdr:rowOff>324305</xdr:rowOff>
    </xdr:to>
    <xdr:cxnSp macro="">
      <xdr:nvCxnSpPr>
        <xdr:cNvPr id="58" name="直線矢印コネクタ 57">
          <a:extLst>
            <a:ext uri="{FF2B5EF4-FFF2-40B4-BE49-F238E27FC236}">
              <a16:creationId xmlns:a16="http://schemas.microsoft.com/office/drawing/2014/main" id="{00000000-0008-0000-0000-00003A000000}"/>
            </a:ext>
          </a:extLst>
        </xdr:cNvPr>
        <xdr:cNvCxnSpPr/>
      </xdr:nvCxnSpPr>
      <xdr:spPr>
        <a:xfrm flipV="1">
          <a:off x="5423503" y="56644442"/>
          <a:ext cx="1603016" cy="9248"/>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61828</xdr:colOff>
      <xdr:row>99</xdr:row>
      <xdr:rowOff>30352</xdr:rowOff>
    </xdr:from>
    <xdr:ext cx="1224000" cy="252000"/>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5291240" y="56149411"/>
          <a:ext cx="1224000" cy="25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pPr algn="l"/>
          <a:r>
            <a:rPr kumimoji="1" lang="en-US" altLang="ja-JP" sz="7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700">
              <a:solidFill>
                <a:sysClr val="windowText" lastClr="000000"/>
              </a:solidFill>
              <a:latin typeface="ＭＳ ゴシック" panose="020B0609070205080204" pitchFamily="49" charset="-128"/>
              <a:ea typeface="ＭＳ ゴシック" panose="020B0609070205080204" pitchFamily="49" charset="-128"/>
            </a:rPr>
            <a:t>国立研究開発法人情報通信研究機構運営費交付金</a:t>
          </a:r>
          <a:r>
            <a:rPr kumimoji="1" lang="en-US" altLang="ja-JP" sz="700">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7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700">
              <a:solidFill>
                <a:sysClr val="windowText" lastClr="000000"/>
              </a:solidFill>
              <a:latin typeface="ＭＳ ゴシック" panose="020B0609070205080204" pitchFamily="49" charset="-128"/>
              <a:ea typeface="ＭＳ ゴシック" panose="020B0609070205080204" pitchFamily="49" charset="-128"/>
            </a:rPr>
            <a:t>】</a:t>
          </a:r>
        </a:p>
      </xdr:txBody>
    </xdr:sp>
    <xdr:clientData/>
  </xdr:oneCellAnchor>
  <xdr:twoCellAnchor>
    <xdr:from>
      <xdr:col>19</xdr:col>
      <xdr:colOff>181708</xdr:colOff>
      <xdr:row>103</xdr:row>
      <xdr:rowOff>1404913</xdr:rowOff>
    </xdr:from>
    <xdr:to>
      <xdr:col>25</xdr:col>
      <xdr:colOff>150703</xdr:colOff>
      <xdr:row>103</xdr:row>
      <xdr:rowOff>1811747</xdr:rowOff>
    </xdr:to>
    <xdr:sp macro="" textlink="">
      <xdr:nvSpPr>
        <xdr:cNvPr id="68" name="テキスト ボックス 67">
          <a:extLst>
            <a:ext uri="{FF2B5EF4-FFF2-40B4-BE49-F238E27FC236}">
              <a16:creationId xmlns:a16="http://schemas.microsoft.com/office/drawing/2014/main" id="{00000000-0008-0000-0000-000032000000}"/>
            </a:ext>
          </a:extLst>
        </xdr:cNvPr>
        <xdr:cNvSpPr txBox="1"/>
      </xdr:nvSpPr>
      <xdr:spPr bwMode="auto">
        <a:xfrm>
          <a:off x="3656428" y="43700993"/>
          <a:ext cx="1066275" cy="40683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環境省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50.0</a:t>
          </a:r>
          <a:r>
            <a:rPr kumimoji="1" lang="ja-JP" altLang="en-US" sz="1050">
              <a:solidFill>
                <a:sysClr val="windowText" lastClr="000000"/>
              </a:solidFill>
              <a:latin typeface="+mn-ea"/>
              <a:ea typeface="+mn-ea"/>
            </a:rPr>
            <a:t>百万円</a:t>
          </a:r>
        </a:p>
      </xdr:txBody>
    </xdr:sp>
    <xdr:clientData/>
  </xdr:twoCellAnchor>
  <xdr:twoCellAnchor>
    <xdr:from>
      <xdr:col>20</xdr:col>
      <xdr:colOff>21981</xdr:colOff>
      <xdr:row>103</xdr:row>
      <xdr:rowOff>857248</xdr:rowOff>
    </xdr:from>
    <xdr:to>
      <xdr:col>25</xdr:col>
      <xdr:colOff>173856</xdr:colOff>
      <xdr:row>103</xdr:row>
      <xdr:rowOff>1264082</xdr:rowOff>
    </xdr:to>
    <xdr:sp macro="" textlink="">
      <xdr:nvSpPr>
        <xdr:cNvPr id="69" name="テキスト ボックス 68">
          <a:extLst>
            <a:ext uri="{FF2B5EF4-FFF2-40B4-BE49-F238E27FC236}">
              <a16:creationId xmlns:a16="http://schemas.microsoft.com/office/drawing/2014/main" id="{00000000-0008-0000-0000-000032000000}"/>
            </a:ext>
          </a:extLst>
        </xdr:cNvPr>
        <xdr:cNvSpPr txBox="1"/>
      </xdr:nvSpPr>
      <xdr:spPr bwMode="auto">
        <a:xfrm>
          <a:off x="3978519" y="59787690"/>
          <a:ext cx="1141010" cy="40683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総務省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210.0</a:t>
          </a:r>
          <a:r>
            <a:rPr kumimoji="1" lang="ja-JP" altLang="en-US" sz="1050">
              <a:solidFill>
                <a:sysClr val="windowText" lastClr="000000"/>
              </a:solidFill>
              <a:latin typeface="+mn-ea"/>
              <a:ea typeface="+mn-ea"/>
            </a:rPr>
            <a:t>百万円</a:t>
          </a:r>
        </a:p>
      </xdr:txBody>
    </xdr:sp>
    <xdr:clientData/>
  </xdr:twoCellAnchor>
  <xdr:twoCellAnchor>
    <xdr:from>
      <xdr:col>20</xdr:col>
      <xdr:colOff>13188</xdr:colOff>
      <xdr:row>102</xdr:row>
      <xdr:rowOff>57150</xdr:rowOff>
    </xdr:from>
    <xdr:to>
      <xdr:col>25</xdr:col>
      <xdr:colOff>165063</xdr:colOff>
      <xdr:row>103</xdr:row>
      <xdr:rowOff>236850</xdr:rowOff>
    </xdr:to>
    <xdr:sp macro="" textlink="">
      <xdr:nvSpPr>
        <xdr:cNvPr id="71" name="テキスト ボックス 70">
          <a:extLst>
            <a:ext uri="{FF2B5EF4-FFF2-40B4-BE49-F238E27FC236}">
              <a16:creationId xmlns:a16="http://schemas.microsoft.com/office/drawing/2014/main" id="{00000000-0008-0000-0000-000032000000}"/>
            </a:ext>
          </a:extLst>
        </xdr:cNvPr>
        <xdr:cNvSpPr txBox="1"/>
      </xdr:nvSpPr>
      <xdr:spPr bwMode="auto">
        <a:xfrm>
          <a:off x="3969726" y="58093708"/>
          <a:ext cx="1141010" cy="40683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農林水産省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385.8</a:t>
          </a:r>
          <a:r>
            <a:rPr kumimoji="1" lang="ja-JP" altLang="en-US" sz="1050">
              <a:solidFill>
                <a:sysClr val="windowText" lastClr="000000"/>
              </a:solidFill>
              <a:latin typeface="+mn-ea"/>
              <a:ea typeface="+mn-ea"/>
            </a:rPr>
            <a:t>百万円</a:t>
          </a:r>
        </a:p>
      </xdr:txBody>
    </xdr:sp>
    <xdr:clientData/>
  </xdr:twoCellAnchor>
  <xdr:twoCellAnchor>
    <xdr:from>
      <xdr:col>20</xdr:col>
      <xdr:colOff>21981</xdr:colOff>
      <xdr:row>103</xdr:row>
      <xdr:rowOff>351696</xdr:rowOff>
    </xdr:from>
    <xdr:to>
      <xdr:col>25</xdr:col>
      <xdr:colOff>173856</xdr:colOff>
      <xdr:row>103</xdr:row>
      <xdr:rowOff>758530</xdr:rowOff>
    </xdr:to>
    <xdr:sp macro="" textlink="">
      <xdr:nvSpPr>
        <xdr:cNvPr id="73" name="テキスト ボックス 72">
          <a:extLst>
            <a:ext uri="{FF2B5EF4-FFF2-40B4-BE49-F238E27FC236}">
              <a16:creationId xmlns:a16="http://schemas.microsoft.com/office/drawing/2014/main" id="{00000000-0008-0000-0000-000032000000}"/>
            </a:ext>
          </a:extLst>
        </xdr:cNvPr>
        <xdr:cNvSpPr txBox="1"/>
      </xdr:nvSpPr>
      <xdr:spPr bwMode="auto">
        <a:xfrm>
          <a:off x="3978519" y="59282138"/>
          <a:ext cx="1141010" cy="40683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ja-JP" altLang="en-US" sz="1050">
              <a:solidFill>
                <a:sysClr val="windowText" lastClr="000000"/>
              </a:solidFill>
              <a:latin typeface="+mn-ea"/>
              <a:ea typeface="+mn-ea"/>
            </a:rPr>
            <a:t>厚生労働省</a:t>
          </a:r>
          <a:endParaRPr kumimoji="1" lang="en-US" altLang="ja-JP" sz="1050">
            <a:solidFill>
              <a:sysClr val="windowText" lastClr="000000"/>
            </a:solidFill>
            <a:latin typeface="+mn-ea"/>
            <a:ea typeface="+mn-ea"/>
          </a:endParaRPr>
        </a:p>
        <a:p>
          <a:pPr algn="ctr">
            <a:lnSpc>
              <a:spcPts val="1200"/>
            </a:lnSpc>
          </a:pPr>
          <a:r>
            <a:rPr kumimoji="1" lang="en-US" altLang="ja-JP" sz="1050">
              <a:solidFill>
                <a:sysClr val="windowText" lastClr="000000"/>
              </a:solidFill>
              <a:latin typeface="+mn-ea"/>
              <a:ea typeface="+mn-ea"/>
            </a:rPr>
            <a:t>134.0</a:t>
          </a:r>
          <a:r>
            <a:rPr kumimoji="1" lang="ja-JP" altLang="en-US" sz="1050">
              <a:solidFill>
                <a:sysClr val="windowText" lastClr="000000"/>
              </a:solidFill>
              <a:latin typeface="+mn-ea"/>
              <a:ea typeface="+mn-ea"/>
            </a:rPr>
            <a:t>百万円</a:t>
          </a:r>
        </a:p>
      </xdr:txBody>
    </xdr:sp>
    <xdr:clientData/>
  </xdr:twoCellAnchor>
  <xdr:twoCellAnchor>
    <xdr:from>
      <xdr:col>9</xdr:col>
      <xdr:colOff>178875</xdr:colOff>
      <xdr:row>103</xdr:row>
      <xdr:rowOff>1070825</xdr:rowOff>
    </xdr:from>
    <xdr:to>
      <xdr:col>19</xdr:col>
      <xdr:colOff>164221</xdr:colOff>
      <xdr:row>103</xdr:row>
      <xdr:rowOff>1072564</xdr:rowOff>
    </xdr:to>
    <xdr:cxnSp macro="">
      <xdr:nvCxnSpPr>
        <xdr:cNvPr id="76" name="直線矢印コネクタ 75">
          <a:extLst>
            <a:ext uri="{FF2B5EF4-FFF2-40B4-BE49-F238E27FC236}">
              <a16:creationId xmlns:a16="http://schemas.microsoft.com/office/drawing/2014/main" id="{00000000-0008-0000-0000-000021000000}"/>
            </a:ext>
          </a:extLst>
        </xdr:cNvPr>
        <xdr:cNvCxnSpPr/>
      </xdr:nvCxnSpPr>
      <xdr:spPr>
        <a:xfrm flipV="1">
          <a:off x="1824795" y="43366905"/>
          <a:ext cx="1814146" cy="1739"/>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181415</xdr:colOff>
      <xdr:row>103</xdr:row>
      <xdr:rowOff>1583787</xdr:rowOff>
    </xdr:from>
    <xdr:to>
      <xdr:col>19</xdr:col>
      <xdr:colOff>182481</xdr:colOff>
      <xdr:row>103</xdr:row>
      <xdr:rowOff>1598703</xdr:rowOff>
    </xdr:to>
    <xdr:cxnSp macro="">
      <xdr:nvCxnSpPr>
        <xdr:cNvPr id="77" name="直線矢印コネクタ 76">
          <a:extLst>
            <a:ext uri="{FF2B5EF4-FFF2-40B4-BE49-F238E27FC236}">
              <a16:creationId xmlns:a16="http://schemas.microsoft.com/office/drawing/2014/main" id="{00000000-0008-0000-0000-000021000000}"/>
            </a:ext>
          </a:extLst>
        </xdr:cNvPr>
        <xdr:cNvCxnSpPr/>
      </xdr:nvCxnSpPr>
      <xdr:spPr>
        <a:xfrm>
          <a:off x="1827335" y="43879867"/>
          <a:ext cx="1829866" cy="14916"/>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183173</xdr:colOff>
      <xdr:row>103</xdr:row>
      <xdr:rowOff>2198077</xdr:rowOff>
    </xdr:from>
    <xdr:to>
      <xdr:col>19</xdr:col>
      <xdr:colOff>191859</xdr:colOff>
      <xdr:row>103</xdr:row>
      <xdr:rowOff>2212993</xdr:rowOff>
    </xdr:to>
    <xdr:cxnSp macro="">
      <xdr:nvCxnSpPr>
        <xdr:cNvPr id="78" name="直線矢印コネクタ 77">
          <a:extLst>
            <a:ext uri="{FF2B5EF4-FFF2-40B4-BE49-F238E27FC236}">
              <a16:creationId xmlns:a16="http://schemas.microsoft.com/office/drawing/2014/main" id="{00000000-0008-0000-0000-000021000000}"/>
            </a:ext>
          </a:extLst>
        </xdr:cNvPr>
        <xdr:cNvCxnSpPr/>
      </xdr:nvCxnSpPr>
      <xdr:spPr>
        <a:xfrm>
          <a:off x="1963615" y="60461769"/>
          <a:ext cx="1986956" cy="14916"/>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36635</xdr:colOff>
      <xdr:row>103</xdr:row>
      <xdr:rowOff>1425233</xdr:rowOff>
    </xdr:from>
    <xdr:to>
      <xdr:col>44</xdr:col>
      <xdr:colOff>56435</xdr:colOff>
      <xdr:row>103</xdr:row>
      <xdr:rowOff>1834804</xdr:rowOff>
    </xdr:to>
    <xdr:sp macro="" textlink="">
      <xdr:nvSpPr>
        <xdr:cNvPr id="81" name="テキスト ボックス 80">
          <a:extLst>
            <a:ext uri="{FF2B5EF4-FFF2-40B4-BE49-F238E27FC236}">
              <a16:creationId xmlns:a16="http://schemas.microsoft.com/office/drawing/2014/main" id="{00000000-0008-0000-0000-00001D000000}"/>
            </a:ext>
          </a:extLst>
        </xdr:cNvPr>
        <xdr:cNvSpPr txBox="1"/>
      </xdr:nvSpPr>
      <xdr:spPr bwMode="auto">
        <a:xfrm>
          <a:off x="6620315" y="43721313"/>
          <a:ext cx="1482840" cy="409571"/>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effectLst/>
              <a:latin typeface="+mn-ea"/>
              <a:ea typeface="+mn-ea"/>
              <a:cs typeface="+mn-cs"/>
            </a:rPr>
            <a:t>O.</a:t>
          </a:r>
          <a:r>
            <a:rPr kumimoji="1" lang="ja-JP" altLang="en-US" sz="1050" strike="noStrike" baseline="0">
              <a:solidFill>
                <a:sysClr val="windowText" lastClr="000000"/>
              </a:solidFill>
              <a:effectLst/>
              <a:latin typeface="+mn-ea"/>
              <a:ea typeface="+mn-ea"/>
              <a:cs typeface="+mn-cs"/>
            </a:rPr>
            <a:t>民間企業等（</a:t>
          </a:r>
          <a:r>
            <a:rPr kumimoji="1" lang="en-US" altLang="ja-JP" sz="1050" strike="noStrike" baseline="0">
              <a:solidFill>
                <a:sysClr val="windowText" lastClr="000000"/>
              </a:solidFill>
              <a:effectLst/>
              <a:latin typeface="+mn-ea"/>
              <a:ea typeface="+mn-ea"/>
              <a:cs typeface="+mn-cs"/>
            </a:rPr>
            <a:t>1</a:t>
          </a:r>
          <a:r>
            <a:rPr kumimoji="1" lang="ja-JP" altLang="en-US" sz="1050" strike="noStrike" baseline="0">
              <a:solidFill>
                <a:sysClr val="windowText" lastClr="000000"/>
              </a:solidFill>
              <a:effectLst/>
              <a:latin typeface="+mn-ea"/>
              <a:ea typeface="+mn-ea"/>
              <a:cs typeface="+mn-cs"/>
            </a:rPr>
            <a:t>機関）</a:t>
          </a:r>
          <a:endParaRPr kumimoji="1" lang="en-US" altLang="ja-JP" sz="1050" strike="noStrike" baseline="0">
            <a:solidFill>
              <a:sysClr val="windowText" lastClr="000000"/>
            </a:solidFill>
            <a:effectLst/>
            <a:latin typeface="+mn-ea"/>
            <a:ea typeface="+mn-ea"/>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effectLst/>
              <a:latin typeface="+mn-ea"/>
              <a:ea typeface="+mn-ea"/>
              <a:cs typeface="+mn-cs"/>
            </a:rPr>
            <a:t>49.9</a:t>
          </a:r>
          <a:r>
            <a:rPr kumimoji="1" lang="ja-JP" altLang="en-US" sz="1050" strike="noStrike" baseline="0">
              <a:solidFill>
                <a:sysClr val="windowText" lastClr="000000"/>
              </a:solidFill>
              <a:latin typeface="+mn-ea"/>
              <a:ea typeface="+mn-ea"/>
            </a:rPr>
            <a:t>百万円</a:t>
          </a:r>
        </a:p>
      </xdr:txBody>
    </xdr:sp>
    <xdr:clientData/>
  </xdr:twoCellAnchor>
  <xdr:twoCellAnchor>
    <xdr:from>
      <xdr:col>36</xdr:col>
      <xdr:colOff>29308</xdr:colOff>
      <xdr:row>103</xdr:row>
      <xdr:rowOff>857248</xdr:rowOff>
    </xdr:from>
    <xdr:to>
      <xdr:col>44</xdr:col>
      <xdr:colOff>49108</xdr:colOff>
      <xdr:row>103</xdr:row>
      <xdr:rowOff>1266819</xdr:rowOff>
    </xdr:to>
    <xdr:sp macro="" textlink="">
      <xdr:nvSpPr>
        <xdr:cNvPr id="82" name="テキスト ボックス 81">
          <a:extLst>
            <a:ext uri="{FF2B5EF4-FFF2-40B4-BE49-F238E27FC236}">
              <a16:creationId xmlns:a16="http://schemas.microsoft.com/office/drawing/2014/main" id="{00000000-0008-0000-0000-00001D000000}"/>
            </a:ext>
          </a:extLst>
        </xdr:cNvPr>
        <xdr:cNvSpPr txBox="1"/>
      </xdr:nvSpPr>
      <xdr:spPr bwMode="auto">
        <a:xfrm>
          <a:off x="7151077" y="59787690"/>
          <a:ext cx="1602416" cy="409571"/>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effectLst/>
              <a:latin typeface="+mn-ea"/>
              <a:ea typeface="+mn-ea"/>
              <a:cs typeface="+mn-cs"/>
            </a:rPr>
            <a:t>N.</a:t>
          </a:r>
          <a:r>
            <a:rPr kumimoji="1" lang="ja-JP" altLang="en-US" sz="1050" strike="noStrike" baseline="0">
              <a:solidFill>
                <a:sysClr val="windowText" lastClr="000000"/>
              </a:solidFill>
              <a:effectLst/>
              <a:latin typeface="+mn-ea"/>
              <a:ea typeface="+mn-ea"/>
              <a:cs typeface="+mn-cs"/>
            </a:rPr>
            <a:t>民間企業等（１機関）</a:t>
          </a:r>
          <a:endParaRPr kumimoji="1" lang="en-US" altLang="ja-JP" sz="1050" strike="noStrike" baseline="0">
            <a:solidFill>
              <a:sysClr val="windowText" lastClr="000000"/>
            </a:solidFill>
            <a:effectLst/>
            <a:latin typeface="+mn-ea"/>
            <a:ea typeface="+mn-ea"/>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latin typeface="+mn-ea"/>
              <a:ea typeface="+mn-ea"/>
            </a:rPr>
            <a:t>210.0</a:t>
          </a:r>
          <a:r>
            <a:rPr kumimoji="1" lang="ja-JP" altLang="en-US" sz="1050" strike="noStrike" baseline="0">
              <a:solidFill>
                <a:sysClr val="windowText" lastClr="000000"/>
              </a:solidFill>
              <a:latin typeface="+mn-ea"/>
              <a:ea typeface="+mn-ea"/>
            </a:rPr>
            <a:t>百万円</a:t>
          </a:r>
        </a:p>
      </xdr:txBody>
    </xdr:sp>
    <xdr:clientData/>
  </xdr:twoCellAnchor>
  <xdr:twoCellAnchor>
    <xdr:from>
      <xdr:col>36</xdr:col>
      <xdr:colOff>14654</xdr:colOff>
      <xdr:row>102</xdr:row>
      <xdr:rowOff>58615</xdr:rowOff>
    </xdr:from>
    <xdr:to>
      <xdr:col>44</xdr:col>
      <xdr:colOff>34454</xdr:colOff>
      <xdr:row>103</xdr:row>
      <xdr:rowOff>241052</xdr:rowOff>
    </xdr:to>
    <xdr:sp macro="" textlink="">
      <xdr:nvSpPr>
        <xdr:cNvPr id="83" name="テキスト ボックス 82">
          <a:extLst>
            <a:ext uri="{FF2B5EF4-FFF2-40B4-BE49-F238E27FC236}">
              <a16:creationId xmlns:a16="http://schemas.microsoft.com/office/drawing/2014/main" id="{00000000-0008-0000-0000-00001D000000}"/>
            </a:ext>
          </a:extLst>
        </xdr:cNvPr>
        <xdr:cNvSpPr txBox="1"/>
      </xdr:nvSpPr>
      <xdr:spPr bwMode="auto">
        <a:xfrm>
          <a:off x="7136423" y="58761923"/>
          <a:ext cx="1602416" cy="409571"/>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effectLst/>
              <a:latin typeface="+mn-ea"/>
              <a:ea typeface="+mn-ea"/>
              <a:cs typeface="+mn-cs"/>
            </a:rPr>
            <a:t>L.</a:t>
          </a:r>
          <a:r>
            <a:rPr kumimoji="1" lang="ja-JP" altLang="en-US" sz="1050" strike="noStrike" baseline="0">
              <a:solidFill>
                <a:sysClr val="windowText" lastClr="000000"/>
              </a:solidFill>
              <a:effectLst/>
              <a:latin typeface="+mn-ea"/>
              <a:ea typeface="+mn-ea"/>
              <a:cs typeface="+mn-cs"/>
            </a:rPr>
            <a:t>民間企業等（１機関）</a:t>
          </a:r>
          <a:endParaRPr kumimoji="1" lang="en-US" altLang="ja-JP" sz="1050" strike="noStrike" baseline="0">
            <a:solidFill>
              <a:sysClr val="windowText" lastClr="000000"/>
            </a:solidFill>
            <a:effectLst/>
            <a:latin typeface="+mn-ea"/>
            <a:ea typeface="+mn-ea"/>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latin typeface="+mn-ea"/>
              <a:ea typeface="+mn-ea"/>
            </a:rPr>
            <a:t>385.8</a:t>
          </a:r>
          <a:r>
            <a:rPr kumimoji="1" lang="ja-JP" altLang="en-US" sz="1050" strike="noStrike" baseline="0">
              <a:solidFill>
                <a:sysClr val="windowText" lastClr="000000"/>
              </a:solidFill>
              <a:latin typeface="+mn-ea"/>
              <a:ea typeface="+mn-ea"/>
            </a:rPr>
            <a:t>百万円</a:t>
          </a:r>
        </a:p>
      </xdr:txBody>
    </xdr:sp>
    <xdr:clientData/>
  </xdr:twoCellAnchor>
  <xdr:twoCellAnchor>
    <xdr:from>
      <xdr:col>36</xdr:col>
      <xdr:colOff>20517</xdr:colOff>
      <xdr:row>103</xdr:row>
      <xdr:rowOff>350230</xdr:rowOff>
    </xdr:from>
    <xdr:to>
      <xdr:col>44</xdr:col>
      <xdr:colOff>40317</xdr:colOff>
      <xdr:row>103</xdr:row>
      <xdr:rowOff>759801</xdr:rowOff>
    </xdr:to>
    <xdr:sp macro="" textlink="">
      <xdr:nvSpPr>
        <xdr:cNvPr id="85" name="テキスト ボックス 84">
          <a:extLst>
            <a:ext uri="{FF2B5EF4-FFF2-40B4-BE49-F238E27FC236}">
              <a16:creationId xmlns:a16="http://schemas.microsoft.com/office/drawing/2014/main" id="{00000000-0008-0000-0000-00001D000000}"/>
            </a:ext>
          </a:extLst>
        </xdr:cNvPr>
        <xdr:cNvSpPr txBox="1"/>
      </xdr:nvSpPr>
      <xdr:spPr bwMode="auto">
        <a:xfrm>
          <a:off x="7142286" y="59280672"/>
          <a:ext cx="1602416" cy="409571"/>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effectLst/>
              <a:latin typeface="+mn-ea"/>
              <a:ea typeface="+mn-ea"/>
              <a:cs typeface="+mn-cs"/>
            </a:rPr>
            <a:t>M.</a:t>
          </a:r>
          <a:r>
            <a:rPr kumimoji="1" lang="ja-JP" altLang="en-US" sz="1050" strike="noStrike" baseline="0">
              <a:solidFill>
                <a:sysClr val="windowText" lastClr="000000"/>
              </a:solidFill>
              <a:effectLst/>
              <a:latin typeface="+mn-ea"/>
              <a:ea typeface="+mn-ea"/>
              <a:cs typeface="+mn-cs"/>
            </a:rPr>
            <a:t>民間企業等（１機関）</a:t>
          </a:r>
          <a:endParaRPr kumimoji="1" lang="en-US" altLang="ja-JP" sz="1050" strike="noStrike" baseline="0">
            <a:solidFill>
              <a:sysClr val="windowText" lastClr="000000"/>
            </a:solidFill>
            <a:effectLst/>
            <a:latin typeface="+mn-ea"/>
            <a:ea typeface="+mn-ea"/>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latin typeface="+mn-ea"/>
              <a:ea typeface="+mn-ea"/>
            </a:rPr>
            <a:t>134.0</a:t>
          </a:r>
          <a:r>
            <a:rPr kumimoji="1" lang="ja-JP" altLang="en-US" sz="1050" strike="noStrike" baseline="0">
              <a:solidFill>
                <a:sysClr val="windowText" lastClr="000000"/>
              </a:solidFill>
              <a:latin typeface="+mn-ea"/>
              <a:ea typeface="+mn-ea"/>
            </a:rPr>
            <a:t>百万円</a:t>
          </a:r>
        </a:p>
      </xdr:txBody>
    </xdr:sp>
    <xdr:clientData/>
  </xdr:twoCellAnchor>
  <xdr:twoCellAnchor>
    <xdr:from>
      <xdr:col>25</xdr:col>
      <xdr:colOff>173856</xdr:colOff>
      <xdr:row>103</xdr:row>
      <xdr:rowOff>1060665</xdr:rowOff>
    </xdr:from>
    <xdr:to>
      <xdr:col>36</xdr:col>
      <xdr:colOff>29308</xdr:colOff>
      <xdr:row>103</xdr:row>
      <xdr:rowOff>1062034</xdr:rowOff>
    </xdr:to>
    <xdr:cxnSp macro="">
      <xdr:nvCxnSpPr>
        <xdr:cNvPr id="86" name="直線矢印コネクタ 85">
          <a:extLst>
            <a:ext uri="{FF2B5EF4-FFF2-40B4-BE49-F238E27FC236}">
              <a16:creationId xmlns:a16="http://schemas.microsoft.com/office/drawing/2014/main" id="{00000000-0008-0000-0000-00002A000000}"/>
            </a:ext>
          </a:extLst>
        </xdr:cNvPr>
        <xdr:cNvCxnSpPr>
          <a:stCxn id="69" idx="3"/>
          <a:endCxn id="82" idx="1"/>
        </xdr:cNvCxnSpPr>
      </xdr:nvCxnSpPr>
      <xdr:spPr>
        <a:xfrm>
          <a:off x="5119529" y="59991107"/>
          <a:ext cx="2031548" cy="1369"/>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174381</xdr:colOff>
      <xdr:row>103</xdr:row>
      <xdr:rowOff>2225920</xdr:rowOff>
    </xdr:from>
    <xdr:to>
      <xdr:col>36</xdr:col>
      <xdr:colOff>23865</xdr:colOff>
      <xdr:row>103</xdr:row>
      <xdr:rowOff>2227289</xdr:rowOff>
    </xdr:to>
    <xdr:cxnSp macro="">
      <xdr:nvCxnSpPr>
        <xdr:cNvPr id="88" name="直線矢印コネクタ 87">
          <a:extLst>
            <a:ext uri="{FF2B5EF4-FFF2-40B4-BE49-F238E27FC236}">
              <a16:creationId xmlns:a16="http://schemas.microsoft.com/office/drawing/2014/main" id="{00000000-0008-0000-0000-00002A000000}"/>
            </a:ext>
          </a:extLst>
        </xdr:cNvPr>
        <xdr:cNvCxnSpPr/>
      </xdr:nvCxnSpPr>
      <xdr:spPr>
        <a:xfrm>
          <a:off x="5120054" y="60489612"/>
          <a:ext cx="2025580" cy="1369"/>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150703</xdr:colOff>
      <xdr:row>103</xdr:row>
      <xdr:rowOff>1608330</xdr:rowOff>
    </xdr:from>
    <xdr:to>
      <xdr:col>35</xdr:col>
      <xdr:colOff>155751</xdr:colOff>
      <xdr:row>103</xdr:row>
      <xdr:rowOff>1611435</xdr:rowOff>
    </xdr:to>
    <xdr:cxnSp macro="">
      <xdr:nvCxnSpPr>
        <xdr:cNvPr id="89" name="直線矢印コネクタ 88">
          <a:extLst>
            <a:ext uri="{FF2B5EF4-FFF2-40B4-BE49-F238E27FC236}">
              <a16:creationId xmlns:a16="http://schemas.microsoft.com/office/drawing/2014/main" id="{00000000-0008-0000-0000-00002A000000}"/>
            </a:ext>
          </a:extLst>
        </xdr:cNvPr>
        <xdr:cNvCxnSpPr>
          <a:stCxn id="68" idx="3"/>
        </xdr:cNvCxnSpPr>
      </xdr:nvCxnSpPr>
      <xdr:spPr>
        <a:xfrm>
          <a:off x="4722703" y="43904410"/>
          <a:ext cx="1833848" cy="310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173856</xdr:colOff>
      <xdr:row>103</xdr:row>
      <xdr:rowOff>555016</xdr:rowOff>
    </xdr:from>
    <xdr:to>
      <xdr:col>36</xdr:col>
      <xdr:colOff>20517</xdr:colOff>
      <xdr:row>103</xdr:row>
      <xdr:rowOff>555113</xdr:rowOff>
    </xdr:to>
    <xdr:cxnSp macro="">
      <xdr:nvCxnSpPr>
        <xdr:cNvPr id="90" name="直線矢印コネクタ 89">
          <a:extLst>
            <a:ext uri="{FF2B5EF4-FFF2-40B4-BE49-F238E27FC236}">
              <a16:creationId xmlns:a16="http://schemas.microsoft.com/office/drawing/2014/main" id="{00000000-0008-0000-0000-00002A000000}"/>
            </a:ext>
          </a:extLst>
        </xdr:cNvPr>
        <xdr:cNvCxnSpPr>
          <a:stCxn id="73" idx="3"/>
          <a:endCxn id="85" idx="1"/>
        </xdr:cNvCxnSpPr>
      </xdr:nvCxnSpPr>
      <xdr:spPr>
        <a:xfrm flipV="1">
          <a:off x="5119529" y="59485458"/>
          <a:ext cx="2022757" cy="97"/>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124557</xdr:colOff>
      <xdr:row>103</xdr:row>
      <xdr:rowOff>366351</xdr:rowOff>
    </xdr:from>
    <xdr:ext cx="1296866" cy="142096"/>
    <xdr:sp macro="" textlink="">
      <xdr:nvSpPr>
        <xdr:cNvPr id="91" name="テキスト ボックス 90">
          <a:extLst>
            <a:ext uri="{FF2B5EF4-FFF2-40B4-BE49-F238E27FC236}">
              <a16:creationId xmlns:a16="http://schemas.microsoft.com/office/drawing/2014/main" id="{00000000-0008-0000-0000-000026000000}"/>
            </a:ext>
          </a:extLst>
        </xdr:cNvPr>
        <xdr:cNvSpPr txBox="1"/>
      </xdr:nvSpPr>
      <xdr:spPr>
        <a:xfrm>
          <a:off x="5465884" y="58630043"/>
          <a:ext cx="1296866" cy="1420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pPr algn="l"/>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厚生労働科学研究費補助金</a:t>
          </a:r>
          <a:r>
            <a:rPr kumimoji="1" lang="en-US" altLang="ja-JP" sz="700">
              <a:latin typeface="ＭＳ ゴシック" panose="020B0609070205080204" pitchFamily="49" charset="-128"/>
              <a:ea typeface="ＭＳ ゴシック" panose="020B0609070205080204" pitchFamily="49" charset="-128"/>
            </a:rPr>
            <a:t>】</a:t>
          </a:r>
          <a:endParaRPr kumimoji="1" lang="en-US" altLang="ja-JP" sz="7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26</xdr:col>
      <xdr:colOff>183173</xdr:colOff>
      <xdr:row>102</xdr:row>
      <xdr:rowOff>29308</xdr:rowOff>
    </xdr:from>
    <xdr:ext cx="1509345" cy="285749"/>
    <xdr:sp macro="" textlink="">
      <xdr:nvSpPr>
        <xdr:cNvPr id="93" name="テキスト ボックス 92">
          <a:extLst>
            <a:ext uri="{FF2B5EF4-FFF2-40B4-BE49-F238E27FC236}">
              <a16:creationId xmlns:a16="http://schemas.microsoft.com/office/drawing/2014/main" id="{00000000-0008-0000-0000-000026000000}"/>
            </a:ext>
          </a:extLst>
        </xdr:cNvPr>
        <xdr:cNvSpPr txBox="1"/>
      </xdr:nvSpPr>
      <xdr:spPr>
        <a:xfrm>
          <a:off x="5326673" y="58065866"/>
          <a:ext cx="1509345" cy="285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pPr algn="l"/>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国立研究開発法人農研機構農業技術研究業務勘定運営費交付金</a:t>
          </a:r>
          <a:r>
            <a:rPr kumimoji="1" lang="en-US" altLang="ja-JP" sz="700">
              <a:latin typeface="ＭＳ ゴシック" panose="020B0609070205080204" pitchFamily="49" charset="-128"/>
              <a:ea typeface="ＭＳ ゴシック" panose="020B0609070205080204" pitchFamily="49" charset="-128"/>
            </a:rPr>
            <a:t>】</a:t>
          </a:r>
          <a:endParaRPr kumimoji="1" lang="en-US" altLang="ja-JP" sz="7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27</xdr:col>
      <xdr:colOff>21981</xdr:colOff>
      <xdr:row>103</xdr:row>
      <xdr:rowOff>794628</xdr:rowOff>
    </xdr:from>
    <xdr:ext cx="1509345" cy="241788"/>
    <xdr:sp macro="" textlink="">
      <xdr:nvSpPr>
        <xdr:cNvPr id="94" name="テキスト ボックス 93">
          <a:extLst>
            <a:ext uri="{FF2B5EF4-FFF2-40B4-BE49-F238E27FC236}">
              <a16:creationId xmlns:a16="http://schemas.microsoft.com/office/drawing/2014/main" id="{00000000-0008-0000-0000-000026000000}"/>
            </a:ext>
          </a:extLst>
        </xdr:cNvPr>
        <xdr:cNvSpPr txBox="1"/>
      </xdr:nvSpPr>
      <xdr:spPr>
        <a:xfrm>
          <a:off x="4959741" y="43090708"/>
          <a:ext cx="1509345" cy="2417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pPr algn="l"/>
          <a:r>
            <a:rPr kumimoji="1" lang="en-US" altLang="ja-JP" sz="700">
              <a:latin typeface="ＭＳ ゴシック" panose="020B0609070205080204" pitchFamily="49" charset="-128"/>
              <a:ea typeface="ＭＳ ゴシック" panose="020B0609070205080204" pitchFamily="49" charset="-128"/>
            </a:rPr>
            <a:t>【</a:t>
          </a:r>
          <a:r>
            <a:rPr kumimoji="1" lang="ja-JP" altLang="ja-JP" sz="700">
              <a:solidFill>
                <a:schemeClr val="tx1"/>
              </a:solidFill>
              <a:effectLst/>
              <a:latin typeface="+mn-lt"/>
              <a:ea typeface="+mn-ea"/>
              <a:cs typeface="+mn-cs"/>
            </a:rPr>
            <a:t>国立研究開発法人情報通信研究機構運営費交付金</a:t>
          </a:r>
          <a:r>
            <a:rPr kumimoji="1" lang="en-US" altLang="ja-JP" sz="700">
              <a:latin typeface="ＭＳ ゴシック" panose="020B0609070205080204" pitchFamily="49" charset="-128"/>
              <a:ea typeface="ＭＳ ゴシック" panose="020B0609070205080204" pitchFamily="49" charset="-128"/>
            </a:rPr>
            <a:t>】</a:t>
          </a:r>
          <a:endParaRPr kumimoji="1" lang="en-US" altLang="ja-JP" sz="7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26</xdr:col>
      <xdr:colOff>117914</xdr:colOff>
      <xdr:row>103</xdr:row>
      <xdr:rowOff>1447702</xdr:rowOff>
    </xdr:from>
    <xdr:ext cx="1509345" cy="241788"/>
    <xdr:sp macro="" textlink="">
      <xdr:nvSpPr>
        <xdr:cNvPr id="97" name="テキスト ボックス 96">
          <a:extLst>
            <a:ext uri="{FF2B5EF4-FFF2-40B4-BE49-F238E27FC236}">
              <a16:creationId xmlns:a16="http://schemas.microsoft.com/office/drawing/2014/main" id="{00000000-0008-0000-0000-000026000000}"/>
            </a:ext>
          </a:extLst>
        </xdr:cNvPr>
        <xdr:cNvSpPr txBox="1"/>
      </xdr:nvSpPr>
      <xdr:spPr>
        <a:xfrm>
          <a:off x="4872794" y="43743782"/>
          <a:ext cx="1509345" cy="2417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pPr algn="l"/>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　一般競争入札（総合評価）　</a:t>
          </a:r>
          <a:r>
            <a:rPr kumimoji="1" lang="en-US" altLang="ja-JP" sz="700">
              <a:latin typeface="ＭＳ ゴシック" panose="020B0609070205080204" pitchFamily="49" charset="-128"/>
              <a:ea typeface="ＭＳ ゴシック" panose="020B0609070205080204" pitchFamily="49" charset="-128"/>
            </a:rPr>
            <a:t>】</a:t>
          </a:r>
          <a:endParaRPr kumimoji="1" lang="en-US" altLang="ja-JP" sz="7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27</xdr:col>
      <xdr:colOff>65942</xdr:colOff>
      <xdr:row>103</xdr:row>
      <xdr:rowOff>2066193</xdr:rowOff>
    </xdr:from>
    <xdr:ext cx="1509345" cy="241788"/>
    <xdr:sp macro="" textlink="">
      <xdr:nvSpPr>
        <xdr:cNvPr id="98" name="テキスト ボックス 97">
          <a:extLst>
            <a:ext uri="{FF2B5EF4-FFF2-40B4-BE49-F238E27FC236}">
              <a16:creationId xmlns:a16="http://schemas.microsoft.com/office/drawing/2014/main" id="{00000000-0008-0000-0000-000026000000}"/>
            </a:ext>
          </a:extLst>
        </xdr:cNvPr>
        <xdr:cNvSpPr txBox="1"/>
      </xdr:nvSpPr>
      <xdr:spPr>
        <a:xfrm>
          <a:off x="5407269" y="60329885"/>
          <a:ext cx="1509345" cy="2417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pPr algn="l"/>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　その他　</a:t>
          </a:r>
          <a:r>
            <a:rPr kumimoji="1" lang="en-US" altLang="ja-JP" sz="700">
              <a:latin typeface="ＭＳ ゴシック" panose="020B0609070205080204" pitchFamily="49" charset="-128"/>
              <a:ea typeface="ＭＳ ゴシック" panose="020B0609070205080204" pitchFamily="49" charset="-128"/>
            </a:rPr>
            <a:t>】</a:t>
          </a:r>
          <a:endParaRPr kumimoji="1" lang="en-US" altLang="ja-JP" sz="7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168519</xdr:colOff>
      <xdr:row>103</xdr:row>
      <xdr:rowOff>542192</xdr:rowOff>
    </xdr:from>
    <xdr:to>
      <xdr:col>20</xdr:col>
      <xdr:colOff>21981</xdr:colOff>
      <xdr:row>103</xdr:row>
      <xdr:rowOff>555113</xdr:rowOff>
    </xdr:to>
    <xdr:cxnSp macro="">
      <xdr:nvCxnSpPr>
        <xdr:cNvPr id="99" name="直線矢印コネクタ 98">
          <a:extLst>
            <a:ext uri="{FF2B5EF4-FFF2-40B4-BE49-F238E27FC236}">
              <a16:creationId xmlns:a16="http://schemas.microsoft.com/office/drawing/2014/main" id="{00000000-0008-0000-0000-000021000000}"/>
            </a:ext>
          </a:extLst>
        </xdr:cNvPr>
        <xdr:cNvCxnSpPr>
          <a:endCxn id="73" idx="1"/>
        </xdr:cNvCxnSpPr>
      </xdr:nvCxnSpPr>
      <xdr:spPr>
        <a:xfrm>
          <a:off x="1948961" y="59472634"/>
          <a:ext cx="2029558" cy="12921"/>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21981</xdr:colOff>
      <xdr:row>103</xdr:row>
      <xdr:rowOff>2249365</xdr:rowOff>
    </xdr:from>
    <xdr:to>
      <xdr:col>28</xdr:col>
      <xdr:colOff>21981</xdr:colOff>
      <xdr:row>103</xdr:row>
      <xdr:rowOff>2740269</xdr:rowOff>
    </xdr:to>
    <xdr:cxnSp macro="">
      <xdr:nvCxnSpPr>
        <xdr:cNvPr id="100" name="直線コネクタ 99">
          <a:extLst>
            <a:ext uri="{FF2B5EF4-FFF2-40B4-BE49-F238E27FC236}">
              <a16:creationId xmlns:a16="http://schemas.microsoft.com/office/drawing/2014/main" id="{00000000-0008-0000-0000-000039000000}"/>
            </a:ext>
          </a:extLst>
        </xdr:cNvPr>
        <xdr:cNvCxnSpPr/>
      </xdr:nvCxnSpPr>
      <xdr:spPr>
        <a:xfrm>
          <a:off x="5561135" y="61692692"/>
          <a:ext cx="0" cy="490904"/>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36634</xdr:colOff>
      <xdr:row>103</xdr:row>
      <xdr:rowOff>2718287</xdr:rowOff>
    </xdr:from>
    <xdr:to>
      <xdr:col>36</xdr:col>
      <xdr:colOff>57035</xdr:colOff>
      <xdr:row>103</xdr:row>
      <xdr:rowOff>2727535</xdr:rowOff>
    </xdr:to>
    <xdr:cxnSp macro="">
      <xdr:nvCxnSpPr>
        <xdr:cNvPr id="101" name="直線矢印コネクタ 100">
          <a:extLst>
            <a:ext uri="{FF2B5EF4-FFF2-40B4-BE49-F238E27FC236}">
              <a16:creationId xmlns:a16="http://schemas.microsoft.com/office/drawing/2014/main" id="{00000000-0008-0000-0000-00003A000000}"/>
            </a:ext>
          </a:extLst>
        </xdr:cNvPr>
        <xdr:cNvCxnSpPr/>
      </xdr:nvCxnSpPr>
      <xdr:spPr>
        <a:xfrm flipV="1">
          <a:off x="5575788" y="60981979"/>
          <a:ext cx="1603016" cy="9248"/>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29308</xdr:colOff>
      <xdr:row>103</xdr:row>
      <xdr:rowOff>2564422</xdr:rowOff>
    </xdr:from>
    <xdr:to>
      <xdr:col>44</xdr:col>
      <xdr:colOff>49108</xdr:colOff>
      <xdr:row>104</xdr:row>
      <xdr:rowOff>213359</xdr:rowOff>
    </xdr:to>
    <xdr:sp macro="" textlink="">
      <xdr:nvSpPr>
        <xdr:cNvPr id="102" name="テキスト ボックス 101">
          <a:extLst>
            <a:ext uri="{FF2B5EF4-FFF2-40B4-BE49-F238E27FC236}">
              <a16:creationId xmlns:a16="http://schemas.microsoft.com/office/drawing/2014/main" id="{00000000-0008-0000-0000-00001D000000}"/>
            </a:ext>
          </a:extLst>
        </xdr:cNvPr>
        <xdr:cNvSpPr txBox="1"/>
      </xdr:nvSpPr>
      <xdr:spPr bwMode="auto">
        <a:xfrm>
          <a:off x="6612988" y="45652982"/>
          <a:ext cx="1482840" cy="432777"/>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effectLst/>
              <a:latin typeface="+mn-ea"/>
              <a:ea typeface="+mn-ea"/>
              <a:cs typeface="+mn-cs"/>
            </a:rPr>
            <a:t>Q.</a:t>
          </a:r>
          <a:r>
            <a:rPr kumimoji="1" lang="ja-JP" altLang="en-US" sz="1050" strike="noStrike" baseline="0">
              <a:solidFill>
                <a:sysClr val="windowText" lastClr="000000"/>
              </a:solidFill>
              <a:effectLst/>
              <a:latin typeface="+mn-ea"/>
              <a:ea typeface="+mn-ea"/>
              <a:cs typeface="+mn-cs"/>
            </a:rPr>
            <a:t>民間企業等（</a:t>
          </a:r>
          <a:r>
            <a:rPr kumimoji="1" lang="en-US" altLang="ja-JP" sz="1050" strike="noStrike" baseline="0">
              <a:solidFill>
                <a:sysClr val="windowText" lastClr="000000"/>
              </a:solidFill>
              <a:effectLst/>
              <a:latin typeface="+mn-ea"/>
              <a:ea typeface="+mn-ea"/>
              <a:cs typeface="+mn-cs"/>
            </a:rPr>
            <a:t>7</a:t>
          </a:r>
          <a:r>
            <a:rPr kumimoji="1" lang="ja-JP" altLang="en-US" sz="1050" strike="noStrike" baseline="0">
              <a:solidFill>
                <a:sysClr val="windowText" lastClr="000000"/>
              </a:solidFill>
              <a:effectLst/>
              <a:latin typeface="+mn-ea"/>
              <a:ea typeface="+mn-ea"/>
              <a:cs typeface="+mn-cs"/>
            </a:rPr>
            <a:t>機関）</a:t>
          </a:r>
          <a:endParaRPr kumimoji="1" lang="en-US" altLang="ja-JP" sz="1050" strike="noStrike" baseline="0">
            <a:solidFill>
              <a:sysClr val="windowText" lastClr="000000"/>
            </a:solidFill>
            <a:effectLst/>
            <a:latin typeface="+mn-ea"/>
            <a:ea typeface="+mn-ea"/>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ysClr val="windowText" lastClr="000000"/>
              </a:solidFill>
              <a:latin typeface="+mn-ea"/>
              <a:ea typeface="+mn-ea"/>
            </a:rPr>
            <a:t>144.5</a:t>
          </a:r>
          <a:r>
            <a:rPr kumimoji="1" lang="ja-JP" altLang="en-US" sz="1050" strike="noStrike" baseline="0">
              <a:solidFill>
                <a:sysClr val="windowText" lastClr="000000"/>
              </a:solidFill>
              <a:latin typeface="+mn-ea"/>
              <a:ea typeface="+mn-ea"/>
            </a:rPr>
            <a:t>百万円</a:t>
          </a:r>
        </a:p>
      </xdr:txBody>
    </xdr:sp>
    <xdr:clientData/>
  </xdr:twoCellAnchor>
  <xdr:oneCellAnchor>
    <xdr:from>
      <xdr:col>28</xdr:col>
      <xdr:colOff>102579</xdr:colOff>
      <xdr:row>103</xdr:row>
      <xdr:rowOff>2547425</xdr:rowOff>
    </xdr:from>
    <xdr:ext cx="1509345" cy="241788"/>
    <xdr:sp macro="" textlink="">
      <xdr:nvSpPr>
        <xdr:cNvPr id="103" name="テキスト ボックス 102">
          <a:extLst>
            <a:ext uri="{FF2B5EF4-FFF2-40B4-BE49-F238E27FC236}">
              <a16:creationId xmlns:a16="http://schemas.microsoft.com/office/drawing/2014/main" id="{00000000-0008-0000-0000-000026000000}"/>
            </a:ext>
          </a:extLst>
        </xdr:cNvPr>
        <xdr:cNvSpPr txBox="1"/>
      </xdr:nvSpPr>
      <xdr:spPr>
        <a:xfrm>
          <a:off x="5223219" y="44843505"/>
          <a:ext cx="1509345" cy="2417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pPr algn="l"/>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　随意契約（企画競争）　</a:t>
          </a:r>
          <a:r>
            <a:rPr kumimoji="1" lang="en-US" altLang="ja-JP" sz="700">
              <a:latin typeface="ＭＳ ゴシック" panose="020B0609070205080204" pitchFamily="49" charset="-128"/>
              <a:ea typeface="ＭＳ ゴシック" panose="020B0609070205080204" pitchFamily="49" charset="-128"/>
            </a:rPr>
            <a:t>】</a:t>
          </a:r>
          <a:endParaRPr kumimoji="1" lang="en-US" altLang="ja-JP" sz="7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28</xdr:col>
      <xdr:colOff>36636</xdr:colOff>
      <xdr:row>100</xdr:row>
      <xdr:rowOff>937846</xdr:rowOff>
    </xdr:from>
    <xdr:ext cx="1509345" cy="241788"/>
    <xdr:sp macro="" textlink="">
      <xdr:nvSpPr>
        <xdr:cNvPr id="104" name="テキスト ボックス 103">
          <a:extLst>
            <a:ext uri="{FF2B5EF4-FFF2-40B4-BE49-F238E27FC236}">
              <a16:creationId xmlns:a16="http://schemas.microsoft.com/office/drawing/2014/main" id="{00000000-0008-0000-0000-000026000000}"/>
            </a:ext>
          </a:extLst>
        </xdr:cNvPr>
        <xdr:cNvSpPr txBox="1"/>
      </xdr:nvSpPr>
      <xdr:spPr>
        <a:xfrm>
          <a:off x="5575790" y="57933981"/>
          <a:ext cx="1509345" cy="2417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pPr algn="l"/>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　交付金　</a:t>
          </a:r>
          <a:r>
            <a:rPr kumimoji="1" lang="en-US" altLang="ja-JP" sz="700">
              <a:latin typeface="ＭＳ ゴシック" panose="020B0609070205080204" pitchFamily="49" charset="-128"/>
              <a:ea typeface="ＭＳ ゴシック" panose="020B0609070205080204" pitchFamily="49" charset="-128"/>
            </a:rPr>
            <a:t>】</a:t>
          </a:r>
          <a:endParaRPr kumimoji="1" lang="en-US" altLang="ja-JP" sz="7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twoCellAnchor>
    <xdr:from>
      <xdr:col>35</xdr:col>
      <xdr:colOff>183173</xdr:colOff>
      <xdr:row>100</xdr:row>
      <xdr:rowOff>476250</xdr:rowOff>
    </xdr:from>
    <xdr:to>
      <xdr:col>44</xdr:col>
      <xdr:colOff>5904</xdr:colOff>
      <xdr:row>100</xdr:row>
      <xdr:rowOff>849923</xdr:rowOff>
    </xdr:to>
    <xdr:sp macro="" textlink="">
      <xdr:nvSpPr>
        <xdr:cNvPr id="92" name="テキスト ボックス 91">
          <a:extLst>
            <a:ext uri="{FF2B5EF4-FFF2-40B4-BE49-F238E27FC236}">
              <a16:creationId xmlns:a16="http://schemas.microsoft.com/office/drawing/2014/main" id="{00000000-0008-0000-0000-00003E000000}"/>
            </a:ext>
          </a:extLst>
        </xdr:cNvPr>
        <xdr:cNvSpPr txBox="1"/>
      </xdr:nvSpPr>
      <xdr:spPr bwMode="auto">
        <a:xfrm>
          <a:off x="7107115" y="57472385"/>
          <a:ext cx="1603174" cy="373673"/>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chemeClr val="tx1"/>
              </a:solidFill>
              <a:effectLst/>
              <a:latin typeface="+mn-ea"/>
              <a:ea typeface="+mn-ea"/>
              <a:cs typeface="+mn-cs"/>
            </a:rPr>
            <a:t>I.</a:t>
          </a:r>
          <a:r>
            <a:rPr kumimoji="1" lang="ja-JP" altLang="en-US" sz="1050" strike="noStrike" baseline="0">
              <a:solidFill>
                <a:schemeClr val="tx1"/>
              </a:solidFill>
              <a:effectLst/>
              <a:latin typeface="+mn-ea"/>
              <a:ea typeface="+mn-ea"/>
              <a:cs typeface="+mn-cs"/>
            </a:rPr>
            <a:t>民間企業等（１機関）</a:t>
          </a:r>
          <a:endParaRPr kumimoji="1" lang="en-US" altLang="ja-JP" sz="1050" strike="noStrike" baseline="0">
            <a:solidFill>
              <a:schemeClr val="tx1"/>
            </a:solidFill>
            <a:effectLst/>
            <a:latin typeface="+mn-ea"/>
            <a:ea typeface="+mn-ea"/>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en-US" altLang="ja-JP" sz="1050" strike="noStrike" baseline="0">
              <a:solidFill>
                <a:schemeClr val="tx1"/>
              </a:solidFill>
              <a:latin typeface="+mn-ea"/>
              <a:ea typeface="+mn-ea"/>
            </a:rPr>
            <a:t>200.0</a:t>
          </a:r>
          <a:r>
            <a:rPr kumimoji="1" lang="ja-JP" altLang="en-US" sz="1050" strike="noStrike" baseline="0">
              <a:solidFill>
                <a:schemeClr val="tx1"/>
              </a:solidFill>
              <a:latin typeface="+mn-ea"/>
              <a:ea typeface="+mn-ea"/>
            </a:rPr>
            <a:t>百万円</a:t>
          </a:r>
        </a:p>
      </xdr:txBody>
    </xdr:sp>
    <xdr:clientData/>
  </xdr:twoCellAnchor>
  <xdr:twoCellAnchor>
    <xdr:from>
      <xdr:col>27</xdr:col>
      <xdr:colOff>117230</xdr:colOff>
      <xdr:row>100</xdr:row>
      <xdr:rowOff>212480</xdr:rowOff>
    </xdr:from>
    <xdr:to>
      <xdr:col>27</xdr:col>
      <xdr:colOff>117231</xdr:colOff>
      <xdr:row>100</xdr:row>
      <xdr:rowOff>674077</xdr:rowOff>
    </xdr:to>
    <xdr:cxnSp macro="">
      <xdr:nvCxnSpPr>
        <xdr:cNvPr id="95" name="直線コネクタ 94">
          <a:extLst>
            <a:ext uri="{FF2B5EF4-FFF2-40B4-BE49-F238E27FC236}">
              <a16:creationId xmlns:a16="http://schemas.microsoft.com/office/drawing/2014/main" id="{00000000-0008-0000-0000-000039000000}"/>
            </a:ext>
          </a:extLst>
        </xdr:cNvPr>
        <xdr:cNvCxnSpPr/>
      </xdr:nvCxnSpPr>
      <xdr:spPr>
        <a:xfrm>
          <a:off x="5458557" y="57208615"/>
          <a:ext cx="1" cy="461597"/>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117231</xdr:colOff>
      <xdr:row>100</xdr:row>
      <xdr:rowOff>659423</xdr:rowOff>
    </xdr:from>
    <xdr:to>
      <xdr:col>35</xdr:col>
      <xdr:colOff>137632</xdr:colOff>
      <xdr:row>100</xdr:row>
      <xdr:rowOff>668671</xdr:rowOff>
    </xdr:to>
    <xdr:cxnSp macro="">
      <xdr:nvCxnSpPr>
        <xdr:cNvPr id="105" name="直線矢印コネクタ 104">
          <a:extLst>
            <a:ext uri="{FF2B5EF4-FFF2-40B4-BE49-F238E27FC236}">
              <a16:creationId xmlns:a16="http://schemas.microsoft.com/office/drawing/2014/main" id="{00000000-0008-0000-0000-00003A000000}"/>
            </a:ext>
          </a:extLst>
        </xdr:cNvPr>
        <xdr:cNvCxnSpPr/>
      </xdr:nvCxnSpPr>
      <xdr:spPr>
        <a:xfrm flipV="1">
          <a:off x="5458558" y="57655558"/>
          <a:ext cx="1603016" cy="9248"/>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58616</xdr:colOff>
      <xdr:row>100</xdr:row>
      <xdr:rowOff>395653</xdr:rowOff>
    </xdr:from>
    <xdr:ext cx="1025388" cy="277092"/>
    <xdr:sp macro="" textlink="">
      <xdr:nvSpPr>
        <xdr:cNvPr id="107" name="テキスト ボックス 106">
          <a:extLst>
            <a:ext uri="{FF2B5EF4-FFF2-40B4-BE49-F238E27FC236}">
              <a16:creationId xmlns:a16="http://schemas.microsoft.com/office/drawing/2014/main" id="{3B2AC39E-C923-4BEF-9D6B-2E01721EB383}"/>
            </a:ext>
          </a:extLst>
        </xdr:cNvPr>
        <xdr:cNvSpPr txBox="1"/>
      </xdr:nvSpPr>
      <xdr:spPr>
        <a:xfrm>
          <a:off x="5597770" y="57391788"/>
          <a:ext cx="1025388" cy="27709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pPr algn="l"/>
          <a:r>
            <a:rPr kumimoji="1" lang="en-US" altLang="ja-JP" sz="700">
              <a:solidFill>
                <a:schemeClr val="tx1"/>
              </a:solidFill>
              <a:latin typeface="ＭＳ ゴシック" panose="020B0609070205080204" pitchFamily="49" charset="-128"/>
              <a:ea typeface="ＭＳ ゴシック" panose="020B0609070205080204" pitchFamily="49" charset="-128"/>
            </a:rPr>
            <a:t>【</a:t>
          </a:r>
          <a:r>
            <a:rPr kumimoji="1" lang="ja-JP" altLang="en-US" sz="700">
              <a:solidFill>
                <a:schemeClr val="tx1"/>
              </a:solidFill>
              <a:latin typeface="ＭＳ ゴシック" panose="020B0609070205080204" pitchFamily="49" charset="-128"/>
              <a:ea typeface="ＭＳ ゴシック" panose="020B0609070205080204" pitchFamily="49" charset="-128"/>
            </a:rPr>
            <a:t>新</a:t>
          </a:r>
          <a:r>
            <a:rPr kumimoji="1" lang="en-US" altLang="ja-JP" sz="700">
              <a:solidFill>
                <a:schemeClr val="tx1"/>
              </a:solidFill>
              <a:latin typeface="ＭＳ ゴシック" panose="020B0609070205080204" pitchFamily="49" charset="-128"/>
              <a:ea typeface="ＭＳ ゴシック" panose="020B0609070205080204" pitchFamily="49" charset="-128"/>
            </a:rPr>
            <a:t>SBIR</a:t>
          </a:r>
          <a:r>
            <a:rPr kumimoji="1" lang="ja-JP" altLang="en-US" sz="700">
              <a:solidFill>
                <a:schemeClr val="tx1"/>
              </a:solidFill>
              <a:latin typeface="ＭＳ ゴシック" panose="020B0609070205080204" pitchFamily="49" charset="-128"/>
              <a:ea typeface="ＭＳ ゴシック" panose="020B0609070205080204" pitchFamily="49" charset="-128"/>
            </a:rPr>
            <a:t>制度加速事業</a:t>
          </a:r>
          <a:endParaRPr kumimoji="1" lang="en-US" altLang="ja-JP" sz="7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700">
              <a:solidFill>
                <a:schemeClr val="tx1"/>
              </a:solidFill>
              <a:latin typeface="ＭＳ ゴシック" panose="020B0609070205080204" pitchFamily="49" charset="-128"/>
              <a:ea typeface="ＭＳ ゴシック" panose="020B0609070205080204" pitchFamily="49" charset="-128"/>
            </a:rPr>
            <a:t>　運営費交付金</a:t>
          </a:r>
          <a:r>
            <a:rPr kumimoji="1" lang="en-US" altLang="ja-JP" sz="700">
              <a:solidFill>
                <a:schemeClr val="tx1"/>
              </a:solidFill>
              <a:latin typeface="ＭＳ ゴシック" panose="020B0609070205080204" pitchFamily="49" charset="-128"/>
              <a:ea typeface="ＭＳ ゴシック" panose="020B0609070205080204" pitchFamily="49" charset="-128"/>
            </a:rPr>
            <a:t>】</a:t>
          </a:r>
        </a:p>
      </xdr:txBody>
    </xdr:sp>
    <xdr:clientData/>
  </xdr:oneCellAnchor>
  <xdr:twoCellAnchor>
    <xdr:from>
      <xdr:col>35</xdr:col>
      <xdr:colOff>168519</xdr:colOff>
      <xdr:row>101</xdr:row>
      <xdr:rowOff>197825</xdr:rowOff>
    </xdr:from>
    <xdr:to>
      <xdr:col>43</xdr:col>
      <xdr:colOff>185363</xdr:colOff>
      <xdr:row>101</xdr:row>
      <xdr:rowOff>549518</xdr:rowOff>
    </xdr:to>
    <xdr:sp macro="" textlink="">
      <xdr:nvSpPr>
        <xdr:cNvPr id="110" name="テキスト ボックス 109">
          <a:extLst>
            <a:ext uri="{FF2B5EF4-FFF2-40B4-BE49-F238E27FC236}">
              <a16:creationId xmlns:a16="http://schemas.microsoft.com/office/drawing/2014/main" id="{00000000-0008-0000-0000-00000E000000}"/>
            </a:ext>
          </a:extLst>
        </xdr:cNvPr>
        <xdr:cNvSpPr txBox="1"/>
      </xdr:nvSpPr>
      <xdr:spPr bwMode="auto">
        <a:xfrm>
          <a:off x="7092461" y="57933979"/>
          <a:ext cx="1599460" cy="351693"/>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1200"/>
            </a:lnSpc>
          </a:pPr>
          <a:r>
            <a:rPr kumimoji="1" lang="en-US" altLang="ja-JP" sz="1050">
              <a:solidFill>
                <a:schemeClr val="tx1"/>
              </a:solidFill>
              <a:latin typeface="+mn-ea"/>
              <a:ea typeface="+mn-ea"/>
            </a:rPr>
            <a:t>K.</a:t>
          </a:r>
          <a:r>
            <a:rPr kumimoji="1" lang="ja-JP" altLang="en-US" sz="1050">
              <a:solidFill>
                <a:schemeClr val="tx1"/>
              </a:solidFill>
              <a:latin typeface="+mn-ea"/>
              <a:ea typeface="+mn-ea"/>
            </a:rPr>
            <a:t>民間企業等（１機関）</a:t>
          </a:r>
          <a:endParaRPr kumimoji="1" lang="en-US" altLang="ja-JP" sz="1050">
            <a:solidFill>
              <a:schemeClr val="tx1"/>
            </a:solidFill>
            <a:latin typeface="+mn-ea"/>
            <a:ea typeface="+mn-ea"/>
          </a:endParaRPr>
        </a:p>
        <a:p>
          <a:pPr algn="ctr">
            <a:lnSpc>
              <a:spcPts val="1200"/>
            </a:lnSpc>
          </a:pPr>
          <a:r>
            <a:rPr kumimoji="1" lang="en-US" altLang="ja-JP" sz="1050">
              <a:solidFill>
                <a:schemeClr val="tx1"/>
              </a:solidFill>
              <a:latin typeface="+mn-ea"/>
              <a:ea typeface="+mn-ea"/>
            </a:rPr>
            <a:t>1,501.0</a:t>
          </a:r>
          <a:r>
            <a:rPr kumimoji="1" lang="ja-JP" altLang="en-US" sz="1050">
              <a:solidFill>
                <a:schemeClr val="tx1"/>
              </a:solidFill>
              <a:latin typeface="+mn-ea"/>
              <a:ea typeface="+mn-ea"/>
            </a:rPr>
            <a:t>百万円</a:t>
          </a:r>
        </a:p>
      </xdr:txBody>
    </xdr:sp>
    <xdr:clientData/>
  </xdr:twoCellAnchor>
  <xdr:twoCellAnchor>
    <xdr:from>
      <xdr:col>27</xdr:col>
      <xdr:colOff>117230</xdr:colOff>
      <xdr:row>100</xdr:row>
      <xdr:rowOff>1084385</xdr:rowOff>
    </xdr:from>
    <xdr:to>
      <xdr:col>27</xdr:col>
      <xdr:colOff>117231</xdr:colOff>
      <xdr:row>101</xdr:row>
      <xdr:rowOff>373674</xdr:rowOff>
    </xdr:to>
    <xdr:cxnSp macro="">
      <xdr:nvCxnSpPr>
        <xdr:cNvPr id="106" name="直線コネクタ 105">
          <a:extLst>
            <a:ext uri="{FF2B5EF4-FFF2-40B4-BE49-F238E27FC236}">
              <a16:creationId xmlns:a16="http://schemas.microsoft.com/office/drawing/2014/main" id="{00000000-0008-0000-0000-000039000000}"/>
            </a:ext>
          </a:extLst>
        </xdr:cNvPr>
        <xdr:cNvCxnSpPr/>
      </xdr:nvCxnSpPr>
      <xdr:spPr>
        <a:xfrm>
          <a:off x="5458557" y="57648231"/>
          <a:ext cx="1" cy="461597"/>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109904</xdr:colOff>
      <xdr:row>101</xdr:row>
      <xdr:rowOff>351692</xdr:rowOff>
    </xdr:from>
    <xdr:to>
      <xdr:col>35</xdr:col>
      <xdr:colOff>130305</xdr:colOff>
      <xdr:row>101</xdr:row>
      <xdr:rowOff>360940</xdr:rowOff>
    </xdr:to>
    <xdr:cxnSp macro="">
      <xdr:nvCxnSpPr>
        <xdr:cNvPr id="108" name="直線矢印コネクタ 107">
          <a:extLst>
            <a:ext uri="{FF2B5EF4-FFF2-40B4-BE49-F238E27FC236}">
              <a16:creationId xmlns:a16="http://schemas.microsoft.com/office/drawing/2014/main" id="{00000000-0008-0000-0000-00003A000000}"/>
            </a:ext>
          </a:extLst>
        </xdr:cNvPr>
        <xdr:cNvCxnSpPr/>
      </xdr:nvCxnSpPr>
      <xdr:spPr>
        <a:xfrm flipV="1">
          <a:off x="5451231" y="58087846"/>
          <a:ext cx="1603016" cy="9248"/>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51289</xdr:colOff>
      <xdr:row>101</xdr:row>
      <xdr:rowOff>205154</xdr:rowOff>
    </xdr:from>
    <xdr:ext cx="1509345" cy="241788"/>
    <xdr:sp macro="" textlink="">
      <xdr:nvSpPr>
        <xdr:cNvPr id="111" name="テキスト ボックス 110">
          <a:extLst>
            <a:ext uri="{FF2B5EF4-FFF2-40B4-BE49-F238E27FC236}">
              <a16:creationId xmlns:a16="http://schemas.microsoft.com/office/drawing/2014/main" id="{00000000-0008-0000-0000-000026000000}"/>
            </a:ext>
          </a:extLst>
        </xdr:cNvPr>
        <xdr:cNvSpPr txBox="1"/>
      </xdr:nvSpPr>
      <xdr:spPr>
        <a:xfrm>
          <a:off x="5590443" y="57941308"/>
          <a:ext cx="1509345" cy="2417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chorCtr="0">
          <a:noAutofit/>
        </a:bodyPr>
        <a:lstStyle/>
        <a:p>
          <a:pPr algn="l"/>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その他</a:t>
          </a:r>
          <a:r>
            <a:rPr kumimoji="1" lang="en-US" altLang="ja-JP" sz="700">
              <a:latin typeface="ＭＳ ゴシック" panose="020B0609070205080204" pitchFamily="49" charset="-128"/>
              <a:ea typeface="ＭＳ ゴシック" panose="020B0609070205080204" pitchFamily="49" charset="-128"/>
            </a:rPr>
            <a:t>】</a:t>
          </a:r>
          <a:endParaRPr kumimoji="1" lang="en-US" altLang="ja-JP" sz="7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twoCellAnchor editAs="oneCell">
    <xdr:from>
      <xdr:col>8</xdr:col>
      <xdr:colOff>73272</xdr:colOff>
      <xdr:row>109</xdr:row>
      <xdr:rowOff>29310</xdr:rowOff>
    </xdr:from>
    <xdr:to>
      <xdr:col>48</xdr:col>
      <xdr:colOff>139947</xdr:colOff>
      <xdr:row>119</xdr:row>
      <xdr:rowOff>785447</xdr:rowOff>
    </xdr:to>
    <xdr:pic>
      <xdr:nvPicPr>
        <xdr:cNvPr id="115" name="図 1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5887" y="62989560"/>
          <a:ext cx="7979752" cy="4426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71"/>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8.4499999999999993" customHeight="1" x14ac:dyDescent="0.15">
      <c r="AP1" s="10"/>
      <c r="AQ1" s="10"/>
      <c r="AR1" s="10"/>
      <c r="AS1" s="10"/>
      <c r="AT1" s="10"/>
      <c r="AU1" s="10"/>
      <c r="AV1" s="10"/>
      <c r="AW1" s="2"/>
    </row>
    <row r="2" spans="1:50" ht="19.149999999999999" customHeight="1" thickBot="1" x14ac:dyDescent="0.2">
      <c r="A2" s="70"/>
      <c r="B2" s="70"/>
      <c r="C2" s="70"/>
      <c r="D2" s="70"/>
      <c r="E2" s="70"/>
      <c r="F2" s="70"/>
      <c r="G2" s="70"/>
      <c r="H2" s="70"/>
      <c r="I2" s="70"/>
      <c r="J2" s="70"/>
      <c r="K2" s="70"/>
      <c r="L2" s="70"/>
      <c r="M2" s="70"/>
      <c r="N2" s="70"/>
      <c r="O2" s="70"/>
      <c r="P2" s="70"/>
      <c r="Q2" s="70"/>
      <c r="R2" s="70"/>
      <c r="S2" s="70"/>
      <c r="T2" s="70"/>
      <c r="U2" s="70"/>
      <c r="V2" s="70"/>
      <c r="W2" s="70"/>
      <c r="X2" s="79" t="s">
        <v>0</v>
      </c>
      <c r="Y2" s="70"/>
      <c r="Z2" s="49"/>
      <c r="AA2" s="49"/>
      <c r="AB2" s="49"/>
      <c r="AC2" s="49"/>
      <c r="AD2" s="608">
        <v>2022</v>
      </c>
      <c r="AE2" s="608"/>
      <c r="AF2" s="608"/>
      <c r="AG2" s="608"/>
      <c r="AH2" s="608"/>
      <c r="AI2" s="80" t="s">
        <v>259</v>
      </c>
      <c r="AJ2" s="608" t="s">
        <v>577</v>
      </c>
      <c r="AK2" s="608"/>
      <c r="AL2" s="608"/>
      <c r="AM2" s="608"/>
      <c r="AN2" s="80" t="s">
        <v>259</v>
      </c>
      <c r="AO2" s="608">
        <v>21</v>
      </c>
      <c r="AP2" s="608"/>
      <c r="AQ2" s="608"/>
      <c r="AR2" s="81" t="s">
        <v>259</v>
      </c>
      <c r="AS2" s="609">
        <v>138</v>
      </c>
      <c r="AT2" s="609"/>
      <c r="AU2" s="609"/>
      <c r="AV2" s="80" t="str">
        <f>IF(AW2="","","-")</f>
        <v/>
      </c>
      <c r="AW2" s="610"/>
      <c r="AX2" s="610"/>
    </row>
    <row r="3" spans="1:50" ht="21" customHeight="1" thickBot="1" x14ac:dyDescent="0.2">
      <c r="A3" s="611" t="s">
        <v>565</v>
      </c>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22" t="s">
        <v>57</v>
      </c>
      <c r="AJ3" s="613" t="s">
        <v>576</v>
      </c>
      <c r="AK3" s="613"/>
      <c r="AL3" s="613"/>
      <c r="AM3" s="613"/>
      <c r="AN3" s="613"/>
      <c r="AO3" s="613"/>
      <c r="AP3" s="613"/>
      <c r="AQ3" s="613"/>
      <c r="AR3" s="613"/>
      <c r="AS3" s="613"/>
      <c r="AT3" s="613"/>
      <c r="AU3" s="613"/>
      <c r="AV3" s="613"/>
      <c r="AW3" s="613"/>
      <c r="AX3" s="23" t="s">
        <v>58</v>
      </c>
    </row>
    <row r="4" spans="1:50" ht="24.75" customHeight="1" x14ac:dyDescent="0.15">
      <c r="A4" s="646" t="s">
        <v>23</v>
      </c>
      <c r="B4" s="647"/>
      <c r="C4" s="647"/>
      <c r="D4" s="647"/>
      <c r="E4" s="647"/>
      <c r="F4" s="647"/>
      <c r="G4" s="648" t="s">
        <v>579</v>
      </c>
      <c r="H4" s="649"/>
      <c r="I4" s="649"/>
      <c r="J4" s="649"/>
      <c r="K4" s="649"/>
      <c r="L4" s="649"/>
      <c r="M4" s="649"/>
      <c r="N4" s="649"/>
      <c r="O4" s="649"/>
      <c r="P4" s="649"/>
      <c r="Q4" s="649"/>
      <c r="R4" s="649"/>
      <c r="S4" s="649"/>
      <c r="T4" s="649"/>
      <c r="U4" s="649"/>
      <c r="V4" s="649"/>
      <c r="W4" s="649"/>
      <c r="X4" s="649"/>
      <c r="Y4" s="650" t="s">
        <v>1</v>
      </c>
      <c r="Z4" s="651"/>
      <c r="AA4" s="651"/>
      <c r="AB4" s="651"/>
      <c r="AC4" s="651"/>
      <c r="AD4" s="652"/>
      <c r="AE4" s="653" t="s">
        <v>578</v>
      </c>
      <c r="AF4" s="654"/>
      <c r="AG4" s="654"/>
      <c r="AH4" s="654"/>
      <c r="AI4" s="654"/>
      <c r="AJ4" s="654"/>
      <c r="AK4" s="654"/>
      <c r="AL4" s="654"/>
      <c r="AM4" s="654"/>
      <c r="AN4" s="654"/>
      <c r="AO4" s="654"/>
      <c r="AP4" s="655"/>
      <c r="AQ4" s="656" t="s">
        <v>2</v>
      </c>
      <c r="AR4" s="651"/>
      <c r="AS4" s="651"/>
      <c r="AT4" s="651"/>
      <c r="AU4" s="651"/>
      <c r="AV4" s="651"/>
      <c r="AW4" s="651"/>
      <c r="AX4" s="657"/>
    </row>
    <row r="5" spans="1:50" ht="30" customHeight="1" x14ac:dyDescent="0.15">
      <c r="A5" s="658" t="s">
        <v>60</v>
      </c>
      <c r="B5" s="659"/>
      <c r="C5" s="659"/>
      <c r="D5" s="659"/>
      <c r="E5" s="659"/>
      <c r="F5" s="660"/>
      <c r="G5" s="661" t="s">
        <v>357</v>
      </c>
      <c r="H5" s="662"/>
      <c r="I5" s="662"/>
      <c r="J5" s="662"/>
      <c r="K5" s="662"/>
      <c r="L5" s="662"/>
      <c r="M5" s="663" t="s">
        <v>59</v>
      </c>
      <c r="N5" s="664"/>
      <c r="O5" s="664"/>
      <c r="P5" s="664"/>
      <c r="Q5" s="664"/>
      <c r="R5" s="665"/>
      <c r="S5" s="666" t="s">
        <v>63</v>
      </c>
      <c r="T5" s="662"/>
      <c r="U5" s="662"/>
      <c r="V5" s="662"/>
      <c r="W5" s="662"/>
      <c r="X5" s="667"/>
      <c r="Y5" s="668" t="s">
        <v>3</v>
      </c>
      <c r="Z5" s="669"/>
      <c r="AA5" s="669"/>
      <c r="AB5" s="669"/>
      <c r="AC5" s="669"/>
      <c r="AD5" s="670"/>
      <c r="AE5" s="625" t="s">
        <v>580</v>
      </c>
      <c r="AF5" s="625"/>
      <c r="AG5" s="625"/>
      <c r="AH5" s="625"/>
      <c r="AI5" s="625"/>
      <c r="AJ5" s="625"/>
      <c r="AK5" s="625"/>
      <c r="AL5" s="625"/>
      <c r="AM5" s="625"/>
      <c r="AN5" s="625"/>
      <c r="AO5" s="625"/>
      <c r="AP5" s="626"/>
      <c r="AQ5" s="627" t="s">
        <v>581</v>
      </c>
      <c r="AR5" s="628"/>
      <c r="AS5" s="628"/>
      <c r="AT5" s="628"/>
      <c r="AU5" s="628"/>
      <c r="AV5" s="628"/>
      <c r="AW5" s="628"/>
      <c r="AX5" s="629"/>
    </row>
    <row r="6" spans="1:50" ht="19.149999999999999" customHeight="1" x14ac:dyDescent="0.15">
      <c r="A6" s="630" t="s">
        <v>4</v>
      </c>
      <c r="B6" s="631"/>
      <c r="C6" s="631"/>
      <c r="D6" s="631"/>
      <c r="E6" s="631"/>
      <c r="F6" s="631"/>
      <c r="G6" s="632" t="str">
        <f>入力規則等!F39</f>
        <v>一般会計</v>
      </c>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3"/>
      <c r="AL6" s="633"/>
      <c r="AM6" s="633"/>
      <c r="AN6" s="633"/>
      <c r="AO6" s="633"/>
      <c r="AP6" s="633"/>
      <c r="AQ6" s="633"/>
      <c r="AR6" s="633"/>
      <c r="AS6" s="633"/>
      <c r="AT6" s="633"/>
      <c r="AU6" s="633"/>
      <c r="AV6" s="633"/>
      <c r="AW6" s="633"/>
      <c r="AX6" s="634"/>
    </row>
    <row r="7" spans="1:50" ht="77.25" customHeight="1" x14ac:dyDescent="0.15">
      <c r="A7" s="614" t="s">
        <v>20</v>
      </c>
      <c r="B7" s="615"/>
      <c r="C7" s="615"/>
      <c r="D7" s="615"/>
      <c r="E7" s="615"/>
      <c r="F7" s="616"/>
      <c r="G7" s="635" t="s">
        <v>748</v>
      </c>
      <c r="H7" s="636"/>
      <c r="I7" s="636"/>
      <c r="J7" s="636"/>
      <c r="K7" s="636"/>
      <c r="L7" s="636"/>
      <c r="M7" s="636"/>
      <c r="N7" s="636"/>
      <c r="O7" s="636"/>
      <c r="P7" s="636"/>
      <c r="Q7" s="636"/>
      <c r="R7" s="636"/>
      <c r="S7" s="636"/>
      <c r="T7" s="636"/>
      <c r="U7" s="636"/>
      <c r="V7" s="636"/>
      <c r="W7" s="636"/>
      <c r="X7" s="637"/>
      <c r="Y7" s="638" t="s">
        <v>251</v>
      </c>
      <c r="Z7" s="404"/>
      <c r="AA7" s="404"/>
      <c r="AB7" s="404"/>
      <c r="AC7" s="404"/>
      <c r="AD7" s="639"/>
      <c r="AE7" s="640" t="s">
        <v>759</v>
      </c>
      <c r="AF7" s="641"/>
      <c r="AG7" s="641"/>
      <c r="AH7" s="641"/>
      <c r="AI7" s="641"/>
      <c r="AJ7" s="641"/>
      <c r="AK7" s="641"/>
      <c r="AL7" s="641"/>
      <c r="AM7" s="641"/>
      <c r="AN7" s="641"/>
      <c r="AO7" s="641"/>
      <c r="AP7" s="641"/>
      <c r="AQ7" s="641"/>
      <c r="AR7" s="641"/>
      <c r="AS7" s="641"/>
      <c r="AT7" s="641"/>
      <c r="AU7" s="641"/>
      <c r="AV7" s="641"/>
      <c r="AW7" s="641"/>
      <c r="AX7" s="642"/>
    </row>
    <row r="8" spans="1:50" ht="19.899999999999999" customHeight="1" x14ac:dyDescent="0.15">
      <c r="A8" s="614" t="s">
        <v>185</v>
      </c>
      <c r="B8" s="615"/>
      <c r="C8" s="615"/>
      <c r="D8" s="615"/>
      <c r="E8" s="615"/>
      <c r="F8" s="616"/>
      <c r="G8" s="617" t="str">
        <f>入力規則等!A27</f>
        <v>科学技術・イノベーション</v>
      </c>
      <c r="H8" s="618"/>
      <c r="I8" s="618"/>
      <c r="J8" s="618"/>
      <c r="K8" s="618"/>
      <c r="L8" s="618"/>
      <c r="M8" s="618"/>
      <c r="N8" s="618"/>
      <c r="O8" s="618"/>
      <c r="P8" s="618"/>
      <c r="Q8" s="618"/>
      <c r="R8" s="618"/>
      <c r="S8" s="618"/>
      <c r="T8" s="618"/>
      <c r="U8" s="618"/>
      <c r="V8" s="618"/>
      <c r="W8" s="618"/>
      <c r="X8" s="619"/>
      <c r="Y8" s="620" t="s">
        <v>186</v>
      </c>
      <c r="Z8" s="621"/>
      <c r="AA8" s="621"/>
      <c r="AB8" s="621"/>
      <c r="AC8" s="621"/>
      <c r="AD8" s="622"/>
      <c r="AE8" s="623" t="str">
        <f>入力規則等!K13</f>
        <v>文教及び科学振興</v>
      </c>
      <c r="AF8" s="618"/>
      <c r="AG8" s="618"/>
      <c r="AH8" s="618"/>
      <c r="AI8" s="618"/>
      <c r="AJ8" s="618"/>
      <c r="AK8" s="618"/>
      <c r="AL8" s="618"/>
      <c r="AM8" s="618"/>
      <c r="AN8" s="618"/>
      <c r="AO8" s="618"/>
      <c r="AP8" s="618"/>
      <c r="AQ8" s="618"/>
      <c r="AR8" s="618"/>
      <c r="AS8" s="618"/>
      <c r="AT8" s="618"/>
      <c r="AU8" s="618"/>
      <c r="AV8" s="618"/>
      <c r="AW8" s="618"/>
      <c r="AX8" s="624"/>
    </row>
    <row r="9" spans="1:50" ht="58.5" customHeight="1" x14ac:dyDescent="0.15">
      <c r="A9" s="592" t="s">
        <v>21</v>
      </c>
      <c r="B9" s="593"/>
      <c r="C9" s="593"/>
      <c r="D9" s="593"/>
      <c r="E9" s="593"/>
      <c r="F9" s="593"/>
      <c r="G9" s="671" t="s">
        <v>582</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2"/>
      <c r="AK9" s="672"/>
      <c r="AL9" s="672"/>
      <c r="AM9" s="672"/>
      <c r="AN9" s="672"/>
      <c r="AO9" s="672"/>
      <c r="AP9" s="672"/>
      <c r="AQ9" s="672"/>
      <c r="AR9" s="672"/>
      <c r="AS9" s="672"/>
      <c r="AT9" s="672"/>
      <c r="AU9" s="672"/>
      <c r="AV9" s="672"/>
      <c r="AW9" s="672"/>
      <c r="AX9" s="673"/>
    </row>
    <row r="10" spans="1:50" ht="63.6" customHeight="1" x14ac:dyDescent="0.15">
      <c r="A10" s="580" t="s">
        <v>28</v>
      </c>
      <c r="B10" s="581"/>
      <c r="C10" s="581"/>
      <c r="D10" s="581"/>
      <c r="E10" s="581"/>
      <c r="F10" s="581"/>
      <c r="G10" s="582" t="s">
        <v>583</v>
      </c>
      <c r="H10" s="583"/>
      <c r="I10" s="583"/>
      <c r="J10" s="583"/>
      <c r="K10" s="583"/>
      <c r="L10" s="583"/>
      <c r="M10" s="583"/>
      <c r="N10" s="583"/>
      <c r="O10" s="583"/>
      <c r="P10" s="583"/>
      <c r="Q10" s="583"/>
      <c r="R10" s="583"/>
      <c r="S10" s="583"/>
      <c r="T10" s="583"/>
      <c r="U10" s="583"/>
      <c r="V10" s="583"/>
      <c r="W10" s="583"/>
      <c r="X10" s="583"/>
      <c r="Y10" s="583"/>
      <c r="Z10" s="583"/>
      <c r="AA10" s="583"/>
      <c r="AB10" s="583"/>
      <c r="AC10" s="583"/>
      <c r="AD10" s="583"/>
      <c r="AE10" s="583"/>
      <c r="AF10" s="583"/>
      <c r="AG10" s="583"/>
      <c r="AH10" s="583"/>
      <c r="AI10" s="583"/>
      <c r="AJ10" s="583"/>
      <c r="AK10" s="583"/>
      <c r="AL10" s="583"/>
      <c r="AM10" s="583"/>
      <c r="AN10" s="583"/>
      <c r="AO10" s="583"/>
      <c r="AP10" s="583"/>
      <c r="AQ10" s="583"/>
      <c r="AR10" s="583"/>
      <c r="AS10" s="583"/>
      <c r="AT10" s="583"/>
      <c r="AU10" s="583"/>
      <c r="AV10" s="583"/>
      <c r="AW10" s="583"/>
      <c r="AX10" s="584"/>
    </row>
    <row r="11" spans="1:50" ht="21.6" customHeight="1" x14ac:dyDescent="0.15">
      <c r="A11" s="580" t="s">
        <v>5</v>
      </c>
      <c r="B11" s="581"/>
      <c r="C11" s="581"/>
      <c r="D11" s="581"/>
      <c r="E11" s="581"/>
      <c r="F11" s="585"/>
      <c r="G11" s="586" t="str">
        <f>入力規則等!P10</f>
        <v>委託・請負、補助、交付、その他</v>
      </c>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c r="AK11" s="587"/>
      <c r="AL11" s="587"/>
      <c r="AM11" s="587"/>
      <c r="AN11" s="587"/>
      <c r="AO11" s="587"/>
      <c r="AP11" s="587"/>
      <c r="AQ11" s="587"/>
      <c r="AR11" s="587"/>
      <c r="AS11" s="587"/>
      <c r="AT11" s="587"/>
      <c r="AU11" s="587"/>
      <c r="AV11" s="587"/>
      <c r="AW11" s="587"/>
      <c r="AX11" s="588"/>
    </row>
    <row r="12" spans="1:50" ht="21" customHeight="1" x14ac:dyDescent="0.15">
      <c r="A12" s="589" t="s">
        <v>22</v>
      </c>
      <c r="B12" s="590"/>
      <c r="C12" s="590"/>
      <c r="D12" s="590"/>
      <c r="E12" s="590"/>
      <c r="F12" s="591"/>
      <c r="G12" s="595"/>
      <c r="H12" s="596"/>
      <c r="I12" s="596"/>
      <c r="J12" s="596"/>
      <c r="K12" s="596"/>
      <c r="L12" s="596"/>
      <c r="M12" s="596"/>
      <c r="N12" s="596"/>
      <c r="O12" s="596"/>
      <c r="P12" s="374" t="s">
        <v>391</v>
      </c>
      <c r="Q12" s="375"/>
      <c r="R12" s="375"/>
      <c r="S12" s="375"/>
      <c r="T12" s="375"/>
      <c r="U12" s="375"/>
      <c r="V12" s="376"/>
      <c r="W12" s="374" t="s">
        <v>543</v>
      </c>
      <c r="X12" s="375"/>
      <c r="Y12" s="375"/>
      <c r="Z12" s="375"/>
      <c r="AA12" s="375"/>
      <c r="AB12" s="375"/>
      <c r="AC12" s="376"/>
      <c r="AD12" s="374" t="s">
        <v>545</v>
      </c>
      <c r="AE12" s="375"/>
      <c r="AF12" s="375"/>
      <c r="AG12" s="375"/>
      <c r="AH12" s="375"/>
      <c r="AI12" s="375"/>
      <c r="AJ12" s="376"/>
      <c r="AK12" s="374" t="s">
        <v>557</v>
      </c>
      <c r="AL12" s="375"/>
      <c r="AM12" s="375"/>
      <c r="AN12" s="375"/>
      <c r="AO12" s="375"/>
      <c r="AP12" s="375"/>
      <c r="AQ12" s="376"/>
      <c r="AR12" s="374" t="s">
        <v>558</v>
      </c>
      <c r="AS12" s="375"/>
      <c r="AT12" s="375"/>
      <c r="AU12" s="375"/>
      <c r="AV12" s="375"/>
      <c r="AW12" s="375"/>
      <c r="AX12" s="677"/>
    </row>
    <row r="13" spans="1:50" ht="21" customHeight="1" x14ac:dyDescent="0.15">
      <c r="A13" s="200"/>
      <c r="B13" s="201"/>
      <c r="C13" s="201"/>
      <c r="D13" s="201"/>
      <c r="E13" s="201"/>
      <c r="F13" s="202"/>
      <c r="G13" s="566" t="s">
        <v>6</v>
      </c>
      <c r="H13" s="567"/>
      <c r="I13" s="678" t="s">
        <v>7</v>
      </c>
      <c r="J13" s="679"/>
      <c r="K13" s="679"/>
      <c r="L13" s="679"/>
      <c r="M13" s="679"/>
      <c r="N13" s="679"/>
      <c r="O13" s="680"/>
      <c r="P13" s="561">
        <v>10000</v>
      </c>
      <c r="Q13" s="562"/>
      <c r="R13" s="562"/>
      <c r="S13" s="562"/>
      <c r="T13" s="562"/>
      <c r="U13" s="562"/>
      <c r="V13" s="563"/>
      <c r="W13" s="561">
        <v>10000</v>
      </c>
      <c r="X13" s="562"/>
      <c r="Y13" s="562"/>
      <c r="Z13" s="562"/>
      <c r="AA13" s="562"/>
      <c r="AB13" s="562"/>
      <c r="AC13" s="563"/>
      <c r="AD13" s="561">
        <v>10000</v>
      </c>
      <c r="AE13" s="562"/>
      <c r="AF13" s="562"/>
      <c r="AG13" s="562"/>
      <c r="AH13" s="562"/>
      <c r="AI13" s="562"/>
      <c r="AJ13" s="563"/>
      <c r="AK13" s="561">
        <v>10000</v>
      </c>
      <c r="AL13" s="562"/>
      <c r="AM13" s="562"/>
      <c r="AN13" s="562"/>
      <c r="AO13" s="562"/>
      <c r="AP13" s="562"/>
      <c r="AQ13" s="563"/>
      <c r="AR13" s="547">
        <v>10000</v>
      </c>
      <c r="AS13" s="548"/>
      <c r="AT13" s="548"/>
      <c r="AU13" s="548"/>
      <c r="AV13" s="548"/>
      <c r="AW13" s="548"/>
      <c r="AX13" s="606"/>
    </row>
    <row r="14" spans="1:50" ht="21" customHeight="1" x14ac:dyDescent="0.15">
      <c r="A14" s="200"/>
      <c r="B14" s="201"/>
      <c r="C14" s="201"/>
      <c r="D14" s="201"/>
      <c r="E14" s="201"/>
      <c r="F14" s="202"/>
      <c r="G14" s="568"/>
      <c r="H14" s="569"/>
      <c r="I14" s="574" t="s">
        <v>8</v>
      </c>
      <c r="J14" s="604"/>
      <c r="K14" s="604"/>
      <c r="L14" s="604"/>
      <c r="M14" s="604"/>
      <c r="N14" s="604"/>
      <c r="O14" s="605"/>
      <c r="P14" s="561"/>
      <c r="Q14" s="562"/>
      <c r="R14" s="562"/>
      <c r="S14" s="562"/>
      <c r="T14" s="562"/>
      <c r="U14" s="562"/>
      <c r="V14" s="563"/>
      <c r="W14" s="561">
        <v>1900</v>
      </c>
      <c r="X14" s="562"/>
      <c r="Y14" s="562"/>
      <c r="Z14" s="562"/>
      <c r="AA14" s="562"/>
      <c r="AB14" s="562"/>
      <c r="AC14" s="563"/>
      <c r="AD14" s="561">
        <v>3001.3</v>
      </c>
      <c r="AE14" s="562"/>
      <c r="AF14" s="562"/>
      <c r="AG14" s="562"/>
      <c r="AH14" s="562"/>
      <c r="AI14" s="562"/>
      <c r="AJ14" s="563"/>
      <c r="AK14" s="561"/>
      <c r="AL14" s="562"/>
      <c r="AM14" s="562"/>
      <c r="AN14" s="562"/>
      <c r="AO14" s="562"/>
      <c r="AP14" s="562"/>
      <c r="AQ14" s="563"/>
      <c r="AR14" s="572"/>
      <c r="AS14" s="572"/>
      <c r="AT14" s="572"/>
      <c r="AU14" s="572"/>
      <c r="AV14" s="572"/>
      <c r="AW14" s="572"/>
      <c r="AX14" s="573"/>
    </row>
    <row r="15" spans="1:50" ht="21" customHeight="1" x14ac:dyDescent="0.15">
      <c r="A15" s="200"/>
      <c r="B15" s="201"/>
      <c r="C15" s="201"/>
      <c r="D15" s="201"/>
      <c r="E15" s="201"/>
      <c r="F15" s="202"/>
      <c r="G15" s="568"/>
      <c r="H15" s="569"/>
      <c r="I15" s="574" t="s">
        <v>48</v>
      </c>
      <c r="J15" s="575"/>
      <c r="K15" s="575"/>
      <c r="L15" s="575"/>
      <c r="M15" s="575"/>
      <c r="N15" s="575"/>
      <c r="O15" s="576"/>
      <c r="P15" s="561"/>
      <c r="Q15" s="562"/>
      <c r="R15" s="562"/>
      <c r="S15" s="562"/>
      <c r="T15" s="562"/>
      <c r="U15" s="562"/>
      <c r="V15" s="563"/>
      <c r="W15" s="561"/>
      <c r="X15" s="562"/>
      <c r="Y15" s="562"/>
      <c r="Z15" s="562"/>
      <c r="AA15" s="562"/>
      <c r="AB15" s="562"/>
      <c r="AC15" s="563"/>
      <c r="AD15" s="561">
        <v>900</v>
      </c>
      <c r="AE15" s="562"/>
      <c r="AF15" s="562"/>
      <c r="AG15" s="562"/>
      <c r="AH15" s="562"/>
      <c r="AI15" s="562"/>
      <c r="AJ15" s="563"/>
      <c r="AK15" s="561">
        <v>1500</v>
      </c>
      <c r="AL15" s="562"/>
      <c r="AM15" s="562"/>
      <c r="AN15" s="562"/>
      <c r="AO15" s="562"/>
      <c r="AP15" s="562"/>
      <c r="AQ15" s="563"/>
      <c r="AR15" s="561" t="s">
        <v>762</v>
      </c>
      <c r="AS15" s="562"/>
      <c r="AT15" s="562"/>
      <c r="AU15" s="562"/>
      <c r="AV15" s="562"/>
      <c r="AW15" s="562"/>
      <c r="AX15" s="607"/>
    </row>
    <row r="16" spans="1:50" ht="21" customHeight="1" x14ac:dyDescent="0.15">
      <c r="A16" s="200"/>
      <c r="B16" s="201"/>
      <c r="C16" s="201"/>
      <c r="D16" s="201"/>
      <c r="E16" s="201"/>
      <c r="F16" s="202"/>
      <c r="G16" s="568"/>
      <c r="H16" s="569"/>
      <c r="I16" s="574" t="s">
        <v>49</v>
      </c>
      <c r="J16" s="575"/>
      <c r="K16" s="575"/>
      <c r="L16" s="575"/>
      <c r="M16" s="575"/>
      <c r="N16" s="575"/>
      <c r="O16" s="576"/>
      <c r="P16" s="561"/>
      <c r="Q16" s="562"/>
      <c r="R16" s="562"/>
      <c r="S16" s="562"/>
      <c r="T16" s="562"/>
      <c r="U16" s="562"/>
      <c r="V16" s="563"/>
      <c r="W16" s="561">
        <v>-900</v>
      </c>
      <c r="X16" s="562"/>
      <c r="Y16" s="562"/>
      <c r="Z16" s="562"/>
      <c r="AA16" s="562"/>
      <c r="AB16" s="562"/>
      <c r="AC16" s="563"/>
      <c r="AD16" s="561">
        <v>-1500</v>
      </c>
      <c r="AE16" s="562"/>
      <c r="AF16" s="562"/>
      <c r="AG16" s="562"/>
      <c r="AH16" s="562"/>
      <c r="AI16" s="562"/>
      <c r="AJ16" s="563"/>
      <c r="AK16" s="561"/>
      <c r="AL16" s="562"/>
      <c r="AM16" s="562"/>
      <c r="AN16" s="562"/>
      <c r="AO16" s="562"/>
      <c r="AP16" s="562"/>
      <c r="AQ16" s="563"/>
      <c r="AR16" s="674"/>
      <c r="AS16" s="675"/>
      <c r="AT16" s="675"/>
      <c r="AU16" s="675"/>
      <c r="AV16" s="675"/>
      <c r="AW16" s="675"/>
      <c r="AX16" s="676"/>
    </row>
    <row r="17" spans="1:50" ht="22.9" customHeight="1" x14ac:dyDescent="0.15">
      <c r="A17" s="200"/>
      <c r="B17" s="201"/>
      <c r="C17" s="201"/>
      <c r="D17" s="201"/>
      <c r="E17" s="201"/>
      <c r="F17" s="202"/>
      <c r="G17" s="568"/>
      <c r="H17" s="569"/>
      <c r="I17" s="574" t="s">
        <v>47</v>
      </c>
      <c r="J17" s="604"/>
      <c r="K17" s="604"/>
      <c r="L17" s="604"/>
      <c r="M17" s="604"/>
      <c r="N17" s="604"/>
      <c r="O17" s="605"/>
      <c r="P17" s="561"/>
      <c r="Q17" s="562"/>
      <c r="R17" s="562"/>
      <c r="S17" s="562"/>
      <c r="T17" s="562"/>
      <c r="U17" s="562"/>
      <c r="V17" s="563"/>
      <c r="W17" s="561"/>
      <c r="X17" s="562"/>
      <c r="Y17" s="562"/>
      <c r="Z17" s="562"/>
      <c r="AA17" s="562"/>
      <c r="AB17" s="562"/>
      <c r="AC17" s="563"/>
      <c r="AD17" s="561"/>
      <c r="AE17" s="562"/>
      <c r="AF17" s="562"/>
      <c r="AG17" s="562"/>
      <c r="AH17" s="562"/>
      <c r="AI17" s="562"/>
      <c r="AJ17" s="563"/>
      <c r="AK17" s="561"/>
      <c r="AL17" s="562"/>
      <c r="AM17" s="562"/>
      <c r="AN17" s="562"/>
      <c r="AO17" s="562"/>
      <c r="AP17" s="562"/>
      <c r="AQ17" s="563"/>
      <c r="AR17" s="564"/>
      <c r="AS17" s="564"/>
      <c r="AT17" s="564"/>
      <c r="AU17" s="564"/>
      <c r="AV17" s="564"/>
      <c r="AW17" s="564"/>
      <c r="AX17" s="565"/>
    </row>
    <row r="18" spans="1:50" ht="24.75" customHeight="1" x14ac:dyDescent="0.15">
      <c r="A18" s="200"/>
      <c r="B18" s="201"/>
      <c r="C18" s="201"/>
      <c r="D18" s="201"/>
      <c r="E18" s="201"/>
      <c r="F18" s="202"/>
      <c r="G18" s="570"/>
      <c r="H18" s="571"/>
      <c r="I18" s="597" t="s">
        <v>18</v>
      </c>
      <c r="J18" s="598"/>
      <c r="K18" s="598"/>
      <c r="L18" s="598"/>
      <c r="M18" s="598"/>
      <c r="N18" s="598"/>
      <c r="O18" s="599"/>
      <c r="P18" s="600">
        <f>SUM(P13:V17)</f>
        <v>10000</v>
      </c>
      <c r="Q18" s="601"/>
      <c r="R18" s="601"/>
      <c r="S18" s="601"/>
      <c r="T18" s="601"/>
      <c r="U18" s="601"/>
      <c r="V18" s="602"/>
      <c r="W18" s="600">
        <f>SUM(W13:AC17)</f>
        <v>11000</v>
      </c>
      <c r="X18" s="601"/>
      <c r="Y18" s="601"/>
      <c r="Z18" s="601"/>
      <c r="AA18" s="601"/>
      <c r="AB18" s="601"/>
      <c r="AC18" s="602"/>
      <c r="AD18" s="600">
        <f>SUM(AD13:AJ17)</f>
        <v>12401.3</v>
      </c>
      <c r="AE18" s="601"/>
      <c r="AF18" s="601"/>
      <c r="AG18" s="601"/>
      <c r="AH18" s="601"/>
      <c r="AI18" s="601"/>
      <c r="AJ18" s="602"/>
      <c r="AK18" s="600">
        <f>SUM(AK13:AQ17)</f>
        <v>11500</v>
      </c>
      <c r="AL18" s="601"/>
      <c r="AM18" s="601"/>
      <c r="AN18" s="601"/>
      <c r="AO18" s="601"/>
      <c r="AP18" s="601"/>
      <c r="AQ18" s="602"/>
      <c r="AR18" s="600">
        <f>SUM(AR13:AX17)</f>
        <v>10000</v>
      </c>
      <c r="AS18" s="601"/>
      <c r="AT18" s="601"/>
      <c r="AU18" s="601"/>
      <c r="AV18" s="601"/>
      <c r="AW18" s="601"/>
      <c r="AX18" s="603"/>
    </row>
    <row r="19" spans="1:50" ht="24" customHeight="1" x14ac:dyDescent="0.15">
      <c r="A19" s="200"/>
      <c r="B19" s="201"/>
      <c r="C19" s="201"/>
      <c r="D19" s="201"/>
      <c r="E19" s="201"/>
      <c r="F19" s="202"/>
      <c r="G19" s="578" t="s">
        <v>9</v>
      </c>
      <c r="H19" s="579"/>
      <c r="I19" s="579"/>
      <c r="J19" s="579"/>
      <c r="K19" s="579"/>
      <c r="L19" s="579"/>
      <c r="M19" s="579"/>
      <c r="N19" s="579"/>
      <c r="O19" s="579"/>
      <c r="P19" s="561">
        <v>9969.4</v>
      </c>
      <c r="Q19" s="562"/>
      <c r="R19" s="562"/>
      <c r="S19" s="562"/>
      <c r="T19" s="562"/>
      <c r="U19" s="562"/>
      <c r="V19" s="563"/>
      <c r="W19" s="561">
        <v>10990.9</v>
      </c>
      <c r="X19" s="562"/>
      <c r="Y19" s="562"/>
      <c r="Z19" s="562"/>
      <c r="AA19" s="562"/>
      <c r="AB19" s="562"/>
      <c r="AC19" s="563"/>
      <c r="AD19" s="561">
        <v>12347.7</v>
      </c>
      <c r="AE19" s="562"/>
      <c r="AF19" s="562"/>
      <c r="AG19" s="562"/>
      <c r="AH19" s="562"/>
      <c r="AI19" s="562"/>
      <c r="AJ19" s="563"/>
      <c r="AK19" s="558"/>
      <c r="AL19" s="558"/>
      <c r="AM19" s="558"/>
      <c r="AN19" s="558"/>
      <c r="AO19" s="558"/>
      <c r="AP19" s="558"/>
      <c r="AQ19" s="558"/>
      <c r="AR19" s="558"/>
      <c r="AS19" s="558"/>
      <c r="AT19" s="558"/>
      <c r="AU19" s="558"/>
      <c r="AV19" s="558"/>
      <c r="AW19" s="558"/>
      <c r="AX19" s="560"/>
    </row>
    <row r="20" spans="1:50" ht="24" customHeight="1" x14ac:dyDescent="0.15">
      <c r="A20" s="200"/>
      <c r="B20" s="201"/>
      <c r="C20" s="201"/>
      <c r="D20" s="201"/>
      <c r="E20" s="201"/>
      <c r="F20" s="202"/>
      <c r="G20" s="578" t="s">
        <v>10</v>
      </c>
      <c r="H20" s="579"/>
      <c r="I20" s="579"/>
      <c r="J20" s="579"/>
      <c r="K20" s="579"/>
      <c r="L20" s="579"/>
      <c r="M20" s="579"/>
      <c r="N20" s="579"/>
      <c r="O20" s="579"/>
      <c r="P20" s="557">
        <f>IF(P18=0, "-", SUM(P19)/P18)</f>
        <v>0.99693999999999994</v>
      </c>
      <c r="Q20" s="557"/>
      <c r="R20" s="557"/>
      <c r="S20" s="557"/>
      <c r="T20" s="557"/>
      <c r="U20" s="557"/>
      <c r="V20" s="557"/>
      <c r="W20" s="557">
        <f>IF(W18=0, "-", SUM(W19)/W18)</f>
        <v>0.99917272727272721</v>
      </c>
      <c r="X20" s="557"/>
      <c r="Y20" s="557"/>
      <c r="Z20" s="557"/>
      <c r="AA20" s="557"/>
      <c r="AB20" s="557"/>
      <c r="AC20" s="557"/>
      <c r="AD20" s="557">
        <f>IF(AD18=0, "-", SUM(AD19)/AD18)</f>
        <v>0.99567787248111095</v>
      </c>
      <c r="AE20" s="557"/>
      <c r="AF20" s="557"/>
      <c r="AG20" s="557"/>
      <c r="AH20" s="557"/>
      <c r="AI20" s="557"/>
      <c r="AJ20" s="557"/>
      <c r="AK20" s="558"/>
      <c r="AL20" s="558"/>
      <c r="AM20" s="558"/>
      <c r="AN20" s="558"/>
      <c r="AO20" s="558"/>
      <c r="AP20" s="558"/>
      <c r="AQ20" s="559"/>
      <c r="AR20" s="559"/>
      <c r="AS20" s="559"/>
      <c r="AT20" s="559"/>
      <c r="AU20" s="558"/>
      <c r="AV20" s="558"/>
      <c r="AW20" s="558"/>
      <c r="AX20" s="560"/>
    </row>
    <row r="21" spans="1:50" ht="25.5" customHeight="1" x14ac:dyDescent="0.15">
      <c r="A21" s="592"/>
      <c r="B21" s="593"/>
      <c r="C21" s="593"/>
      <c r="D21" s="593"/>
      <c r="E21" s="593"/>
      <c r="F21" s="594"/>
      <c r="G21" s="555" t="s">
        <v>227</v>
      </c>
      <c r="H21" s="556"/>
      <c r="I21" s="556"/>
      <c r="J21" s="556"/>
      <c r="K21" s="556"/>
      <c r="L21" s="556"/>
      <c r="M21" s="556"/>
      <c r="N21" s="556"/>
      <c r="O21" s="556"/>
      <c r="P21" s="557">
        <f>IF(P19=0, "-", SUM(P19)/SUM(P13,P14))</f>
        <v>0.99693999999999994</v>
      </c>
      <c r="Q21" s="557"/>
      <c r="R21" s="557"/>
      <c r="S21" s="557"/>
      <c r="T21" s="557"/>
      <c r="U21" s="557"/>
      <c r="V21" s="557"/>
      <c r="W21" s="557">
        <f>IF(W19=0, "-", SUM(W19)/SUM(W13,W14))</f>
        <v>0.92360504201680671</v>
      </c>
      <c r="X21" s="557"/>
      <c r="Y21" s="557"/>
      <c r="Z21" s="557"/>
      <c r="AA21" s="557"/>
      <c r="AB21" s="557"/>
      <c r="AC21" s="557"/>
      <c r="AD21" s="557">
        <f>IF(AD19=0, "-", SUM(AD19)/SUM(AD13,AD14))</f>
        <v>0.94972810411266573</v>
      </c>
      <c r="AE21" s="557"/>
      <c r="AF21" s="557"/>
      <c r="AG21" s="557"/>
      <c r="AH21" s="557"/>
      <c r="AI21" s="557"/>
      <c r="AJ21" s="557"/>
      <c r="AK21" s="558"/>
      <c r="AL21" s="558"/>
      <c r="AM21" s="558"/>
      <c r="AN21" s="558"/>
      <c r="AO21" s="558"/>
      <c r="AP21" s="558"/>
      <c r="AQ21" s="559"/>
      <c r="AR21" s="559"/>
      <c r="AS21" s="559"/>
      <c r="AT21" s="559"/>
      <c r="AU21" s="558"/>
      <c r="AV21" s="558"/>
      <c r="AW21" s="558"/>
      <c r="AX21" s="560"/>
    </row>
    <row r="22" spans="1:50" ht="18.75" customHeight="1" x14ac:dyDescent="0.15">
      <c r="A22" s="520" t="s">
        <v>561</v>
      </c>
      <c r="B22" s="521"/>
      <c r="C22" s="521"/>
      <c r="D22" s="521"/>
      <c r="E22" s="521"/>
      <c r="F22" s="522"/>
      <c r="G22" s="526" t="s">
        <v>219</v>
      </c>
      <c r="H22" s="527"/>
      <c r="I22" s="527"/>
      <c r="J22" s="527"/>
      <c r="K22" s="527"/>
      <c r="L22" s="527"/>
      <c r="M22" s="527"/>
      <c r="N22" s="527"/>
      <c r="O22" s="528"/>
      <c r="P22" s="529" t="s">
        <v>559</v>
      </c>
      <c r="Q22" s="527"/>
      <c r="R22" s="527"/>
      <c r="S22" s="527"/>
      <c r="T22" s="527"/>
      <c r="U22" s="527"/>
      <c r="V22" s="528"/>
      <c r="W22" s="529" t="s">
        <v>560</v>
      </c>
      <c r="X22" s="527"/>
      <c r="Y22" s="527"/>
      <c r="Z22" s="527"/>
      <c r="AA22" s="527"/>
      <c r="AB22" s="527"/>
      <c r="AC22" s="528"/>
      <c r="AD22" s="529" t="s">
        <v>218</v>
      </c>
      <c r="AE22" s="527"/>
      <c r="AF22" s="527"/>
      <c r="AG22" s="527"/>
      <c r="AH22" s="527"/>
      <c r="AI22" s="527"/>
      <c r="AJ22" s="527"/>
      <c r="AK22" s="527"/>
      <c r="AL22" s="527"/>
      <c r="AM22" s="527"/>
      <c r="AN22" s="527"/>
      <c r="AO22" s="527"/>
      <c r="AP22" s="527"/>
      <c r="AQ22" s="527"/>
      <c r="AR22" s="527"/>
      <c r="AS22" s="527"/>
      <c r="AT22" s="527"/>
      <c r="AU22" s="527"/>
      <c r="AV22" s="527"/>
      <c r="AW22" s="527"/>
      <c r="AX22" s="577"/>
    </row>
    <row r="23" spans="1:50" ht="29.45" customHeight="1" x14ac:dyDescent="0.15">
      <c r="A23" s="523"/>
      <c r="B23" s="524"/>
      <c r="C23" s="524"/>
      <c r="D23" s="524"/>
      <c r="E23" s="524"/>
      <c r="F23" s="525"/>
      <c r="G23" s="544" t="s">
        <v>584</v>
      </c>
      <c r="H23" s="545"/>
      <c r="I23" s="545"/>
      <c r="J23" s="545"/>
      <c r="K23" s="545"/>
      <c r="L23" s="545"/>
      <c r="M23" s="545"/>
      <c r="N23" s="545"/>
      <c r="O23" s="546"/>
      <c r="P23" s="547">
        <v>10000</v>
      </c>
      <c r="Q23" s="548"/>
      <c r="R23" s="548"/>
      <c r="S23" s="548"/>
      <c r="T23" s="548"/>
      <c r="U23" s="548"/>
      <c r="V23" s="549"/>
      <c r="W23" s="547">
        <v>10000</v>
      </c>
      <c r="X23" s="548"/>
      <c r="Y23" s="548"/>
      <c r="Z23" s="548"/>
      <c r="AA23" s="548"/>
      <c r="AB23" s="548"/>
      <c r="AC23" s="549"/>
      <c r="AD23" s="550" t="s">
        <v>763</v>
      </c>
      <c r="AE23" s="551"/>
      <c r="AF23" s="551"/>
      <c r="AG23" s="551"/>
      <c r="AH23" s="551"/>
      <c r="AI23" s="551"/>
      <c r="AJ23" s="551"/>
      <c r="AK23" s="551"/>
      <c r="AL23" s="551"/>
      <c r="AM23" s="551"/>
      <c r="AN23" s="551"/>
      <c r="AO23" s="551"/>
      <c r="AP23" s="551"/>
      <c r="AQ23" s="551"/>
      <c r="AR23" s="551"/>
      <c r="AS23" s="551"/>
      <c r="AT23" s="551"/>
      <c r="AU23" s="551"/>
      <c r="AV23" s="551"/>
      <c r="AW23" s="551"/>
      <c r="AX23" s="552"/>
    </row>
    <row r="24" spans="1:50" ht="22.15" customHeight="1" thickBot="1" x14ac:dyDescent="0.2">
      <c r="A24" s="523"/>
      <c r="B24" s="524"/>
      <c r="C24" s="524"/>
      <c r="D24" s="524"/>
      <c r="E24" s="524"/>
      <c r="F24" s="525"/>
      <c r="G24" s="176" t="s">
        <v>18</v>
      </c>
      <c r="H24" s="530"/>
      <c r="I24" s="530"/>
      <c r="J24" s="530"/>
      <c r="K24" s="530"/>
      <c r="L24" s="530"/>
      <c r="M24" s="530"/>
      <c r="N24" s="530"/>
      <c r="O24" s="531"/>
      <c r="P24" s="532">
        <f>AK13</f>
        <v>10000</v>
      </c>
      <c r="Q24" s="533"/>
      <c r="R24" s="533"/>
      <c r="S24" s="533"/>
      <c r="T24" s="533"/>
      <c r="U24" s="533"/>
      <c r="V24" s="534"/>
      <c r="W24" s="535">
        <f>AR13</f>
        <v>10000</v>
      </c>
      <c r="X24" s="536"/>
      <c r="Y24" s="536"/>
      <c r="Z24" s="536"/>
      <c r="AA24" s="536"/>
      <c r="AB24" s="536"/>
      <c r="AC24" s="537"/>
      <c r="AD24" s="553"/>
      <c r="AE24" s="553"/>
      <c r="AF24" s="553"/>
      <c r="AG24" s="553"/>
      <c r="AH24" s="553"/>
      <c r="AI24" s="553"/>
      <c r="AJ24" s="553"/>
      <c r="AK24" s="553"/>
      <c r="AL24" s="553"/>
      <c r="AM24" s="553"/>
      <c r="AN24" s="553"/>
      <c r="AO24" s="553"/>
      <c r="AP24" s="553"/>
      <c r="AQ24" s="553"/>
      <c r="AR24" s="553"/>
      <c r="AS24" s="553"/>
      <c r="AT24" s="553"/>
      <c r="AU24" s="553"/>
      <c r="AV24" s="553"/>
      <c r="AW24" s="553"/>
      <c r="AX24" s="554"/>
    </row>
    <row r="25" spans="1:50" ht="42" customHeight="1" x14ac:dyDescent="0.15">
      <c r="A25" s="538" t="s">
        <v>550</v>
      </c>
      <c r="B25" s="539"/>
      <c r="C25" s="539"/>
      <c r="D25" s="539"/>
      <c r="E25" s="539"/>
      <c r="F25" s="540"/>
      <c r="G25" s="541" t="s">
        <v>722</v>
      </c>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2"/>
      <c r="AK25" s="542"/>
      <c r="AL25" s="542"/>
      <c r="AM25" s="542"/>
      <c r="AN25" s="542"/>
      <c r="AO25" s="542"/>
      <c r="AP25" s="542"/>
      <c r="AQ25" s="542"/>
      <c r="AR25" s="542"/>
      <c r="AS25" s="542"/>
      <c r="AT25" s="542"/>
      <c r="AU25" s="542"/>
      <c r="AV25" s="542"/>
      <c r="AW25" s="542"/>
      <c r="AX25" s="543"/>
    </row>
    <row r="26" spans="1:50" ht="31.5" customHeight="1" x14ac:dyDescent="0.15">
      <c r="A26" s="464" t="s">
        <v>551</v>
      </c>
      <c r="B26" s="465"/>
      <c r="C26" s="465"/>
      <c r="D26" s="465"/>
      <c r="E26" s="465"/>
      <c r="F26" s="357"/>
      <c r="G26" s="466" t="s">
        <v>547</v>
      </c>
      <c r="H26" s="467"/>
      <c r="I26" s="467"/>
      <c r="J26" s="467"/>
      <c r="K26" s="467"/>
      <c r="L26" s="467"/>
      <c r="M26" s="467"/>
      <c r="N26" s="467"/>
      <c r="O26" s="467"/>
      <c r="P26" s="468" t="s">
        <v>546</v>
      </c>
      <c r="Q26" s="467"/>
      <c r="R26" s="467"/>
      <c r="S26" s="467"/>
      <c r="T26" s="467"/>
      <c r="U26" s="467"/>
      <c r="V26" s="467"/>
      <c r="W26" s="467"/>
      <c r="X26" s="469"/>
      <c r="Y26" s="470"/>
      <c r="Z26" s="471"/>
      <c r="AA26" s="472"/>
      <c r="AB26" s="473" t="s">
        <v>11</v>
      </c>
      <c r="AC26" s="473"/>
      <c r="AD26" s="473"/>
      <c r="AE26" s="444" t="s">
        <v>391</v>
      </c>
      <c r="AF26" s="449"/>
      <c r="AG26" s="449"/>
      <c r="AH26" s="450"/>
      <c r="AI26" s="444" t="s">
        <v>543</v>
      </c>
      <c r="AJ26" s="449"/>
      <c r="AK26" s="449"/>
      <c r="AL26" s="450"/>
      <c r="AM26" s="444" t="s">
        <v>359</v>
      </c>
      <c r="AN26" s="449"/>
      <c r="AO26" s="449"/>
      <c r="AP26" s="450"/>
      <c r="AQ26" s="451" t="s">
        <v>390</v>
      </c>
      <c r="AR26" s="452"/>
      <c r="AS26" s="452"/>
      <c r="AT26" s="453"/>
      <c r="AU26" s="451" t="s">
        <v>562</v>
      </c>
      <c r="AV26" s="452"/>
      <c r="AW26" s="452"/>
      <c r="AX26" s="454"/>
    </row>
    <row r="27" spans="1:50" ht="30.6" customHeight="1" x14ac:dyDescent="0.15">
      <c r="A27" s="464"/>
      <c r="B27" s="465"/>
      <c r="C27" s="465"/>
      <c r="D27" s="465"/>
      <c r="E27" s="465"/>
      <c r="F27" s="357"/>
      <c r="G27" s="488" t="s">
        <v>723</v>
      </c>
      <c r="H27" s="489"/>
      <c r="I27" s="489"/>
      <c r="J27" s="489"/>
      <c r="K27" s="489"/>
      <c r="L27" s="489"/>
      <c r="M27" s="489"/>
      <c r="N27" s="489"/>
      <c r="O27" s="489"/>
      <c r="P27" s="294" t="s">
        <v>588</v>
      </c>
      <c r="Q27" s="492"/>
      <c r="R27" s="492"/>
      <c r="S27" s="492"/>
      <c r="T27" s="492"/>
      <c r="U27" s="492"/>
      <c r="V27" s="492"/>
      <c r="W27" s="492"/>
      <c r="X27" s="493"/>
      <c r="Y27" s="497" t="s">
        <v>52</v>
      </c>
      <c r="Z27" s="498"/>
      <c r="AA27" s="499"/>
      <c r="AB27" s="485" t="s">
        <v>589</v>
      </c>
      <c r="AC27" s="486"/>
      <c r="AD27" s="486"/>
      <c r="AE27" s="477">
        <v>28</v>
      </c>
      <c r="AF27" s="477"/>
      <c r="AG27" s="477"/>
      <c r="AH27" s="477"/>
      <c r="AI27" s="477">
        <v>39</v>
      </c>
      <c r="AJ27" s="477"/>
      <c r="AK27" s="477"/>
      <c r="AL27" s="477"/>
      <c r="AM27" s="477">
        <v>38</v>
      </c>
      <c r="AN27" s="477"/>
      <c r="AO27" s="477"/>
      <c r="AP27" s="477"/>
      <c r="AQ27" s="478" t="s">
        <v>590</v>
      </c>
      <c r="AR27" s="477"/>
      <c r="AS27" s="477"/>
      <c r="AT27" s="477"/>
      <c r="AU27" s="479"/>
      <c r="AV27" s="480"/>
      <c r="AW27" s="480"/>
      <c r="AX27" s="481"/>
    </row>
    <row r="28" spans="1:50" ht="28.15" customHeight="1" x14ac:dyDescent="0.15">
      <c r="A28" s="384"/>
      <c r="B28" s="385"/>
      <c r="C28" s="385"/>
      <c r="D28" s="385"/>
      <c r="E28" s="385"/>
      <c r="F28" s="359"/>
      <c r="G28" s="490"/>
      <c r="H28" s="491"/>
      <c r="I28" s="491"/>
      <c r="J28" s="491"/>
      <c r="K28" s="491"/>
      <c r="L28" s="491"/>
      <c r="M28" s="491"/>
      <c r="N28" s="491"/>
      <c r="O28" s="491"/>
      <c r="P28" s="494"/>
      <c r="Q28" s="495"/>
      <c r="R28" s="495"/>
      <c r="S28" s="495"/>
      <c r="T28" s="495"/>
      <c r="U28" s="495"/>
      <c r="V28" s="495"/>
      <c r="W28" s="495"/>
      <c r="X28" s="496"/>
      <c r="Y28" s="482" t="s">
        <v>53</v>
      </c>
      <c r="Z28" s="483"/>
      <c r="AA28" s="484"/>
      <c r="AB28" s="485" t="s">
        <v>589</v>
      </c>
      <c r="AC28" s="486"/>
      <c r="AD28" s="486"/>
      <c r="AE28" s="477">
        <v>37</v>
      </c>
      <c r="AF28" s="477"/>
      <c r="AG28" s="477"/>
      <c r="AH28" s="477"/>
      <c r="AI28" s="477">
        <v>39</v>
      </c>
      <c r="AJ28" s="477"/>
      <c r="AK28" s="477"/>
      <c r="AL28" s="477"/>
      <c r="AM28" s="477">
        <v>47</v>
      </c>
      <c r="AN28" s="477"/>
      <c r="AO28" s="477"/>
      <c r="AP28" s="477"/>
      <c r="AQ28" s="477">
        <v>45</v>
      </c>
      <c r="AR28" s="477"/>
      <c r="AS28" s="477"/>
      <c r="AT28" s="477"/>
      <c r="AU28" s="479"/>
      <c r="AV28" s="480"/>
      <c r="AW28" s="480"/>
      <c r="AX28" s="481"/>
    </row>
    <row r="29" spans="1:50" ht="23.25" customHeight="1" x14ac:dyDescent="0.15">
      <c r="A29" s="397" t="s">
        <v>552</v>
      </c>
      <c r="B29" s="398"/>
      <c r="C29" s="398"/>
      <c r="D29" s="398"/>
      <c r="E29" s="398"/>
      <c r="F29" s="399"/>
      <c r="G29" s="375" t="s">
        <v>553</v>
      </c>
      <c r="H29" s="375"/>
      <c r="I29" s="375"/>
      <c r="J29" s="375"/>
      <c r="K29" s="375"/>
      <c r="L29" s="375"/>
      <c r="M29" s="375"/>
      <c r="N29" s="375"/>
      <c r="O29" s="375"/>
      <c r="P29" s="375"/>
      <c r="Q29" s="375"/>
      <c r="R29" s="375"/>
      <c r="S29" s="375"/>
      <c r="T29" s="375"/>
      <c r="U29" s="375"/>
      <c r="V29" s="375"/>
      <c r="W29" s="375"/>
      <c r="X29" s="376"/>
      <c r="Y29" s="406"/>
      <c r="Z29" s="407"/>
      <c r="AA29" s="408"/>
      <c r="AB29" s="374" t="s">
        <v>11</v>
      </c>
      <c r="AC29" s="375"/>
      <c r="AD29" s="376"/>
      <c r="AE29" s="374" t="s">
        <v>391</v>
      </c>
      <c r="AF29" s="375"/>
      <c r="AG29" s="375"/>
      <c r="AH29" s="376"/>
      <c r="AI29" s="374" t="s">
        <v>543</v>
      </c>
      <c r="AJ29" s="375"/>
      <c r="AK29" s="375"/>
      <c r="AL29" s="376"/>
      <c r="AM29" s="374" t="s">
        <v>359</v>
      </c>
      <c r="AN29" s="375"/>
      <c r="AO29" s="375"/>
      <c r="AP29" s="376"/>
      <c r="AQ29" s="455" t="s">
        <v>563</v>
      </c>
      <c r="AR29" s="456"/>
      <c r="AS29" s="456"/>
      <c r="AT29" s="456"/>
      <c r="AU29" s="456"/>
      <c r="AV29" s="456"/>
      <c r="AW29" s="456"/>
      <c r="AX29" s="457"/>
    </row>
    <row r="30" spans="1:50" ht="23.25" customHeight="1" x14ac:dyDescent="0.15">
      <c r="A30" s="400"/>
      <c r="B30" s="401"/>
      <c r="C30" s="401"/>
      <c r="D30" s="401"/>
      <c r="E30" s="401"/>
      <c r="F30" s="402"/>
      <c r="G30" s="516" t="s">
        <v>591</v>
      </c>
      <c r="H30" s="517"/>
      <c r="I30" s="517"/>
      <c r="J30" s="517"/>
      <c r="K30" s="517"/>
      <c r="L30" s="517"/>
      <c r="M30" s="517"/>
      <c r="N30" s="517"/>
      <c r="O30" s="517"/>
      <c r="P30" s="517"/>
      <c r="Q30" s="517"/>
      <c r="R30" s="517"/>
      <c r="S30" s="517"/>
      <c r="T30" s="517"/>
      <c r="U30" s="517"/>
      <c r="V30" s="517"/>
      <c r="W30" s="517"/>
      <c r="X30" s="517"/>
      <c r="Y30" s="458" t="s">
        <v>552</v>
      </c>
      <c r="Z30" s="459"/>
      <c r="AA30" s="460"/>
      <c r="AB30" s="461" t="s">
        <v>717</v>
      </c>
      <c r="AC30" s="462"/>
      <c r="AD30" s="463"/>
      <c r="AE30" s="478">
        <v>351</v>
      </c>
      <c r="AF30" s="478"/>
      <c r="AG30" s="478"/>
      <c r="AH30" s="478"/>
      <c r="AI30" s="478">
        <v>280</v>
      </c>
      <c r="AJ30" s="478"/>
      <c r="AK30" s="478"/>
      <c r="AL30" s="478"/>
      <c r="AM30" s="478">
        <v>263</v>
      </c>
      <c r="AN30" s="478"/>
      <c r="AO30" s="478"/>
      <c r="AP30" s="478"/>
      <c r="AQ30" s="378" t="s">
        <v>720</v>
      </c>
      <c r="AR30" s="372"/>
      <c r="AS30" s="372"/>
      <c r="AT30" s="372"/>
      <c r="AU30" s="372"/>
      <c r="AV30" s="372"/>
      <c r="AW30" s="372"/>
      <c r="AX30" s="373"/>
    </row>
    <row r="31" spans="1:50" ht="27.75" customHeight="1" x14ac:dyDescent="0.15">
      <c r="A31" s="403"/>
      <c r="B31" s="404"/>
      <c r="C31" s="404"/>
      <c r="D31" s="404"/>
      <c r="E31" s="404"/>
      <c r="F31" s="405"/>
      <c r="G31" s="518"/>
      <c r="H31" s="519"/>
      <c r="I31" s="519"/>
      <c r="J31" s="519"/>
      <c r="K31" s="519"/>
      <c r="L31" s="519"/>
      <c r="M31" s="519"/>
      <c r="N31" s="519"/>
      <c r="O31" s="519"/>
      <c r="P31" s="519"/>
      <c r="Q31" s="519"/>
      <c r="R31" s="519"/>
      <c r="S31" s="519"/>
      <c r="T31" s="519"/>
      <c r="U31" s="519"/>
      <c r="V31" s="519"/>
      <c r="W31" s="519"/>
      <c r="X31" s="519"/>
      <c r="Y31" s="474" t="s">
        <v>554</v>
      </c>
      <c r="Z31" s="475"/>
      <c r="AA31" s="476"/>
      <c r="AB31" s="409" t="s">
        <v>592</v>
      </c>
      <c r="AC31" s="410"/>
      <c r="AD31" s="411"/>
      <c r="AE31" s="412" t="s">
        <v>593</v>
      </c>
      <c r="AF31" s="412"/>
      <c r="AG31" s="412"/>
      <c r="AH31" s="412"/>
      <c r="AI31" s="412" t="s">
        <v>594</v>
      </c>
      <c r="AJ31" s="412"/>
      <c r="AK31" s="412"/>
      <c r="AL31" s="412"/>
      <c r="AM31" s="412" t="s">
        <v>745</v>
      </c>
      <c r="AN31" s="412"/>
      <c r="AO31" s="412"/>
      <c r="AP31" s="412"/>
      <c r="AQ31" s="412" t="s">
        <v>721</v>
      </c>
      <c r="AR31" s="412"/>
      <c r="AS31" s="412"/>
      <c r="AT31" s="412"/>
      <c r="AU31" s="412"/>
      <c r="AV31" s="412"/>
      <c r="AW31" s="412"/>
      <c r="AX31" s="487"/>
    </row>
    <row r="32" spans="1:50" ht="18.75" customHeight="1" x14ac:dyDescent="0.15">
      <c r="A32" s="418" t="s">
        <v>224</v>
      </c>
      <c r="B32" s="419"/>
      <c r="C32" s="419"/>
      <c r="D32" s="419"/>
      <c r="E32" s="419"/>
      <c r="F32" s="420"/>
      <c r="G32" s="428" t="s">
        <v>136</v>
      </c>
      <c r="H32" s="416"/>
      <c r="I32" s="416"/>
      <c r="J32" s="416"/>
      <c r="K32" s="416"/>
      <c r="L32" s="416"/>
      <c r="M32" s="416"/>
      <c r="N32" s="416"/>
      <c r="O32" s="429"/>
      <c r="P32" s="433" t="s">
        <v>56</v>
      </c>
      <c r="Q32" s="416"/>
      <c r="R32" s="416"/>
      <c r="S32" s="416"/>
      <c r="T32" s="416"/>
      <c r="U32" s="416"/>
      <c r="V32" s="416"/>
      <c r="W32" s="416"/>
      <c r="X32" s="429"/>
      <c r="Y32" s="435"/>
      <c r="Z32" s="436"/>
      <c r="AA32" s="437"/>
      <c r="AB32" s="441" t="s">
        <v>11</v>
      </c>
      <c r="AC32" s="442"/>
      <c r="AD32" s="443"/>
      <c r="AE32" s="441" t="s">
        <v>391</v>
      </c>
      <c r="AF32" s="442"/>
      <c r="AG32" s="442"/>
      <c r="AH32" s="443"/>
      <c r="AI32" s="447" t="s">
        <v>543</v>
      </c>
      <c r="AJ32" s="447"/>
      <c r="AK32" s="447"/>
      <c r="AL32" s="441"/>
      <c r="AM32" s="447" t="s">
        <v>359</v>
      </c>
      <c r="AN32" s="447"/>
      <c r="AO32" s="447"/>
      <c r="AP32" s="441"/>
      <c r="AQ32" s="413" t="s">
        <v>176</v>
      </c>
      <c r="AR32" s="414"/>
      <c r="AS32" s="414"/>
      <c r="AT32" s="415"/>
      <c r="AU32" s="416" t="s">
        <v>126</v>
      </c>
      <c r="AV32" s="416"/>
      <c r="AW32" s="416"/>
      <c r="AX32" s="417"/>
    </row>
    <row r="33" spans="1:51" ht="18.75" customHeight="1" x14ac:dyDescent="0.15">
      <c r="A33" s="421"/>
      <c r="B33" s="422"/>
      <c r="C33" s="422"/>
      <c r="D33" s="422"/>
      <c r="E33" s="422"/>
      <c r="F33" s="423"/>
      <c r="G33" s="430"/>
      <c r="H33" s="431"/>
      <c r="I33" s="431"/>
      <c r="J33" s="431"/>
      <c r="K33" s="431"/>
      <c r="L33" s="431"/>
      <c r="M33" s="431"/>
      <c r="N33" s="431"/>
      <c r="O33" s="432"/>
      <c r="P33" s="434"/>
      <c r="Q33" s="431"/>
      <c r="R33" s="431"/>
      <c r="S33" s="431"/>
      <c r="T33" s="431"/>
      <c r="U33" s="431"/>
      <c r="V33" s="431"/>
      <c r="W33" s="431"/>
      <c r="X33" s="432"/>
      <c r="Y33" s="438"/>
      <c r="Z33" s="439"/>
      <c r="AA33" s="440"/>
      <c r="AB33" s="444"/>
      <c r="AC33" s="445"/>
      <c r="AD33" s="446"/>
      <c r="AE33" s="444"/>
      <c r="AF33" s="445"/>
      <c r="AG33" s="445"/>
      <c r="AH33" s="446"/>
      <c r="AI33" s="448"/>
      <c r="AJ33" s="448"/>
      <c r="AK33" s="448"/>
      <c r="AL33" s="444"/>
      <c r="AM33" s="448"/>
      <c r="AN33" s="448"/>
      <c r="AO33" s="448"/>
      <c r="AP33" s="444"/>
      <c r="AQ33" s="392"/>
      <c r="AR33" s="393"/>
      <c r="AS33" s="394" t="s">
        <v>177</v>
      </c>
      <c r="AT33" s="395"/>
      <c r="AU33" s="396"/>
      <c r="AV33" s="396"/>
      <c r="AW33" s="431" t="s">
        <v>163</v>
      </c>
      <c r="AX33" s="515"/>
    </row>
    <row r="34" spans="1:51" ht="19.899999999999999" customHeight="1" x14ac:dyDescent="0.15">
      <c r="A34" s="424"/>
      <c r="B34" s="422"/>
      <c r="C34" s="422"/>
      <c r="D34" s="422"/>
      <c r="E34" s="422"/>
      <c r="F34" s="423"/>
      <c r="G34" s="500" t="s">
        <v>585</v>
      </c>
      <c r="H34" s="501"/>
      <c r="I34" s="501"/>
      <c r="J34" s="501"/>
      <c r="K34" s="501"/>
      <c r="L34" s="501"/>
      <c r="M34" s="501"/>
      <c r="N34" s="501"/>
      <c r="O34" s="502"/>
      <c r="P34" s="295" t="s">
        <v>586</v>
      </c>
      <c r="Q34" s="295"/>
      <c r="R34" s="295"/>
      <c r="S34" s="295"/>
      <c r="T34" s="295"/>
      <c r="U34" s="295"/>
      <c r="V34" s="295"/>
      <c r="W34" s="295"/>
      <c r="X34" s="509"/>
      <c r="Y34" s="474" t="s">
        <v>12</v>
      </c>
      <c r="Z34" s="512"/>
      <c r="AA34" s="513"/>
      <c r="AB34" s="485"/>
      <c r="AC34" s="485"/>
      <c r="AD34" s="485"/>
      <c r="AE34" s="378">
        <v>50</v>
      </c>
      <c r="AF34" s="372"/>
      <c r="AG34" s="372"/>
      <c r="AH34" s="372"/>
      <c r="AI34" s="378">
        <v>113</v>
      </c>
      <c r="AJ34" s="372"/>
      <c r="AK34" s="372"/>
      <c r="AL34" s="372"/>
      <c r="AM34" s="378">
        <v>147</v>
      </c>
      <c r="AN34" s="372"/>
      <c r="AO34" s="372"/>
      <c r="AP34" s="372"/>
      <c r="AQ34" s="379" t="s">
        <v>720</v>
      </c>
      <c r="AR34" s="380"/>
      <c r="AS34" s="380"/>
      <c r="AT34" s="381"/>
      <c r="AU34" s="372" t="s">
        <v>720</v>
      </c>
      <c r="AV34" s="372"/>
      <c r="AW34" s="372"/>
      <c r="AX34" s="373"/>
    </row>
    <row r="35" spans="1:51" ht="19.899999999999999" customHeight="1" x14ac:dyDescent="0.15">
      <c r="A35" s="425"/>
      <c r="B35" s="426"/>
      <c r="C35" s="426"/>
      <c r="D35" s="426"/>
      <c r="E35" s="426"/>
      <c r="F35" s="427"/>
      <c r="G35" s="503"/>
      <c r="H35" s="504"/>
      <c r="I35" s="504"/>
      <c r="J35" s="504"/>
      <c r="K35" s="504"/>
      <c r="L35" s="504"/>
      <c r="M35" s="504"/>
      <c r="N35" s="504"/>
      <c r="O35" s="505"/>
      <c r="P35" s="284"/>
      <c r="Q35" s="284"/>
      <c r="R35" s="284"/>
      <c r="S35" s="284"/>
      <c r="T35" s="284"/>
      <c r="U35" s="284"/>
      <c r="V35" s="284"/>
      <c r="W35" s="284"/>
      <c r="X35" s="510"/>
      <c r="Y35" s="374" t="s">
        <v>51</v>
      </c>
      <c r="Z35" s="375"/>
      <c r="AA35" s="376"/>
      <c r="AB35" s="377"/>
      <c r="AC35" s="377"/>
      <c r="AD35" s="377"/>
      <c r="AE35" s="378">
        <v>25</v>
      </c>
      <c r="AF35" s="372"/>
      <c r="AG35" s="372"/>
      <c r="AH35" s="372"/>
      <c r="AI35" s="378">
        <v>25</v>
      </c>
      <c r="AJ35" s="372"/>
      <c r="AK35" s="372"/>
      <c r="AL35" s="372"/>
      <c r="AM35" s="378">
        <v>25</v>
      </c>
      <c r="AN35" s="372"/>
      <c r="AO35" s="372"/>
      <c r="AP35" s="372"/>
      <c r="AQ35" s="379" t="s">
        <v>720</v>
      </c>
      <c r="AR35" s="380"/>
      <c r="AS35" s="380"/>
      <c r="AT35" s="381"/>
      <c r="AU35" s="372" t="s">
        <v>720</v>
      </c>
      <c r="AV35" s="372"/>
      <c r="AW35" s="372"/>
      <c r="AX35" s="373"/>
    </row>
    <row r="36" spans="1:51" ht="19.899999999999999" customHeight="1" x14ac:dyDescent="0.15">
      <c r="A36" s="424"/>
      <c r="B36" s="422"/>
      <c r="C36" s="422"/>
      <c r="D36" s="422"/>
      <c r="E36" s="422"/>
      <c r="F36" s="423"/>
      <c r="G36" s="506"/>
      <c r="H36" s="507"/>
      <c r="I36" s="507"/>
      <c r="J36" s="507"/>
      <c r="K36" s="507"/>
      <c r="L36" s="507"/>
      <c r="M36" s="507"/>
      <c r="N36" s="507"/>
      <c r="O36" s="508"/>
      <c r="P36" s="240"/>
      <c r="Q36" s="240"/>
      <c r="R36" s="240"/>
      <c r="S36" s="240"/>
      <c r="T36" s="240"/>
      <c r="U36" s="240"/>
      <c r="V36" s="240"/>
      <c r="W36" s="240"/>
      <c r="X36" s="511"/>
      <c r="Y36" s="374" t="s">
        <v>13</v>
      </c>
      <c r="Z36" s="375"/>
      <c r="AA36" s="376"/>
      <c r="AB36" s="514" t="s">
        <v>14</v>
      </c>
      <c r="AC36" s="514"/>
      <c r="AD36" s="514"/>
      <c r="AE36" s="378">
        <v>200</v>
      </c>
      <c r="AF36" s="372"/>
      <c r="AG36" s="372"/>
      <c r="AH36" s="372"/>
      <c r="AI36" s="378">
        <v>452</v>
      </c>
      <c r="AJ36" s="372"/>
      <c r="AK36" s="372"/>
      <c r="AL36" s="372"/>
      <c r="AM36" s="378">
        <v>588</v>
      </c>
      <c r="AN36" s="372"/>
      <c r="AO36" s="372"/>
      <c r="AP36" s="372"/>
      <c r="AQ36" s="379" t="s">
        <v>720</v>
      </c>
      <c r="AR36" s="380"/>
      <c r="AS36" s="380"/>
      <c r="AT36" s="381"/>
      <c r="AU36" s="372" t="s">
        <v>720</v>
      </c>
      <c r="AV36" s="372"/>
      <c r="AW36" s="372"/>
      <c r="AX36" s="373"/>
    </row>
    <row r="37" spans="1:51" ht="28.15" customHeight="1" x14ac:dyDescent="0.15">
      <c r="A37" s="382" t="s">
        <v>243</v>
      </c>
      <c r="B37" s="383"/>
      <c r="C37" s="383"/>
      <c r="D37" s="383"/>
      <c r="E37" s="383"/>
      <c r="F37" s="355"/>
      <c r="G37" s="386" t="s">
        <v>587</v>
      </c>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87"/>
      <c r="AO37" s="387"/>
      <c r="AP37" s="387"/>
      <c r="AQ37" s="387"/>
      <c r="AR37" s="387"/>
      <c r="AS37" s="387"/>
      <c r="AT37" s="387"/>
      <c r="AU37" s="387"/>
      <c r="AV37" s="387"/>
      <c r="AW37" s="387"/>
      <c r="AX37" s="388"/>
    </row>
    <row r="38" spans="1:51" ht="28.15" customHeight="1" thickBot="1" x14ac:dyDescent="0.2">
      <c r="A38" s="384"/>
      <c r="B38" s="385"/>
      <c r="C38" s="385"/>
      <c r="D38" s="385"/>
      <c r="E38" s="385"/>
      <c r="F38" s="359"/>
      <c r="G38" s="389"/>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0"/>
      <c r="AX38" s="391"/>
    </row>
    <row r="39" spans="1:51" ht="19.899999999999999" customHeight="1" x14ac:dyDescent="0.15">
      <c r="A39" s="363" t="s">
        <v>258</v>
      </c>
      <c r="B39" s="364"/>
      <c r="C39" s="366" t="s">
        <v>178</v>
      </c>
      <c r="D39" s="364"/>
      <c r="E39" s="367" t="s">
        <v>192</v>
      </c>
      <c r="F39" s="368"/>
      <c r="G39" s="369" t="s">
        <v>718</v>
      </c>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1"/>
    </row>
    <row r="40" spans="1:51" ht="25.9" customHeight="1" x14ac:dyDescent="0.15">
      <c r="A40" s="365"/>
      <c r="B40" s="353"/>
      <c r="C40" s="352"/>
      <c r="D40" s="353"/>
      <c r="E40" s="354" t="s">
        <v>191</v>
      </c>
      <c r="F40" s="355"/>
      <c r="G40" s="643" t="s">
        <v>719</v>
      </c>
      <c r="H40" s="295"/>
      <c r="I40" s="295"/>
      <c r="J40" s="295"/>
      <c r="K40" s="295"/>
      <c r="L40" s="295"/>
      <c r="M40" s="295"/>
      <c r="N40" s="295"/>
      <c r="O40" s="295"/>
      <c r="P40" s="295"/>
      <c r="Q40" s="295"/>
      <c r="R40" s="295"/>
      <c r="S40" s="295"/>
      <c r="T40" s="295"/>
      <c r="U40" s="295"/>
      <c r="V40" s="509"/>
      <c r="W40" s="341" t="s">
        <v>555</v>
      </c>
      <c r="X40" s="342"/>
      <c r="Y40" s="342"/>
      <c r="Z40" s="342"/>
      <c r="AA40" s="343"/>
      <c r="AB40" s="344" t="s">
        <v>734</v>
      </c>
      <c r="AC40" s="345"/>
      <c r="AD40" s="345"/>
      <c r="AE40" s="345"/>
      <c r="AF40" s="345"/>
      <c r="AG40" s="345"/>
      <c r="AH40" s="345"/>
      <c r="AI40" s="345"/>
      <c r="AJ40" s="345"/>
      <c r="AK40" s="345"/>
      <c r="AL40" s="345"/>
      <c r="AM40" s="345"/>
      <c r="AN40" s="345"/>
      <c r="AO40" s="345"/>
      <c r="AP40" s="345"/>
      <c r="AQ40" s="345"/>
      <c r="AR40" s="345"/>
      <c r="AS40" s="345"/>
      <c r="AT40" s="345"/>
      <c r="AU40" s="345"/>
      <c r="AV40" s="345"/>
      <c r="AW40" s="345"/>
      <c r="AX40" s="346"/>
    </row>
    <row r="41" spans="1:51" ht="21" customHeight="1" x14ac:dyDescent="0.15">
      <c r="A41" s="365"/>
      <c r="B41" s="353"/>
      <c r="C41" s="352"/>
      <c r="D41" s="353"/>
      <c r="E41" s="358"/>
      <c r="F41" s="359"/>
      <c r="G41" s="644"/>
      <c r="H41" s="240"/>
      <c r="I41" s="240"/>
      <c r="J41" s="240"/>
      <c r="K41" s="240"/>
      <c r="L41" s="240"/>
      <c r="M41" s="240"/>
      <c r="N41" s="240"/>
      <c r="O41" s="240"/>
      <c r="P41" s="240"/>
      <c r="Q41" s="240"/>
      <c r="R41" s="240"/>
      <c r="S41" s="240"/>
      <c r="T41" s="240"/>
      <c r="U41" s="240"/>
      <c r="V41" s="511"/>
      <c r="W41" s="347" t="s">
        <v>556</v>
      </c>
      <c r="X41" s="348"/>
      <c r="Y41" s="348"/>
      <c r="Z41" s="348"/>
      <c r="AA41" s="349"/>
      <c r="AB41" s="344" t="s">
        <v>735</v>
      </c>
      <c r="AC41" s="345"/>
      <c r="AD41" s="345"/>
      <c r="AE41" s="345"/>
      <c r="AF41" s="345"/>
      <c r="AG41" s="345"/>
      <c r="AH41" s="345"/>
      <c r="AI41" s="345"/>
      <c r="AJ41" s="345"/>
      <c r="AK41" s="345"/>
      <c r="AL41" s="345"/>
      <c r="AM41" s="345"/>
      <c r="AN41" s="345"/>
      <c r="AO41" s="345"/>
      <c r="AP41" s="345"/>
      <c r="AQ41" s="345"/>
      <c r="AR41" s="345"/>
      <c r="AS41" s="345"/>
      <c r="AT41" s="345"/>
      <c r="AU41" s="345"/>
      <c r="AV41" s="345"/>
      <c r="AW41" s="345"/>
      <c r="AX41" s="346"/>
    </row>
    <row r="42" spans="1:51" ht="40.9" customHeight="1" x14ac:dyDescent="0.15">
      <c r="A42" s="365"/>
      <c r="B42" s="353"/>
      <c r="C42" s="350" t="s">
        <v>567</v>
      </c>
      <c r="D42" s="351"/>
      <c r="E42" s="354" t="s">
        <v>254</v>
      </c>
      <c r="F42" s="355"/>
      <c r="G42" s="331" t="s">
        <v>181</v>
      </c>
      <c r="H42" s="332"/>
      <c r="I42" s="332"/>
      <c r="J42" s="360" t="s">
        <v>736</v>
      </c>
      <c r="K42" s="361"/>
      <c r="L42" s="361"/>
      <c r="M42" s="361"/>
      <c r="N42" s="361"/>
      <c r="O42" s="361"/>
      <c r="P42" s="361"/>
      <c r="Q42" s="361"/>
      <c r="R42" s="361"/>
      <c r="S42" s="361"/>
      <c r="T42" s="362"/>
      <c r="U42" s="329" t="s">
        <v>737</v>
      </c>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30"/>
      <c r="AY42" s="76"/>
    </row>
    <row r="43" spans="1:51" ht="40.9" customHeight="1" x14ac:dyDescent="0.15">
      <c r="A43" s="365"/>
      <c r="B43" s="353"/>
      <c r="C43" s="352"/>
      <c r="D43" s="353"/>
      <c r="E43" s="356"/>
      <c r="F43" s="357"/>
      <c r="G43" s="331" t="s">
        <v>568</v>
      </c>
      <c r="H43" s="332"/>
      <c r="I43" s="332"/>
      <c r="J43" s="332"/>
      <c r="K43" s="332"/>
      <c r="L43" s="332"/>
      <c r="M43" s="332"/>
      <c r="N43" s="332"/>
      <c r="O43" s="332"/>
      <c r="P43" s="332"/>
      <c r="Q43" s="332"/>
      <c r="R43" s="332"/>
      <c r="S43" s="332"/>
      <c r="T43" s="332"/>
      <c r="U43" s="328" t="s">
        <v>738</v>
      </c>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30"/>
      <c r="AY43" s="76"/>
    </row>
    <row r="44" spans="1:51" ht="45.6" customHeight="1" thickBot="1" x14ac:dyDescent="0.2">
      <c r="A44" s="365"/>
      <c r="B44" s="353"/>
      <c r="C44" s="352"/>
      <c r="D44" s="353"/>
      <c r="E44" s="358"/>
      <c r="F44" s="359"/>
      <c r="G44" s="331" t="s">
        <v>556</v>
      </c>
      <c r="H44" s="332"/>
      <c r="I44" s="332"/>
      <c r="J44" s="332"/>
      <c r="K44" s="332"/>
      <c r="L44" s="332"/>
      <c r="M44" s="332"/>
      <c r="N44" s="332"/>
      <c r="O44" s="332"/>
      <c r="P44" s="332"/>
      <c r="Q44" s="332"/>
      <c r="R44" s="332"/>
      <c r="S44" s="332"/>
      <c r="T44" s="332"/>
      <c r="U44" s="645" t="s">
        <v>739</v>
      </c>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4"/>
      <c r="AY44" s="76"/>
    </row>
    <row r="45" spans="1:51" ht="27" customHeight="1" x14ac:dyDescent="0.15">
      <c r="A45" s="333" t="s">
        <v>45</v>
      </c>
      <c r="B45" s="334"/>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4"/>
      <c r="AU45" s="334"/>
      <c r="AV45" s="334"/>
      <c r="AW45" s="334"/>
      <c r="AX45" s="335"/>
    </row>
    <row r="46" spans="1:51" ht="21" customHeight="1" x14ac:dyDescent="0.15">
      <c r="A46" s="5"/>
      <c r="B46" s="6"/>
      <c r="C46" s="336" t="s">
        <v>30</v>
      </c>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8"/>
      <c r="AD46" s="337" t="s">
        <v>34</v>
      </c>
      <c r="AE46" s="337"/>
      <c r="AF46" s="337"/>
      <c r="AG46" s="339" t="s">
        <v>29</v>
      </c>
      <c r="AH46" s="337"/>
      <c r="AI46" s="337"/>
      <c r="AJ46" s="337"/>
      <c r="AK46" s="337"/>
      <c r="AL46" s="337"/>
      <c r="AM46" s="337"/>
      <c r="AN46" s="337"/>
      <c r="AO46" s="337"/>
      <c r="AP46" s="337"/>
      <c r="AQ46" s="337"/>
      <c r="AR46" s="337"/>
      <c r="AS46" s="337"/>
      <c r="AT46" s="337"/>
      <c r="AU46" s="337"/>
      <c r="AV46" s="337"/>
      <c r="AW46" s="337"/>
      <c r="AX46" s="340"/>
    </row>
    <row r="47" spans="1:51" ht="100.9" customHeight="1" x14ac:dyDescent="0.15">
      <c r="A47" s="262" t="s">
        <v>131</v>
      </c>
      <c r="B47" s="263"/>
      <c r="C47" s="268" t="s">
        <v>132</v>
      </c>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70"/>
      <c r="AD47" s="271" t="s">
        <v>575</v>
      </c>
      <c r="AE47" s="272"/>
      <c r="AF47" s="272"/>
      <c r="AG47" s="273" t="s">
        <v>731</v>
      </c>
      <c r="AH47" s="274"/>
      <c r="AI47" s="274"/>
      <c r="AJ47" s="274"/>
      <c r="AK47" s="274"/>
      <c r="AL47" s="274"/>
      <c r="AM47" s="274"/>
      <c r="AN47" s="274"/>
      <c r="AO47" s="274"/>
      <c r="AP47" s="274"/>
      <c r="AQ47" s="274"/>
      <c r="AR47" s="274"/>
      <c r="AS47" s="274"/>
      <c r="AT47" s="274"/>
      <c r="AU47" s="274"/>
      <c r="AV47" s="274"/>
      <c r="AW47" s="274"/>
      <c r="AX47" s="275"/>
    </row>
    <row r="48" spans="1:51" ht="122.45" customHeight="1" x14ac:dyDescent="0.15">
      <c r="A48" s="264"/>
      <c r="B48" s="265"/>
      <c r="C48" s="276" t="s">
        <v>35</v>
      </c>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33"/>
      <c r="AD48" s="234" t="s">
        <v>575</v>
      </c>
      <c r="AE48" s="235"/>
      <c r="AF48" s="235"/>
      <c r="AG48" s="236" t="s">
        <v>595</v>
      </c>
      <c r="AH48" s="237"/>
      <c r="AI48" s="237"/>
      <c r="AJ48" s="237"/>
      <c r="AK48" s="237"/>
      <c r="AL48" s="237"/>
      <c r="AM48" s="237"/>
      <c r="AN48" s="237"/>
      <c r="AO48" s="237"/>
      <c r="AP48" s="237"/>
      <c r="AQ48" s="237"/>
      <c r="AR48" s="237"/>
      <c r="AS48" s="237"/>
      <c r="AT48" s="237"/>
      <c r="AU48" s="237"/>
      <c r="AV48" s="237"/>
      <c r="AW48" s="237"/>
      <c r="AX48" s="238"/>
    </row>
    <row r="49" spans="1:50" ht="124.15" customHeight="1" x14ac:dyDescent="0.15">
      <c r="A49" s="266"/>
      <c r="B49" s="267"/>
      <c r="C49" s="278" t="s">
        <v>133</v>
      </c>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80"/>
      <c r="AD49" s="281" t="s">
        <v>575</v>
      </c>
      <c r="AE49" s="282"/>
      <c r="AF49" s="282"/>
      <c r="AG49" s="283" t="s">
        <v>596</v>
      </c>
      <c r="AH49" s="284"/>
      <c r="AI49" s="284"/>
      <c r="AJ49" s="284"/>
      <c r="AK49" s="284"/>
      <c r="AL49" s="284"/>
      <c r="AM49" s="284"/>
      <c r="AN49" s="284"/>
      <c r="AO49" s="284"/>
      <c r="AP49" s="284"/>
      <c r="AQ49" s="284"/>
      <c r="AR49" s="284"/>
      <c r="AS49" s="284"/>
      <c r="AT49" s="284"/>
      <c r="AU49" s="284"/>
      <c r="AV49" s="284"/>
      <c r="AW49" s="284"/>
      <c r="AX49" s="285"/>
    </row>
    <row r="50" spans="1:50" ht="27" customHeight="1" x14ac:dyDescent="0.15">
      <c r="A50" s="242" t="s">
        <v>37</v>
      </c>
      <c r="B50" s="286"/>
      <c r="C50" s="288" t="s">
        <v>39</v>
      </c>
      <c r="D50" s="289"/>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1"/>
      <c r="AD50" s="292" t="s">
        <v>575</v>
      </c>
      <c r="AE50" s="293"/>
      <c r="AF50" s="293"/>
      <c r="AG50" s="294" t="s">
        <v>597</v>
      </c>
      <c r="AH50" s="295"/>
      <c r="AI50" s="295"/>
      <c r="AJ50" s="295"/>
      <c r="AK50" s="295"/>
      <c r="AL50" s="295"/>
      <c r="AM50" s="295"/>
      <c r="AN50" s="295"/>
      <c r="AO50" s="295"/>
      <c r="AP50" s="295"/>
      <c r="AQ50" s="295"/>
      <c r="AR50" s="295"/>
      <c r="AS50" s="295"/>
      <c r="AT50" s="295"/>
      <c r="AU50" s="295"/>
      <c r="AV50" s="295"/>
      <c r="AW50" s="295"/>
      <c r="AX50" s="296"/>
    </row>
    <row r="51" spans="1:50" ht="35.25" customHeight="1" x14ac:dyDescent="0.15">
      <c r="A51" s="244"/>
      <c r="B51" s="287"/>
      <c r="C51" s="297"/>
      <c r="D51" s="298"/>
      <c r="E51" s="301" t="s">
        <v>244</v>
      </c>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3"/>
      <c r="AD51" s="234" t="s">
        <v>598</v>
      </c>
      <c r="AE51" s="235"/>
      <c r="AF51" s="304"/>
      <c r="AG51" s="283"/>
      <c r="AH51" s="284"/>
      <c r="AI51" s="284"/>
      <c r="AJ51" s="284"/>
      <c r="AK51" s="284"/>
      <c r="AL51" s="284"/>
      <c r="AM51" s="284"/>
      <c r="AN51" s="284"/>
      <c r="AO51" s="284"/>
      <c r="AP51" s="284"/>
      <c r="AQ51" s="284"/>
      <c r="AR51" s="284"/>
      <c r="AS51" s="284"/>
      <c r="AT51" s="284"/>
      <c r="AU51" s="284"/>
      <c r="AV51" s="284"/>
      <c r="AW51" s="284"/>
      <c r="AX51" s="285"/>
    </row>
    <row r="52" spans="1:50" ht="33" customHeight="1" x14ac:dyDescent="0.15">
      <c r="A52" s="244"/>
      <c r="B52" s="287"/>
      <c r="C52" s="299"/>
      <c r="D52" s="300"/>
      <c r="E52" s="305" t="s">
        <v>211</v>
      </c>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7"/>
      <c r="AD52" s="308" t="s">
        <v>599</v>
      </c>
      <c r="AE52" s="309"/>
      <c r="AF52" s="309"/>
      <c r="AG52" s="283"/>
      <c r="AH52" s="284"/>
      <c r="AI52" s="284"/>
      <c r="AJ52" s="284"/>
      <c r="AK52" s="284"/>
      <c r="AL52" s="284"/>
      <c r="AM52" s="284"/>
      <c r="AN52" s="284"/>
      <c r="AO52" s="284"/>
      <c r="AP52" s="284"/>
      <c r="AQ52" s="284"/>
      <c r="AR52" s="284"/>
      <c r="AS52" s="284"/>
      <c r="AT52" s="284"/>
      <c r="AU52" s="284"/>
      <c r="AV52" s="284"/>
      <c r="AW52" s="284"/>
      <c r="AX52" s="285"/>
    </row>
    <row r="53" spans="1:50" ht="20.45" customHeight="1" x14ac:dyDescent="0.15">
      <c r="A53" s="244"/>
      <c r="B53" s="245"/>
      <c r="C53" s="310" t="s">
        <v>40</v>
      </c>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251" t="s">
        <v>600</v>
      </c>
      <c r="AE53" s="252"/>
      <c r="AF53" s="252"/>
      <c r="AG53" s="254"/>
      <c r="AH53" s="255"/>
      <c r="AI53" s="255"/>
      <c r="AJ53" s="255"/>
      <c r="AK53" s="255"/>
      <c r="AL53" s="255"/>
      <c r="AM53" s="255"/>
      <c r="AN53" s="255"/>
      <c r="AO53" s="255"/>
      <c r="AP53" s="255"/>
      <c r="AQ53" s="255"/>
      <c r="AR53" s="255"/>
      <c r="AS53" s="255"/>
      <c r="AT53" s="255"/>
      <c r="AU53" s="255"/>
      <c r="AV53" s="255"/>
      <c r="AW53" s="255"/>
      <c r="AX53" s="256"/>
    </row>
    <row r="54" spans="1:50" ht="20.45" customHeight="1" x14ac:dyDescent="0.15">
      <c r="A54" s="244"/>
      <c r="B54" s="245"/>
      <c r="C54" s="232" t="s">
        <v>134</v>
      </c>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4" t="s">
        <v>600</v>
      </c>
      <c r="AE54" s="235"/>
      <c r="AF54" s="235"/>
      <c r="AG54" s="236"/>
      <c r="AH54" s="237"/>
      <c r="AI54" s="237"/>
      <c r="AJ54" s="237"/>
      <c r="AK54" s="237"/>
      <c r="AL54" s="237"/>
      <c r="AM54" s="237"/>
      <c r="AN54" s="237"/>
      <c r="AO54" s="237"/>
      <c r="AP54" s="237"/>
      <c r="AQ54" s="237"/>
      <c r="AR54" s="237"/>
      <c r="AS54" s="237"/>
      <c r="AT54" s="237"/>
      <c r="AU54" s="237"/>
      <c r="AV54" s="237"/>
      <c r="AW54" s="237"/>
      <c r="AX54" s="238"/>
    </row>
    <row r="55" spans="1:50" ht="20.45" customHeight="1" x14ac:dyDescent="0.15">
      <c r="A55" s="244"/>
      <c r="B55" s="245"/>
      <c r="C55" s="232" t="s">
        <v>36</v>
      </c>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4" t="s">
        <v>600</v>
      </c>
      <c r="AE55" s="235"/>
      <c r="AF55" s="235"/>
      <c r="AG55" s="236"/>
      <c r="AH55" s="237"/>
      <c r="AI55" s="237"/>
      <c r="AJ55" s="237"/>
      <c r="AK55" s="237"/>
      <c r="AL55" s="237"/>
      <c r="AM55" s="237"/>
      <c r="AN55" s="237"/>
      <c r="AO55" s="237"/>
      <c r="AP55" s="237"/>
      <c r="AQ55" s="237"/>
      <c r="AR55" s="237"/>
      <c r="AS55" s="237"/>
      <c r="AT55" s="237"/>
      <c r="AU55" s="237"/>
      <c r="AV55" s="237"/>
      <c r="AW55" s="237"/>
      <c r="AX55" s="238"/>
    </row>
    <row r="56" spans="1:50" ht="20.45" customHeight="1" x14ac:dyDescent="0.15">
      <c r="A56" s="244"/>
      <c r="B56" s="245"/>
      <c r="C56" s="232" t="s">
        <v>41</v>
      </c>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324"/>
      <c r="AD56" s="234" t="s">
        <v>600</v>
      </c>
      <c r="AE56" s="235"/>
      <c r="AF56" s="235"/>
      <c r="AG56" s="236"/>
      <c r="AH56" s="237"/>
      <c r="AI56" s="237"/>
      <c r="AJ56" s="237"/>
      <c r="AK56" s="237"/>
      <c r="AL56" s="237"/>
      <c r="AM56" s="237"/>
      <c r="AN56" s="237"/>
      <c r="AO56" s="237"/>
      <c r="AP56" s="237"/>
      <c r="AQ56" s="237"/>
      <c r="AR56" s="237"/>
      <c r="AS56" s="237"/>
      <c r="AT56" s="237"/>
      <c r="AU56" s="237"/>
      <c r="AV56" s="237"/>
      <c r="AW56" s="237"/>
      <c r="AX56" s="238"/>
    </row>
    <row r="57" spans="1:50" ht="20.45" customHeight="1" x14ac:dyDescent="0.15">
      <c r="A57" s="244"/>
      <c r="B57" s="245"/>
      <c r="C57" s="232" t="s">
        <v>222</v>
      </c>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324"/>
      <c r="AD57" s="281" t="s">
        <v>600</v>
      </c>
      <c r="AE57" s="282"/>
      <c r="AF57" s="282"/>
      <c r="AG57" s="325"/>
      <c r="AH57" s="326"/>
      <c r="AI57" s="326"/>
      <c r="AJ57" s="326"/>
      <c r="AK57" s="326"/>
      <c r="AL57" s="326"/>
      <c r="AM57" s="326"/>
      <c r="AN57" s="326"/>
      <c r="AO57" s="326"/>
      <c r="AP57" s="326"/>
      <c r="AQ57" s="326"/>
      <c r="AR57" s="326"/>
      <c r="AS57" s="326"/>
      <c r="AT57" s="326"/>
      <c r="AU57" s="326"/>
      <c r="AV57" s="326"/>
      <c r="AW57" s="326"/>
      <c r="AX57" s="327"/>
    </row>
    <row r="58" spans="1:50" ht="20.45" customHeight="1" x14ac:dyDescent="0.15">
      <c r="A58" s="244"/>
      <c r="B58" s="245"/>
      <c r="C58" s="312" t="s">
        <v>223</v>
      </c>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4"/>
      <c r="AD58" s="234" t="s">
        <v>600</v>
      </c>
      <c r="AE58" s="235"/>
      <c r="AF58" s="304"/>
      <c r="AG58" s="236"/>
      <c r="AH58" s="237"/>
      <c r="AI58" s="237"/>
      <c r="AJ58" s="237"/>
      <c r="AK58" s="237"/>
      <c r="AL58" s="237"/>
      <c r="AM58" s="237"/>
      <c r="AN58" s="237"/>
      <c r="AO58" s="237"/>
      <c r="AP58" s="237"/>
      <c r="AQ58" s="237"/>
      <c r="AR58" s="237"/>
      <c r="AS58" s="237"/>
      <c r="AT58" s="237"/>
      <c r="AU58" s="237"/>
      <c r="AV58" s="237"/>
      <c r="AW58" s="237"/>
      <c r="AX58" s="238"/>
    </row>
    <row r="59" spans="1:50" ht="81.75" customHeight="1" x14ac:dyDescent="0.15">
      <c r="A59" s="246"/>
      <c r="B59" s="247"/>
      <c r="C59" s="315" t="s">
        <v>214</v>
      </c>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7"/>
      <c r="AD59" s="318" t="s">
        <v>575</v>
      </c>
      <c r="AE59" s="319"/>
      <c r="AF59" s="320"/>
      <c r="AG59" s="321" t="s">
        <v>601</v>
      </c>
      <c r="AH59" s="322"/>
      <c r="AI59" s="322"/>
      <c r="AJ59" s="322"/>
      <c r="AK59" s="322"/>
      <c r="AL59" s="322"/>
      <c r="AM59" s="322"/>
      <c r="AN59" s="322"/>
      <c r="AO59" s="322"/>
      <c r="AP59" s="322"/>
      <c r="AQ59" s="322"/>
      <c r="AR59" s="322"/>
      <c r="AS59" s="322"/>
      <c r="AT59" s="322"/>
      <c r="AU59" s="322"/>
      <c r="AV59" s="322"/>
      <c r="AW59" s="322"/>
      <c r="AX59" s="323"/>
    </row>
    <row r="60" spans="1:50" ht="32.450000000000003" customHeight="1" x14ac:dyDescent="0.15">
      <c r="A60" s="242" t="s">
        <v>38</v>
      </c>
      <c r="B60" s="243"/>
      <c r="C60" s="248" t="s">
        <v>215</v>
      </c>
      <c r="D60" s="249"/>
      <c r="E60" s="249"/>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50"/>
      <c r="AD60" s="251" t="s">
        <v>575</v>
      </c>
      <c r="AE60" s="252"/>
      <c r="AF60" s="253"/>
      <c r="AG60" s="254" t="s">
        <v>602</v>
      </c>
      <c r="AH60" s="255"/>
      <c r="AI60" s="255"/>
      <c r="AJ60" s="255"/>
      <c r="AK60" s="255"/>
      <c r="AL60" s="255"/>
      <c r="AM60" s="255"/>
      <c r="AN60" s="255"/>
      <c r="AO60" s="255"/>
      <c r="AP60" s="255"/>
      <c r="AQ60" s="255"/>
      <c r="AR60" s="255"/>
      <c r="AS60" s="255"/>
      <c r="AT60" s="255"/>
      <c r="AU60" s="255"/>
      <c r="AV60" s="255"/>
      <c r="AW60" s="255"/>
      <c r="AX60" s="256"/>
    </row>
    <row r="61" spans="1:50" ht="30" customHeight="1" x14ac:dyDescent="0.15">
      <c r="A61" s="244"/>
      <c r="B61" s="245"/>
      <c r="C61" s="257" t="s">
        <v>43</v>
      </c>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9"/>
      <c r="AD61" s="260" t="s">
        <v>600</v>
      </c>
      <c r="AE61" s="261"/>
      <c r="AF61" s="261"/>
      <c r="AG61" s="236"/>
      <c r="AH61" s="237"/>
      <c r="AI61" s="237"/>
      <c r="AJ61" s="237"/>
      <c r="AK61" s="237"/>
      <c r="AL61" s="237"/>
      <c r="AM61" s="237"/>
      <c r="AN61" s="237"/>
      <c r="AO61" s="237"/>
      <c r="AP61" s="237"/>
      <c r="AQ61" s="237"/>
      <c r="AR61" s="237"/>
      <c r="AS61" s="237"/>
      <c r="AT61" s="237"/>
      <c r="AU61" s="237"/>
      <c r="AV61" s="237"/>
      <c r="AW61" s="237"/>
      <c r="AX61" s="238"/>
    </row>
    <row r="62" spans="1:50" ht="19.899999999999999" customHeight="1" x14ac:dyDescent="0.15">
      <c r="A62" s="244"/>
      <c r="B62" s="245"/>
      <c r="C62" s="232" t="s">
        <v>179</v>
      </c>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4" t="s">
        <v>575</v>
      </c>
      <c r="AE62" s="235"/>
      <c r="AF62" s="235"/>
      <c r="AG62" s="236"/>
      <c r="AH62" s="237"/>
      <c r="AI62" s="237"/>
      <c r="AJ62" s="237"/>
      <c r="AK62" s="237"/>
      <c r="AL62" s="237"/>
      <c r="AM62" s="237"/>
      <c r="AN62" s="237"/>
      <c r="AO62" s="237"/>
      <c r="AP62" s="237"/>
      <c r="AQ62" s="237"/>
      <c r="AR62" s="237"/>
      <c r="AS62" s="237"/>
      <c r="AT62" s="237"/>
      <c r="AU62" s="237"/>
      <c r="AV62" s="237"/>
      <c r="AW62" s="237"/>
      <c r="AX62" s="238"/>
    </row>
    <row r="63" spans="1:50" ht="19.899999999999999" customHeight="1" x14ac:dyDescent="0.15">
      <c r="A63" s="246"/>
      <c r="B63" s="247"/>
      <c r="C63" s="232" t="s">
        <v>42</v>
      </c>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4" t="s">
        <v>575</v>
      </c>
      <c r="AE63" s="235"/>
      <c r="AF63" s="235"/>
      <c r="AG63" s="239"/>
      <c r="AH63" s="240"/>
      <c r="AI63" s="240"/>
      <c r="AJ63" s="240"/>
      <c r="AK63" s="240"/>
      <c r="AL63" s="240"/>
      <c r="AM63" s="240"/>
      <c r="AN63" s="240"/>
      <c r="AO63" s="240"/>
      <c r="AP63" s="240"/>
      <c r="AQ63" s="240"/>
      <c r="AR63" s="240"/>
      <c r="AS63" s="240"/>
      <c r="AT63" s="240"/>
      <c r="AU63" s="240"/>
      <c r="AV63" s="240"/>
      <c r="AW63" s="240"/>
      <c r="AX63" s="241"/>
    </row>
    <row r="64" spans="1:50" ht="28.9" customHeight="1" x14ac:dyDescent="0.15">
      <c r="A64" s="706" t="s">
        <v>55</v>
      </c>
      <c r="B64" s="707"/>
      <c r="C64" s="712" t="s">
        <v>135</v>
      </c>
      <c r="D64" s="713"/>
      <c r="E64" s="713"/>
      <c r="F64" s="713"/>
      <c r="G64" s="713"/>
      <c r="H64" s="713"/>
      <c r="I64" s="713"/>
      <c r="J64" s="713"/>
      <c r="K64" s="713"/>
      <c r="L64" s="713"/>
      <c r="M64" s="713"/>
      <c r="N64" s="713"/>
      <c r="O64" s="713"/>
      <c r="P64" s="713"/>
      <c r="Q64" s="713"/>
      <c r="R64" s="713"/>
      <c r="S64" s="713"/>
      <c r="T64" s="713"/>
      <c r="U64" s="713"/>
      <c r="V64" s="713"/>
      <c r="W64" s="713"/>
      <c r="X64" s="713"/>
      <c r="Y64" s="713"/>
      <c r="Z64" s="713"/>
      <c r="AA64" s="713"/>
      <c r="AB64" s="713"/>
      <c r="AC64" s="289"/>
      <c r="AD64" s="292" t="s">
        <v>575</v>
      </c>
      <c r="AE64" s="293"/>
      <c r="AF64" s="714"/>
      <c r="AG64" s="294" t="s">
        <v>603</v>
      </c>
      <c r="AH64" s="295"/>
      <c r="AI64" s="295"/>
      <c r="AJ64" s="295"/>
      <c r="AK64" s="295"/>
      <c r="AL64" s="295"/>
      <c r="AM64" s="295"/>
      <c r="AN64" s="295"/>
      <c r="AO64" s="295"/>
      <c r="AP64" s="295"/>
      <c r="AQ64" s="295"/>
      <c r="AR64" s="295"/>
      <c r="AS64" s="295"/>
      <c r="AT64" s="295"/>
      <c r="AU64" s="295"/>
      <c r="AV64" s="295"/>
      <c r="AW64" s="295"/>
      <c r="AX64" s="296"/>
    </row>
    <row r="65" spans="1:50" ht="19.7" customHeight="1" x14ac:dyDescent="0.15">
      <c r="A65" s="708"/>
      <c r="B65" s="709"/>
      <c r="C65" s="684" t="s">
        <v>0</v>
      </c>
      <c r="D65" s="685"/>
      <c r="E65" s="685"/>
      <c r="F65" s="685"/>
      <c r="G65" s="685"/>
      <c r="H65" s="685"/>
      <c r="I65" s="685"/>
      <c r="J65" s="685"/>
      <c r="K65" s="685"/>
      <c r="L65" s="685"/>
      <c r="M65" s="685"/>
      <c r="N65" s="685"/>
      <c r="O65" s="681" t="s">
        <v>573</v>
      </c>
      <c r="P65" s="682"/>
      <c r="Q65" s="682"/>
      <c r="R65" s="682"/>
      <c r="S65" s="682"/>
      <c r="T65" s="682"/>
      <c r="U65" s="682"/>
      <c r="V65" s="682"/>
      <c r="W65" s="682"/>
      <c r="X65" s="682"/>
      <c r="Y65" s="682"/>
      <c r="Z65" s="682"/>
      <c r="AA65" s="682"/>
      <c r="AB65" s="682"/>
      <c r="AC65" s="682"/>
      <c r="AD65" s="682"/>
      <c r="AE65" s="682"/>
      <c r="AF65" s="683"/>
      <c r="AG65" s="283"/>
      <c r="AH65" s="284"/>
      <c r="AI65" s="284"/>
      <c r="AJ65" s="284"/>
      <c r="AK65" s="284"/>
      <c r="AL65" s="284"/>
      <c r="AM65" s="284"/>
      <c r="AN65" s="284"/>
      <c r="AO65" s="284"/>
      <c r="AP65" s="284"/>
      <c r="AQ65" s="284"/>
      <c r="AR65" s="284"/>
      <c r="AS65" s="284"/>
      <c r="AT65" s="284"/>
      <c r="AU65" s="284"/>
      <c r="AV65" s="284"/>
      <c r="AW65" s="284"/>
      <c r="AX65" s="285"/>
    </row>
    <row r="66" spans="1:50" ht="24.75" customHeight="1" x14ac:dyDescent="0.15">
      <c r="A66" s="710"/>
      <c r="B66" s="711"/>
      <c r="C66" s="715"/>
      <c r="D66" s="716"/>
      <c r="E66" s="717"/>
      <c r="F66" s="717"/>
      <c r="G66" s="717"/>
      <c r="H66" s="718"/>
      <c r="I66" s="718"/>
      <c r="J66" s="727"/>
      <c r="K66" s="727"/>
      <c r="L66" s="727"/>
      <c r="M66" s="722"/>
      <c r="N66" s="723"/>
      <c r="O66" s="724"/>
      <c r="P66" s="725"/>
      <c r="Q66" s="725"/>
      <c r="R66" s="725"/>
      <c r="S66" s="725"/>
      <c r="T66" s="725"/>
      <c r="U66" s="725"/>
      <c r="V66" s="725"/>
      <c r="W66" s="725"/>
      <c r="X66" s="725"/>
      <c r="Y66" s="725"/>
      <c r="Z66" s="725"/>
      <c r="AA66" s="725"/>
      <c r="AB66" s="725"/>
      <c r="AC66" s="725"/>
      <c r="AD66" s="725"/>
      <c r="AE66" s="725"/>
      <c r="AF66" s="726"/>
      <c r="AG66" s="239"/>
      <c r="AH66" s="240"/>
      <c r="AI66" s="240"/>
      <c r="AJ66" s="240"/>
      <c r="AK66" s="240"/>
      <c r="AL66" s="240"/>
      <c r="AM66" s="240"/>
      <c r="AN66" s="240"/>
      <c r="AO66" s="240"/>
      <c r="AP66" s="240"/>
      <c r="AQ66" s="240"/>
      <c r="AR66" s="240"/>
      <c r="AS66" s="240"/>
      <c r="AT66" s="240"/>
      <c r="AU66" s="240"/>
      <c r="AV66" s="240"/>
      <c r="AW66" s="240"/>
      <c r="AX66" s="241"/>
    </row>
    <row r="67" spans="1:50" ht="110.45" customHeight="1" x14ac:dyDescent="0.15">
      <c r="A67" s="242" t="s">
        <v>46</v>
      </c>
      <c r="B67" s="696"/>
      <c r="C67" s="176" t="s">
        <v>50</v>
      </c>
      <c r="D67" s="530"/>
      <c r="E67" s="530"/>
      <c r="F67" s="531"/>
      <c r="G67" s="699" t="s">
        <v>733</v>
      </c>
      <c r="H67" s="699"/>
      <c r="I67" s="699"/>
      <c r="J67" s="699"/>
      <c r="K67" s="699"/>
      <c r="L67" s="699"/>
      <c r="M67" s="699"/>
      <c r="N67" s="699"/>
      <c r="O67" s="699"/>
      <c r="P67" s="699"/>
      <c r="Q67" s="699"/>
      <c r="R67" s="699"/>
      <c r="S67" s="699"/>
      <c r="T67" s="699"/>
      <c r="U67" s="699"/>
      <c r="V67" s="699"/>
      <c r="W67" s="699"/>
      <c r="X67" s="699"/>
      <c r="Y67" s="699"/>
      <c r="Z67" s="699"/>
      <c r="AA67" s="699"/>
      <c r="AB67" s="699"/>
      <c r="AC67" s="699"/>
      <c r="AD67" s="699"/>
      <c r="AE67" s="699"/>
      <c r="AF67" s="699"/>
      <c r="AG67" s="699"/>
      <c r="AH67" s="699"/>
      <c r="AI67" s="699"/>
      <c r="AJ67" s="699"/>
      <c r="AK67" s="699"/>
      <c r="AL67" s="699"/>
      <c r="AM67" s="699"/>
      <c r="AN67" s="699"/>
      <c r="AO67" s="699"/>
      <c r="AP67" s="699"/>
      <c r="AQ67" s="699"/>
      <c r="AR67" s="699"/>
      <c r="AS67" s="699"/>
      <c r="AT67" s="699"/>
      <c r="AU67" s="699"/>
      <c r="AV67" s="699"/>
      <c r="AW67" s="699"/>
      <c r="AX67" s="700"/>
    </row>
    <row r="68" spans="1:50" ht="51" customHeight="1" thickBot="1" x14ac:dyDescent="0.2">
      <c r="A68" s="697"/>
      <c r="B68" s="698"/>
      <c r="C68" s="701" t="s">
        <v>54</v>
      </c>
      <c r="D68" s="702"/>
      <c r="E68" s="702"/>
      <c r="F68" s="703"/>
      <c r="G68" s="704" t="s">
        <v>605</v>
      </c>
      <c r="H68" s="704"/>
      <c r="I68" s="704"/>
      <c r="J68" s="704"/>
      <c r="K68" s="704"/>
      <c r="L68" s="704"/>
      <c r="M68" s="704"/>
      <c r="N68" s="704"/>
      <c r="O68" s="704"/>
      <c r="P68" s="704"/>
      <c r="Q68" s="704"/>
      <c r="R68" s="704"/>
      <c r="S68" s="704"/>
      <c r="T68" s="704"/>
      <c r="U68" s="704"/>
      <c r="V68" s="704"/>
      <c r="W68" s="704"/>
      <c r="X68" s="704"/>
      <c r="Y68" s="704"/>
      <c r="Z68" s="704"/>
      <c r="AA68" s="704"/>
      <c r="AB68" s="704"/>
      <c r="AC68" s="704"/>
      <c r="AD68" s="704"/>
      <c r="AE68" s="704"/>
      <c r="AF68" s="704"/>
      <c r="AG68" s="704"/>
      <c r="AH68" s="704"/>
      <c r="AI68" s="704"/>
      <c r="AJ68" s="704"/>
      <c r="AK68" s="704"/>
      <c r="AL68" s="704"/>
      <c r="AM68" s="704"/>
      <c r="AN68" s="704"/>
      <c r="AO68" s="704"/>
      <c r="AP68" s="704"/>
      <c r="AQ68" s="704"/>
      <c r="AR68" s="704"/>
      <c r="AS68" s="704"/>
      <c r="AT68" s="704"/>
      <c r="AU68" s="704"/>
      <c r="AV68" s="704"/>
      <c r="AW68" s="704"/>
      <c r="AX68" s="705"/>
    </row>
    <row r="69" spans="1:50" ht="24" customHeight="1" x14ac:dyDescent="0.15">
      <c r="A69" s="686" t="s">
        <v>31</v>
      </c>
      <c r="B69" s="687"/>
      <c r="C69" s="687"/>
      <c r="D69" s="687"/>
      <c r="E69" s="687"/>
      <c r="F69" s="687"/>
      <c r="G69" s="687"/>
      <c r="H69" s="687"/>
      <c r="I69" s="687"/>
      <c r="J69" s="687"/>
      <c r="K69" s="687"/>
      <c r="L69" s="687"/>
      <c r="M69" s="687"/>
      <c r="N69" s="687"/>
      <c r="O69" s="687"/>
      <c r="P69" s="687"/>
      <c r="Q69" s="687"/>
      <c r="R69" s="687"/>
      <c r="S69" s="687"/>
      <c r="T69" s="687"/>
      <c r="U69" s="687"/>
      <c r="V69" s="687"/>
      <c r="W69" s="687"/>
      <c r="X69" s="687"/>
      <c r="Y69" s="687"/>
      <c r="Z69" s="687"/>
      <c r="AA69" s="687"/>
      <c r="AB69" s="687"/>
      <c r="AC69" s="687"/>
      <c r="AD69" s="687"/>
      <c r="AE69" s="687"/>
      <c r="AF69" s="687"/>
      <c r="AG69" s="687"/>
      <c r="AH69" s="687"/>
      <c r="AI69" s="687"/>
      <c r="AJ69" s="687"/>
      <c r="AK69" s="687"/>
      <c r="AL69" s="687"/>
      <c r="AM69" s="687"/>
      <c r="AN69" s="687"/>
      <c r="AO69" s="687"/>
      <c r="AP69" s="687"/>
      <c r="AQ69" s="687"/>
      <c r="AR69" s="687"/>
      <c r="AS69" s="687"/>
      <c r="AT69" s="687"/>
      <c r="AU69" s="687"/>
      <c r="AV69" s="687"/>
      <c r="AW69" s="687"/>
      <c r="AX69" s="688"/>
    </row>
    <row r="70" spans="1:50" ht="28.15" customHeight="1" thickBot="1" x14ac:dyDescent="0.2">
      <c r="A70" s="689"/>
      <c r="B70" s="690"/>
      <c r="C70" s="690"/>
      <c r="D70" s="690"/>
      <c r="E70" s="690"/>
      <c r="F70" s="690"/>
      <c r="G70" s="690"/>
      <c r="H70" s="690"/>
      <c r="I70" s="690"/>
      <c r="J70" s="690"/>
      <c r="K70" s="690"/>
      <c r="L70" s="690"/>
      <c r="M70" s="690"/>
      <c r="N70" s="690"/>
      <c r="O70" s="690"/>
      <c r="P70" s="690"/>
      <c r="Q70" s="690"/>
      <c r="R70" s="690"/>
      <c r="S70" s="690"/>
      <c r="T70" s="690"/>
      <c r="U70" s="690"/>
      <c r="V70" s="690"/>
      <c r="W70" s="690"/>
      <c r="X70" s="690"/>
      <c r="Y70" s="690"/>
      <c r="Z70" s="690"/>
      <c r="AA70" s="690"/>
      <c r="AB70" s="690"/>
      <c r="AC70" s="690"/>
      <c r="AD70" s="690"/>
      <c r="AE70" s="690"/>
      <c r="AF70" s="690"/>
      <c r="AG70" s="690"/>
      <c r="AH70" s="690"/>
      <c r="AI70" s="690"/>
      <c r="AJ70" s="690"/>
      <c r="AK70" s="690"/>
      <c r="AL70" s="690"/>
      <c r="AM70" s="690"/>
      <c r="AN70" s="690"/>
      <c r="AO70" s="690"/>
      <c r="AP70" s="690"/>
      <c r="AQ70" s="690"/>
      <c r="AR70" s="690"/>
      <c r="AS70" s="690"/>
      <c r="AT70" s="690"/>
      <c r="AU70" s="690"/>
      <c r="AV70" s="690"/>
      <c r="AW70" s="690"/>
      <c r="AX70" s="691"/>
    </row>
    <row r="71" spans="1:50" ht="24.75" customHeight="1" x14ac:dyDescent="0.15">
      <c r="A71" s="692" t="s">
        <v>32</v>
      </c>
      <c r="B71" s="693"/>
      <c r="C71" s="693"/>
      <c r="D71" s="693"/>
      <c r="E71" s="693"/>
      <c r="F71" s="693"/>
      <c r="G71" s="693"/>
      <c r="H71" s="693"/>
      <c r="I71" s="693"/>
      <c r="J71" s="693"/>
      <c r="K71" s="693"/>
      <c r="L71" s="693"/>
      <c r="M71" s="693"/>
      <c r="N71" s="693"/>
      <c r="O71" s="693"/>
      <c r="P71" s="693"/>
      <c r="Q71" s="693"/>
      <c r="R71" s="693"/>
      <c r="S71" s="693"/>
      <c r="T71" s="693"/>
      <c r="U71" s="693"/>
      <c r="V71" s="693"/>
      <c r="W71" s="693"/>
      <c r="X71" s="693"/>
      <c r="Y71" s="693"/>
      <c r="Z71" s="693"/>
      <c r="AA71" s="693"/>
      <c r="AB71" s="693"/>
      <c r="AC71" s="693"/>
      <c r="AD71" s="693"/>
      <c r="AE71" s="693"/>
      <c r="AF71" s="693"/>
      <c r="AG71" s="693"/>
      <c r="AH71" s="693"/>
      <c r="AI71" s="693"/>
      <c r="AJ71" s="693"/>
      <c r="AK71" s="693"/>
      <c r="AL71" s="693"/>
      <c r="AM71" s="693"/>
      <c r="AN71" s="693"/>
      <c r="AO71" s="693"/>
      <c r="AP71" s="693"/>
      <c r="AQ71" s="693"/>
      <c r="AR71" s="693"/>
      <c r="AS71" s="693"/>
      <c r="AT71" s="693"/>
      <c r="AU71" s="693"/>
      <c r="AV71" s="693"/>
      <c r="AW71" s="693"/>
      <c r="AX71" s="694"/>
    </row>
    <row r="72" spans="1:50" ht="57.6" customHeight="1" thickBot="1" x14ac:dyDescent="0.2">
      <c r="A72" s="213" t="s">
        <v>130</v>
      </c>
      <c r="B72" s="214"/>
      <c r="C72" s="214"/>
      <c r="D72" s="214"/>
      <c r="E72" s="215"/>
      <c r="F72" s="695" t="s">
        <v>760</v>
      </c>
      <c r="G72" s="690"/>
      <c r="H72" s="690"/>
      <c r="I72" s="690"/>
      <c r="J72" s="690"/>
      <c r="K72" s="690"/>
      <c r="L72" s="690"/>
      <c r="M72" s="690"/>
      <c r="N72" s="690"/>
      <c r="O72" s="690"/>
      <c r="P72" s="690"/>
      <c r="Q72" s="690"/>
      <c r="R72" s="690"/>
      <c r="S72" s="690"/>
      <c r="T72" s="690"/>
      <c r="U72" s="690"/>
      <c r="V72" s="690"/>
      <c r="W72" s="690"/>
      <c r="X72" s="690"/>
      <c r="Y72" s="690"/>
      <c r="Z72" s="690"/>
      <c r="AA72" s="690"/>
      <c r="AB72" s="690"/>
      <c r="AC72" s="690"/>
      <c r="AD72" s="690"/>
      <c r="AE72" s="690"/>
      <c r="AF72" s="690"/>
      <c r="AG72" s="690"/>
      <c r="AH72" s="690"/>
      <c r="AI72" s="690"/>
      <c r="AJ72" s="690"/>
      <c r="AK72" s="690"/>
      <c r="AL72" s="690"/>
      <c r="AM72" s="690"/>
      <c r="AN72" s="690"/>
      <c r="AO72" s="690"/>
      <c r="AP72" s="690"/>
      <c r="AQ72" s="690"/>
      <c r="AR72" s="690"/>
      <c r="AS72" s="690"/>
      <c r="AT72" s="690"/>
      <c r="AU72" s="690"/>
      <c r="AV72" s="690"/>
      <c r="AW72" s="690"/>
      <c r="AX72" s="691"/>
    </row>
    <row r="73" spans="1:50" ht="24.75" customHeight="1" x14ac:dyDescent="0.15">
      <c r="A73" s="692" t="s">
        <v>44</v>
      </c>
      <c r="B73" s="693"/>
      <c r="C73" s="693"/>
      <c r="D73" s="693"/>
      <c r="E73" s="693"/>
      <c r="F73" s="693"/>
      <c r="G73" s="693"/>
      <c r="H73" s="693"/>
      <c r="I73" s="693"/>
      <c r="J73" s="693"/>
      <c r="K73" s="693"/>
      <c r="L73" s="693"/>
      <c r="M73" s="693"/>
      <c r="N73" s="693"/>
      <c r="O73" s="693"/>
      <c r="P73" s="693"/>
      <c r="Q73" s="693"/>
      <c r="R73" s="693"/>
      <c r="S73" s="693"/>
      <c r="T73" s="693"/>
      <c r="U73" s="693"/>
      <c r="V73" s="693"/>
      <c r="W73" s="693"/>
      <c r="X73" s="693"/>
      <c r="Y73" s="693"/>
      <c r="Z73" s="693"/>
      <c r="AA73" s="693"/>
      <c r="AB73" s="693"/>
      <c r="AC73" s="693"/>
      <c r="AD73" s="693"/>
      <c r="AE73" s="693"/>
      <c r="AF73" s="693"/>
      <c r="AG73" s="693"/>
      <c r="AH73" s="693"/>
      <c r="AI73" s="693"/>
      <c r="AJ73" s="693"/>
      <c r="AK73" s="693"/>
      <c r="AL73" s="693"/>
      <c r="AM73" s="693"/>
      <c r="AN73" s="693"/>
      <c r="AO73" s="693"/>
      <c r="AP73" s="693"/>
      <c r="AQ73" s="693"/>
      <c r="AR73" s="693"/>
      <c r="AS73" s="693"/>
      <c r="AT73" s="693"/>
      <c r="AU73" s="693"/>
      <c r="AV73" s="693"/>
      <c r="AW73" s="693"/>
      <c r="AX73" s="694"/>
    </row>
    <row r="74" spans="1:50" ht="66" customHeight="1" thickBot="1" x14ac:dyDescent="0.2">
      <c r="A74" s="213" t="s">
        <v>130</v>
      </c>
      <c r="B74" s="214"/>
      <c r="C74" s="214"/>
      <c r="D74" s="214"/>
      <c r="E74" s="215"/>
      <c r="F74" s="216" t="s">
        <v>761</v>
      </c>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17"/>
      <c r="AL74" s="217"/>
      <c r="AM74" s="217"/>
      <c r="AN74" s="217"/>
      <c r="AO74" s="217"/>
      <c r="AP74" s="217"/>
      <c r="AQ74" s="217"/>
      <c r="AR74" s="217"/>
      <c r="AS74" s="217"/>
      <c r="AT74" s="217"/>
      <c r="AU74" s="217"/>
      <c r="AV74" s="217"/>
      <c r="AW74" s="217"/>
      <c r="AX74" s="218"/>
    </row>
    <row r="75" spans="1:50" ht="24.75" customHeight="1" x14ac:dyDescent="0.15">
      <c r="A75" s="219" t="s">
        <v>33</v>
      </c>
      <c r="B75" s="220"/>
      <c r="C75" s="220"/>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0"/>
      <c r="AM75" s="220"/>
      <c r="AN75" s="220"/>
      <c r="AO75" s="220"/>
      <c r="AP75" s="220"/>
      <c r="AQ75" s="220"/>
      <c r="AR75" s="220"/>
      <c r="AS75" s="220"/>
      <c r="AT75" s="220"/>
      <c r="AU75" s="220"/>
      <c r="AV75" s="220"/>
      <c r="AW75" s="220"/>
      <c r="AX75" s="221"/>
    </row>
    <row r="76" spans="1:50" ht="48.6" customHeight="1" thickBot="1" x14ac:dyDescent="0.2">
      <c r="A76" s="222"/>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c r="AK76" s="223"/>
      <c r="AL76" s="223"/>
      <c r="AM76" s="223"/>
      <c r="AN76" s="223"/>
      <c r="AO76" s="223"/>
      <c r="AP76" s="223"/>
      <c r="AQ76" s="223"/>
      <c r="AR76" s="223"/>
      <c r="AS76" s="223"/>
      <c r="AT76" s="223"/>
      <c r="AU76" s="223"/>
      <c r="AV76" s="223"/>
      <c r="AW76" s="223"/>
      <c r="AX76" s="224"/>
    </row>
    <row r="77" spans="1:50" ht="24.75" customHeight="1" x14ac:dyDescent="0.15">
      <c r="A77" s="225" t="s">
        <v>225</v>
      </c>
      <c r="B77" s="226"/>
      <c r="C77" s="226"/>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6"/>
      <c r="AP77" s="226"/>
      <c r="AQ77" s="226"/>
      <c r="AR77" s="226"/>
      <c r="AS77" s="226"/>
      <c r="AT77" s="226"/>
      <c r="AU77" s="226"/>
      <c r="AV77" s="226"/>
      <c r="AW77" s="226"/>
      <c r="AX77" s="227"/>
    </row>
    <row r="78" spans="1:50" ht="19.899999999999999" customHeight="1" x14ac:dyDescent="0.15">
      <c r="A78" s="119" t="s">
        <v>252</v>
      </c>
      <c r="B78" s="119"/>
      <c r="C78" s="119"/>
      <c r="D78" s="119"/>
      <c r="E78" s="228" t="s">
        <v>604</v>
      </c>
      <c r="F78" s="229"/>
      <c r="G78" s="229"/>
      <c r="H78" s="229"/>
      <c r="I78" s="229"/>
      <c r="J78" s="229"/>
      <c r="K78" s="229"/>
      <c r="L78" s="229"/>
      <c r="M78" s="229"/>
      <c r="N78" s="229"/>
      <c r="O78" s="229"/>
      <c r="P78" s="230"/>
      <c r="Q78" s="228"/>
      <c r="R78" s="229"/>
      <c r="S78" s="229"/>
      <c r="T78" s="229"/>
      <c r="U78" s="229"/>
      <c r="V78" s="229"/>
      <c r="W78" s="229"/>
      <c r="X78" s="229"/>
      <c r="Y78" s="229"/>
      <c r="Z78" s="229"/>
      <c r="AA78" s="229"/>
      <c r="AB78" s="230"/>
      <c r="AC78" s="228"/>
      <c r="AD78" s="229"/>
      <c r="AE78" s="229"/>
      <c r="AF78" s="229"/>
      <c r="AG78" s="229"/>
      <c r="AH78" s="229"/>
      <c r="AI78" s="229"/>
      <c r="AJ78" s="229"/>
      <c r="AK78" s="229"/>
      <c r="AL78" s="229"/>
      <c r="AM78" s="229"/>
      <c r="AN78" s="230"/>
      <c r="AO78" s="228"/>
      <c r="AP78" s="229"/>
      <c r="AQ78" s="229"/>
      <c r="AR78" s="229"/>
      <c r="AS78" s="229"/>
      <c r="AT78" s="229"/>
      <c r="AU78" s="229"/>
      <c r="AV78" s="229"/>
      <c r="AW78" s="229"/>
      <c r="AX78" s="231"/>
    </row>
    <row r="79" spans="1:50" ht="19.899999999999999" customHeight="1" x14ac:dyDescent="0.15">
      <c r="A79" s="119" t="s">
        <v>391</v>
      </c>
      <c r="B79" s="119"/>
      <c r="C79" s="119"/>
      <c r="D79" s="119"/>
      <c r="E79" s="96" t="s">
        <v>576</v>
      </c>
      <c r="F79" s="92"/>
      <c r="G79" s="92"/>
      <c r="H79" s="82" t="str">
        <f>IF(E79="","","-")</f>
        <v>-</v>
      </c>
      <c r="I79" s="92"/>
      <c r="J79" s="92"/>
      <c r="K79" s="82" t="str">
        <f>IF(I79="","","-")</f>
        <v/>
      </c>
      <c r="L79" s="93">
        <v>41</v>
      </c>
      <c r="M79" s="93"/>
      <c r="N79" s="82" t="str">
        <f>IF(O79="","","-")</f>
        <v/>
      </c>
      <c r="O79" s="97"/>
      <c r="P79" s="98"/>
      <c r="Q79" s="96"/>
      <c r="R79" s="92"/>
      <c r="S79" s="92"/>
      <c r="T79" s="82" t="str">
        <f>IF(Q79="","","-")</f>
        <v/>
      </c>
      <c r="U79" s="92"/>
      <c r="V79" s="92"/>
      <c r="W79" s="82" t="str">
        <f>IF(U79="","","-")</f>
        <v/>
      </c>
      <c r="X79" s="93"/>
      <c r="Y79" s="93"/>
      <c r="Z79" s="82" t="str">
        <f>IF(AA79="","","-")</f>
        <v/>
      </c>
      <c r="AA79" s="97"/>
      <c r="AB79" s="98"/>
      <c r="AC79" s="96"/>
      <c r="AD79" s="92"/>
      <c r="AE79" s="92"/>
      <c r="AF79" s="82" t="str">
        <f>IF(AC79="","","-")</f>
        <v/>
      </c>
      <c r="AG79" s="92"/>
      <c r="AH79" s="92"/>
      <c r="AI79" s="82" t="str">
        <f>IF(AG79="","","-")</f>
        <v/>
      </c>
      <c r="AJ79" s="93"/>
      <c r="AK79" s="93"/>
      <c r="AL79" s="82" t="str">
        <f>IF(AM79="","","-")</f>
        <v/>
      </c>
      <c r="AM79" s="97"/>
      <c r="AN79" s="98"/>
      <c r="AO79" s="96"/>
      <c r="AP79" s="92"/>
      <c r="AQ79" s="82" t="str">
        <f>IF(AO79="","","-")</f>
        <v/>
      </c>
      <c r="AR79" s="92"/>
      <c r="AS79" s="92"/>
      <c r="AT79" s="82" t="str">
        <f>IF(AR79="","","-")</f>
        <v/>
      </c>
      <c r="AU79" s="93"/>
      <c r="AV79" s="93"/>
      <c r="AW79" s="82" t="str">
        <f>IF(AX79="","","-")</f>
        <v/>
      </c>
      <c r="AX79" s="85"/>
    </row>
    <row r="80" spans="1:50" ht="19.899999999999999" customHeight="1" x14ac:dyDescent="0.15">
      <c r="A80" s="119" t="s">
        <v>564</v>
      </c>
      <c r="B80" s="119"/>
      <c r="C80" s="119"/>
      <c r="D80" s="119"/>
      <c r="E80" s="96" t="s">
        <v>576</v>
      </c>
      <c r="F80" s="92"/>
      <c r="G80" s="92"/>
      <c r="H80" s="82"/>
      <c r="I80" s="92"/>
      <c r="J80" s="92"/>
      <c r="K80" s="82"/>
      <c r="L80" s="93">
        <v>40</v>
      </c>
      <c r="M80" s="93"/>
      <c r="N80" s="82" t="str">
        <f>IF(O80="","","-")</f>
        <v/>
      </c>
      <c r="O80" s="97"/>
      <c r="P80" s="98"/>
      <c r="Q80" s="96"/>
      <c r="R80" s="92"/>
      <c r="S80" s="92"/>
      <c r="T80" s="82" t="str">
        <f>IF(Q80="","","-")</f>
        <v/>
      </c>
      <c r="U80" s="92"/>
      <c r="V80" s="92"/>
      <c r="W80" s="82" t="str">
        <f>IF(U80="","","-")</f>
        <v/>
      </c>
      <c r="X80" s="93"/>
      <c r="Y80" s="93"/>
      <c r="Z80" s="82" t="str">
        <f>IF(AA80="","","-")</f>
        <v/>
      </c>
      <c r="AA80" s="97"/>
      <c r="AB80" s="98"/>
      <c r="AC80" s="96"/>
      <c r="AD80" s="92"/>
      <c r="AE80" s="92"/>
      <c r="AF80" s="82" t="str">
        <f>IF(AC80="","","-")</f>
        <v/>
      </c>
      <c r="AG80" s="92"/>
      <c r="AH80" s="92"/>
      <c r="AI80" s="82" t="str">
        <f>IF(AG80="","","-")</f>
        <v/>
      </c>
      <c r="AJ80" s="93"/>
      <c r="AK80" s="93"/>
      <c r="AL80" s="82" t="str">
        <f>IF(AM80="","","-")</f>
        <v/>
      </c>
      <c r="AM80" s="97"/>
      <c r="AN80" s="98"/>
      <c r="AO80" s="96"/>
      <c r="AP80" s="92"/>
      <c r="AQ80" s="82" t="str">
        <f>IF(AO80="","","-")</f>
        <v/>
      </c>
      <c r="AR80" s="92"/>
      <c r="AS80" s="92"/>
      <c r="AT80" s="82" t="str">
        <f>IF(AR80="","","-")</f>
        <v/>
      </c>
      <c r="AU80" s="93"/>
      <c r="AV80" s="93"/>
      <c r="AW80" s="82" t="str">
        <f>IF(AX80="","","-")</f>
        <v/>
      </c>
      <c r="AX80" s="85"/>
    </row>
    <row r="81" spans="1:50" ht="19.899999999999999" customHeight="1" x14ac:dyDescent="0.15">
      <c r="A81" s="119" t="s">
        <v>359</v>
      </c>
      <c r="B81" s="119"/>
      <c r="C81" s="119"/>
      <c r="D81" s="119"/>
      <c r="E81" s="94">
        <v>2021</v>
      </c>
      <c r="F81" s="95"/>
      <c r="G81" s="92" t="s">
        <v>577</v>
      </c>
      <c r="H81" s="92"/>
      <c r="I81" s="92"/>
      <c r="J81" s="95">
        <v>20</v>
      </c>
      <c r="K81" s="95"/>
      <c r="L81" s="93">
        <v>52</v>
      </c>
      <c r="M81" s="93"/>
      <c r="N81" s="93"/>
      <c r="O81" s="95"/>
      <c r="P81" s="95"/>
      <c r="Q81" s="94"/>
      <c r="R81" s="95"/>
      <c r="S81" s="92"/>
      <c r="T81" s="92"/>
      <c r="U81" s="92"/>
      <c r="V81" s="95"/>
      <c r="W81" s="95"/>
      <c r="X81" s="93"/>
      <c r="Y81" s="93"/>
      <c r="Z81" s="93"/>
      <c r="AA81" s="95"/>
      <c r="AB81" s="212"/>
      <c r="AC81" s="94"/>
      <c r="AD81" s="95"/>
      <c r="AE81" s="92"/>
      <c r="AF81" s="92"/>
      <c r="AG81" s="92"/>
      <c r="AH81" s="95"/>
      <c r="AI81" s="95"/>
      <c r="AJ81" s="93"/>
      <c r="AK81" s="93"/>
      <c r="AL81" s="93"/>
      <c r="AM81" s="95"/>
      <c r="AN81" s="212"/>
      <c r="AO81" s="94"/>
      <c r="AP81" s="95"/>
      <c r="AQ81" s="92"/>
      <c r="AR81" s="92"/>
      <c r="AS81" s="92"/>
      <c r="AT81" s="95"/>
      <c r="AU81" s="95"/>
      <c r="AV81" s="93"/>
      <c r="AW81" s="93"/>
      <c r="AX81" s="85"/>
    </row>
    <row r="82" spans="1:50" ht="16.149999999999999" customHeight="1" x14ac:dyDescent="0.15">
      <c r="A82" s="200" t="s">
        <v>246</v>
      </c>
      <c r="B82" s="201"/>
      <c r="C82" s="201"/>
      <c r="D82" s="201"/>
      <c r="E82" s="201"/>
      <c r="F82" s="202"/>
      <c r="G82" s="69" t="s">
        <v>566</v>
      </c>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1"/>
    </row>
    <row r="83" spans="1:50" ht="9.6" customHeight="1" x14ac:dyDescent="0.15">
      <c r="A83" s="200"/>
      <c r="B83" s="201"/>
      <c r="C83" s="201"/>
      <c r="D83" s="201"/>
      <c r="E83" s="201"/>
      <c r="F83" s="202"/>
      <c r="G83" s="39"/>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1"/>
    </row>
    <row r="84" spans="1:50" ht="28.35" customHeight="1" x14ac:dyDescent="0.15">
      <c r="A84" s="200"/>
      <c r="B84" s="201"/>
      <c r="C84" s="201"/>
      <c r="D84" s="201"/>
      <c r="E84" s="201"/>
      <c r="F84" s="202"/>
      <c r="G84" s="39"/>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1"/>
    </row>
    <row r="85" spans="1:50" ht="24" customHeight="1" x14ac:dyDescent="0.15">
      <c r="A85" s="200"/>
      <c r="B85" s="201"/>
      <c r="C85" s="201"/>
      <c r="D85" s="201"/>
      <c r="E85" s="201"/>
      <c r="F85" s="202"/>
      <c r="G85" s="39"/>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1"/>
    </row>
    <row r="86" spans="1:50" ht="27.6" customHeight="1" x14ac:dyDescent="0.15">
      <c r="A86" s="200"/>
      <c r="B86" s="201"/>
      <c r="C86" s="201"/>
      <c r="D86" s="201"/>
      <c r="E86" s="201"/>
      <c r="F86" s="202"/>
      <c r="G86" s="39"/>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1"/>
    </row>
    <row r="87" spans="1:50" ht="28.35" customHeight="1" x14ac:dyDescent="0.15">
      <c r="A87" s="200"/>
      <c r="B87" s="201"/>
      <c r="C87" s="201"/>
      <c r="D87" s="201"/>
      <c r="E87" s="201"/>
      <c r="F87" s="202"/>
      <c r="G87" s="39"/>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1"/>
    </row>
    <row r="88" spans="1:50" ht="28.35" customHeight="1" x14ac:dyDescent="0.15">
      <c r="A88" s="200"/>
      <c r="B88" s="201"/>
      <c r="C88" s="201"/>
      <c r="D88" s="201"/>
      <c r="E88" s="201"/>
      <c r="F88" s="202"/>
      <c r="G88" s="39"/>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1"/>
    </row>
    <row r="89" spans="1:50" ht="27.75" customHeight="1" x14ac:dyDescent="0.15">
      <c r="A89" s="200"/>
      <c r="B89" s="201"/>
      <c r="C89" s="201"/>
      <c r="D89" s="201"/>
      <c r="E89" s="201"/>
      <c r="F89" s="202"/>
      <c r="G89" s="39"/>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1"/>
    </row>
    <row r="90" spans="1:50" ht="28.35" customHeight="1" x14ac:dyDescent="0.15">
      <c r="A90" s="200"/>
      <c r="B90" s="201"/>
      <c r="C90" s="201"/>
      <c r="D90" s="201"/>
      <c r="E90" s="201"/>
      <c r="F90" s="202"/>
      <c r="G90" s="39"/>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1"/>
    </row>
    <row r="91" spans="1:50" ht="28.35" customHeight="1" x14ac:dyDescent="0.15">
      <c r="A91" s="200"/>
      <c r="B91" s="201"/>
      <c r="C91" s="201"/>
      <c r="D91" s="201"/>
      <c r="E91" s="201"/>
      <c r="F91" s="202"/>
      <c r="G91" s="39"/>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1"/>
    </row>
    <row r="92" spans="1:50" ht="28.35" customHeight="1" x14ac:dyDescent="0.15">
      <c r="A92" s="200"/>
      <c r="B92" s="201"/>
      <c r="C92" s="201"/>
      <c r="D92" s="201"/>
      <c r="E92" s="201"/>
      <c r="F92" s="202"/>
      <c r="G92" s="39"/>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1"/>
    </row>
    <row r="93" spans="1:50" ht="28.35" customHeight="1" x14ac:dyDescent="0.15">
      <c r="A93" s="200"/>
      <c r="B93" s="201"/>
      <c r="C93" s="201"/>
      <c r="D93" s="201"/>
      <c r="E93" s="201"/>
      <c r="F93" s="202"/>
      <c r="G93" s="39"/>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1"/>
    </row>
    <row r="94" spans="1:50" ht="28.35" customHeight="1" x14ac:dyDescent="0.15">
      <c r="A94" s="200"/>
      <c r="B94" s="201"/>
      <c r="C94" s="201"/>
      <c r="D94" s="201"/>
      <c r="E94" s="201"/>
      <c r="F94" s="202"/>
      <c r="G94" s="39"/>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1"/>
    </row>
    <row r="95" spans="1:50" ht="27.75" customHeight="1" x14ac:dyDescent="0.15">
      <c r="A95" s="200"/>
      <c r="B95" s="201"/>
      <c r="C95" s="201"/>
      <c r="D95" s="201"/>
      <c r="E95" s="201"/>
      <c r="F95" s="202"/>
      <c r="G95" s="39"/>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1"/>
    </row>
    <row r="96" spans="1:50" ht="13.9" customHeight="1" x14ac:dyDescent="0.15">
      <c r="A96" s="200"/>
      <c r="B96" s="201"/>
      <c r="C96" s="201"/>
      <c r="D96" s="201"/>
      <c r="E96" s="201"/>
      <c r="F96" s="202"/>
      <c r="G96" s="39"/>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1"/>
    </row>
    <row r="97" spans="1:50" ht="10.5" customHeight="1" x14ac:dyDescent="0.15">
      <c r="A97" s="200"/>
      <c r="B97" s="201"/>
      <c r="C97" s="201"/>
      <c r="D97" s="201"/>
      <c r="E97" s="201"/>
      <c r="F97" s="202"/>
      <c r="G97" s="39"/>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1"/>
    </row>
    <row r="98" spans="1:50" ht="21.75" customHeight="1" x14ac:dyDescent="0.15">
      <c r="A98" s="200"/>
      <c r="B98" s="201"/>
      <c r="C98" s="201"/>
      <c r="D98" s="201"/>
      <c r="E98" s="201"/>
      <c r="F98" s="202"/>
      <c r="G98" s="39"/>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1"/>
    </row>
    <row r="99" spans="1:50" ht="27.75" customHeight="1" x14ac:dyDescent="0.15">
      <c r="A99" s="200"/>
      <c r="B99" s="201"/>
      <c r="C99" s="201"/>
      <c r="D99" s="201"/>
      <c r="E99" s="201"/>
      <c r="F99" s="202"/>
      <c r="G99" s="39"/>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1"/>
    </row>
    <row r="100" spans="1:50" ht="48.75" customHeight="1" x14ac:dyDescent="0.15">
      <c r="A100" s="200"/>
      <c r="B100" s="201"/>
      <c r="C100" s="201"/>
      <c r="D100" s="201"/>
      <c r="E100" s="201"/>
      <c r="F100" s="202"/>
      <c r="G100" s="39"/>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1"/>
    </row>
    <row r="101" spans="1:50" ht="92.25" customHeight="1" x14ac:dyDescent="0.15">
      <c r="A101" s="200"/>
      <c r="B101" s="201"/>
      <c r="C101" s="201"/>
      <c r="D101" s="201"/>
      <c r="E101" s="201"/>
      <c r="F101" s="202"/>
      <c r="G101" s="39"/>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1"/>
    </row>
    <row r="102" spans="1:50" ht="45" customHeight="1" x14ac:dyDescent="0.15">
      <c r="A102" s="200"/>
      <c r="B102" s="201"/>
      <c r="C102" s="201"/>
      <c r="D102" s="201"/>
      <c r="E102" s="201"/>
      <c r="F102" s="202"/>
      <c r="G102" s="39"/>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1"/>
    </row>
    <row r="103" spans="1:50" ht="18.399999999999999" customHeight="1" x14ac:dyDescent="0.15">
      <c r="A103" s="200"/>
      <c r="B103" s="201"/>
      <c r="C103" s="201"/>
      <c r="D103" s="201"/>
      <c r="E103" s="201"/>
      <c r="F103" s="202"/>
      <c r="G103" s="39"/>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1"/>
    </row>
    <row r="104" spans="1:50" ht="219" customHeight="1" x14ac:dyDescent="0.15">
      <c r="A104" s="200"/>
      <c r="B104" s="201"/>
      <c r="C104" s="201"/>
      <c r="D104" s="201"/>
      <c r="E104" s="201"/>
      <c r="F104" s="202"/>
      <c r="G104" s="39"/>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1"/>
    </row>
    <row r="105" spans="1:50" ht="30" customHeight="1" x14ac:dyDescent="0.15">
      <c r="A105" s="200"/>
      <c r="B105" s="201"/>
      <c r="C105" s="201"/>
      <c r="D105" s="201"/>
      <c r="E105" s="201"/>
      <c r="F105" s="202"/>
      <c r="G105" s="39"/>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1"/>
    </row>
    <row r="106" spans="1:50" ht="18" customHeight="1" x14ac:dyDescent="0.15">
      <c r="A106" s="200"/>
      <c r="B106" s="201"/>
      <c r="C106" s="201"/>
      <c r="D106" s="201"/>
      <c r="E106" s="201"/>
      <c r="F106" s="202"/>
      <c r="G106" s="39"/>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1"/>
    </row>
    <row r="107" spans="1:50" ht="24.75" customHeight="1" x14ac:dyDescent="0.15">
      <c r="A107" s="200"/>
      <c r="B107" s="201"/>
      <c r="C107" s="201"/>
      <c r="D107" s="201"/>
      <c r="E107" s="201"/>
      <c r="F107" s="202"/>
      <c r="G107" s="39"/>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1"/>
    </row>
    <row r="108" spans="1:50" ht="22.15" customHeight="1" x14ac:dyDescent="0.15">
      <c r="A108" s="200"/>
      <c r="B108" s="201"/>
      <c r="C108" s="201"/>
      <c r="D108" s="201"/>
      <c r="E108" s="201"/>
      <c r="F108" s="202"/>
      <c r="G108" s="39"/>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1"/>
    </row>
    <row r="109" spans="1:50" ht="24.75" customHeight="1" x14ac:dyDescent="0.15">
      <c r="A109" s="200"/>
      <c r="B109" s="201"/>
      <c r="C109" s="201"/>
      <c r="D109" s="201"/>
      <c r="E109" s="201"/>
      <c r="F109" s="202"/>
      <c r="G109" s="39"/>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1"/>
    </row>
    <row r="110" spans="1:50" ht="24.75" customHeight="1" x14ac:dyDescent="0.15">
      <c r="A110" s="200"/>
      <c r="B110" s="201"/>
      <c r="C110" s="201"/>
      <c r="D110" s="201"/>
      <c r="E110" s="201"/>
      <c r="F110" s="202"/>
      <c r="G110" s="39"/>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1"/>
    </row>
    <row r="111" spans="1:50" ht="24.75" customHeight="1" x14ac:dyDescent="0.15">
      <c r="A111" s="200"/>
      <c r="B111" s="201"/>
      <c r="C111" s="201"/>
      <c r="D111" s="201"/>
      <c r="E111" s="201"/>
      <c r="F111" s="202"/>
      <c r="G111" s="39"/>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1"/>
    </row>
    <row r="112" spans="1:50" ht="24.75" customHeight="1" x14ac:dyDescent="0.15">
      <c r="A112" s="200"/>
      <c r="B112" s="201"/>
      <c r="C112" s="201"/>
      <c r="D112" s="201"/>
      <c r="E112" s="201"/>
      <c r="F112" s="202"/>
      <c r="G112" s="39"/>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1"/>
    </row>
    <row r="113" spans="1:50" ht="24.75" customHeight="1" x14ac:dyDescent="0.15">
      <c r="A113" s="200"/>
      <c r="B113" s="201"/>
      <c r="C113" s="201"/>
      <c r="D113" s="201"/>
      <c r="E113" s="201"/>
      <c r="F113" s="202"/>
      <c r="G113" s="39"/>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1"/>
    </row>
    <row r="114" spans="1:50" ht="24.75" customHeight="1" x14ac:dyDescent="0.15">
      <c r="A114" s="200"/>
      <c r="B114" s="201"/>
      <c r="C114" s="201"/>
      <c r="D114" s="201"/>
      <c r="E114" s="201"/>
      <c r="F114" s="202"/>
      <c r="G114" s="39"/>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1"/>
    </row>
    <row r="115" spans="1:50" ht="24.75" customHeight="1" x14ac:dyDescent="0.15">
      <c r="A115" s="200"/>
      <c r="B115" s="201"/>
      <c r="C115" s="201"/>
      <c r="D115" s="201"/>
      <c r="E115" s="201"/>
      <c r="F115" s="202"/>
      <c r="G115" s="39"/>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1"/>
    </row>
    <row r="116" spans="1:50" ht="24.75" customHeight="1" x14ac:dyDescent="0.15">
      <c r="A116" s="200"/>
      <c r="B116" s="201"/>
      <c r="C116" s="201"/>
      <c r="D116" s="201"/>
      <c r="E116" s="201"/>
      <c r="F116" s="202"/>
      <c r="G116" s="39"/>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1"/>
    </row>
    <row r="117" spans="1:50" ht="32.25" customHeight="1" x14ac:dyDescent="0.15">
      <c r="A117" s="200"/>
      <c r="B117" s="201"/>
      <c r="C117" s="201"/>
      <c r="D117" s="201"/>
      <c r="E117" s="201"/>
      <c r="F117" s="202"/>
      <c r="G117" s="39"/>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1"/>
    </row>
    <row r="118" spans="1:50" ht="24.75" customHeight="1" x14ac:dyDescent="0.15">
      <c r="A118" s="200"/>
      <c r="B118" s="201"/>
      <c r="C118" s="201"/>
      <c r="D118" s="201"/>
      <c r="E118" s="201"/>
      <c r="F118" s="202"/>
      <c r="G118" s="39"/>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1"/>
    </row>
    <row r="119" spans="1:50" ht="58.5" customHeight="1" x14ac:dyDescent="0.15">
      <c r="A119" s="200"/>
      <c r="B119" s="201"/>
      <c r="C119" s="201"/>
      <c r="D119" s="201"/>
      <c r="E119" s="201"/>
      <c r="F119" s="202"/>
      <c r="G119" s="39"/>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1"/>
    </row>
    <row r="120" spans="1:50" ht="66.75" customHeight="1" thickBot="1" x14ac:dyDescent="0.2">
      <c r="A120" s="203"/>
      <c r="B120" s="204"/>
      <c r="C120" s="204"/>
      <c r="D120" s="204"/>
      <c r="E120" s="204"/>
      <c r="F120" s="205"/>
      <c r="G120" s="42"/>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4"/>
    </row>
    <row r="121" spans="1:50" ht="24.75" customHeight="1" x14ac:dyDescent="0.15">
      <c r="A121" s="206" t="s">
        <v>248</v>
      </c>
      <c r="B121" s="207"/>
      <c r="C121" s="207"/>
      <c r="D121" s="207"/>
      <c r="E121" s="207"/>
      <c r="F121" s="208"/>
      <c r="G121" s="172" t="s">
        <v>636</v>
      </c>
      <c r="H121" s="173"/>
      <c r="I121" s="173"/>
      <c r="J121" s="173"/>
      <c r="K121" s="173"/>
      <c r="L121" s="173"/>
      <c r="M121" s="173"/>
      <c r="N121" s="173"/>
      <c r="O121" s="173"/>
      <c r="P121" s="173"/>
      <c r="Q121" s="173"/>
      <c r="R121" s="173"/>
      <c r="S121" s="173"/>
      <c r="T121" s="173"/>
      <c r="U121" s="173"/>
      <c r="V121" s="173"/>
      <c r="W121" s="173"/>
      <c r="X121" s="173"/>
      <c r="Y121" s="173"/>
      <c r="Z121" s="173"/>
      <c r="AA121" s="173"/>
      <c r="AB121" s="174"/>
      <c r="AC121" s="172" t="s">
        <v>637</v>
      </c>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5"/>
    </row>
    <row r="122" spans="1:50" ht="24.75" customHeight="1" x14ac:dyDescent="0.15">
      <c r="A122" s="209"/>
      <c r="B122" s="210"/>
      <c r="C122" s="210"/>
      <c r="D122" s="210"/>
      <c r="E122" s="210"/>
      <c r="F122" s="211"/>
      <c r="G122" s="176" t="s">
        <v>15</v>
      </c>
      <c r="H122" s="177"/>
      <c r="I122" s="177"/>
      <c r="J122" s="177"/>
      <c r="K122" s="177"/>
      <c r="L122" s="178" t="s">
        <v>16</v>
      </c>
      <c r="M122" s="177"/>
      <c r="N122" s="177"/>
      <c r="O122" s="177"/>
      <c r="P122" s="177"/>
      <c r="Q122" s="177"/>
      <c r="R122" s="177"/>
      <c r="S122" s="177"/>
      <c r="T122" s="177"/>
      <c r="U122" s="177"/>
      <c r="V122" s="177"/>
      <c r="W122" s="177"/>
      <c r="X122" s="179"/>
      <c r="Y122" s="180" t="s">
        <v>17</v>
      </c>
      <c r="Z122" s="181"/>
      <c r="AA122" s="181"/>
      <c r="AB122" s="182"/>
      <c r="AC122" s="176" t="s">
        <v>15</v>
      </c>
      <c r="AD122" s="177"/>
      <c r="AE122" s="177"/>
      <c r="AF122" s="177"/>
      <c r="AG122" s="177"/>
      <c r="AH122" s="178" t="s">
        <v>16</v>
      </c>
      <c r="AI122" s="177"/>
      <c r="AJ122" s="177"/>
      <c r="AK122" s="177"/>
      <c r="AL122" s="177"/>
      <c r="AM122" s="177"/>
      <c r="AN122" s="177"/>
      <c r="AO122" s="177"/>
      <c r="AP122" s="177"/>
      <c r="AQ122" s="177"/>
      <c r="AR122" s="177"/>
      <c r="AS122" s="177"/>
      <c r="AT122" s="179"/>
      <c r="AU122" s="180" t="s">
        <v>17</v>
      </c>
      <c r="AV122" s="181"/>
      <c r="AW122" s="181"/>
      <c r="AX122" s="183"/>
    </row>
    <row r="123" spans="1:50" ht="24.75" customHeight="1" x14ac:dyDescent="0.15">
      <c r="A123" s="209"/>
      <c r="B123" s="210"/>
      <c r="C123" s="210"/>
      <c r="D123" s="210"/>
      <c r="E123" s="210"/>
      <c r="F123" s="211"/>
      <c r="G123" s="728" t="s">
        <v>607</v>
      </c>
      <c r="H123" s="729"/>
      <c r="I123" s="729"/>
      <c r="J123" s="729"/>
      <c r="K123" s="730"/>
      <c r="L123" s="151" t="s">
        <v>728</v>
      </c>
      <c r="M123" s="152"/>
      <c r="N123" s="152"/>
      <c r="O123" s="152"/>
      <c r="P123" s="152"/>
      <c r="Q123" s="152"/>
      <c r="R123" s="152"/>
      <c r="S123" s="152"/>
      <c r="T123" s="152"/>
      <c r="U123" s="152"/>
      <c r="V123" s="152"/>
      <c r="W123" s="152"/>
      <c r="X123" s="153"/>
      <c r="Y123" s="719">
        <v>388</v>
      </c>
      <c r="Z123" s="720"/>
      <c r="AA123" s="720"/>
      <c r="AB123" s="721"/>
      <c r="AC123" s="148" t="s">
        <v>625</v>
      </c>
      <c r="AD123" s="149"/>
      <c r="AE123" s="149"/>
      <c r="AF123" s="149"/>
      <c r="AG123" s="150"/>
      <c r="AH123" s="151" t="s">
        <v>638</v>
      </c>
      <c r="AI123" s="152"/>
      <c r="AJ123" s="152"/>
      <c r="AK123" s="152"/>
      <c r="AL123" s="152"/>
      <c r="AM123" s="152"/>
      <c r="AN123" s="152"/>
      <c r="AO123" s="152"/>
      <c r="AP123" s="152"/>
      <c r="AQ123" s="152"/>
      <c r="AR123" s="152"/>
      <c r="AS123" s="152"/>
      <c r="AT123" s="153"/>
      <c r="AU123" s="154">
        <v>1433.3</v>
      </c>
      <c r="AV123" s="155"/>
      <c r="AW123" s="155"/>
      <c r="AX123" s="157"/>
    </row>
    <row r="124" spans="1:50" ht="24.75" customHeight="1" x14ac:dyDescent="0.15">
      <c r="A124" s="209"/>
      <c r="B124" s="210"/>
      <c r="C124" s="210"/>
      <c r="D124" s="210"/>
      <c r="E124" s="210"/>
      <c r="F124" s="211"/>
      <c r="G124" s="184" t="s">
        <v>607</v>
      </c>
      <c r="H124" s="185"/>
      <c r="I124" s="185"/>
      <c r="J124" s="185"/>
      <c r="K124" s="186"/>
      <c r="L124" s="187" t="s">
        <v>730</v>
      </c>
      <c r="M124" s="188"/>
      <c r="N124" s="188"/>
      <c r="O124" s="188"/>
      <c r="P124" s="188"/>
      <c r="Q124" s="188"/>
      <c r="R124" s="188"/>
      <c r="S124" s="188"/>
      <c r="T124" s="188"/>
      <c r="U124" s="188"/>
      <c r="V124" s="188"/>
      <c r="W124" s="188"/>
      <c r="X124" s="189"/>
      <c r="Y124" s="190">
        <v>156.6</v>
      </c>
      <c r="Z124" s="191"/>
      <c r="AA124" s="191"/>
      <c r="AB124" s="193"/>
      <c r="AC124" s="184"/>
      <c r="AD124" s="185"/>
      <c r="AE124" s="185"/>
      <c r="AF124" s="185"/>
      <c r="AG124" s="186"/>
      <c r="AH124" s="187"/>
      <c r="AI124" s="188"/>
      <c r="AJ124" s="188"/>
      <c r="AK124" s="188"/>
      <c r="AL124" s="188"/>
      <c r="AM124" s="188"/>
      <c r="AN124" s="188"/>
      <c r="AO124" s="188"/>
      <c r="AP124" s="188"/>
      <c r="AQ124" s="188"/>
      <c r="AR124" s="188"/>
      <c r="AS124" s="188"/>
      <c r="AT124" s="189"/>
      <c r="AU124" s="190"/>
      <c r="AV124" s="191"/>
      <c r="AW124" s="191"/>
      <c r="AX124" s="192"/>
    </row>
    <row r="125" spans="1:50" ht="24.75" customHeight="1" x14ac:dyDescent="0.15">
      <c r="A125" s="209"/>
      <c r="B125" s="210"/>
      <c r="C125" s="210"/>
      <c r="D125" s="210"/>
      <c r="E125" s="210"/>
      <c r="F125" s="211"/>
      <c r="G125" s="184" t="s">
        <v>627</v>
      </c>
      <c r="H125" s="185"/>
      <c r="I125" s="185"/>
      <c r="J125" s="185"/>
      <c r="K125" s="186"/>
      <c r="L125" s="187" t="s">
        <v>634</v>
      </c>
      <c r="M125" s="196"/>
      <c r="N125" s="196"/>
      <c r="O125" s="196"/>
      <c r="P125" s="196"/>
      <c r="Q125" s="196"/>
      <c r="R125" s="196"/>
      <c r="S125" s="196"/>
      <c r="T125" s="196"/>
      <c r="U125" s="196"/>
      <c r="V125" s="196"/>
      <c r="W125" s="196"/>
      <c r="X125" s="197"/>
      <c r="Y125" s="190">
        <v>140</v>
      </c>
      <c r="Z125" s="191"/>
      <c r="AA125" s="191"/>
      <c r="AB125" s="192"/>
      <c r="AC125" s="184"/>
      <c r="AD125" s="185"/>
      <c r="AE125" s="185"/>
      <c r="AF125" s="185"/>
      <c r="AG125" s="186"/>
      <c r="AH125" s="187"/>
      <c r="AI125" s="196"/>
      <c r="AJ125" s="196"/>
      <c r="AK125" s="196"/>
      <c r="AL125" s="196"/>
      <c r="AM125" s="196"/>
      <c r="AN125" s="196"/>
      <c r="AO125" s="196"/>
      <c r="AP125" s="196"/>
      <c r="AQ125" s="196"/>
      <c r="AR125" s="196"/>
      <c r="AS125" s="196"/>
      <c r="AT125" s="197"/>
      <c r="AU125" s="190"/>
      <c r="AV125" s="191"/>
      <c r="AW125" s="191"/>
      <c r="AX125" s="192"/>
    </row>
    <row r="126" spans="1:50" ht="24.75" customHeight="1" x14ac:dyDescent="0.15">
      <c r="A126" s="209"/>
      <c r="B126" s="210"/>
      <c r="C126" s="210"/>
      <c r="D126" s="210"/>
      <c r="E126" s="210"/>
      <c r="F126" s="211"/>
      <c r="G126" s="184" t="s">
        <v>607</v>
      </c>
      <c r="H126" s="194"/>
      <c r="I126" s="194"/>
      <c r="J126" s="194"/>
      <c r="K126" s="195"/>
      <c r="L126" s="187" t="s">
        <v>635</v>
      </c>
      <c r="M126" s="196"/>
      <c r="N126" s="196"/>
      <c r="O126" s="196"/>
      <c r="P126" s="196"/>
      <c r="Q126" s="196"/>
      <c r="R126" s="196"/>
      <c r="S126" s="196"/>
      <c r="T126" s="196"/>
      <c r="U126" s="196"/>
      <c r="V126" s="196"/>
      <c r="W126" s="196"/>
      <c r="X126" s="197"/>
      <c r="Y126" s="190">
        <v>114.47499999999999</v>
      </c>
      <c r="Z126" s="191"/>
      <c r="AA126" s="191"/>
      <c r="AB126" s="192"/>
      <c r="AC126" s="184"/>
      <c r="AD126" s="194"/>
      <c r="AE126" s="194"/>
      <c r="AF126" s="194"/>
      <c r="AG126" s="195"/>
      <c r="AH126" s="187"/>
      <c r="AI126" s="196"/>
      <c r="AJ126" s="196"/>
      <c r="AK126" s="196"/>
      <c r="AL126" s="196"/>
      <c r="AM126" s="196"/>
      <c r="AN126" s="196"/>
      <c r="AO126" s="196"/>
      <c r="AP126" s="196"/>
      <c r="AQ126" s="196"/>
      <c r="AR126" s="196"/>
      <c r="AS126" s="196"/>
      <c r="AT126" s="197"/>
      <c r="AU126" s="190"/>
      <c r="AV126" s="191"/>
      <c r="AW126" s="191"/>
      <c r="AX126" s="192"/>
    </row>
    <row r="127" spans="1:50" ht="24.75" customHeight="1" x14ac:dyDescent="0.15">
      <c r="A127" s="209"/>
      <c r="B127" s="210"/>
      <c r="C127" s="210"/>
      <c r="D127" s="210"/>
      <c r="E127" s="210"/>
      <c r="F127" s="211"/>
      <c r="G127" s="184" t="s">
        <v>607</v>
      </c>
      <c r="H127" s="194"/>
      <c r="I127" s="194"/>
      <c r="J127" s="194"/>
      <c r="K127" s="195"/>
      <c r="L127" s="187" t="s">
        <v>633</v>
      </c>
      <c r="M127" s="196"/>
      <c r="N127" s="196"/>
      <c r="O127" s="196"/>
      <c r="P127" s="196"/>
      <c r="Q127" s="196"/>
      <c r="R127" s="196"/>
      <c r="S127" s="196"/>
      <c r="T127" s="196"/>
      <c r="U127" s="196"/>
      <c r="V127" s="196"/>
      <c r="W127" s="196"/>
      <c r="X127" s="197"/>
      <c r="Y127" s="190">
        <v>80.36</v>
      </c>
      <c r="Z127" s="191"/>
      <c r="AA127" s="191"/>
      <c r="AB127" s="192"/>
      <c r="AC127" s="184"/>
      <c r="AD127" s="185"/>
      <c r="AE127" s="185"/>
      <c r="AF127" s="185"/>
      <c r="AG127" s="186"/>
      <c r="AH127" s="187"/>
      <c r="AI127" s="188"/>
      <c r="AJ127" s="188"/>
      <c r="AK127" s="188"/>
      <c r="AL127" s="188"/>
      <c r="AM127" s="188"/>
      <c r="AN127" s="188"/>
      <c r="AO127" s="188"/>
      <c r="AP127" s="188"/>
      <c r="AQ127" s="188"/>
      <c r="AR127" s="188"/>
      <c r="AS127" s="188"/>
      <c r="AT127" s="189"/>
      <c r="AU127" s="190"/>
      <c r="AV127" s="191"/>
      <c r="AW127" s="191"/>
      <c r="AX127" s="192"/>
    </row>
    <row r="128" spans="1:50" ht="24.75" customHeight="1" x14ac:dyDescent="0.15">
      <c r="A128" s="209"/>
      <c r="B128" s="210"/>
      <c r="C128" s="210"/>
      <c r="D128" s="210"/>
      <c r="E128" s="210"/>
      <c r="F128" s="211"/>
      <c r="G128" s="184" t="s">
        <v>625</v>
      </c>
      <c r="H128" s="185"/>
      <c r="I128" s="185"/>
      <c r="J128" s="185"/>
      <c r="K128" s="186"/>
      <c r="L128" s="187" t="s">
        <v>729</v>
      </c>
      <c r="M128" s="188"/>
      <c r="N128" s="188"/>
      <c r="O128" s="188"/>
      <c r="P128" s="188"/>
      <c r="Q128" s="188"/>
      <c r="R128" s="188"/>
      <c r="S128" s="188"/>
      <c r="T128" s="188"/>
      <c r="U128" s="188"/>
      <c r="V128" s="188"/>
      <c r="W128" s="188"/>
      <c r="X128" s="189"/>
      <c r="Y128" s="190">
        <v>7</v>
      </c>
      <c r="Z128" s="191"/>
      <c r="AA128" s="191"/>
      <c r="AB128" s="193"/>
      <c r="AC128" s="184"/>
      <c r="AD128" s="185"/>
      <c r="AE128" s="185"/>
      <c r="AF128" s="185"/>
      <c r="AG128" s="186"/>
      <c r="AH128" s="187"/>
      <c r="AI128" s="188"/>
      <c r="AJ128" s="188"/>
      <c r="AK128" s="188"/>
      <c r="AL128" s="188"/>
      <c r="AM128" s="188"/>
      <c r="AN128" s="188"/>
      <c r="AO128" s="188"/>
      <c r="AP128" s="188"/>
      <c r="AQ128" s="188"/>
      <c r="AR128" s="188"/>
      <c r="AS128" s="188"/>
      <c r="AT128" s="189"/>
      <c r="AU128" s="190"/>
      <c r="AV128" s="191"/>
      <c r="AW128" s="191"/>
      <c r="AX128" s="192"/>
    </row>
    <row r="129" spans="1:51" ht="24.75" customHeight="1" thickBot="1" x14ac:dyDescent="0.2">
      <c r="A129" s="209"/>
      <c r="B129" s="210"/>
      <c r="C129" s="210"/>
      <c r="D129" s="210"/>
      <c r="E129" s="210"/>
      <c r="F129" s="211"/>
      <c r="G129" s="163" t="s">
        <v>18</v>
      </c>
      <c r="H129" s="164"/>
      <c r="I129" s="164"/>
      <c r="J129" s="164"/>
      <c r="K129" s="164"/>
      <c r="L129" s="165"/>
      <c r="M129" s="166"/>
      <c r="N129" s="166"/>
      <c r="O129" s="166"/>
      <c r="P129" s="166"/>
      <c r="Q129" s="166"/>
      <c r="R129" s="166"/>
      <c r="S129" s="166"/>
      <c r="T129" s="166"/>
      <c r="U129" s="166"/>
      <c r="V129" s="166"/>
      <c r="W129" s="166"/>
      <c r="X129" s="167"/>
      <c r="Y129" s="168">
        <f>SUM(Y123:AB128)</f>
        <v>886.43500000000006</v>
      </c>
      <c r="Z129" s="169"/>
      <c r="AA129" s="169"/>
      <c r="AB129" s="170"/>
      <c r="AC129" s="163" t="s">
        <v>18</v>
      </c>
      <c r="AD129" s="164"/>
      <c r="AE129" s="164"/>
      <c r="AF129" s="164"/>
      <c r="AG129" s="164"/>
      <c r="AH129" s="165"/>
      <c r="AI129" s="166"/>
      <c r="AJ129" s="166"/>
      <c r="AK129" s="166"/>
      <c r="AL129" s="166"/>
      <c r="AM129" s="166"/>
      <c r="AN129" s="166"/>
      <c r="AO129" s="166"/>
      <c r="AP129" s="166"/>
      <c r="AQ129" s="166"/>
      <c r="AR129" s="166"/>
      <c r="AS129" s="166"/>
      <c r="AT129" s="167"/>
      <c r="AU129" s="168">
        <f>SUM(AU123:AX128)</f>
        <v>1433.3</v>
      </c>
      <c r="AV129" s="169"/>
      <c r="AW129" s="169"/>
      <c r="AX129" s="171"/>
    </row>
    <row r="130" spans="1:51" ht="24.75" customHeight="1" x14ac:dyDescent="0.15">
      <c r="A130" s="209"/>
      <c r="B130" s="210"/>
      <c r="C130" s="210"/>
      <c r="D130" s="210"/>
      <c r="E130" s="210"/>
      <c r="F130" s="211"/>
      <c r="G130" s="172" t="s">
        <v>619</v>
      </c>
      <c r="H130" s="173"/>
      <c r="I130" s="173"/>
      <c r="J130" s="173"/>
      <c r="K130" s="173"/>
      <c r="L130" s="173"/>
      <c r="M130" s="173"/>
      <c r="N130" s="173"/>
      <c r="O130" s="173"/>
      <c r="P130" s="173"/>
      <c r="Q130" s="173"/>
      <c r="R130" s="173"/>
      <c r="S130" s="173"/>
      <c r="T130" s="173"/>
      <c r="U130" s="173"/>
      <c r="V130" s="173"/>
      <c r="W130" s="173"/>
      <c r="X130" s="173"/>
      <c r="Y130" s="173"/>
      <c r="Z130" s="173"/>
      <c r="AA130" s="173"/>
      <c r="AB130" s="174"/>
      <c r="AC130" s="172" t="s">
        <v>639</v>
      </c>
      <c r="AD130" s="173"/>
      <c r="AE130" s="173"/>
      <c r="AF130" s="173"/>
      <c r="AG130" s="173"/>
      <c r="AH130" s="173"/>
      <c r="AI130" s="173"/>
      <c r="AJ130" s="173"/>
      <c r="AK130" s="173"/>
      <c r="AL130" s="173"/>
      <c r="AM130" s="173"/>
      <c r="AN130" s="173"/>
      <c r="AO130" s="173"/>
      <c r="AP130" s="173"/>
      <c r="AQ130" s="173"/>
      <c r="AR130" s="173"/>
      <c r="AS130" s="173"/>
      <c r="AT130" s="173"/>
      <c r="AU130" s="173"/>
      <c r="AV130" s="173"/>
      <c r="AW130" s="173"/>
      <c r="AX130" s="175"/>
      <c r="AY130">
        <f>COUNTA($G$132,$AC$132)</f>
        <v>2</v>
      </c>
    </row>
    <row r="131" spans="1:51" ht="24.75" customHeight="1" x14ac:dyDescent="0.15">
      <c r="A131" s="209"/>
      <c r="B131" s="210"/>
      <c r="C131" s="210"/>
      <c r="D131" s="210"/>
      <c r="E131" s="210"/>
      <c r="F131" s="211"/>
      <c r="G131" s="176" t="s">
        <v>15</v>
      </c>
      <c r="H131" s="177"/>
      <c r="I131" s="177"/>
      <c r="J131" s="177"/>
      <c r="K131" s="177"/>
      <c r="L131" s="178" t="s">
        <v>16</v>
      </c>
      <c r="M131" s="177"/>
      <c r="N131" s="177"/>
      <c r="O131" s="177"/>
      <c r="P131" s="177"/>
      <c r="Q131" s="177"/>
      <c r="R131" s="177"/>
      <c r="S131" s="177"/>
      <c r="T131" s="177"/>
      <c r="U131" s="177"/>
      <c r="V131" s="177"/>
      <c r="W131" s="177"/>
      <c r="X131" s="179"/>
      <c r="Y131" s="180" t="s">
        <v>17</v>
      </c>
      <c r="Z131" s="181"/>
      <c r="AA131" s="181"/>
      <c r="AB131" s="182"/>
      <c r="AC131" s="176" t="s">
        <v>15</v>
      </c>
      <c r="AD131" s="177"/>
      <c r="AE131" s="177"/>
      <c r="AF131" s="177"/>
      <c r="AG131" s="177"/>
      <c r="AH131" s="178" t="s">
        <v>16</v>
      </c>
      <c r="AI131" s="177"/>
      <c r="AJ131" s="177"/>
      <c r="AK131" s="177"/>
      <c r="AL131" s="177"/>
      <c r="AM131" s="177"/>
      <c r="AN131" s="177"/>
      <c r="AO131" s="177"/>
      <c r="AP131" s="177"/>
      <c r="AQ131" s="177"/>
      <c r="AR131" s="177"/>
      <c r="AS131" s="177"/>
      <c r="AT131" s="179"/>
      <c r="AU131" s="180" t="s">
        <v>17</v>
      </c>
      <c r="AV131" s="181"/>
      <c r="AW131" s="181"/>
      <c r="AX131" s="183"/>
      <c r="AY131">
        <f>$AY$130</f>
        <v>2</v>
      </c>
    </row>
    <row r="132" spans="1:51" ht="24.75" customHeight="1" x14ac:dyDescent="0.15">
      <c r="A132" s="209"/>
      <c r="B132" s="210"/>
      <c r="C132" s="210"/>
      <c r="D132" s="210"/>
      <c r="E132" s="210"/>
      <c r="F132" s="211"/>
      <c r="G132" s="184" t="s">
        <v>607</v>
      </c>
      <c r="H132" s="185"/>
      <c r="I132" s="185"/>
      <c r="J132" s="185"/>
      <c r="K132" s="186"/>
      <c r="L132" s="151" t="s">
        <v>623</v>
      </c>
      <c r="M132" s="198"/>
      <c r="N132" s="198"/>
      <c r="O132" s="198"/>
      <c r="P132" s="198"/>
      <c r="Q132" s="198"/>
      <c r="R132" s="198"/>
      <c r="S132" s="198"/>
      <c r="T132" s="198"/>
      <c r="U132" s="198"/>
      <c r="V132" s="198"/>
      <c r="W132" s="198"/>
      <c r="X132" s="199"/>
      <c r="Y132" s="154">
        <v>455.3</v>
      </c>
      <c r="Z132" s="155"/>
      <c r="AA132" s="155"/>
      <c r="AB132" s="156"/>
      <c r="AC132" s="148" t="s">
        <v>621</v>
      </c>
      <c r="AD132" s="149"/>
      <c r="AE132" s="149"/>
      <c r="AF132" s="149"/>
      <c r="AG132" s="150"/>
      <c r="AH132" s="151" t="s">
        <v>640</v>
      </c>
      <c r="AI132" s="152"/>
      <c r="AJ132" s="152"/>
      <c r="AK132" s="152"/>
      <c r="AL132" s="152"/>
      <c r="AM132" s="152"/>
      <c r="AN132" s="152"/>
      <c r="AO132" s="152"/>
      <c r="AP132" s="152"/>
      <c r="AQ132" s="152"/>
      <c r="AR132" s="152"/>
      <c r="AS132" s="152"/>
      <c r="AT132" s="153"/>
      <c r="AU132" s="154">
        <v>146</v>
      </c>
      <c r="AV132" s="155"/>
      <c r="AW132" s="155"/>
      <c r="AX132" s="156"/>
      <c r="AY132">
        <f>$AY$130</f>
        <v>2</v>
      </c>
    </row>
    <row r="133" spans="1:51" ht="24.75" customHeight="1" x14ac:dyDescent="0.15">
      <c r="A133" s="209"/>
      <c r="B133" s="210"/>
      <c r="C133" s="210"/>
      <c r="D133" s="210"/>
      <c r="E133" s="210"/>
      <c r="F133" s="211"/>
      <c r="G133" s="184" t="s">
        <v>620</v>
      </c>
      <c r="H133" s="185"/>
      <c r="I133" s="185"/>
      <c r="J133" s="185"/>
      <c r="K133" s="186"/>
      <c r="L133" s="187" t="s">
        <v>622</v>
      </c>
      <c r="M133" s="188"/>
      <c r="N133" s="188"/>
      <c r="O133" s="188"/>
      <c r="P133" s="188"/>
      <c r="Q133" s="188"/>
      <c r="R133" s="188"/>
      <c r="S133" s="188"/>
      <c r="T133" s="188"/>
      <c r="U133" s="188"/>
      <c r="V133" s="188"/>
      <c r="W133" s="188"/>
      <c r="X133" s="189"/>
      <c r="Y133" s="190">
        <v>395</v>
      </c>
      <c r="Z133" s="191"/>
      <c r="AA133" s="191"/>
      <c r="AB133" s="193"/>
      <c r="AC133" s="184"/>
      <c r="AD133" s="185"/>
      <c r="AE133" s="185"/>
      <c r="AF133" s="185"/>
      <c r="AG133" s="186"/>
      <c r="AH133" s="187"/>
      <c r="AI133" s="188"/>
      <c r="AJ133" s="188"/>
      <c r="AK133" s="188"/>
      <c r="AL133" s="188"/>
      <c r="AM133" s="188"/>
      <c r="AN133" s="188"/>
      <c r="AO133" s="188"/>
      <c r="AP133" s="188"/>
      <c r="AQ133" s="188"/>
      <c r="AR133" s="188"/>
      <c r="AS133" s="188"/>
      <c r="AT133" s="189"/>
      <c r="AU133" s="190"/>
      <c r="AV133" s="191"/>
      <c r="AW133" s="191"/>
      <c r="AX133" s="192"/>
      <c r="AY133">
        <f>$AY$130</f>
        <v>2</v>
      </c>
    </row>
    <row r="134" spans="1:51" ht="24.75" customHeight="1" thickBot="1" x14ac:dyDescent="0.2">
      <c r="A134" s="209"/>
      <c r="B134" s="210"/>
      <c r="C134" s="210"/>
      <c r="D134" s="210"/>
      <c r="E134" s="210"/>
      <c r="F134" s="211"/>
      <c r="G134" s="163" t="s">
        <v>18</v>
      </c>
      <c r="H134" s="164"/>
      <c r="I134" s="164"/>
      <c r="J134" s="164"/>
      <c r="K134" s="164"/>
      <c r="L134" s="165"/>
      <c r="M134" s="166"/>
      <c r="N134" s="166"/>
      <c r="O134" s="166"/>
      <c r="P134" s="166"/>
      <c r="Q134" s="166"/>
      <c r="R134" s="166"/>
      <c r="S134" s="166"/>
      <c r="T134" s="166"/>
      <c r="U134" s="166"/>
      <c r="V134" s="166"/>
      <c r="W134" s="166"/>
      <c r="X134" s="167"/>
      <c r="Y134" s="168">
        <f>SUM(Y132:AB133)</f>
        <v>850.3</v>
      </c>
      <c r="Z134" s="169"/>
      <c r="AA134" s="169"/>
      <c r="AB134" s="170"/>
      <c r="AC134" s="163" t="s">
        <v>18</v>
      </c>
      <c r="AD134" s="164"/>
      <c r="AE134" s="164"/>
      <c r="AF134" s="164"/>
      <c r="AG134" s="164"/>
      <c r="AH134" s="165"/>
      <c r="AI134" s="166"/>
      <c r="AJ134" s="166"/>
      <c r="AK134" s="166"/>
      <c r="AL134" s="166"/>
      <c r="AM134" s="166"/>
      <c r="AN134" s="166"/>
      <c r="AO134" s="166"/>
      <c r="AP134" s="166"/>
      <c r="AQ134" s="166"/>
      <c r="AR134" s="166"/>
      <c r="AS134" s="166"/>
      <c r="AT134" s="167"/>
      <c r="AU134" s="168">
        <f>SUM(AU132:AX133)</f>
        <v>146</v>
      </c>
      <c r="AV134" s="169"/>
      <c r="AW134" s="169"/>
      <c r="AX134" s="171"/>
      <c r="AY134">
        <f>$AY$130</f>
        <v>2</v>
      </c>
    </row>
    <row r="135" spans="1:51" ht="24.75" customHeight="1" x14ac:dyDescent="0.15">
      <c r="A135" s="209"/>
      <c r="B135" s="210"/>
      <c r="C135" s="210"/>
      <c r="D135" s="210"/>
      <c r="E135" s="210"/>
      <c r="F135" s="211"/>
      <c r="G135" s="172" t="s">
        <v>641</v>
      </c>
      <c r="H135" s="173"/>
      <c r="I135" s="173"/>
      <c r="J135" s="173"/>
      <c r="K135" s="173"/>
      <c r="L135" s="173"/>
      <c r="M135" s="173"/>
      <c r="N135" s="173"/>
      <c r="O135" s="173"/>
      <c r="P135" s="173"/>
      <c r="Q135" s="173"/>
      <c r="R135" s="173"/>
      <c r="S135" s="173"/>
      <c r="T135" s="173"/>
      <c r="U135" s="173"/>
      <c r="V135" s="173"/>
      <c r="W135" s="173"/>
      <c r="X135" s="173"/>
      <c r="Y135" s="173"/>
      <c r="Z135" s="173"/>
      <c r="AA135" s="173"/>
      <c r="AB135" s="174"/>
      <c r="AC135" s="172" t="s">
        <v>617</v>
      </c>
      <c r="AD135" s="173"/>
      <c r="AE135" s="173"/>
      <c r="AF135" s="173"/>
      <c r="AG135" s="173"/>
      <c r="AH135" s="173"/>
      <c r="AI135" s="173"/>
      <c r="AJ135" s="173"/>
      <c r="AK135" s="173"/>
      <c r="AL135" s="173"/>
      <c r="AM135" s="173"/>
      <c r="AN135" s="173"/>
      <c r="AO135" s="173"/>
      <c r="AP135" s="173"/>
      <c r="AQ135" s="173"/>
      <c r="AR135" s="173"/>
      <c r="AS135" s="173"/>
      <c r="AT135" s="173"/>
      <c r="AU135" s="173"/>
      <c r="AV135" s="173"/>
      <c r="AW135" s="173"/>
      <c r="AX135" s="175"/>
      <c r="AY135">
        <f>COUNTA($G$137,$AC$137)</f>
        <v>2</v>
      </c>
    </row>
    <row r="136" spans="1:51" ht="24.75" customHeight="1" x14ac:dyDescent="0.15">
      <c r="A136" s="209"/>
      <c r="B136" s="210"/>
      <c r="C136" s="210"/>
      <c r="D136" s="210"/>
      <c r="E136" s="210"/>
      <c r="F136" s="211"/>
      <c r="G136" s="176" t="s">
        <v>15</v>
      </c>
      <c r="H136" s="177"/>
      <c r="I136" s="177"/>
      <c r="J136" s="177"/>
      <c r="K136" s="177"/>
      <c r="L136" s="178" t="s">
        <v>16</v>
      </c>
      <c r="M136" s="177"/>
      <c r="N136" s="177"/>
      <c r="O136" s="177"/>
      <c r="P136" s="177"/>
      <c r="Q136" s="177"/>
      <c r="R136" s="177"/>
      <c r="S136" s="177"/>
      <c r="T136" s="177"/>
      <c r="U136" s="177"/>
      <c r="V136" s="177"/>
      <c r="W136" s="177"/>
      <c r="X136" s="179"/>
      <c r="Y136" s="180" t="s">
        <v>17</v>
      </c>
      <c r="Z136" s="181"/>
      <c r="AA136" s="181"/>
      <c r="AB136" s="182"/>
      <c r="AC136" s="176" t="s">
        <v>15</v>
      </c>
      <c r="AD136" s="177"/>
      <c r="AE136" s="177"/>
      <c r="AF136" s="177"/>
      <c r="AG136" s="177"/>
      <c r="AH136" s="178" t="s">
        <v>16</v>
      </c>
      <c r="AI136" s="177"/>
      <c r="AJ136" s="177"/>
      <c r="AK136" s="177"/>
      <c r="AL136" s="177"/>
      <c r="AM136" s="177"/>
      <c r="AN136" s="177"/>
      <c r="AO136" s="177"/>
      <c r="AP136" s="177"/>
      <c r="AQ136" s="177"/>
      <c r="AR136" s="177"/>
      <c r="AS136" s="177"/>
      <c r="AT136" s="179"/>
      <c r="AU136" s="180" t="s">
        <v>17</v>
      </c>
      <c r="AV136" s="181"/>
      <c r="AW136" s="181"/>
      <c r="AX136" s="183"/>
      <c r="AY136">
        <f t="shared" ref="AY136:AY142" si="0">$AY$135</f>
        <v>2</v>
      </c>
    </row>
    <row r="137" spans="1:51" ht="24.75" customHeight="1" x14ac:dyDescent="0.15">
      <c r="A137" s="209"/>
      <c r="B137" s="210"/>
      <c r="C137" s="210"/>
      <c r="D137" s="210"/>
      <c r="E137" s="210"/>
      <c r="F137" s="211"/>
      <c r="G137" s="148" t="s">
        <v>624</v>
      </c>
      <c r="H137" s="149"/>
      <c r="I137" s="149"/>
      <c r="J137" s="149"/>
      <c r="K137" s="150"/>
      <c r="L137" s="151" t="s">
        <v>628</v>
      </c>
      <c r="M137" s="152"/>
      <c r="N137" s="152"/>
      <c r="O137" s="152"/>
      <c r="P137" s="152"/>
      <c r="Q137" s="152"/>
      <c r="R137" s="152"/>
      <c r="S137" s="152"/>
      <c r="T137" s="152"/>
      <c r="U137" s="152"/>
      <c r="V137" s="152"/>
      <c r="W137" s="152"/>
      <c r="X137" s="153"/>
      <c r="Y137" s="154">
        <v>2447.6999999999998</v>
      </c>
      <c r="Z137" s="155"/>
      <c r="AA137" s="155"/>
      <c r="AB137" s="156"/>
      <c r="AC137" s="148" t="s">
        <v>616</v>
      </c>
      <c r="AD137" s="149"/>
      <c r="AE137" s="149"/>
      <c r="AF137" s="149"/>
      <c r="AG137" s="150"/>
      <c r="AH137" s="151" t="s">
        <v>613</v>
      </c>
      <c r="AI137" s="152"/>
      <c r="AJ137" s="152"/>
      <c r="AK137" s="152"/>
      <c r="AL137" s="152"/>
      <c r="AM137" s="152"/>
      <c r="AN137" s="152"/>
      <c r="AO137" s="152"/>
      <c r="AP137" s="152"/>
      <c r="AQ137" s="152"/>
      <c r="AR137" s="152"/>
      <c r="AS137" s="152"/>
      <c r="AT137" s="153"/>
      <c r="AU137" s="154">
        <v>544.5</v>
      </c>
      <c r="AV137" s="155"/>
      <c r="AW137" s="155"/>
      <c r="AX137" s="157"/>
      <c r="AY137">
        <f t="shared" si="0"/>
        <v>2</v>
      </c>
    </row>
    <row r="138" spans="1:51" ht="24.75" customHeight="1" x14ac:dyDescent="0.15">
      <c r="A138" s="209"/>
      <c r="B138" s="210"/>
      <c r="C138" s="210"/>
      <c r="D138" s="210"/>
      <c r="E138" s="210"/>
      <c r="F138" s="211"/>
      <c r="G138" s="184" t="s">
        <v>625</v>
      </c>
      <c r="H138" s="185"/>
      <c r="I138" s="185"/>
      <c r="J138" s="185"/>
      <c r="K138" s="186"/>
      <c r="L138" s="187" t="s">
        <v>629</v>
      </c>
      <c r="M138" s="188"/>
      <c r="N138" s="188"/>
      <c r="O138" s="188"/>
      <c r="P138" s="188"/>
      <c r="Q138" s="188"/>
      <c r="R138" s="188"/>
      <c r="S138" s="188"/>
      <c r="T138" s="188"/>
      <c r="U138" s="188"/>
      <c r="V138" s="188"/>
      <c r="W138" s="188"/>
      <c r="X138" s="189"/>
      <c r="Y138" s="190">
        <v>508.6</v>
      </c>
      <c r="Z138" s="191"/>
      <c r="AA138" s="191"/>
      <c r="AB138" s="193"/>
      <c r="AC138" s="184"/>
      <c r="AD138" s="194"/>
      <c r="AE138" s="194"/>
      <c r="AF138" s="194"/>
      <c r="AG138" s="195"/>
      <c r="AH138" s="187"/>
      <c r="AI138" s="196"/>
      <c r="AJ138" s="196"/>
      <c r="AK138" s="196"/>
      <c r="AL138" s="196"/>
      <c r="AM138" s="196"/>
      <c r="AN138" s="196"/>
      <c r="AO138" s="196"/>
      <c r="AP138" s="196"/>
      <c r="AQ138" s="196"/>
      <c r="AR138" s="196"/>
      <c r="AS138" s="196"/>
      <c r="AT138" s="197"/>
      <c r="AU138" s="190"/>
      <c r="AV138" s="191"/>
      <c r="AW138" s="191"/>
      <c r="AX138" s="192"/>
      <c r="AY138">
        <f t="shared" si="0"/>
        <v>2</v>
      </c>
    </row>
    <row r="139" spans="1:51" ht="24.75" customHeight="1" x14ac:dyDescent="0.15">
      <c r="A139" s="209"/>
      <c r="B139" s="210"/>
      <c r="C139" s="210"/>
      <c r="D139" s="210"/>
      <c r="E139" s="210"/>
      <c r="F139" s="211"/>
      <c r="G139" s="184" t="s">
        <v>626</v>
      </c>
      <c r="H139" s="185"/>
      <c r="I139" s="185"/>
      <c r="J139" s="185"/>
      <c r="K139" s="186"/>
      <c r="L139" s="187" t="s">
        <v>630</v>
      </c>
      <c r="M139" s="188"/>
      <c r="N139" s="188"/>
      <c r="O139" s="188"/>
      <c r="P139" s="188"/>
      <c r="Q139" s="188"/>
      <c r="R139" s="188"/>
      <c r="S139" s="188"/>
      <c r="T139" s="188"/>
      <c r="U139" s="188"/>
      <c r="V139" s="188"/>
      <c r="W139" s="188"/>
      <c r="X139" s="189"/>
      <c r="Y139" s="190">
        <v>180.6</v>
      </c>
      <c r="Z139" s="191"/>
      <c r="AA139" s="191"/>
      <c r="AB139" s="193"/>
      <c r="AC139" s="184"/>
      <c r="AD139" s="194"/>
      <c r="AE139" s="194"/>
      <c r="AF139" s="194"/>
      <c r="AG139" s="195"/>
      <c r="AH139" s="187"/>
      <c r="AI139" s="196"/>
      <c r="AJ139" s="196"/>
      <c r="AK139" s="196"/>
      <c r="AL139" s="196"/>
      <c r="AM139" s="196"/>
      <c r="AN139" s="196"/>
      <c r="AO139" s="196"/>
      <c r="AP139" s="196"/>
      <c r="AQ139" s="196"/>
      <c r="AR139" s="196"/>
      <c r="AS139" s="196"/>
      <c r="AT139" s="197"/>
      <c r="AU139" s="190"/>
      <c r="AV139" s="191"/>
      <c r="AW139" s="191"/>
      <c r="AX139" s="192"/>
      <c r="AY139">
        <f t="shared" si="0"/>
        <v>2</v>
      </c>
    </row>
    <row r="140" spans="1:51" ht="24.75" customHeight="1" x14ac:dyDescent="0.15">
      <c r="A140" s="209"/>
      <c r="B140" s="210"/>
      <c r="C140" s="210"/>
      <c r="D140" s="210"/>
      <c r="E140" s="210"/>
      <c r="F140" s="211"/>
      <c r="G140" s="184" t="s">
        <v>627</v>
      </c>
      <c r="H140" s="185"/>
      <c r="I140" s="185"/>
      <c r="J140" s="185"/>
      <c r="K140" s="186"/>
      <c r="L140" s="187" t="s">
        <v>631</v>
      </c>
      <c r="M140" s="188"/>
      <c r="N140" s="188"/>
      <c r="O140" s="188"/>
      <c r="P140" s="188"/>
      <c r="Q140" s="188"/>
      <c r="R140" s="188"/>
      <c r="S140" s="188"/>
      <c r="T140" s="188"/>
      <c r="U140" s="188"/>
      <c r="V140" s="188"/>
      <c r="W140" s="188"/>
      <c r="X140" s="189"/>
      <c r="Y140" s="190">
        <v>60</v>
      </c>
      <c r="Z140" s="191"/>
      <c r="AA140" s="191"/>
      <c r="AB140" s="193"/>
      <c r="AC140" s="184"/>
      <c r="AD140" s="185"/>
      <c r="AE140" s="185"/>
      <c r="AF140" s="185"/>
      <c r="AG140" s="186"/>
      <c r="AH140" s="187"/>
      <c r="AI140" s="188"/>
      <c r="AJ140" s="188"/>
      <c r="AK140" s="188"/>
      <c r="AL140" s="188"/>
      <c r="AM140" s="188"/>
      <c r="AN140" s="188"/>
      <c r="AO140" s="188"/>
      <c r="AP140" s="188"/>
      <c r="AQ140" s="188"/>
      <c r="AR140" s="188"/>
      <c r="AS140" s="188"/>
      <c r="AT140" s="189"/>
      <c r="AU140" s="190"/>
      <c r="AV140" s="191"/>
      <c r="AW140" s="191"/>
      <c r="AX140" s="192"/>
      <c r="AY140">
        <f t="shared" si="0"/>
        <v>2</v>
      </c>
    </row>
    <row r="141" spans="1:51" ht="24.75" customHeight="1" x14ac:dyDescent="0.15">
      <c r="A141" s="209"/>
      <c r="B141" s="210"/>
      <c r="C141" s="210"/>
      <c r="D141" s="210"/>
      <c r="E141" s="210"/>
      <c r="F141" s="211"/>
      <c r="G141" s="184" t="s">
        <v>73</v>
      </c>
      <c r="H141" s="185"/>
      <c r="I141" s="185"/>
      <c r="J141" s="185"/>
      <c r="K141" s="186"/>
      <c r="L141" s="187" t="s">
        <v>632</v>
      </c>
      <c r="M141" s="188"/>
      <c r="N141" s="188"/>
      <c r="O141" s="188"/>
      <c r="P141" s="188"/>
      <c r="Q141" s="188"/>
      <c r="R141" s="188"/>
      <c r="S141" s="188"/>
      <c r="T141" s="188"/>
      <c r="U141" s="188"/>
      <c r="V141" s="188"/>
      <c r="W141" s="188"/>
      <c r="X141" s="189"/>
      <c r="Y141" s="190">
        <v>33.700000000000003</v>
      </c>
      <c r="Z141" s="191"/>
      <c r="AA141" s="191"/>
      <c r="AB141" s="193"/>
      <c r="AC141" s="184"/>
      <c r="AD141" s="185"/>
      <c r="AE141" s="185"/>
      <c r="AF141" s="185"/>
      <c r="AG141" s="186"/>
      <c r="AH141" s="187"/>
      <c r="AI141" s="188"/>
      <c r="AJ141" s="188"/>
      <c r="AK141" s="188"/>
      <c r="AL141" s="188"/>
      <c r="AM141" s="188"/>
      <c r="AN141" s="188"/>
      <c r="AO141" s="188"/>
      <c r="AP141" s="188"/>
      <c r="AQ141" s="188"/>
      <c r="AR141" s="188"/>
      <c r="AS141" s="188"/>
      <c r="AT141" s="189"/>
      <c r="AU141" s="190"/>
      <c r="AV141" s="191"/>
      <c r="AW141" s="191"/>
      <c r="AX141" s="192"/>
      <c r="AY141">
        <f t="shared" si="0"/>
        <v>2</v>
      </c>
    </row>
    <row r="142" spans="1:51" ht="24.75" customHeight="1" thickBot="1" x14ac:dyDescent="0.2">
      <c r="A142" s="209"/>
      <c r="B142" s="210"/>
      <c r="C142" s="210"/>
      <c r="D142" s="210"/>
      <c r="E142" s="210"/>
      <c r="F142" s="211"/>
      <c r="G142" s="163" t="s">
        <v>18</v>
      </c>
      <c r="H142" s="164"/>
      <c r="I142" s="164"/>
      <c r="J142" s="164"/>
      <c r="K142" s="164"/>
      <c r="L142" s="165"/>
      <c r="M142" s="166"/>
      <c r="N142" s="166"/>
      <c r="O142" s="166"/>
      <c r="P142" s="166"/>
      <c r="Q142" s="166"/>
      <c r="R142" s="166"/>
      <c r="S142" s="166"/>
      <c r="T142" s="166"/>
      <c r="U142" s="166"/>
      <c r="V142" s="166"/>
      <c r="W142" s="166"/>
      <c r="X142" s="167"/>
      <c r="Y142" s="168">
        <f>SUM(Y137:AB141)</f>
        <v>3230.5999999999995</v>
      </c>
      <c r="Z142" s="169"/>
      <c r="AA142" s="169"/>
      <c r="AB142" s="170"/>
      <c r="AC142" s="163" t="s">
        <v>18</v>
      </c>
      <c r="AD142" s="164"/>
      <c r="AE142" s="164"/>
      <c r="AF142" s="164"/>
      <c r="AG142" s="164"/>
      <c r="AH142" s="165"/>
      <c r="AI142" s="166"/>
      <c r="AJ142" s="166"/>
      <c r="AK142" s="166"/>
      <c r="AL142" s="166"/>
      <c r="AM142" s="166"/>
      <c r="AN142" s="166"/>
      <c r="AO142" s="166"/>
      <c r="AP142" s="166"/>
      <c r="AQ142" s="166"/>
      <c r="AR142" s="166"/>
      <c r="AS142" s="166"/>
      <c r="AT142" s="167"/>
      <c r="AU142" s="168">
        <f>SUM(AU137:AX141)</f>
        <v>544.5</v>
      </c>
      <c r="AV142" s="169"/>
      <c r="AW142" s="169"/>
      <c r="AX142" s="171"/>
      <c r="AY142">
        <f t="shared" si="0"/>
        <v>2</v>
      </c>
    </row>
    <row r="143" spans="1:51" ht="24.75" customHeight="1" x14ac:dyDescent="0.15">
      <c r="A143" s="209"/>
      <c r="B143" s="210"/>
      <c r="C143" s="210"/>
      <c r="D143" s="210"/>
      <c r="E143" s="210"/>
      <c r="F143" s="211"/>
      <c r="G143" s="172" t="s">
        <v>618</v>
      </c>
      <c r="H143" s="173"/>
      <c r="I143" s="173"/>
      <c r="J143" s="173"/>
      <c r="K143" s="173"/>
      <c r="L143" s="173"/>
      <c r="M143" s="173"/>
      <c r="N143" s="173"/>
      <c r="O143" s="173"/>
      <c r="P143" s="173"/>
      <c r="Q143" s="173"/>
      <c r="R143" s="173"/>
      <c r="S143" s="173"/>
      <c r="T143" s="173"/>
      <c r="U143" s="173"/>
      <c r="V143" s="173"/>
      <c r="W143" s="173"/>
      <c r="X143" s="173"/>
      <c r="Y143" s="173"/>
      <c r="Z143" s="173"/>
      <c r="AA143" s="173"/>
      <c r="AB143" s="174"/>
      <c r="AC143" s="172" t="s">
        <v>746</v>
      </c>
      <c r="AD143" s="173"/>
      <c r="AE143" s="173"/>
      <c r="AF143" s="173"/>
      <c r="AG143" s="173"/>
      <c r="AH143" s="173"/>
      <c r="AI143" s="173"/>
      <c r="AJ143" s="173"/>
      <c r="AK143" s="173"/>
      <c r="AL143" s="173"/>
      <c r="AM143" s="173"/>
      <c r="AN143" s="173"/>
      <c r="AO143" s="173"/>
      <c r="AP143" s="173"/>
      <c r="AQ143" s="173"/>
      <c r="AR143" s="173"/>
      <c r="AS143" s="173"/>
      <c r="AT143" s="173"/>
      <c r="AU143" s="173"/>
      <c r="AV143" s="173"/>
      <c r="AW143" s="173"/>
      <c r="AX143" s="175"/>
      <c r="AY143">
        <f>COUNTA($G$145,$AC$145)</f>
        <v>2</v>
      </c>
    </row>
    <row r="144" spans="1:51" ht="24.75" customHeight="1" x14ac:dyDescent="0.15">
      <c r="A144" s="209"/>
      <c r="B144" s="210"/>
      <c r="C144" s="210"/>
      <c r="D144" s="210"/>
      <c r="E144" s="210"/>
      <c r="F144" s="211"/>
      <c r="G144" s="176" t="s">
        <v>15</v>
      </c>
      <c r="H144" s="177"/>
      <c r="I144" s="177"/>
      <c r="J144" s="177"/>
      <c r="K144" s="177"/>
      <c r="L144" s="178" t="s">
        <v>16</v>
      </c>
      <c r="M144" s="177"/>
      <c r="N144" s="177"/>
      <c r="O144" s="177"/>
      <c r="P144" s="177"/>
      <c r="Q144" s="177"/>
      <c r="R144" s="177"/>
      <c r="S144" s="177"/>
      <c r="T144" s="177"/>
      <c r="U144" s="177"/>
      <c r="V144" s="177"/>
      <c r="W144" s="177"/>
      <c r="X144" s="179"/>
      <c r="Y144" s="180" t="s">
        <v>17</v>
      </c>
      <c r="Z144" s="181"/>
      <c r="AA144" s="181"/>
      <c r="AB144" s="182"/>
      <c r="AC144" s="176" t="s">
        <v>15</v>
      </c>
      <c r="AD144" s="177"/>
      <c r="AE144" s="177"/>
      <c r="AF144" s="177"/>
      <c r="AG144" s="177"/>
      <c r="AH144" s="178" t="s">
        <v>16</v>
      </c>
      <c r="AI144" s="177"/>
      <c r="AJ144" s="177"/>
      <c r="AK144" s="177"/>
      <c r="AL144" s="177"/>
      <c r="AM144" s="177"/>
      <c r="AN144" s="177"/>
      <c r="AO144" s="177"/>
      <c r="AP144" s="177"/>
      <c r="AQ144" s="177"/>
      <c r="AR144" s="177"/>
      <c r="AS144" s="177"/>
      <c r="AT144" s="179"/>
      <c r="AU144" s="180" t="s">
        <v>17</v>
      </c>
      <c r="AV144" s="181"/>
      <c r="AW144" s="181"/>
      <c r="AX144" s="183"/>
      <c r="AY144">
        <f>$AY$143</f>
        <v>2</v>
      </c>
    </row>
    <row r="145" spans="1:52" s="15" customFormat="1" ht="27.75" customHeight="1" x14ac:dyDescent="0.15">
      <c r="A145" s="209"/>
      <c r="B145" s="210"/>
      <c r="C145" s="210"/>
      <c r="D145" s="210"/>
      <c r="E145" s="210"/>
      <c r="F145" s="211"/>
      <c r="G145" s="148" t="s">
        <v>607</v>
      </c>
      <c r="H145" s="149"/>
      <c r="I145" s="149"/>
      <c r="J145" s="149"/>
      <c r="K145" s="150"/>
      <c r="L145" s="151" t="s">
        <v>608</v>
      </c>
      <c r="M145" s="152"/>
      <c r="N145" s="152"/>
      <c r="O145" s="152"/>
      <c r="P145" s="152"/>
      <c r="Q145" s="152"/>
      <c r="R145" s="152"/>
      <c r="S145" s="152"/>
      <c r="T145" s="152"/>
      <c r="U145" s="152"/>
      <c r="V145" s="152"/>
      <c r="W145" s="152"/>
      <c r="X145" s="153"/>
      <c r="Y145" s="154">
        <v>90</v>
      </c>
      <c r="Z145" s="155"/>
      <c r="AA145" s="155"/>
      <c r="AB145" s="156"/>
      <c r="AC145" s="148" t="s">
        <v>607</v>
      </c>
      <c r="AD145" s="149"/>
      <c r="AE145" s="149"/>
      <c r="AF145" s="149"/>
      <c r="AG145" s="150"/>
      <c r="AH145" s="151" t="s">
        <v>747</v>
      </c>
      <c r="AI145" s="152"/>
      <c r="AJ145" s="152"/>
      <c r="AK145" s="152"/>
      <c r="AL145" s="152"/>
      <c r="AM145" s="152"/>
      <c r="AN145" s="152"/>
      <c r="AO145" s="152"/>
      <c r="AP145" s="152"/>
      <c r="AQ145" s="152"/>
      <c r="AR145" s="152"/>
      <c r="AS145" s="152"/>
      <c r="AT145" s="153"/>
      <c r="AU145" s="154">
        <v>600</v>
      </c>
      <c r="AV145" s="155"/>
      <c r="AW145" s="155"/>
      <c r="AX145" s="157"/>
      <c r="AY145">
        <f>$AY$143</f>
        <v>2</v>
      </c>
      <c r="AZ145"/>
    </row>
    <row r="146" spans="1:52" ht="24.75" customHeight="1" x14ac:dyDescent="0.15">
      <c r="A146" s="209"/>
      <c r="B146" s="210"/>
      <c r="C146" s="210"/>
      <c r="D146" s="210"/>
      <c r="E146" s="210"/>
      <c r="F146" s="211"/>
      <c r="G146" s="163" t="s">
        <v>18</v>
      </c>
      <c r="H146" s="164"/>
      <c r="I146" s="164"/>
      <c r="J146" s="164"/>
      <c r="K146" s="164"/>
      <c r="L146" s="165"/>
      <c r="M146" s="166"/>
      <c r="N146" s="166"/>
      <c r="O146" s="166"/>
      <c r="P146" s="166"/>
      <c r="Q146" s="166"/>
      <c r="R146" s="166"/>
      <c r="S146" s="166"/>
      <c r="T146" s="166"/>
      <c r="U146" s="166"/>
      <c r="V146" s="166"/>
      <c r="W146" s="166"/>
      <c r="X146" s="167"/>
      <c r="Y146" s="168">
        <f>SUM(Y145:AB145)</f>
        <v>90</v>
      </c>
      <c r="Z146" s="169"/>
      <c r="AA146" s="169"/>
      <c r="AB146" s="170"/>
      <c r="AC146" s="163" t="s">
        <v>18</v>
      </c>
      <c r="AD146" s="164"/>
      <c r="AE146" s="164"/>
      <c r="AF146" s="164"/>
      <c r="AG146" s="164"/>
      <c r="AH146" s="165"/>
      <c r="AI146" s="166"/>
      <c r="AJ146" s="166"/>
      <c r="AK146" s="166"/>
      <c r="AL146" s="166"/>
      <c r="AM146" s="166"/>
      <c r="AN146" s="166"/>
      <c r="AO146" s="166"/>
      <c r="AP146" s="166"/>
      <c r="AQ146" s="166"/>
      <c r="AR146" s="166"/>
      <c r="AS146" s="166"/>
      <c r="AT146" s="167"/>
      <c r="AU146" s="168">
        <f>SUM(AU145:AX145)</f>
        <v>600</v>
      </c>
      <c r="AV146" s="169"/>
      <c r="AW146" s="169"/>
      <c r="AX146" s="171"/>
      <c r="AY146">
        <f>$AY$143</f>
        <v>2</v>
      </c>
    </row>
    <row r="147" spans="1:52" ht="24.75" customHeight="1" thickBot="1" x14ac:dyDescent="0.2">
      <c r="A147" s="158" t="s">
        <v>548</v>
      </c>
      <c r="B147" s="159"/>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159"/>
      <c r="AE147" s="159"/>
      <c r="AF147" s="159"/>
      <c r="AG147" s="159"/>
      <c r="AH147" s="159"/>
      <c r="AI147" s="159"/>
      <c r="AJ147" s="159"/>
      <c r="AK147" s="160"/>
      <c r="AL147" s="161" t="s">
        <v>221</v>
      </c>
      <c r="AM147" s="162"/>
      <c r="AN147" s="162"/>
      <c r="AO147" s="84" t="s">
        <v>606</v>
      </c>
      <c r="AP147" s="20"/>
      <c r="AQ147" s="20"/>
      <c r="AR147" s="20"/>
      <c r="AS147" s="20"/>
      <c r="AT147" s="20"/>
      <c r="AU147" s="20"/>
      <c r="AV147" s="20"/>
      <c r="AW147" s="20"/>
      <c r="AX147" s="21"/>
      <c r="AY147">
        <f>COUNTIF($AO$147,"☑")</f>
        <v>1</v>
      </c>
    </row>
    <row r="148" spans="1:52" ht="24.75" customHeight="1" x14ac:dyDescent="0.15">
      <c r="A148" s="4"/>
      <c r="B148" s="4"/>
      <c r="C148" s="4"/>
      <c r="D148" s="4"/>
      <c r="E148" s="4"/>
      <c r="F148" s="4"/>
      <c r="G148" s="7"/>
      <c r="H148" s="7"/>
      <c r="I148" s="7"/>
      <c r="J148" s="7"/>
      <c r="K148" s="7"/>
      <c r="L148" s="3"/>
      <c r="M148" s="7"/>
      <c r="N148" s="7"/>
      <c r="O148" s="7"/>
      <c r="P148" s="7"/>
      <c r="Q148" s="7"/>
      <c r="R148" s="7"/>
      <c r="S148" s="7"/>
      <c r="T148" s="7"/>
      <c r="U148" s="7"/>
      <c r="V148" s="7"/>
      <c r="W148" s="7"/>
      <c r="X148" s="7"/>
      <c r="Y148" s="8"/>
      <c r="Z148" s="8"/>
      <c r="AA148" s="8"/>
      <c r="AB148" s="8"/>
      <c r="AC148" s="7"/>
      <c r="AD148" s="7"/>
      <c r="AE148" s="7"/>
      <c r="AF148" s="7"/>
      <c r="AG148" s="7"/>
      <c r="AH148" s="3"/>
      <c r="AI148" s="7"/>
      <c r="AJ148" s="7"/>
      <c r="AK148" s="7"/>
      <c r="AL148" s="7"/>
      <c r="AM148" s="7"/>
      <c r="AN148" s="7"/>
      <c r="AO148" s="7"/>
      <c r="AP148" s="7"/>
      <c r="AQ148" s="7"/>
      <c r="AR148" s="7"/>
      <c r="AS148" s="7"/>
      <c r="AT148" s="7"/>
      <c r="AU148" s="8"/>
      <c r="AV148" s="8"/>
      <c r="AW148" s="8"/>
      <c r="AX148" s="8"/>
    </row>
    <row r="149" spans="1:52" ht="24.75" customHeight="1" x14ac:dyDescent="0.15"/>
    <row r="150" spans="1:52" ht="24.75" customHeight="1" x14ac:dyDescent="0.15">
      <c r="A150" s="9"/>
      <c r="B150" s="1" t="s">
        <v>27</v>
      </c>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row>
    <row r="151" spans="1:52" ht="24.75" customHeight="1" x14ac:dyDescent="0.15">
      <c r="A151" s="50"/>
      <c r="B151" s="51" t="s">
        <v>164</v>
      </c>
      <c r="C151" s="50"/>
      <c r="D151" s="50"/>
      <c r="E151" s="50"/>
      <c r="F151" s="50"/>
      <c r="G151" s="50"/>
      <c r="H151" s="50"/>
      <c r="I151" s="50"/>
      <c r="J151" s="50"/>
      <c r="K151" s="50"/>
      <c r="L151" s="50"/>
      <c r="M151" s="50"/>
      <c r="N151" s="50"/>
      <c r="O151" s="50"/>
      <c r="P151" s="52"/>
      <c r="Q151" s="52"/>
      <c r="R151" s="52"/>
      <c r="S151" s="52"/>
      <c r="T151" s="52"/>
      <c r="U151" s="52"/>
      <c r="V151" s="52"/>
      <c r="W151" s="52"/>
      <c r="X151" s="52"/>
      <c r="Y151" s="53"/>
      <c r="Z151" s="53"/>
      <c r="AA151" s="53"/>
      <c r="AB151" s="53"/>
      <c r="AC151" s="53"/>
      <c r="AD151" s="53"/>
      <c r="AE151" s="53"/>
      <c r="AF151" s="53"/>
      <c r="AG151" s="53"/>
      <c r="AH151" s="53"/>
      <c r="AI151" s="53"/>
      <c r="AJ151" s="53"/>
      <c r="AK151" s="53"/>
      <c r="AL151" s="53"/>
      <c r="AM151" s="53"/>
      <c r="AN151" s="53"/>
      <c r="AO151" s="53"/>
      <c r="AP151" s="52"/>
      <c r="AQ151" s="52"/>
      <c r="AR151" s="52"/>
      <c r="AS151" s="52"/>
      <c r="AT151" s="52"/>
      <c r="AU151" s="52"/>
      <c r="AV151" s="52"/>
      <c r="AW151" s="52"/>
      <c r="AX151" s="52"/>
      <c r="AY151" t="e">
        <f>#REF!</f>
        <v>#REF!</v>
      </c>
    </row>
    <row r="152" spans="1:52" ht="70.900000000000006" customHeight="1" x14ac:dyDescent="0.15">
      <c r="A152" s="117"/>
      <c r="B152" s="117"/>
      <c r="C152" s="117" t="s">
        <v>24</v>
      </c>
      <c r="D152" s="117"/>
      <c r="E152" s="117"/>
      <c r="F152" s="117"/>
      <c r="G152" s="117"/>
      <c r="H152" s="117"/>
      <c r="I152" s="117"/>
      <c r="J152" s="118" t="s">
        <v>194</v>
      </c>
      <c r="K152" s="119"/>
      <c r="L152" s="119"/>
      <c r="M152" s="119"/>
      <c r="N152" s="119"/>
      <c r="O152" s="119"/>
      <c r="P152" s="120" t="s">
        <v>25</v>
      </c>
      <c r="Q152" s="120"/>
      <c r="R152" s="120"/>
      <c r="S152" s="120"/>
      <c r="T152" s="120"/>
      <c r="U152" s="120"/>
      <c r="V152" s="120"/>
      <c r="W152" s="120"/>
      <c r="X152" s="120"/>
      <c r="Y152" s="121" t="s">
        <v>193</v>
      </c>
      <c r="Z152" s="122"/>
      <c r="AA152" s="122"/>
      <c r="AB152" s="122"/>
      <c r="AC152" s="118" t="s">
        <v>220</v>
      </c>
      <c r="AD152" s="118"/>
      <c r="AE152" s="118"/>
      <c r="AF152" s="118"/>
      <c r="AG152" s="118"/>
      <c r="AH152" s="121" t="s">
        <v>234</v>
      </c>
      <c r="AI152" s="117"/>
      <c r="AJ152" s="117"/>
      <c r="AK152" s="117"/>
      <c r="AL152" s="117" t="s">
        <v>19</v>
      </c>
      <c r="AM152" s="117"/>
      <c r="AN152" s="117"/>
      <c r="AO152" s="123"/>
      <c r="AP152" s="124" t="s">
        <v>195</v>
      </c>
      <c r="AQ152" s="124"/>
      <c r="AR152" s="124"/>
      <c r="AS152" s="124"/>
      <c r="AT152" s="124"/>
      <c r="AU152" s="124"/>
      <c r="AV152" s="124"/>
      <c r="AW152" s="124"/>
      <c r="AX152" s="124"/>
      <c r="AY152" t="e">
        <f>#REF!</f>
        <v>#REF!</v>
      </c>
    </row>
    <row r="153" spans="1:52" ht="55.15" customHeight="1" x14ac:dyDescent="0.15">
      <c r="A153" s="99">
        <v>1</v>
      </c>
      <c r="B153" s="99">
        <v>1</v>
      </c>
      <c r="C153" s="136" t="s">
        <v>612</v>
      </c>
      <c r="D153" s="137"/>
      <c r="E153" s="137"/>
      <c r="F153" s="137"/>
      <c r="G153" s="137"/>
      <c r="H153" s="137"/>
      <c r="I153" s="138"/>
      <c r="J153" s="139">
        <v>6010001030403</v>
      </c>
      <c r="K153" s="140"/>
      <c r="L153" s="140"/>
      <c r="M153" s="140"/>
      <c r="N153" s="140"/>
      <c r="O153" s="141"/>
      <c r="P153" s="145" t="s">
        <v>613</v>
      </c>
      <c r="Q153" s="146"/>
      <c r="R153" s="146"/>
      <c r="S153" s="146"/>
      <c r="T153" s="146"/>
      <c r="U153" s="146"/>
      <c r="V153" s="146"/>
      <c r="W153" s="146"/>
      <c r="X153" s="147"/>
      <c r="Y153" s="106">
        <v>544.5</v>
      </c>
      <c r="Z153" s="107"/>
      <c r="AA153" s="107"/>
      <c r="AB153" s="108"/>
      <c r="AC153" s="127" t="s">
        <v>236</v>
      </c>
      <c r="AD153" s="128"/>
      <c r="AE153" s="128"/>
      <c r="AF153" s="128"/>
      <c r="AG153" s="129"/>
      <c r="AH153" s="130">
        <v>1</v>
      </c>
      <c r="AI153" s="131"/>
      <c r="AJ153" s="131"/>
      <c r="AK153" s="132"/>
      <c r="AL153" s="113">
        <f>ROUND(544500000*100/559372633,1)</f>
        <v>97.3</v>
      </c>
      <c r="AM153" s="114"/>
      <c r="AN153" s="114"/>
      <c r="AO153" s="115"/>
      <c r="AP153" s="133"/>
      <c r="AQ153" s="134"/>
      <c r="AR153" s="134"/>
      <c r="AS153" s="134"/>
      <c r="AT153" s="134"/>
      <c r="AU153" s="134"/>
      <c r="AV153" s="134"/>
      <c r="AW153" s="134"/>
      <c r="AX153" s="135"/>
      <c r="AY153" t="e">
        <f>#REF!</f>
        <v>#REF!</v>
      </c>
    </row>
    <row r="154" spans="1:52" ht="57" customHeight="1" x14ac:dyDescent="0.15">
      <c r="A154" s="99">
        <v>2</v>
      </c>
      <c r="B154" s="99">
        <v>1</v>
      </c>
      <c r="C154" s="136" t="s">
        <v>614</v>
      </c>
      <c r="D154" s="137"/>
      <c r="E154" s="137"/>
      <c r="F154" s="137"/>
      <c r="G154" s="137"/>
      <c r="H154" s="137"/>
      <c r="I154" s="138"/>
      <c r="J154" s="139">
        <v>7010401022916</v>
      </c>
      <c r="K154" s="140"/>
      <c r="L154" s="140"/>
      <c r="M154" s="140"/>
      <c r="N154" s="140"/>
      <c r="O154" s="141"/>
      <c r="P154" s="142" t="s">
        <v>615</v>
      </c>
      <c r="Q154" s="143"/>
      <c r="R154" s="143"/>
      <c r="S154" s="143"/>
      <c r="T154" s="143"/>
      <c r="U154" s="143"/>
      <c r="V154" s="143"/>
      <c r="W154" s="143"/>
      <c r="X154" s="144"/>
      <c r="Y154" s="106">
        <v>94.4</v>
      </c>
      <c r="Z154" s="107"/>
      <c r="AA154" s="107"/>
      <c r="AB154" s="108"/>
      <c r="AC154" s="127" t="s">
        <v>236</v>
      </c>
      <c r="AD154" s="128"/>
      <c r="AE154" s="128"/>
      <c r="AF154" s="128"/>
      <c r="AG154" s="129"/>
      <c r="AH154" s="130">
        <v>1</v>
      </c>
      <c r="AI154" s="131"/>
      <c r="AJ154" s="131"/>
      <c r="AK154" s="132"/>
      <c r="AL154" s="113">
        <v>99.9</v>
      </c>
      <c r="AM154" s="114"/>
      <c r="AN154" s="114"/>
      <c r="AO154" s="115"/>
      <c r="AP154" s="133"/>
      <c r="AQ154" s="134"/>
      <c r="AR154" s="134"/>
      <c r="AS154" s="134"/>
      <c r="AT154" s="134"/>
      <c r="AU154" s="134"/>
      <c r="AV154" s="134"/>
      <c r="AW154" s="134"/>
      <c r="AX154" s="135"/>
      <c r="AY154">
        <f>COUNTA($C$154)</f>
        <v>1</v>
      </c>
    </row>
    <row r="155" spans="1:52" ht="24.75" customHeight="1" x14ac:dyDescent="0.15">
      <c r="A155" s="54"/>
      <c r="B155" s="54"/>
      <c r="C155" s="54"/>
      <c r="D155" s="54"/>
      <c r="E155" s="54"/>
      <c r="F155" s="54"/>
      <c r="G155" s="54"/>
      <c r="H155" s="54"/>
      <c r="I155" s="54"/>
      <c r="J155" s="54"/>
      <c r="K155" s="54"/>
      <c r="L155" s="54"/>
      <c r="M155" s="54"/>
      <c r="N155" s="54"/>
      <c r="O155" s="54"/>
      <c r="P155" s="55"/>
      <c r="Q155" s="55"/>
      <c r="R155" s="55"/>
      <c r="S155" s="55"/>
      <c r="T155" s="55"/>
      <c r="U155" s="55"/>
      <c r="V155" s="55"/>
      <c r="W155" s="55"/>
      <c r="X155" s="55"/>
      <c r="Y155" s="56"/>
      <c r="Z155" s="56"/>
      <c r="AA155" s="56"/>
      <c r="AB155" s="56"/>
      <c r="AC155" s="56"/>
      <c r="AD155" s="56"/>
      <c r="AE155" s="56"/>
      <c r="AF155" s="56"/>
      <c r="AG155" s="56"/>
      <c r="AH155" s="56"/>
      <c r="AI155" s="56"/>
      <c r="AJ155" s="56"/>
      <c r="AK155" s="56"/>
      <c r="AL155" s="56"/>
      <c r="AM155" s="56"/>
      <c r="AN155" s="56"/>
      <c r="AO155" s="56"/>
      <c r="AP155" s="55"/>
      <c r="AQ155" s="55"/>
      <c r="AR155" s="55"/>
      <c r="AS155" s="55"/>
      <c r="AT155" s="55"/>
      <c r="AU155" s="55"/>
      <c r="AV155" s="55"/>
      <c r="AW155" s="55"/>
      <c r="AX155" s="55"/>
      <c r="AY155">
        <f>COUNTA($C$158)</f>
        <v>1</v>
      </c>
    </row>
    <row r="156" spans="1:52" ht="24.75" customHeight="1" x14ac:dyDescent="0.15">
      <c r="A156" s="50"/>
      <c r="B156" s="51" t="s">
        <v>165</v>
      </c>
      <c r="C156" s="50"/>
      <c r="D156" s="50"/>
      <c r="E156" s="50"/>
      <c r="F156" s="50"/>
      <c r="G156" s="50"/>
      <c r="H156" s="50"/>
      <c r="I156" s="50"/>
      <c r="J156" s="50"/>
      <c r="K156" s="50"/>
      <c r="L156" s="50"/>
      <c r="M156" s="50"/>
      <c r="N156" s="50"/>
      <c r="O156" s="50"/>
      <c r="P156" s="52"/>
      <c r="Q156" s="52"/>
      <c r="R156" s="52"/>
      <c r="S156" s="52"/>
      <c r="T156" s="52"/>
      <c r="U156" s="52"/>
      <c r="V156" s="52"/>
      <c r="W156" s="52"/>
      <c r="X156" s="52"/>
      <c r="Y156" s="53"/>
      <c r="Z156" s="53"/>
      <c r="AA156" s="53"/>
      <c r="AB156" s="53"/>
      <c r="AC156" s="53"/>
      <c r="AD156" s="53"/>
      <c r="AE156" s="53"/>
      <c r="AF156" s="53"/>
      <c r="AG156" s="53"/>
      <c r="AH156" s="53"/>
      <c r="AI156" s="53"/>
      <c r="AJ156" s="53"/>
      <c r="AK156" s="53"/>
      <c r="AL156" s="53"/>
      <c r="AM156" s="53"/>
      <c r="AN156" s="53"/>
      <c r="AO156" s="53"/>
      <c r="AP156" s="52"/>
      <c r="AQ156" s="52"/>
      <c r="AR156" s="52"/>
      <c r="AS156" s="52"/>
      <c r="AT156" s="52"/>
      <c r="AU156" s="52"/>
      <c r="AV156" s="52"/>
      <c r="AW156" s="52"/>
      <c r="AX156" s="52"/>
      <c r="AY156">
        <f>$AY$155</f>
        <v>1</v>
      </c>
    </row>
    <row r="157" spans="1:52" ht="59.25" customHeight="1" x14ac:dyDescent="0.15">
      <c r="A157" s="117"/>
      <c r="B157" s="117"/>
      <c r="C157" s="117" t="s">
        <v>24</v>
      </c>
      <c r="D157" s="117"/>
      <c r="E157" s="117"/>
      <c r="F157" s="117"/>
      <c r="G157" s="117"/>
      <c r="H157" s="117"/>
      <c r="I157" s="117"/>
      <c r="J157" s="118" t="s">
        <v>194</v>
      </c>
      <c r="K157" s="119"/>
      <c r="L157" s="119"/>
      <c r="M157" s="119"/>
      <c r="N157" s="119"/>
      <c r="O157" s="119"/>
      <c r="P157" s="120" t="s">
        <v>25</v>
      </c>
      <c r="Q157" s="120"/>
      <c r="R157" s="120"/>
      <c r="S157" s="120"/>
      <c r="T157" s="120"/>
      <c r="U157" s="120"/>
      <c r="V157" s="120"/>
      <c r="W157" s="120"/>
      <c r="X157" s="120"/>
      <c r="Y157" s="121" t="s">
        <v>193</v>
      </c>
      <c r="Z157" s="122"/>
      <c r="AA157" s="122"/>
      <c r="AB157" s="122"/>
      <c r="AC157" s="118" t="s">
        <v>220</v>
      </c>
      <c r="AD157" s="118"/>
      <c r="AE157" s="118"/>
      <c r="AF157" s="118"/>
      <c r="AG157" s="118"/>
      <c r="AH157" s="121" t="s">
        <v>234</v>
      </c>
      <c r="AI157" s="117"/>
      <c r="AJ157" s="117"/>
      <c r="AK157" s="117"/>
      <c r="AL157" s="117" t="s">
        <v>19</v>
      </c>
      <c r="AM157" s="117"/>
      <c r="AN157" s="117"/>
      <c r="AO157" s="123"/>
      <c r="AP157" s="124" t="s">
        <v>195</v>
      </c>
      <c r="AQ157" s="124"/>
      <c r="AR157" s="124"/>
      <c r="AS157" s="124"/>
      <c r="AT157" s="124"/>
      <c r="AU157" s="124"/>
      <c r="AV157" s="124"/>
      <c r="AW157" s="124"/>
      <c r="AX157" s="124"/>
      <c r="AY157">
        <f>$AY$155</f>
        <v>1</v>
      </c>
    </row>
    <row r="158" spans="1:52" ht="34.15" customHeight="1" x14ac:dyDescent="0.15">
      <c r="A158" s="99">
        <v>1</v>
      </c>
      <c r="B158" s="99">
        <v>1</v>
      </c>
      <c r="C158" s="100" t="s">
        <v>610</v>
      </c>
      <c r="D158" s="101"/>
      <c r="E158" s="101"/>
      <c r="F158" s="101"/>
      <c r="G158" s="101"/>
      <c r="H158" s="101"/>
      <c r="I158" s="101"/>
      <c r="J158" s="102">
        <v>7012405000492</v>
      </c>
      <c r="K158" s="103"/>
      <c r="L158" s="103"/>
      <c r="M158" s="103"/>
      <c r="N158" s="103"/>
      <c r="O158" s="103"/>
      <c r="P158" s="104" t="s">
        <v>611</v>
      </c>
      <c r="Q158" s="105"/>
      <c r="R158" s="105"/>
      <c r="S158" s="105"/>
      <c r="T158" s="105"/>
      <c r="U158" s="105"/>
      <c r="V158" s="105"/>
      <c r="W158" s="105"/>
      <c r="X158" s="105"/>
      <c r="Y158" s="106">
        <v>90</v>
      </c>
      <c r="Z158" s="107"/>
      <c r="AA158" s="107"/>
      <c r="AB158" s="108"/>
      <c r="AC158" s="109" t="s">
        <v>609</v>
      </c>
      <c r="AD158" s="110"/>
      <c r="AE158" s="110"/>
      <c r="AF158" s="110"/>
      <c r="AG158" s="110"/>
      <c r="AH158" s="125" t="s">
        <v>680</v>
      </c>
      <c r="AI158" s="126"/>
      <c r="AJ158" s="126"/>
      <c r="AK158" s="126"/>
      <c r="AL158" s="113" t="s">
        <v>680</v>
      </c>
      <c r="AM158" s="114"/>
      <c r="AN158" s="114"/>
      <c r="AO158" s="115"/>
      <c r="AP158" s="116"/>
      <c r="AQ158" s="116"/>
      <c r="AR158" s="116"/>
      <c r="AS158" s="116"/>
      <c r="AT158" s="116"/>
      <c r="AU158" s="116"/>
      <c r="AV158" s="116"/>
      <c r="AW158" s="116"/>
      <c r="AX158" s="116"/>
      <c r="AY158">
        <f>$AY$155</f>
        <v>1</v>
      </c>
    </row>
    <row r="159" spans="1:52" ht="24.75" customHeight="1" x14ac:dyDescent="0.15">
      <c r="A159" s="54"/>
      <c r="B159" s="54"/>
      <c r="C159" s="54"/>
      <c r="D159" s="54"/>
      <c r="E159" s="54"/>
      <c r="F159" s="54"/>
      <c r="G159" s="54"/>
      <c r="H159" s="54"/>
      <c r="I159" s="54"/>
      <c r="J159" s="54"/>
      <c r="K159" s="54"/>
      <c r="L159" s="54"/>
      <c r="M159" s="54"/>
      <c r="N159" s="54"/>
      <c r="O159" s="54"/>
      <c r="P159" s="55"/>
      <c r="Q159" s="55"/>
      <c r="R159" s="55"/>
      <c r="S159" s="55"/>
      <c r="T159" s="55"/>
      <c r="U159" s="55"/>
      <c r="V159" s="55"/>
      <c r="W159" s="55"/>
      <c r="X159" s="55"/>
      <c r="Y159" s="56"/>
      <c r="Z159" s="56"/>
      <c r="AA159" s="56"/>
      <c r="AB159" s="56"/>
      <c r="AC159" s="56"/>
      <c r="AD159" s="56"/>
      <c r="AE159" s="56"/>
      <c r="AF159" s="56"/>
      <c r="AG159" s="56"/>
      <c r="AH159" s="56"/>
      <c r="AI159" s="56"/>
      <c r="AJ159" s="56"/>
      <c r="AK159" s="56"/>
      <c r="AL159" s="56"/>
      <c r="AM159" s="56"/>
      <c r="AN159" s="56"/>
      <c r="AO159" s="56"/>
      <c r="AP159" s="55"/>
      <c r="AQ159" s="55"/>
      <c r="AR159" s="55"/>
      <c r="AS159" s="55"/>
      <c r="AT159" s="55"/>
      <c r="AU159" s="55"/>
      <c r="AV159" s="55"/>
      <c r="AW159" s="55"/>
      <c r="AX159" s="55"/>
      <c r="AY159">
        <f>COUNTA($C$162)</f>
        <v>1</v>
      </c>
    </row>
    <row r="160" spans="1:52" ht="24.75" customHeight="1" x14ac:dyDescent="0.15">
      <c r="A160" s="50"/>
      <c r="B160" s="51" t="s">
        <v>166</v>
      </c>
      <c r="C160" s="50"/>
      <c r="D160" s="50"/>
      <c r="E160" s="50"/>
      <c r="F160" s="50"/>
      <c r="G160" s="50"/>
      <c r="H160" s="50"/>
      <c r="I160" s="50"/>
      <c r="J160" s="50"/>
      <c r="K160" s="50"/>
      <c r="L160" s="50"/>
      <c r="M160" s="50"/>
      <c r="N160" s="50"/>
      <c r="O160" s="50"/>
      <c r="P160" s="52"/>
      <c r="Q160" s="52"/>
      <c r="R160" s="52"/>
      <c r="S160" s="52"/>
      <c r="T160" s="52"/>
      <c r="U160" s="52"/>
      <c r="V160" s="52"/>
      <c r="W160" s="52"/>
      <c r="X160" s="52"/>
      <c r="Y160" s="53"/>
      <c r="Z160" s="53"/>
      <c r="AA160" s="53"/>
      <c r="AB160" s="53"/>
      <c r="AC160" s="53"/>
      <c r="AD160" s="53"/>
      <c r="AE160" s="53"/>
      <c r="AF160" s="53"/>
      <c r="AG160" s="53"/>
      <c r="AH160" s="53"/>
      <c r="AI160" s="53"/>
      <c r="AJ160" s="53"/>
      <c r="AK160" s="53"/>
      <c r="AL160" s="53"/>
      <c r="AM160" s="53"/>
      <c r="AN160" s="53"/>
      <c r="AO160" s="53"/>
      <c r="AP160" s="52"/>
      <c r="AQ160" s="52"/>
      <c r="AR160" s="52"/>
      <c r="AS160" s="52"/>
      <c r="AT160" s="52"/>
      <c r="AU160" s="52"/>
      <c r="AV160" s="52"/>
      <c r="AW160" s="52"/>
      <c r="AX160" s="52"/>
      <c r="AY160">
        <f>$AY$159</f>
        <v>1</v>
      </c>
    </row>
    <row r="161" spans="1:51" ht="59.25" customHeight="1" x14ac:dyDescent="0.15">
      <c r="A161" s="117"/>
      <c r="B161" s="117"/>
      <c r="C161" s="117" t="s">
        <v>24</v>
      </c>
      <c r="D161" s="117"/>
      <c r="E161" s="117"/>
      <c r="F161" s="117"/>
      <c r="G161" s="117"/>
      <c r="H161" s="117"/>
      <c r="I161" s="117"/>
      <c r="J161" s="118" t="s">
        <v>194</v>
      </c>
      <c r="K161" s="119"/>
      <c r="L161" s="119"/>
      <c r="M161" s="119"/>
      <c r="N161" s="119"/>
      <c r="O161" s="119"/>
      <c r="P161" s="120" t="s">
        <v>25</v>
      </c>
      <c r="Q161" s="120"/>
      <c r="R161" s="120"/>
      <c r="S161" s="120"/>
      <c r="T161" s="120"/>
      <c r="U161" s="120"/>
      <c r="V161" s="120"/>
      <c r="W161" s="120"/>
      <c r="X161" s="120"/>
      <c r="Y161" s="121" t="s">
        <v>193</v>
      </c>
      <c r="Z161" s="122"/>
      <c r="AA161" s="122"/>
      <c r="AB161" s="122"/>
      <c r="AC161" s="118" t="s">
        <v>220</v>
      </c>
      <c r="AD161" s="118"/>
      <c r="AE161" s="118"/>
      <c r="AF161" s="118"/>
      <c r="AG161" s="118"/>
      <c r="AH161" s="121" t="s">
        <v>234</v>
      </c>
      <c r="AI161" s="117"/>
      <c r="AJ161" s="117"/>
      <c r="AK161" s="117"/>
      <c r="AL161" s="117" t="s">
        <v>19</v>
      </c>
      <c r="AM161" s="117"/>
      <c r="AN161" s="117"/>
      <c r="AO161" s="123"/>
      <c r="AP161" s="124" t="s">
        <v>195</v>
      </c>
      <c r="AQ161" s="124"/>
      <c r="AR161" s="124"/>
      <c r="AS161" s="124"/>
      <c r="AT161" s="124"/>
      <c r="AU161" s="124"/>
      <c r="AV161" s="124"/>
      <c r="AW161" s="124"/>
      <c r="AX161" s="124"/>
      <c r="AY161">
        <f>$AY$159</f>
        <v>1</v>
      </c>
    </row>
    <row r="162" spans="1:51" ht="30" customHeight="1" x14ac:dyDescent="0.15">
      <c r="A162" s="99">
        <v>1</v>
      </c>
      <c r="B162" s="99">
        <v>1</v>
      </c>
      <c r="C162" s="100" t="s">
        <v>681</v>
      </c>
      <c r="D162" s="101"/>
      <c r="E162" s="101"/>
      <c r="F162" s="101"/>
      <c r="G162" s="101"/>
      <c r="H162" s="101"/>
      <c r="I162" s="101"/>
      <c r="J162" s="102">
        <v>3180005006071</v>
      </c>
      <c r="K162" s="103"/>
      <c r="L162" s="103"/>
      <c r="M162" s="103"/>
      <c r="N162" s="103"/>
      <c r="O162" s="103"/>
      <c r="P162" s="104" t="s">
        <v>682</v>
      </c>
      <c r="Q162" s="105"/>
      <c r="R162" s="105"/>
      <c r="S162" s="105"/>
      <c r="T162" s="105"/>
      <c r="U162" s="105"/>
      <c r="V162" s="105"/>
      <c r="W162" s="105"/>
      <c r="X162" s="105"/>
      <c r="Y162" s="106">
        <v>600</v>
      </c>
      <c r="Z162" s="107"/>
      <c r="AA162" s="107"/>
      <c r="AB162" s="108"/>
      <c r="AC162" s="109" t="s">
        <v>73</v>
      </c>
      <c r="AD162" s="110"/>
      <c r="AE162" s="110"/>
      <c r="AF162" s="110"/>
      <c r="AG162" s="110"/>
      <c r="AH162" s="125" t="s">
        <v>753</v>
      </c>
      <c r="AI162" s="126"/>
      <c r="AJ162" s="126"/>
      <c r="AK162" s="126"/>
      <c r="AL162" s="113" t="s">
        <v>753</v>
      </c>
      <c r="AM162" s="114"/>
      <c r="AN162" s="114"/>
      <c r="AO162" s="115"/>
      <c r="AP162" s="116"/>
      <c r="AQ162" s="116"/>
      <c r="AR162" s="116"/>
      <c r="AS162" s="116"/>
      <c r="AT162" s="116"/>
      <c r="AU162" s="116"/>
      <c r="AV162" s="116"/>
      <c r="AW162" s="116"/>
      <c r="AX162" s="116"/>
      <c r="AY162">
        <f>$AY$159</f>
        <v>1</v>
      </c>
    </row>
    <row r="163" spans="1:51" ht="30" customHeight="1" x14ac:dyDescent="0.15">
      <c r="A163" s="99">
        <v>2</v>
      </c>
      <c r="B163" s="99">
        <v>1</v>
      </c>
      <c r="C163" s="100" t="s">
        <v>683</v>
      </c>
      <c r="D163" s="101"/>
      <c r="E163" s="101"/>
      <c r="F163" s="101"/>
      <c r="G163" s="101"/>
      <c r="H163" s="101"/>
      <c r="I163" s="101"/>
      <c r="J163" s="102">
        <v>6430005004014</v>
      </c>
      <c r="K163" s="103"/>
      <c r="L163" s="103"/>
      <c r="M163" s="103"/>
      <c r="N163" s="103"/>
      <c r="O163" s="103"/>
      <c r="P163" s="104" t="s">
        <v>682</v>
      </c>
      <c r="Q163" s="105"/>
      <c r="R163" s="105"/>
      <c r="S163" s="105"/>
      <c r="T163" s="105"/>
      <c r="U163" s="105"/>
      <c r="V163" s="105"/>
      <c r="W163" s="105"/>
      <c r="X163" s="105"/>
      <c r="Y163" s="106">
        <v>400</v>
      </c>
      <c r="Z163" s="107"/>
      <c r="AA163" s="107"/>
      <c r="AB163" s="108"/>
      <c r="AC163" s="109" t="s">
        <v>73</v>
      </c>
      <c r="AD163" s="110"/>
      <c r="AE163" s="110"/>
      <c r="AF163" s="110"/>
      <c r="AG163" s="110"/>
      <c r="AH163" s="125" t="s">
        <v>753</v>
      </c>
      <c r="AI163" s="126"/>
      <c r="AJ163" s="126"/>
      <c r="AK163" s="126"/>
      <c r="AL163" s="113" t="s">
        <v>753</v>
      </c>
      <c r="AM163" s="114"/>
      <c r="AN163" s="114"/>
      <c r="AO163" s="115"/>
      <c r="AP163" s="116"/>
      <c r="AQ163" s="116"/>
      <c r="AR163" s="116"/>
      <c r="AS163" s="116"/>
      <c r="AT163" s="116"/>
      <c r="AU163" s="116"/>
      <c r="AV163" s="116"/>
      <c r="AW163" s="116"/>
      <c r="AX163" s="116"/>
      <c r="AY163">
        <f>COUNTA($C$163)</f>
        <v>1</v>
      </c>
    </row>
    <row r="164" spans="1:51" ht="30" customHeight="1" x14ac:dyDescent="0.15">
      <c r="A164" s="99">
        <v>3</v>
      </c>
      <c r="B164" s="99">
        <v>1</v>
      </c>
      <c r="C164" s="100" t="s">
        <v>684</v>
      </c>
      <c r="D164" s="101"/>
      <c r="E164" s="101"/>
      <c r="F164" s="101"/>
      <c r="G164" s="101"/>
      <c r="H164" s="101"/>
      <c r="I164" s="101"/>
      <c r="J164" s="102">
        <v>3010005007400</v>
      </c>
      <c r="K164" s="103"/>
      <c r="L164" s="103"/>
      <c r="M164" s="103"/>
      <c r="N164" s="103"/>
      <c r="O164" s="103"/>
      <c r="P164" s="104" t="s">
        <v>682</v>
      </c>
      <c r="Q164" s="105"/>
      <c r="R164" s="105"/>
      <c r="S164" s="105"/>
      <c r="T164" s="105"/>
      <c r="U164" s="105"/>
      <c r="V164" s="105"/>
      <c r="W164" s="105"/>
      <c r="X164" s="105"/>
      <c r="Y164" s="106">
        <v>300</v>
      </c>
      <c r="Z164" s="107"/>
      <c r="AA164" s="107"/>
      <c r="AB164" s="108"/>
      <c r="AC164" s="109" t="s">
        <v>73</v>
      </c>
      <c r="AD164" s="110"/>
      <c r="AE164" s="110"/>
      <c r="AF164" s="110"/>
      <c r="AG164" s="110"/>
      <c r="AH164" s="111" t="s">
        <v>753</v>
      </c>
      <c r="AI164" s="112"/>
      <c r="AJ164" s="112"/>
      <c r="AK164" s="112"/>
      <c r="AL164" s="113" t="s">
        <v>753</v>
      </c>
      <c r="AM164" s="114"/>
      <c r="AN164" s="114"/>
      <c r="AO164" s="115"/>
      <c r="AP164" s="116"/>
      <c r="AQ164" s="116"/>
      <c r="AR164" s="116"/>
      <c r="AS164" s="116"/>
      <c r="AT164" s="116"/>
      <c r="AU164" s="116"/>
      <c r="AV164" s="116"/>
      <c r="AW164" s="116"/>
      <c r="AX164" s="116"/>
      <c r="AY164">
        <f>COUNTA($C$164)</f>
        <v>1</v>
      </c>
    </row>
    <row r="165" spans="1:51" ht="30" customHeight="1" x14ac:dyDescent="0.15">
      <c r="A165" s="99">
        <v>4</v>
      </c>
      <c r="B165" s="99">
        <v>1</v>
      </c>
      <c r="C165" s="100" t="s">
        <v>685</v>
      </c>
      <c r="D165" s="101"/>
      <c r="E165" s="101"/>
      <c r="F165" s="101"/>
      <c r="G165" s="101"/>
      <c r="H165" s="101"/>
      <c r="I165" s="101"/>
      <c r="J165" s="102">
        <v>6080405003188</v>
      </c>
      <c r="K165" s="103"/>
      <c r="L165" s="103"/>
      <c r="M165" s="103"/>
      <c r="N165" s="103"/>
      <c r="O165" s="103"/>
      <c r="P165" s="104" t="s">
        <v>682</v>
      </c>
      <c r="Q165" s="105"/>
      <c r="R165" s="105"/>
      <c r="S165" s="105"/>
      <c r="T165" s="105"/>
      <c r="U165" s="105"/>
      <c r="V165" s="105"/>
      <c r="W165" s="105"/>
      <c r="X165" s="105"/>
      <c r="Y165" s="106">
        <v>200</v>
      </c>
      <c r="Z165" s="107"/>
      <c r="AA165" s="107"/>
      <c r="AB165" s="108"/>
      <c r="AC165" s="109" t="s">
        <v>73</v>
      </c>
      <c r="AD165" s="110"/>
      <c r="AE165" s="110"/>
      <c r="AF165" s="110"/>
      <c r="AG165" s="110"/>
      <c r="AH165" s="111" t="s">
        <v>753</v>
      </c>
      <c r="AI165" s="112"/>
      <c r="AJ165" s="112"/>
      <c r="AK165" s="112"/>
      <c r="AL165" s="113" t="s">
        <v>753</v>
      </c>
      <c r="AM165" s="114"/>
      <c r="AN165" s="114"/>
      <c r="AO165" s="115"/>
      <c r="AP165" s="116"/>
      <c r="AQ165" s="116"/>
      <c r="AR165" s="116"/>
      <c r="AS165" s="116"/>
      <c r="AT165" s="116"/>
      <c r="AU165" s="116"/>
      <c r="AV165" s="116"/>
      <c r="AW165" s="116"/>
      <c r="AX165" s="116"/>
      <c r="AY165">
        <f>COUNTA($C$165)</f>
        <v>1</v>
      </c>
    </row>
    <row r="166" spans="1:51" ht="30" customHeight="1" x14ac:dyDescent="0.15">
      <c r="A166" s="99">
        <v>5</v>
      </c>
      <c r="B166" s="99">
        <v>1</v>
      </c>
      <c r="C166" s="100" t="s">
        <v>686</v>
      </c>
      <c r="D166" s="101"/>
      <c r="E166" s="101"/>
      <c r="F166" s="101"/>
      <c r="G166" s="101"/>
      <c r="H166" s="101"/>
      <c r="I166" s="101"/>
      <c r="J166" s="102">
        <v>2260005002575</v>
      </c>
      <c r="K166" s="103"/>
      <c r="L166" s="103"/>
      <c r="M166" s="103"/>
      <c r="N166" s="103"/>
      <c r="O166" s="103"/>
      <c r="P166" s="104" t="s">
        <v>682</v>
      </c>
      <c r="Q166" s="105"/>
      <c r="R166" s="105"/>
      <c r="S166" s="105"/>
      <c r="T166" s="105"/>
      <c r="U166" s="105"/>
      <c r="V166" s="105"/>
      <c r="W166" s="105"/>
      <c r="X166" s="105"/>
      <c r="Y166" s="106">
        <v>200</v>
      </c>
      <c r="Z166" s="107"/>
      <c r="AA166" s="107"/>
      <c r="AB166" s="108"/>
      <c r="AC166" s="109" t="s">
        <v>73</v>
      </c>
      <c r="AD166" s="110"/>
      <c r="AE166" s="110"/>
      <c r="AF166" s="110"/>
      <c r="AG166" s="110"/>
      <c r="AH166" s="111" t="s">
        <v>753</v>
      </c>
      <c r="AI166" s="112"/>
      <c r="AJ166" s="112"/>
      <c r="AK166" s="112"/>
      <c r="AL166" s="113" t="s">
        <v>753</v>
      </c>
      <c r="AM166" s="114"/>
      <c r="AN166" s="114"/>
      <c r="AO166" s="115"/>
      <c r="AP166" s="116"/>
      <c r="AQ166" s="116"/>
      <c r="AR166" s="116"/>
      <c r="AS166" s="116"/>
      <c r="AT166" s="116"/>
      <c r="AU166" s="116"/>
      <c r="AV166" s="116"/>
      <c r="AW166" s="116"/>
      <c r="AX166" s="116"/>
      <c r="AY166">
        <f>COUNTA($C$166)</f>
        <v>1</v>
      </c>
    </row>
    <row r="167" spans="1:51" ht="30" customHeight="1" x14ac:dyDescent="0.15">
      <c r="A167" s="99">
        <v>6</v>
      </c>
      <c r="B167" s="99">
        <v>1</v>
      </c>
      <c r="C167" s="100" t="s">
        <v>687</v>
      </c>
      <c r="D167" s="101"/>
      <c r="E167" s="101"/>
      <c r="F167" s="101"/>
      <c r="G167" s="101"/>
      <c r="H167" s="101"/>
      <c r="I167" s="101"/>
      <c r="J167" s="102">
        <v>9290805003499</v>
      </c>
      <c r="K167" s="103"/>
      <c r="L167" s="103"/>
      <c r="M167" s="103"/>
      <c r="N167" s="103"/>
      <c r="O167" s="103"/>
      <c r="P167" s="104" t="s">
        <v>682</v>
      </c>
      <c r="Q167" s="105"/>
      <c r="R167" s="105"/>
      <c r="S167" s="105"/>
      <c r="T167" s="105"/>
      <c r="U167" s="105"/>
      <c r="V167" s="105"/>
      <c r="W167" s="105"/>
      <c r="X167" s="105"/>
      <c r="Y167" s="106">
        <v>100</v>
      </c>
      <c r="Z167" s="107"/>
      <c r="AA167" s="107"/>
      <c r="AB167" s="108"/>
      <c r="AC167" s="109" t="s">
        <v>73</v>
      </c>
      <c r="AD167" s="110"/>
      <c r="AE167" s="110"/>
      <c r="AF167" s="110"/>
      <c r="AG167" s="110"/>
      <c r="AH167" s="111" t="s">
        <v>753</v>
      </c>
      <c r="AI167" s="112"/>
      <c r="AJ167" s="112"/>
      <c r="AK167" s="112"/>
      <c r="AL167" s="113" t="s">
        <v>753</v>
      </c>
      <c r="AM167" s="114"/>
      <c r="AN167" s="114"/>
      <c r="AO167" s="115"/>
      <c r="AP167" s="116"/>
      <c r="AQ167" s="116"/>
      <c r="AR167" s="116"/>
      <c r="AS167" s="116"/>
      <c r="AT167" s="116"/>
      <c r="AU167" s="116"/>
      <c r="AV167" s="116"/>
      <c r="AW167" s="116"/>
      <c r="AX167" s="116"/>
      <c r="AY167">
        <f>COUNTA($C$167)</f>
        <v>1</v>
      </c>
    </row>
    <row r="168" spans="1:51" ht="30" customHeight="1" x14ac:dyDescent="0.15">
      <c r="A168" s="99">
        <v>7</v>
      </c>
      <c r="B168" s="99">
        <v>1</v>
      </c>
      <c r="C168" s="100" t="s">
        <v>688</v>
      </c>
      <c r="D168" s="101"/>
      <c r="E168" s="101"/>
      <c r="F168" s="101"/>
      <c r="G168" s="101"/>
      <c r="H168" s="101"/>
      <c r="I168" s="101"/>
      <c r="J168" s="102">
        <v>1012405001281</v>
      </c>
      <c r="K168" s="103"/>
      <c r="L168" s="103"/>
      <c r="M168" s="103"/>
      <c r="N168" s="103"/>
      <c r="O168" s="103"/>
      <c r="P168" s="104" t="s">
        <v>682</v>
      </c>
      <c r="Q168" s="105"/>
      <c r="R168" s="105"/>
      <c r="S168" s="105"/>
      <c r="T168" s="105"/>
      <c r="U168" s="105"/>
      <c r="V168" s="105"/>
      <c r="W168" s="105"/>
      <c r="X168" s="105"/>
      <c r="Y168" s="106">
        <v>100</v>
      </c>
      <c r="Z168" s="107"/>
      <c r="AA168" s="107"/>
      <c r="AB168" s="108"/>
      <c r="AC168" s="109" t="s">
        <v>73</v>
      </c>
      <c r="AD168" s="110"/>
      <c r="AE168" s="110"/>
      <c r="AF168" s="110"/>
      <c r="AG168" s="110"/>
      <c r="AH168" s="111" t="s">
        <v>753</v>
      </c>
      <c r="AI168" s="112"/>
      <c r="AJ168" s="112"/>
      <c r="AK168" s="112"/>
      <c r="AL168" s="113" t="s">
        <v>753</v>
      </c>
      <c r="AM168" s="114"/>
      <c r="AN168" s="114"/>
      <c r="AO168" s="115"/>
      <c r="AP168" s="116"/>
      <c r="AQ168" s="116"/>
      <c r="AR168" s="116"/>
      <c r="AS168" s="116"/>
      <c r="AT168" s="116"/>
      <c r="AU168" s="116"/>
      <c r="AV168" s="116"/>
      <c r="AW168" s="116"/>
      <c r="AX168" s="116"/>
      <c r="AY168">
        <f>COUNTA($C$168)</f>
        <v>1</v>
      </c>
    </row>
    <row r="169" spans="1:51" ht="30" customHeight="1" x14ac:dyDescent="0.15">
      <c r="A169" s="99">
        <v>8</v>
      </c>
      <c r="B169" s="99">
        <v>1</v>
      </c>
      <c r="C169" s="100" t="s">
        <v>689</v>
      </c>
      <c r="D169" s="101"/>
      <c r="E169" s="101"/>
      <c r="F169" s="101"/>
      <c r="G169" s="101"/>
      <c r="H169" s="101"/>
      <c r="I169" s="101"/>
      <c r="J169" s="102">
        <v>6010005007397</v>
      </c>
      <c r="K169" s="103"/>
      <c r="L169" s="103"/>
      <c r="M169" s="103"/>
      <c r="N169" s="103"/>
      <c r="O169" s="103"/>
      <c r="P169" s="104" t="s">
        <v>682</v>
      </c>
      <c r="Q169" s="105"/>
      <c r="R169" s="105"/>
      <c r="S169" s="105"/>
      <c r="T169" s="105"/>
      <c r="U169" s="105"/>
      <c r="V169" s="105"/>
      <c r="W169" s="105"/>
      <c r="X169" s="105"/>
      <c r="Y169" s="106">
        <v>100</v>
      </c>
      <c r="Z169" s="107"/>
      <c r="AA169" s="107"/>
      <c r="AB169" s="108"/>
      <c r="AC169" s="109" t="s">
        <v>73</v>
      </c>
      <c r="AD169" s="110"/>
      <c r="AE169" s="110"/>
      <c r="AF169" s="110"/>
      <c r="AG169" s="110"/>
      <c r="AH169" s="111" t="s">
        <v>753</v>
      </c>
      <c r="AI169" s="112"/>
      <c r="AJ169" s="112"/>
      <c r="AK169" s="112"/>
      <c r="AL169" s="113" t="s">
        <v>753</v>
      </c>
      <c r="AM169" s="114"/>
      <c r="AN169" s="114"/>
      <c r="AO169" s="115"/>
      <c r="AP169" s="116"/>
      <c r="AQ169" s="116"/>
      <c r="AR169" s="116"/>
      <c r="AS169" s="116"/>
      <c r="AT169" s="116"/>
      <c r="AU169" s="116"/>
      <c r="AV169" s="116"/>
      <c r="AW169" s="116"/>
      <c r="AX169" s="116"/>
      <c r="AY169">
        <f>COUNTA($C$169)</f>
        <v>1</v>
      </c>
    </row>
    <row r="170" spans="1:51" ht="24.75" customHeight="1" x14ac:dyDescent="0.15">
      <c r="A170" s="87" t="s">
        <v>549</v>
      </c>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9"/>
      <c r="AL170" s="90" t="s">
        <v>221</v>
      </c>
      <c r="AM170" s="91"/>
      <c r="AN170" s="91"/>
      <c r="AO170" s="66" t="s">
        <v>606</v>
      </c>
      <c r="AP170" s="57"/>
      <c r="AQ170" s="57"/>
      <c r="AR170" s="57"/>
      <c r="AS170" s="57"/>
      <c r="AT170" s="57"/>
      <c r="AU170" s="57"/>
      <c r="AV170" s="57"/>
      <c r="AW170" s="57"/>
      <c r="AX170" s="58"/>
      <c r="AY170">
        <f>COUNTIF($AO$170,"☑")</f>
        <v>1</v>
      </c>
    </row>
    <row r="171" spans="1:51" ht="24.75" customHeight="1" x14ac:dyDescent="0.15">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59"/>
      <c r="AM171" s="59"/>
      <c r="AN171" s="59"/>
      <c r="AO171" s="59"/>
      <c r="AP171" s="59"/>
      <c r="AQ171" s="59"/>
      <c r="AR171" s="59"/>
      <c r="AS171" s="59"/>
      <c r="AT171" s="59"/>
      <c r="AU171" s="59"/>
      <c r="AV171" s="59"/>
      <c r="AW171" s="59"/>
      <c r="AX171" s="59"/>
    </row>
  </sheetData>
  <sheetProtection formatRows="0"/>
  <dataConsolidate link="1"/>
  <mergeCells count="630">
    <mergeCell ref="C66:D66"/>
    <mergeCell ref="E66:G66"/>
    <mergeCell ref="H66:I66"/>
    <mergeCell ref="G128:K128"/>
    <mergeCell ref="L128:X128"/>
    <mergeCell ref="Y128:AB128"/>
    <mergeCell ref="G127:K127"/>
    <mergeCell ref="L127:X127"/>
    <mergeCell ref="L123:X123"/>
    <mergeCell ref="Y123:AB123"/>
    <mergeCell ref="M66:N66"/>
    <mergeCell ref="O66:AF66"/>
    <mergeCell ref="J66:L66"/>
    <mergeCell ref="AC125:AG125"/>
    <mergeCell ref="AC128:AG128"/>
    <mergeCell ref="G126:K126"/>
    <mergeCell ref="L126:X126"/>
    <mergeCell ref="Y126:AB126"/>
    <mergeCell ref="G124:K124"/>
    <mergeCell ref="L124:X124"/>
    <mergeCell ref="Y124:AB124"/>
    <mergeCell ref="G123:K123"/>
    <mergeCell ref="G125:K125"/>
    <mergeCell ref="L125:X125"/>
    <mergeCell ref="AD14:AJ14"/>
    <mergeCell ref="AR12:AX12"/>
    <mergeCell ref="I13:O13"/>
    <mergeCell ref="O65:AF65"/>
    <mergeCell ref="C65:N65"/>
    <mergeCell ref="X81:Z81"/>
    <mergeCell ref="AJ81:AL81"/>
    <mergeCell ref="A69:AX69"/>
    <mergeCell ref="A70:AX70"/>
    <mergeCell ref="A71:AX71"/>
    <mergeCell ref="A72:E72"/>
    <mergeCell ref="F72:AX72"/>
    <mergeCell ref="A73:AX73"/>
    <mergeCell ref="A67:B68"/>
    <mergeCell ref="C67:F67"/>
    <mergeCell ref="G67:AX67"/>
    <mergeCell ref="C68:F68"/>
    <mergeCell ref="G68:AX68"/>
    <mergeCell ref="AT81:AU81"/>
    <mergeCell ref="AV81:AW81"/>
    <mergeCell ref="A64:B66"/>
    <mergeCell ref="C64:AC64"/>
    <mergeCell ref="AD64:AF64"/>
    <mergeCell ref="AG64:AX66"/>
    <mergeCell ref="G7:X7"/>
    <mergeCell ref="Y7:AD7"/>
    <mergeCell ref="AE7:AX7"/>
    <mergeCell ref="G40:V41"/>
    <mergeCell ref="U44:AX4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G20:O20"/>
    <mergeCell ref="P20:V20"/>
    <mergeCell ref="W20:AC20"/>
    <mergeCell ref="AD20:AJ20"/>
    <mergeCell ref="AK20:AQ20"/>
    <mergeCell ref="AR20:AX20"/>
    <mergeCell ref="P13:V13"/>
    <mergeCell ref="W13:AC13"/>
    <mergeCell ref="AD13:AJ13"/>
    <mergeCell ref="AK13:AQ13"/>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AD22:AX22"/>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Y27:AA27"/>
    <mergeCell ref="AB27:AD27"/>
    <mergeCell ref="AE27:AH27"/>
    <mergeCell ref="AI27:AL27"/>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G27:O28"/>
    <mergeCell ref="P27:X2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U34:AX34"/>
    <mergeCell ref="Y35:AA35"/>
    <mergeCell ref="AB35:AD35"/>
    <mergeCell ref="AE35:AH35"/>
    <mergeCell ref="AI36:AL36"/>
    <mergeCell ref="AM36:AP36"/>
    <mergeCell ref="AQ36:AT36"/>
    <mergeCell ref="AU36:AX36"/>
    <mergeCell ref="A37:F38"/>
    <mergeCell ref="G37:AX38"/>
    <mergeCell ref="AU35:AX35"/>
    <mergeCell ref="G34:O36"/>
    <mergeCell ref="P34:X36"/>
    <mergeCell ref="Y34:AA34"/>
    <mergeCell ref="AB34:AD34"/>
    <mergeCell ref="AE34:AH34"/>
    <mergeCell ref="AI34:AL34"/>
    <mergeCell ref="Y36:AA36"/>
    <mergeCell ref="AB36:AD36"/>
    <mergeCell ref="AE36:AH36"/>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9:B44"/>
    <mergeCell ref="C39:D41"/>
    <mergeCell ref="E39:F39"/>
    <mergeCell ref="G39:AX39"/>
    <mergeCell ref="E40:F41"/>
    <mergeCell ref="E51:AC51"/>
    <mergeCell ref="AD51:AF51"/>
    <mergeCell ref="E52:AC52"/>
    <mergeCell ref="AD52:AF52"/>
    <mergeCell ref="C53:AC53"/>
    <mergeCell ref="C58:AC58"/>
    <mergeCell ref="AD58:AF58"/>
    <mergeCell ref="AG58:AX58"/>
    <mergeCell ref="C59:AC59"/>
    <mergeCell ref="AD59:AF59"/>
    <mergeCell ref="AG59:AX59"/>
    <mergeCell ref="C56:AC56"/>
    <mergeCell ref="AD56:AF56"/>
    <mergeCell ref="AG56:AX56"/>
    <mergeCell ref="C57:AC57"/>
    <mergeCell ref="AD57:AF57"/>
    <mergeCell ref="AG57:AX57"/>
    <mergeCell ref="AD53:AF53"/>
    <mergeCell ref="AG53:AX53"/>
    <mergeCell ref="A47:B49"/>
    <mergeCell ref="C47:AC47"/>
    <mergeCell ref="AD47:AF47"/>
    <mergeCell ref="AG47:AX47"/>
    <mergeCell ref="C48:AC48"/>
    <mergeCell ref="AD48:AF48"/>
    <mergeCell ref="AG48:AX48"/>
    <mergeCell ref="C49:AC49"/>
    <mergeCell ref="AD49:AF49"/>
    <mergeCell ref="AG49:AX49"/>
    <mergeCell ref="C54:AC54"/>
    <mergeCell ref="AD54:AF54"/>
    <mergeCell ref="AG54:AX54"/>
    <mergeCell ref="C55:AC55"/>
    <mergeCell ref="AD55:AF55"/>
    <mergeCell ref="AG55:AX55"/>
    <mergeCell ref="AG63:AX63"/>
    <mergeCell ref="A60:B63"/>
    <mergeCell ref="C60:AC60"/>
    <mergeCell ref="AD60:AF60"/>
    <mergeCell ref="AG60:AX60"/>
    <mergeCell ref="C61:AC61"/>
    <mergeCell ref="AD61:AF61"/>
    <mergeCell ref="AG61:AX61"/>
    <mergeCell ref="C62:AC62"/>
    <mergeCell ref="AD62:AF62"/>
    <mergeCell ref="AG62:AX62"/>
    <mergeCell ref="C63:AC63"/>
    <mergeCell ref="AD63:AF63"/>
    <mergeCell ref="A50:B59"/>
    <mergeCell ref="C50:AC50"/>
    <mergeCell ref="AD50:AF50"/>
    <mergeCell ref="AG50:AX52"/>
    <mergeCell ref="C51:D52"/>
    <mergeCell ref="A74:E74"/>
    <mergeCell ref="F74:AX74"/>
    <mergeCell ref="A75:AX75"/>
    <mergeCell ref="A76:AX76"/>
    <mergeCell ref="A77:AX77"/>
    <mergeCell ref="A78:D78"/>
    <mergeCell ref="E78:P78"/>
    <mergeCell ref="Q78:AB78"/>
    <mergeCell ref="AC78:AN78"/>
    <mergeCell ref="AO78:AX78"/>
    <mergeCell ref="A79:D79"/>
    <mergeCell ref="AA79:AB79"/>
    <mergeCell ref="AC79:AE79"/>
    <mergeCell ref="AG79:AH79"/>
    <mergeCell ref="AJ79:AK79"/>
    <mergeCell ref="AM79:AN79"/>
    <mergeCell ref="AO79:AP79"/>
    <mergeCell ref="AM81:AN81"/>
    <mergeCell ref="AO81:AP81"/>
    <mergeCell ref="Q80:S80"/>
    <mergeCell ref="L81:N81"/>
    <mergeCell ref="A82:F120"/>
    <mergeCell ref="A121:F146"/>
    <mergeCell ref="G121:AB121"/>
    <mergeCell ref="AC121:AX121"/>
    <mergeCell ref="G122:K122"/>
    <mergeCell ref="L122:X122"/>
    <mergeCell ref="AA81:AB81"/>
    <mergeCell ref="AM80:AN80"/>
    <mergeCell ref="AO80:AP80"/>
    <mergeCell ref="AR80:AS80"/>
    <mergeCell ref="AU80:AV80"/>
    <mergeCell ref="A81:D81"/>
    <mergeCell ref="O81:P81"/>
    <mergeCell ref="U80:V80"/>
    <mergeCell ref="X80:Y80"/>
    <mergeCell ref="AA80:AB80"/>
    <mergeCell ref="AC80:AE80"/>
    <mergeCell ref="AG80:AH80"/>
    <mergeCell ref="AJ80:AK80"/>
    <mergeCell ref="A80:D80"/>
    <mergeCell ref="E80:G80"/>
    <mergeCell ref="I80:J80"/>
    <mergeCell ref="L80:M80"/>
    <mergeCell ref="O80:P80"/>
    <mergeCell ref="AH125:AT125"/>
    <mergeCell ref="AU125:AX125"/>
    <mergeCell ref="AC124:AG124"/>
    <mergeCell ref="AH124:AT124"/>
    <mergeCell ref="AU124:AX124"/>
    <mergeCell ref="Y122:AB122"/>
    <mergeCell ref="AC122:AG122"/>
    <mergeCell ref="AH122:AT122"/>
    <mergeCell ref="AU122:AX122"/>
    <mergeCell ref="AC123:AG123"/>
    <mergeCell ref="AH123:AT123"/>
    <mergeCell ref="AU123:AX123"/>
    <mergeCell ref="Y125:AB125"/>
    <mergeCell ref="AH128:AT128"/>
    <mergeCell ref="AU128:AX128"/>
    <mergeCell ref="AC127:AG127"/>
    <mergeCell ref="AH127:AT127"/>
    <mergeCell ref="AU127:AX127"/>
    <mergeCell ref="AC126:AG126"/>
    <mergeCell ref="AH126:AT126"/>
    <mergeCell ref="AU126:AX126"/>
    <mergeCell ref="Y127:AB127"/>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AC139:AG139"/>
    <mergeCell ref="AH139:AT139"/>
    <mergeCell ref="AU139:AX139"/>
    <mergeCell ref="AC138:AG138"/>
    <mergeCell ref="AH138:AT138"/>
    <mergeCell ref="AU138:AX138"/>
    <mergeCell ref="AC137:AG137"/>
    <mergeCell ref="AH137:AT137"/>
    <mergeCell ref="AU137:AX137"/>
    <mergeCell ref="G139:K139"/>
    <mergeCell ref="G138:K138"/>
    <mergeCell ref="G137:K137"/>
    <mergeCell ref="L139:X139"/>
    <mergeCell ref="L138:X138"/>
    <mergeCell ref="L137:X137"/>
    <mergeCell ref="Y139:AB139"/>
    <mergeCell ref="Y138:AB138"/>
    <mergeCell ref="Y137:AB137"/>
    <mergeCell ref="AC141:AG141"/>
    <mergeCell ref="AH141:AT141"/>
    <mergeCell ref="AU141:AX141"/>
    <mergeCell ref="AC140:AG140"/>
    <mergeCell ref="AH140:AT140"/>
    <mergeCell ref="AU140:AX140"/>
    <mergeCell ref="G141:K141"/>
    <mergeCell ref="G140:K140"/>
    <mergeCell ref="L141:X141"/>
    <mergeCell ref="L140:X140"/>
    <mergeCell ref="Y141:AB141"/>
    <mergeCell ref="Y140:AB140"/>
    <mergeCell ref="G143:AB143"/>
    <mergeCell ref="AC143:AX143"/>
    <mergeCell ref="G144:K144"/>
    <mergeCell ref="L144:X144"/>
    <mergeCell ref="Y144:AB144"/>
    <mergeCell ref="AC144:AG144"/>
    <mergeCell ref="AH144:AT144"/>
    <mergeCell ref="AU144:AX144"/>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A147:AK147"/>
    <mergeCell ref="AL147:AN147"/>
    <mergeCell ref="G146:K146"/>
    <mergeCell ref="L146:X146"/>
    <mergeCell ref="Y146:AB146"/>
    <mergeCell ref="AC146:AG146"/>
    <mergeCell ref="AH146:AT146"/>
    <mergeCell ref="AU146:AX146"/>
    <mergeCell ref="A152:B152"/>
    <mergeCell ref="C152:I152"/>
    <mergeCell ref="J152:O152"/>
    <mergeCell ref="P152:X152"/>
    <mergeCell ref="Y152:AB152"/>
    <mergeCell ref="AC152:AG152"/>
    <mergeCell ref="AH152:AK152"/>
    <mergeCell ref="AP153:AX153"/>
    <mergeCell ref="A154:B154"/>
    <mergeCell ref="C154:I154"/>
    <mergeCell ref="J154:O154"/>
    <mergeCell ref="P154:X154"/>
    <mergeCell ref="Y154:AB154"/>
    <mergeCell ref="AC154:AG154"/>
    <mergeCell ref="AH154:AK154"/>
    <mergeCell ref="AL154:AO154"/>
    <mergeCell ref="AP154:AX154"/>
    <mergeCell ref="AL152:AO152"/>
    <mergeCell ref="AP152:AX152"/>
    <mergeCell ref="A153:B153"/>
    <mergeCell ref="C153:I153"/>
    <mergeCell ref="J153:O153"/>
    <mergeCell ref="P153:X153"/>
    <mergeCell ref="Y153:AB153"/>
    <mergeCell ref="AC153:AG153"/>
    <mergeCell ref="AH153:AK153"/>
    <mergeCell ref="AL153:AO153"/>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L158:AO158"/>
    <mergeCell ref="AP158:AX158"/>
    <mergeCell ref="AH162:AK162"/>
    <mergeCell ref="AL162:AO162"/>
    <mergeCell ref="AP162:AX162"/>
    <mergeCell ref="A163:B163"/>
    <mergeCell ref="C163:I163"/>
    <mergeCell ref="J163:O163"/>
    <mergeCell ref="P163:X163"/>
    <mergeCell ref="Y163:AB163"/>
    <mergeCell ref="AC163:AG163"/>
    <mergeCell ref="AH163:AK163"/>
    <mergeCell ref="A162:B162"/>
    <mergeCell ref="C162:I162"/>
    <mergeCell ref="J162:O162"/>
    <mergeCell ref="P162:X162"/>
    <mergeCell ref="Y162:AB162"/>
    <mergeCell ref="AC162:AG162"/>
    <mergeCell ref="AL163:AO163"/>
    <mergeCell ref="AP163:AX163"/>
    <mergeCell ref="A161:B161"/>
    <mergeCell ref="C161:I161"/>
    <mergeCell ref="J161:O161"/>
    <mergeCell ref="P161:X161"/>
    <mergeCell ref="Y161:AB161"/>
    <mergeCell ref="AC161:AG161"/>
    <mergeCell ref="AH161:AK161"/>
    <mergeCell ref="AL161:AO161"/>
    <mergeCell ref="AP161:AX161"/>
    <mergeCell ref="AP164:AX164"/>
    <mergeCell ref="A165:B165"/>
    <mergeCell ref="C165:I165"/>
    <mergeCell ref="J165:O165"/>
    <mergeCell ref="P165:X165"/>
    <mergeCell ref="Y165:AB165"/>
    <mergeCell ref="AC165:AG165"/>
    <mergeCell ref="AH165:AK165"/>
    <mergeCell ref="AL165:AO165"/>
    <mergeCell ref="AP165:AX165"/>
    <mergeCell ref="A164:B164"/>
    <mergeCell ref="C164:I164"/>
    <mergeCell ref="J164:O164"/>
    <mergeCell ref="P164:X164"/>
    <mergeCell ref="Y164:AB164"/>
    <mergeCell ref="AC164:AG164"/>
    <mergeCell ref="AH164:AK164"/>
    <mergeCell ref="AL164:AO164"/>
    <mergeCell ref="A168:B168"/>
    <mergeCell ref="C168:I168"/>
    <mergeCell ref="J168:O168"/>
    <mergeCell ref="P168:X168"/>
    <mergeCell ref="Y168:AB168"/>
    <mergeCell ref="AC168:AG168"/>
    <mergeCell ref="AH168:AK168"/>
    <mergeCell ref="AL168:AO168"/>
    <mergeCell ref="AP168:AX168"/>
    <mergeCell ref="A167:B167"/>
    <mergeCell ref="C167:I167"/>
    <mergeCell ref="J167:O167"/>
    <mergeCell ref="P167:X167"/>
    <mergeCell ref="Y167:AB167"/>
    <mergeCell ref="AC167:AG167"/>
    <mergeCell ref="AH167:AK167"/>
    <mergeCell ref="A166:B166"/>
    <mergeCell ref="C166:I166"/>
    <mergeCell ref="J166:O166"/>
    <mergeCell ref="P166:X166"/>
    <mergeCell ref="Y166:AB166"/>
    <mergeCell ref="AC166:AG166"/>
    <mergeCell ref="P169:X169"/>
    <mergeCell ref="Y169:AB169"/>
    <mergeCell ref="AC169:AG169"/>
    <mergeCell ref="AH169:AK169"/>
    <mergeCell ref="AL169:AO169"/>
    <mergeCell ref="AP169:AX169"/>
    <mergeCell ref="AH166:AK166"/>
    <mergeCell ref="AL166:AO166"/>
    <mergeCell ref="AP166:AX166"/>
    <mergeCell ref="AL167:AO167"/>
    <mergeCell ref="AP167:AX167"/>
    <mergeCell ref="A170:AK170"/>
    <mergeCell ref="AL170:AN170"/>
    <mergeCell ref="AR79:AS79"/>
    <mergeCell ref="AU79:AV79"/>
    <mergeCell ref="E81:F81"/>
    <mergeCell ref="G81:I81"/>
    <mergeCell ref="J81:K81"/>
    <mergeCell ref="Q81:R81"/>
    <mergeCell ref="S81:U81"/>
    <mergeCell ref="V81:W81"/>
    <mergeCell ref="AC81:AD81"/>
    <mergeCell ref="AE81:AG81"/>
    <mergeCell ref="AH81:AI81"/>
    <mergeCell ref="AQ81:AS81"/>
    <mergeCell ref="E79:G79"/>
    <mergeCell ref="I79:J79"/>
    <mergeCell ref="L79:M79"/>
    <mergeCell ref="O79:P79"/>
    <mergeCell ref="Q79:S79"/>
    <mergeCell ref="U79:V79"/>
    <mergeCell ref="X79:Y79"/>
    <mergeCell ref="A169:B169"/>
    <mergeCell ref="C169:I169"/>
    <mergeCell ref="J169:O169"/>
  </mergeCells>
  <phoneticPr fontId="9"/>
  <conditionalFormatting sqref="P14:AQ14">
    <cfRule type="expression" dxfId="293" priority="971">
      <formula>IF(RIGHT(TEXT(P14,"0.#"),1)=".",FALSE,TRUE)</formula>
    </cfRule>
    <cfRule type="expression" dxfId="292" priority="972">
      <formula>IF(RIGHT(TEXT(P14,"0.#"),1)=".",TRUE,FALSE)</formula>
    </cfRule>
  </conditionalFormatting>
  <conditionalFormatting sqref="P18:AX18">
    <cfRule type="expression" dxfId="291" priority="969">
      <formula>IF(RIGHT(TEXT(P18,"0.#"),1)=".",FALSE,TRUE)</formula>
    </cfRule>
    <cfRule type="expression" dxfId="290" priority="970">
      <formula>IF(RIGHT(TEXT(P18,"0.#"),1)=".",TRUE,FALSE)</formula>
    </cfRule>
  </conditionalFormatting>
  <conditionalFormatting sqref="Y129">
    <cfRule type="expression" dxfId="289" priority="965">
      <formula>IF(RIGHT(TEXT(Y129,"0.#"),1)=".",FALSE,TRUE)</formula>
    </cfRule>
    <cfRule type="expression" dxfId="288" priority="966">
      <formula>IF(RIGHT(TEXT(Y129,"0.#"),1)=".",TRUE,FALSE)</formula>
    </cfRule>
  </conditionalFormatting>
  <conditionalFormatting sqref="Y145 Y139:Y141 Y137 Y132">
    <cfRule type="expression" dxfId="287" priority="945">
      <formula>IF(RIGHT(TEXT(Y132,"0.#"),1)=".",FALSE,TRUE)</formula>
    </cfRule>
    <cfRule type="expression" dxfId="286" priority="946">
      <formula>IF(RIGHT(TEXT(Y132,"0.#"),1)=".",TRUE,FALSE)</formula>
    </cfRule>
  </conditionalFormatting>
  <conditionalFormatting sqref="P16:AQ17 P15:AX15 P13:AX13">
    <cfRule type="expression" dxfId="285" priority="963">
      <formula>IF(RIGHT(TEXT(P13,"0.#"),1)=".",FALSE,TRUE)</formula>
    </cfRule>
    <cfRule type="expression" dxfId="284" priority="964">
      <formula>IF(RIGHT(TEXT(P13,"0.#"),1)=".",TRUE,FALSE)</formula>
    </cfRule>
  </conditionalFormatting>
  <conditionalFormatting sqref="P19:AJ19">
    <cfRule type="expression" dxfId="283" priority="961">
      <formula>IF(RIGHT(TEXT(P19,"0.#"),1)=".",FALSE,TRUE)</formula>
    </cfRule>
    <cfRule type="expression" dxfId="282" priority="962">
      <formula>IF(RIGHT(TEXT(P19,"0.#"),1)=".",TRUE,FALSE)</formula>
    </cfRule>
  </conditionalFormatting>
  <conditionalFormatting sqref="AE27 AQ27">
    <cfRule type="expression" dxfId="281" priority="959">
      <formula>IF(RIGHT(TEXT(AE27,"0.#"),1)=".",FALSE,TRUE)</formula>
    </cfRule>
    <cfRule type="expression" dxfId="280" priority="960">
      <formula>IF(RIGHT(TEXT(AE27,"0.#"),1)=".",TRUE,FALSE)</formula>
    </cfRule>
  </conditionalFormatting>
  <conditionalFormatting sqref="Y128">
    <cfRule type="expression" dxfId="279" priority="957">
      <formula>IF(RIGHT(TEXT(Y128,"0.#"),1)=".",FALSE,TRUE)</formula>
    </cfRule>
    <cfRule type="expression" dxfId="278" priority="958">
      <formula>IF(RIGHT(TEXT(Y128,"0.#"),1)=".",TRUE,FALSE)</formula>
    </cfRule>
  </conditionalFormatting>
  <conditionalFormatting sqref="AU124">
    <cfRule type="expression" dxfId="277" priority="955">
      <formula>IF(RIGHT(TEXT(AU124,"0.#"),1)=".",FALSE,TRUE)</formula>
    </cfRule>
    <cfRule type="expression" dxfId="276" priority="956">
      <formula>IF(RIGHT(TEXT(AU124,"0.#"),1)=".",TRUE,FALSE)</formula>
    </cfRule>
  </conditionalFormatting>
  <conditionalFormatting sqref="AU129">
    <cfRule type="expression" dxfId="275" priority="953">
      <formula>IF(RIGHT(TEXT(AU129,"0.#"),1)=".",FALSE,TRUE)</formula>
    </cfRule>
    <cfRule type="expression" dxfId="274" priority="954">
      <formula>IF(RIGHT(TEXT(AU129,"0.#"),1)=".",TRUE,FALSE)</formula>
    </cfRule>
  </conditionalFormatting>
  <conditionalFormatting sqref="AU125:AU128 AU123">
    <cfRule type="expression" dxfId="273" priority="951">
      <formula>IF(RIGHT(TEXT(AU123,"0.#"),1)=".",FALSE,TRUE)</formula>
    </cfRule>
    <cfRule type="expression" dxfId="272" priority="952">
      <formula>IF(RIGHT(TEXT(AU123,"0.#"),1)=".",TRUE,FALSE)</formula>
    </cfRule>
  </conditionalFormatting>
  <conditionalFormatting sqref="Y138 Y133">
    <cfRule type="expression" dxfId="271" priority="949">
      <formula>IF(RIGHT(TEXT(Y133,"0.#"),1)=".",FALSE,TRUE)</formula>
    </cfRule>
    <cfRule type="expression" dxfId="270" priority="950">
      <formula>IF(RIGHT(TEXT(Y133,"0.#"),1)=".",TRUE,FALSE)</formula>
    </cfRule>
  </conditionalFormatting>
  <conditionalFormatting sqref="Y146 Y142 Y134">
    <cfRule type="expression" dxfId="269" priority="947">
      <formula>IF(RIGHT(TEXT(Y134,"0.#"),1)=".",FALSE,TRUE)</formula>
    </cfRule>
    <cfRule type="expression" dxfId="268" priority="948">
      <formula>IF(RIGHT(TEXT(Y134,"0.#"),1)=".",TRUE,FALSE)</formula>
    </cfRule>
  </conditionalFormatting>
  <conditionalFormatting sqref="AU138 AU133">
    <cfRule type="expression" dxfId="267" priority="943">
      <formula>IF(RIGHT(TEXT(AU133,"0.#"),1)=".",FALSE,TRUE)</formula>
    </cfRule>
    <cfRule type="expression" dxfId="266" priority="944">
      <formula>IF(RIGHT(TEXT(AU133,"0.#"),1)=".",TRUE,FALSE)</formula>
    </cfRule>
  </conditionalFormatting>
  <conditionalFormatting sqref="AU146 AU142 AU134">
    <cfRule type="expression" dxfId="265" priority="941">
      <formula>IF(RIGHT(TEXT(AU134,"0.#"),1)=".",FALSE,TRUE)</formula>
    </cfRule>
    <cfRule type="expression" dxfId="264" priority="942">
      <formula>IF(RIGHT(TEXT(AU134,"0.#"),1)=".",TRUE,FALSE)</formula>
    </cfRule>
  </conditionalFormatting>
  <conditionalFormatting sqref="AU139:AU141">
    <cfRule type="expression" dxfId="263" priority="939">
      <formula>IF(RIGHT(TEXT(AU139,"0.#"),1)=".",FALSE,TRUE)</formula>
    </cfRule>
    <cfRule type="expression" dxfId="262" priority="940">
      <formula>IF(RIGHT(TEXT(AU139,"0.#"),1)=".",TRUE,FALSE)</formula>
    </cfRule>
  </conditionalFormatting>
  <conditionalFormatting sqref="AI27">
    <cfRule type="expression" dxfId="261" priority="937">
      <formula>IF(RIGHT(TEXT(AI27,"0.#"),1)=".",FALSE,TRUE)</formula>
    </cfRule>
    <cfRule type="expression" dxfId="260" priority="938">
      <formula>IF(RIGHT(TEXT(AI27,"0.#"),1)=".",TRUE,FALSE)</formula>
    </cfRule>
  </conditionalFormatting>
  <conditionalFormatting sqref="AM27">
    <cfRule type="expression" dxfId="259" priority="935">
      <formula>IF(RIGHT(TEXT(AM27,"0.#"),1)=".",FALSE,TRUE)</formula>
    </cfRule>
    <cfRule type="expression" dxfId="258" priority="936">
      <formula>IF(RIGHT(TEXT(AM27,"0.#"),1)=".",TRUE,FALSE)</formula>
    </cfRule>
  </conditionalFormatting>
  <conditionalFormatting sqref="AE28">
    <cfRule type="expression" dxfId="257" priority="933">
      <formula>IF(RIGHT(TEXT(AE28,"0.#"),1)=".",FALSE,TRUE)</formula>
    </cfRule>
    <cfRule type="expression" dxfId="256" priority="934">
      <formula>IF(RIGHT(TEXT(AE28,"0.#"),1)=".",TRUE,FALSE)</formula>
    </cfRule>
  </conditionalFormatting>
  <conditionalFormatting sqref="AI28">
    <cfRule type="expression" dxfId="255" priority="931">
      <formula>IF(RIGHT(TEXT(AI28,"0.#"),1)=".",FALSE,TRUE)</formula>
    </cfRule>
    <cfRule type="expression" dxfId="254" priority="932">
      <formula>IF(RIGHT(TEXT(AI28,"0.#"),1)=".",TRUE,FALSE)</formula>
    </cfRule>
  </conditionalFormatting>
  <conditionalFormatting sqref="AM28">
    <cfRule type="expression" dxfId="253" priority="929">
      <formula>IF(RIGHT(TEXT(AM28,"0.#"),1)=".",FALSE,TRUE)</formula>
    </cfRule>
    <cfRule type="expression" dxfId="252" priority="930">
      <formula>IF(RIGHT(TEXT(AM28,"0.#"),1)=".",TRUE,FALSE)</formula>
    </cfRule>
  </conditionalFormatting>
  <conditionalFormatting sqref="AQ28">
    <cfRule type="expression" dxfId="251" priority="927">
      <formula>IF(RIGHT(TEXT(AQ28,"0.#"),1)=".",FALSE,TRUE)</formula>
    </cfRule>
    <cfRule type="expression" dxfId="250" priority="928">
      <formula>IF(RIGHT(TEXT(AQ28,"0.#"),1)=".",TRUE,FALSE)</formula>
    </cfRule>
  </conditionalFormatting>
  <conditionalFormatting sqref="W23">
    <cfRule type="expression" dxfId="249" priority="885">
      <formula>IF(RIGHT(TEXT(W23,"0.#"),1)=".",FALSE,TRUE)</formula>
    </cfRule>
    <cfRule type="expression" dxfId="248" priority="886">
      <formula>IF(RIGHT(TEXT(W23,"0.#"),1)=".",TRUE,FALSE)</formula>
    </cfRule>
  </conditionalFormatting>
  <conditionalFormatting sqref="P23">
    <cfRule type="expression" dxfId="247" priority="879">
      <formula>IF(RIGHT(TEXT(P23,"0.#"),1)=".",FALSE,TRUE)</formula>
    </cfRule>
    <cfRule type="expression" dxfId="246" priority="880">
      <formula>IF(RIGHT(TEXT(P23,"0.#"),1)=".",TRUE,FALSE)</formula>
    </cfRule>
  </conditionalFormatting>
  <conditionalFormatting sqref="AL158:AO158">
    <cfRule type="expression" dxfId="245" priority="761">
      <formula>IF(AND(AL158&gt;=0, RIGHT(TEXT(AL158,"0.#"),1)&lt;&gt;"."),TRUE,FALSE)</formula>
    </cfRule>
    <cfRule type="expression" dxfId="244" priority="762">
      <formula>IF(AND(AL158&gt;=0, RIGHT(TEXT(AL158,"0.#"),1)="."),TRUE,FALSE)</formula>
    </cfRule>
    <cfRule type="expression" dxfId="243" priority="763">
      <formula>IF(AND(AL158&lt;0, RIGHT(TEXT(AL158,"0.#"),1)&lt;&gt;"."),TRUE,FALSE)</formula>
    </cfRule>
    <cfRule type="expression" dxfId="242" priority="764">
      <formula>IF(AND(AL158&lt;0, RIGHT(TEXT(AL158,"0.#"),1)="."),TRUE,FALSE)</formula>
    </cfRule>
  </conditionalFormatting>
  <conditionalFormatting sqref="Y158">
    <cfRule type="expression" dxfId="241" priority="759">
      <formula>IF(RIGHT(TEXT(Y158,"0.#"),1)=".",FALSE,TRUE)</formula>
    </cfRule>
    <cfRule type="expression" dxfId="240" priority="760">
      <formula>IF(RIGHT(TEXT(Y158,"0.#"),1)=".",TRUE,FALSE)</formula>
    </cfRule>
  </conditionalFormatting>
  <conditionalFormatting sqref="AL164:AO169">
    <cfRule type="expression" dxfId="239" priority="755">
      <formula>IF(AND(AL164&gt;=0, RIGHT(TEXT(AL164,"0.#"),1)&lt;&gt;"."),TRUE,FALSE)</formula>
    </cfRule>
    <cfRule type="expression" dxfId="238" priority="756">
      <formula>IF(AND(AL164&gt;=0, RIGHT(TEXT(AL164,"0.#"),1)="."),TRUE,FALSE)</formula>
    </cfRule>
    <cfRule type="expression" dxfId="237" priority="757">
      <formula>IF(AND(AL164&lt;0, RIGHT(TEXT(AL164,"0.#"),1)&lt;&gt;"."),TRUE,FALSE)</formula>
    </cfRule>
    <cfRule type="expression" dxfId="236" priority="758">
      <formula>IF(AND(AL164&lt;0, RIGHT(TEXT(AL164,"0.#"),1)="."),TRUE,FALSE)</formula>
    </cfRule>
  </conditionalFormatting>
  <conditionalFormatting sqref="AL162:AO163">
    <cfRule type="expression" dxfId="235" priority="749">
      <formula>IF(AND(AL162&gt;=0, RIGHT(TEXT(AL162,"0.#"),1)&lt;&gt;"."),TRUE,FALSE)</formula>
    </cfRule>
    <cfRule type="expression" dxfId="234" priority="750">
      <formula>IF(AND(AL162&gt;=0, RIGHT(TEXT(AL162,"0.#"),1)="."),TRUE,FALSE)</formula>
    </cfRule>
    <cfRule type="expression" dxfId="233" priority="751">
      <formula>IF(AND(AL162&lt;0, RIGHT(TEXT(AL162,"0.#"),1)&lt;&gt;"."),TRUE,FALSE)</formula>
    </cfRule>
    <cfRule type="expression" dxfId="232" priority="752">
      <formula>IF(AND(AL162&lt;0, RIGHT(TEXT(AL162,"0.#"),1)="."),TRUE,FALSE)</formula>
    </cfRule>
  </conditionalFormatting>
  <conditionalFormatting sqref="AU28">
    <cfRule type="expression" dxfId="231" priority="743">
      <formula>IF(RIGHT(TEXT(AU28,"0.#"),1)=".",FALSE,TRUE)</formula>
    </cfRule>
    <cfRule type="expression" dxfId="230" priority="744">
      <formula>IF(RIGHT(TEXT(AU28,"0.#"),1)=".",TRUE,FALSE)</formula>
    </cfRule>
  </conditionalFormatting>
  <conditionalFormatting sqref="AU27">
    <cfRule type="expression" dxfId="229" priority="745">
      <formula>IF(RIGHT(TEXT(AU27,"0.#"),1)=".",FALSE,TRUE)</formula>
    </cfRule>
    <cfRule type="expression" dxfId="228" priority="746">
      <formula>IF(RIGHT(TEXT(AU27,"0.#"),1)=".",TRUE,FALSE)</formula>
    </cfRule>
  </conditionalFormatting>
  <conditionalFormatting sqref="P24:AC24">
    <cfRule type="expression" dxfId="227" priority="741">
      <formula>IF(RIGHT(TEXT(P24,"0.#"),1)=".",FALSE,TRUE)</formula>
    </cfRule>
    <cfRule type="expression" dxfId="226" priority="742">
      <formula>IF(RIGHT(TEXT(P24,"0.#"),1)=".",TRUE,FALSE)</formula>
    </cfRule>
  </conditionalFormatting>
  <conditionalFormatting sqref="AM36">
    <cfRule type="expression" dxfId="225" priority="723">
      <formula>IF(RIGHT(TEXT(AM36,"0.#"),1)=".",FALSE,TRUE)</formula>
    </cfRule>
    <cfRule type="expression" dxfId="224" priority="724">
      <formula>IF(RIGHT(TEXT(AM36,"0.#"),1)=".",TRUE,FALSE)</formula>
    </cfRule>
  </conditionalFormatting>
  <conditionalFormatting sqref="AM35">
    <cfRule type="expression" dxfId="223" priority="725">
      <formula>IF(RIGHT(TEXT(AM35,"0.#"),1)=".",FALSE,TRUE)</formula>
    </cfRule>
    <cfRule type="expression" dxfId="222" priority="726">
      <formula>IF(RIGHT(TEXT(AM35,"0.#"),1)=".",TRUE,FALSE)</formula>
    </cfRule>
  </conditionalFormatting>
  <conditionalFormatting sqref="AE34">
    <cfRule type="expression" dxfId="221" priority="739">
      <formula>IF(RIGHT(TEXT(AE34,"0.#"),1)=".",FALSE,TRUE)</formula>
    </cfRule>
    <cfRule type="expression" dxfId="220" priority="740">
      <formula>IF(RIGHT(TEXT(AE34,"0.#"),1)=".",TRUE,FALSE)</formula>
    </cfRule>
  </conditionalFormatting>
  <conditionalFormatting sqref="AQ34:AQ36">
    <cfRule type="expression" dxfId="219" priority="721">
      <formula>IF(RIGHT(TEXT(AQ34,"0.#"),1)=".",FALSE,TRUE)</formula>
    </cfRule>
    <cfRule type="expression" dxfId="218" priority="722">
      <formula>IF(RIGHT(TEXT(AQ34,"0.#"),1)=".",TRUE,FALSE)</formula>
    </cfRule>
  </conditionalFormatting>
  <conditionalFormatting sqref="AU34:AU36">
    <cfRule type="expression" dxfId="217" priority="719">
      <formula>IF(RIGHT(TEXT(AU34,"0.#"),1)=".",FALSE,TRUE)</formula>
    </cfRule>
    <cfRule type="expression" dxfId="216" priority="720">
      <formula>IF(RIGHT(TEXT(AU34,"0.#"),1)=".",TRUE,FALSE)</formula>
    </cfRule>
  </conditionalFormatting>
  <conditionalFormatting sqref="AI36">
    <cfRule type="expression" dxfId="215" priority="733">
      <formula>IF(RIGHT(TEXT(AI36,"0.#"),1)=".",FALSE,TRUE)</formula>
    </cfRule>
    <cfRule type="expression" dxfId="214" priority="734">
      <formula>IF(RIGHT(TEXT(AI36,"0.#"),1)=".",TRUE,FALSE)</formula>
    </cfRule>
  </conditionalFormatting>
  <conditionalFormatting sqref="AE35">
    <cfRule type="expression" dxfId="213" priority="737">
      <formula>IF(RIGHT(TEXT(AE35,"0.#"),1)=".",FALSE,TRUE)</formula>
    </cfRule>
    <cfRule type="expression" dxfId="212" priority="738">
      <formula>IF(RIGHT(TEXT(AE35,"0.#"),1)=".",TRUE,FALSE)</formula>
    </cfRule>
  </conditionalFormatting>
  <conditionalFormatting sqref="AE36">
    <cfRule type="expression" dxfId="211" priority="735">
      <formula>IF(RIGHT(TEXT(AE36,"0.#"),1)=".",FALSE,TRUE)</formula>
    </cfRule>
    <cfRule type="expression" dxfId="210" priority="736">
      <formula>IF(RIGHT(TEXT(AE36,"0.#"),1)=".",TRUE,FALSE)</formula>
    </cfRule>
  </conditionalFormatting>
  <conditionalFormatting sqref="AM34">
    <cfRule type="expression" dxfId="209" priority="727">
      <formula>IF(RIGHT(TEXT(AM34,"0.#"),1)=".",FALSE,TRUE)</formula>
    </cfRule>
    <cfRule type="expression" dxfId="208" priority="728">
      <formula>IF(RIGHT(TEXT(AM34,"0.#"),1)=".",TRUE,FALSE)</formula>
    </cfRule>
  </conditionalFormatting>
  <conditionalFormatting sqref="AI34">
    <cfRule type="expression" dxfId="207" priority="729">
      <formula>IF(RIGHT(TEXT(AI34,"0.#"),1)=".",FALSE,TRUE)</formula>
    </cfRule>
    <cfRule type="expression" dxfId="206" priority="730">
      <formula>IF(RIGHT(TEXT(AI34,"0.#"),1)=".",TRUE,FALSE)</formula>
    </cfRule>
  </conditionalFormatting>
  <conditionalFormatting sqref="AI35">
    <cfRule type="expression" dxfId="205" priority="731">
      <formula>IF(RIGHT(TEXT(AI35,"0.#"),1)=".",FALSE,TRUE)</formula>
    </cfRule>
    <cfRule type="expression" dxfId="204" priority="732">
      <formula>IF(RIGHT(TEXT(AI35,"0.#"),1)=".",TRUE,FALSE)</formula>
    </cfRule>
  </conditionalFormatting>
  <conditionalFormatting sqref="AM30">
    <cfRule type="expression" dxfId="203" priority="607">
      <formula>IF(RIGHT(TEXT(AM30,"0.#"),1)=".",FALSE,TRUE)</formula>
    </cfRule>
    <cfRule type="expression" dxfId="202" priority="608">
      <formula>IF(RIGHT(TEXT(AM30,"0.#"),1)=".",TRUE,FALSE)</formula>
    </cfRule>
  </conditionalFormatting>
  <conditionalFormatting sqref="AE31 AM31">
    <cfRule type="expression" dxfId="201" priority="605">
      <formula>IF(RIGHT(TEXT(AE31,"0.#"),1)=".",FALSE,TRUE)</formula>
    </cfRule>
    <cfRule type="expression" dxfId="200" priority="606">
      <formula>IF(RIGHT(TEXT(AE31,"0.#"),1)=".",TRUE,FALSE)</formula>
    </cfRule>
  </conditionalFormatting>
  <conditionalFormatting sqref="AI31">
    <cfRule type="expression" dxfId="199" priority="603">
      <formula>IF(RIGHT(TEXT(AI31,"0.#"),1)=".",FALSE,TRUE)</formula>
    </cfRule>
    <cfRule type="expression" dxfId="198" priority="604">
      <formula>IF(RIGHT(TEXT(AI31,"0.#"),1)=".",TRUE,FALSE)</formula>
    </cfRule>
  </conditionalFormatting>
  <conditionalFormatting sqref="AQ31">
    <cfRule type="expression" dxfId="197" priority="601">
      <formula>IF(RIGHT(TEXT(AQ31,"0.#"),1)=".",FALSE,TRUE)</formula>
    </cfRule>
    <cfRule type="expression" dxfId="196" priority="602">
      <formula>IF(RIGHT(TEXT(AQ31,"0.#"),1)=".",TRUE,FALSE)</formula>
    </cfRule>
  </conditionalFormatting>
  <conditionalFormatting sqref="AE30 AQ30">
    <cfRule type="expression" dxfId="195" priority="611">
      <formula>IF(RIGHT(TEXT(AE30,"0.#"),1)=".",FALSE,TRUE)</formula>
    </cfRule>
    <cfRule type="expression" dxfId="194" priority="612">
      <formula>IF(RIGHT(TEXT(AE30,"0.#"),1)=".",TRUE,FALSE)</formula>
    </cfRule>
  </conditionalFormatting>
  <conditionalFormatting sqref="AI30">
    <cfRule type="expression" dxfId="193" priority="609">
      <formula>IF(RIGHT(TEXT(AI30,"0.#"),1)=".",FALSE,TRUE)</formula>
    </cfRule>
    <cfRule type="expression" dxfId="192" priority="610">
      <formula>IF(RIGHT(TEXT(AI30,"0.#"),1)=".",TRUE,FALSE)</formula>
    </cfRule>
  </conditionalFormatting>
  <conditionalFormatting sqref="AL153:AO153">
    <cfRule type="expression" dxfId="191" priority="63">
      <formula>IF(AND(AL153&gt;=0, RIGHT(TEXT(AL153,"0.#"),1)&lt;&gt;"."),TRUE,FALSE)</formula>
    </cfRule>
    <cfRule type="expression" dxfId="190" priority="64">
      <formula>IF(AND(AL153&gt;=0, RIGHT(TEXT(AL153,"0.#"),1)="."),TRUE,FALSE)</formula>
    </cfRule>
    <cfRule type="expression" dxfId="189" priority="65">
      <formula>IF(AND(AL153&lt;0, RIGHT(TEXT(AL153,"0.#"),1)&lt;&gt;"."),TRUE,FALSE)</formula>
    </cfRule>
    <cfRule type="expression" dxfId="188" priority="66">
      <formula>IF(AND(AL153&lt;0, RIGHT(TEXT(AL153,"0.#"),1)="."),TRUE,FALSE)</formula>
    </cfRule>
  </conditionalFormatting>
  <conditionalFormatting sqref="Y153">
    <cfRule type="expression" dxfId="187" priority="61">
      <formula>IF(RIGHT(TEXT(Y153,"0.#"),1)=".",FALSE,TRUE)</formula>
    </cfRule>
    <cfRule type="expression" dxfId="186" priority="62">
      <formula>IF(RIGHT(TEXT(Y153,"0.#"),1)=".",TRUE,FALSE)</formula>
    </cfRule>
  </conditionalFormatting>
  <conditionalFormatting sqref="AL154:AO154">
    <cfRule type="expression" dxfId="185" priority="57">
      <formula>IF(AND(AL154&gt;=0, RIGHT(TEXT(AL154,"0.#"),1)&lt;&gt;"."),TRUE,FALSE)</formula>
    </cfRule>
    <cfRule type="expression" dxfId="184" priority="58">
      <formula>IF(AND(AL154&gt;=0, RIGHT(TEXT(AL154,"0.#"),1)="."),TRUE,FALSE)</formula>
    </cfRule>
    <cfRule type="expression" dxfId="183" priority="59">
      <formula>IF(AND(AL154&lt;0, RIGHT(TEXT(AL154,"0.#"),1)&lt;&gt;"."),TRUE,FALSE)</formula>
    </cfRule>
    <cfRule type="expression" dxfId="182" priority="60">
      <formula>IF(AND(AL154&lt;0, RIGHT(TEXT(AL154,"0.#"),1)="."),TRUE,FALSE)</formula>
    </cfRule>
  </conditionalFormatting>
  <conditionalFormatting sqref="Y154">
    <cfRule type="expression" dxfId="181" priority="55">
      <formula>IF(RIGHT(TEXT(Y154,"0.#"),1)=".",FALSE,TRUE)</formula>
    </cfRule>
    <cfRule type="expression" dxfId="180" priority="56">
      <formula>IF(RIGHT(TEXT(Y154,"0.#"),1)=".",TRUE,FALSE)</formula>
    </cfRule>
  </conditionalFormatting>
  <conditionalFormatting sqref="AU137">
    <cfRule type="expression" dxfId="179" priority="53">
      <formula>IF(RIGHT(TEXT(AU137,"0.#"),1)=".",FALSE,TRUE)</formula>
    </cfRule>
    <cfRule type="expression" dxfId="178" priority="54">
      <formula>IF(RIGHT(TEXT(AU137,"0.#"),1)=".",TRUE,FALSE)</formula>
    </cfRule>
  </conditionalFormatting>
  <conditionalFormatting sqref="Y123">
    <cfRule type="expression" dxfId="177" priority="47">
      <formula>IF(RIGHT(TEXT(Y123,"0.#"),1)=".",FALSE,TRUE)</formula>
    </cfRule>
    <cfRule type="expression" dxfId="176" priority="48">
      <formula>IF(RIGHT(TEXT(Y123,"0.#"),1)=".",TRUE,FALSE)</formula>
    </cfRule>
  </conditionalFormatting>
  <conditionalFormatting sqref="AU132">
    <cfRule type="expression" dxfId="175" priority="37">
      <formula>IF(RIGHT(TEXT(AU132,"0.#"),1)=".",FALSE,TRUE)</formula>
    </cfRule>
    <cfRule type="expression" dxfId="174" priority="38">
      <formula>IF(RIGHT(TEXT(AU132,"0.#"),1)=".",TRUE,FALSE)</formula>
    </cfRule>
  </conditionalFormatting>
  <conditionalFormatting sqref="Y164:Y169">
    <cfRule type="expression" dxfId="173" priority="35">
      <formula>IF(RIGHT(TEXT(Y164,"0.#"),1)=".",FALSE,TRUE)</formula>
    </cfRule>
    <cfRule type="expression" dxfId="172" priority="36">
      <formula>IF(RIGHT(TEXT(Y164,"0.#"),1)=".",TRUE,FALSE)</formula>
    </cfRule>
  </conditionalFormatting>
  <conditionalFormatting sqref="Y162:Y163">
    <cfRule type="expression" dxfId="171" priority="33">
      <formula>IF(RIGHT(TEXT(Y162,"0.#"),1)=".",FALSE,TRUE)</formula>
    </cfRule>
    <cfRule type="expression" dxfId="170" priority="34">
      <formula>IF(RIGHT(TEXT(Y162,"0.#"),1)=".",TRUE,FALSE)</formula>
    </cfRule>
  </conditionalFormatting>
  <conditionalFormatting sqref="Y124">
    <cfRule type="expression" dxfId="169" priority="31">
      <formula>IF(RIGHT(TEXT(Y124,"0.#"),1)=".",FALSE,TRUE)</formula>
    </cfRule>
    <cfRule type="expression" dxfId="168" priority="32">
      <formula>IF(RIGHT(TEXT(Y124,"0.#"),1)=".",TRUE,FALSE)</formula>
    </cfRule>
  </conditionalFormatting>
  <conditionalFormatting sqref="Y127">
    <cfRule type="expression" dxfId="167" priority="29">
      <formula>IF(RIGHT(TEXT(Y127,"0.#"),1)=".",FALSE,TRUE)</formula>
    </cfRule>
    <cfRule type="expression" dxfId="166" priority="30">
      <formula>IF(RIGHT(TEXT(Y127,"0.#"),1)=".",TRUE,FALSE)</formula>
    </cfRule>
  </conditionalFormatting>
  <conditionalFormatting sqref="Y125">
    <cfRule type="expression" dxfId="165" priority="15">
      <formula>IF(RIGHT(TEXT(Y125,"0.#"),1)=".",FALSE,TRUE)</formula>
    </cfRule>
    <cfRule type="expression" dxfId="164" priority="16">
      <formula>IF(RIGHT(TEXT(Y125,"0.#"),1)=".",TRUE,FALSE)</formula>
    </cfRule>
  </conditionalFormatting>
  <conditionalFormatting sqref="Y126">
    <cfRule type="expression" dxfId="163" priority="13">
      <formula>IF(RIGHT(TEXT(Y126,"0.#"),1)=".",FALSE,TRUE)</formula>
    </cfRule>
    <cfRule type="expression" dxfId="162" priority="14">
      <formula>IF(RIGHT(TEXT(Y126,"0.#"),1)=".",TRUE,FALSE)</formula>
    </cfRule>
  </conditionalFormatting>
  <conditionalFormatting sqref="AU145">
    <cfRule type="expression" dxfId="161" priority="1">
      <formula>IF(RIGHT(TEXT(AU145,"0.#"),1)=".",FALSE,TRUE)</formula>
    </cfRule>
    <cfRule type="expression" dxfId="160" priority="2">
      <formula>IF(RIGHT(TEXT(AU145,"0.#"),1)=".",TRUE,FALSE)</formula>
    </cfRule>
  </conditionalFormatting>
  <dataValidations count="17">
    <dataValidation type="whole" allowBlank="1" showInputMessage="1" showErrorMessage="1" sqref="O79:P80 AX79:AX81 AA79:AB80 AM79:AN80">
      <formula1>0</formula1>
      <formula2>99</formula2>
    </dataValidation>
    <dataValidation type="whole" allowBlank="1" showInputMessage="1" showErrorMessage="1" sqref="AJ79:AK80 X79:Y80 AJ81 L79:L81 M79:M80 X81 AU79:AV80 J6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2:E72">
      <formula1>T行政事業レビュー推進チームの所見</formula1>
    </dataValidation>
    <dataValidation type="custom" imeMode="disabled" allowBlank="1" showInputMessage="1" showErrorMessage="1" sqref="AH153:AK154 AH158:AK158 AH162:AK169">
      <formula1>OR(AND(MOD(IF(ISNUMBER(AH153), AH153, 0.5),1)=0, 0&lt;=AH153), AH153="-")</formula1>
    </dataValidation>
    <dataValidation type="whole" imeMode="disabled" allowBlank="1" showInputMessage="1" showErrorMessage="1" sqref="AW2:AX2">
      <formula1>0</formula1>
      <formula2>99</formula2>
    </dataValidation>
    <dataValidation type="list" allowBlank="1" showInputMessage="1" showErrorMessage="1" sqref="A74:E74">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AO147 AO170">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23:AB128 AU123:AX128 Y132:AB133 AU132:AX133 Y137:AB141 AU137:AX141 Y145:AB145 AU145:AX145 Y153:AB154 AL153:AO154 Y158:AB158 AL158:AO158 Y162:AB169 AL162:AO169 AQ33:AR33 AU33:AX33 AE34:AX36 AE27:AX28 AE30:AX30 P23:AC24">
      <formula1>OR(ISNUMBER(P13), P13="-")</formula1>
    </dataValidation>
    <dataValidation type="list" allowBlank="1" showInputMessage="1" showErrorMessage="1" sqref="Q81:R81 AC81:AD81 AO81:AP81">
      <formula1>#REF!</formula1>
    </dataValidation>
    <dataValidation type="custom" allowBlank="1" showInputMessage="1" showErrorMessage="1" errorTitle="法人番号チェック" error="法人番号は13桁の数字で入力してください。" sqref="J162:O169 J158:O158 J153:O154">
      <formula1>OR(J153="-",AND(LEN(J153)=13,IFERROR(SEARCH("-",J153),"")="",IFERROR(SEARCH(".",J153),"")="",ISNUMBER(J153)))</formula1>
    </dataValidation>
    <dataValidation type="list" allowBlank="1" showInputMessage="1" showErrorMessage="1" sqref="H66:I66">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4" max="49" man="1"/>
    <brk id="72" max="49" man="1"/>
    <brk id="148"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U80:V80 I80:J80 AG80:AH80 AR80:AS80</xm:sqref>
        </x14:dataValidation>
        <x14:dataValidation type="list" allowBlank="1" showInputMessage="1" showErrorMessage="1">
          <x14:formula1>
            <xm:f>入力規則等!$U$40:$U$42</xm:f>
          </x14:formula1>
          <xm:sqref>AG79:AH79 U79:V79 I79:J79 AR79:AS79</xm:sqref>
        </x14:dataValidation>
        <x14:dataValidation type="list" allowBlank="1" showInputMessage="1" showErrorMessage="1">
          <x14:formula1>
            <xm:f>入力規則等!$AG$2:$AG$13</xm:f>
          </x14:formula1>
          <xm:sqref>AC153:AG154 AC158:AG158 AC162:AG169</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AO79:AP80 Q79:S80 AC79:AE80 E79:G80</xm:sqref>
        </x14:dataValidation>
        <x14:dataValidation type="list" allowBlank="1" showInputMessage="1" showErrorMessage="1">
          <x14:formula1>
            <xm:f>入力規則等!$U$48</xm:f>
          </x14:formula1>
          <xm:sqref>E81:F81</xm:sqref>
        </x14:dataValidation>
        <x14:dataValidation type="list" allowBlank="1" showInputMessage="1" showErrorMessage="1">
          <x14:formula1>
            <xm:f>入力規則等!$U$13:$U$35</xm:f>
          </x14:formula1>
          <xm:sqref>AJ2:AM2 AE81:AG81 G81:I81 AQ81:AS81 S81:U81 E66:G66</xm:sqref>
        </x14:dataValidation>
        <x14:dataValidation type="list" allowBlank="1" showInputMessage="1" showErrorMessage="1">
          <x14:formula1>
            <xm:f>入力規則等!$U$56:$U$58</xm:f>
          </x14:formula1>
          <xm:sqref>J81:K81 AT81:AU81 AH81:AI81 V81:W81</xm:sqref>
        </x14:dataValidation>
        <x14:dataValidation type="list" allowBlank="1" showInputMessage="1" showErrorMessage="1">
          <x14:formula1>
            <xm:f>入力規則等!$U$49</xm:f>
          </x14:formula1>
          <xm:sqref>C66:D66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76</v>
      </c>
      <c r="B1" s="24" t="s">
        <v>77</v>
      </c>
      <c r="F1" s="25" t="s">
        <v>4</v>
      </c>
      <c r="G1" s="25" t="s">
        <v>66</v>
      </c>
      <c r="K1" s="26" t="s">
        <v>94</v>
      </c>
      <c r="L1" s="24" t="s">
        <v>77</v>
      </c>
      <c r="O1" s="12"/>
      <c r="P1" s="25" t="s">
        <v>5</v>
      </c>
      <c r="Q1" s="25" t="s">
        <v>66</v>
      </c>
      <c r="T1" s="12"/>
      <c r="U1" s="28" t="s">
        <v>157</v>
      </c>
      <c r="W1" s="28" t="s">
        <v>156</v>
      </c>
      <c r="Y1" s="28" t="s">
        <v>74</v>
      </c>
      <c r="Z1" s="28" t="s">
        <v>392</v>
      </c>
      <c r="AA1" s="28" t="s">
        <v>75</v>
      </c>
      <c r="AB1" s="28" t="s">
        <v>393</v>
      </c>
      <c r="AC1" s="28" t="s">
        <v>32</v>
      </c>
      <c r="AD1" s="27"/>
      <c r="AE1" s="28" t="s">
        <v>44</v>
      </c>
      <c r="AF1" s="29"/>
      <c r="AG1" s="46" t="s">
        <v>180</v>
      </c>
      <c r="AI1" s="46" t="s">
        <v>183</v>
      </c>
      <c r="AK1" s="46" t="s">
        <v>188</v>
      </c>
      <c r="AM1" s="68"/>
      <c r="AN1" s="68"/>
      <c r="AP1" s="27" t="s">
        <v>228</v>
      </c>
    </row>
    <row r="2" spans="1:42" ht="13.5" customHeight="1" x14ac:dyDescent="0.15">
      <c r="A2" s="13" t="s">
        <v>78</v>
      </c>
      <c r="B2" s="14"/>
      <c r="C2" s="12" t="str">
        <f>IF(B2="","",A2)</f>
        <v/>
      </c>
      <c r="D2" s="12" t="str">
        <f>IF(C2="","",IF(D1&lt;&gt;"",CONCATENATE(D1,"、",C2),C2))</f>
        <v/>
      </c>
      <c r="F2" s="11" t="s">
        <v>65</v>
      </c>
      <c r="G2" s="16" t="s">
        <v>575</v>
      </c>
      <c r="H2" s="12" t="str">
        <f>IF(G2="","",F2)</f>
        <v>一般会計</v>
      </c>
      <c r="I2" s="12" t="str">
        <f>IF(H2="","",IF(I1&lt;&gt;"",CONCATENATE(I1,"、",H2),H2))</f>
        <v>一般会計</v>
      </c>
      <c r="K2" s="13" t="s">
        <v>95</v>
      </c>
      <c r="L2" s="14"/>
      <c r="M2" s="12" t="str">
        <f>IF(L2="","",K2)</f>
        <v/>
      </c>
      <c r="N2" s="12" t="str">
        <f>IF(M2="","",IF(N1&lt;&gt;"",CONCATENATE(N1,"、",M2),M2))</f>
        <v/>
      </c>
      <c r="O2" s="12"/>
      <c r="P2" s="11" t="s">
        <v>67</v>
      </c>
      <c r="Q2" s="16"/>
      <c r="R2" s="12" t="str">
        <f>IF(Q2="","",P2)</f>
        <v/>
      </c>
      <c r="S2" s="12" t="str">
        <f>IF(R2="","",IF(S1&lt;&gt;"",CONCATENATE(S1,"、",R2),R2))</f>
        <v/>
      </c>
      <c r="T2" s="12"/>
      <c r="U2" s="83">
        <v>21</v>
      </c>
      <c r="W2" s="31" t="s">
        <v>162</v>
      </c>
      <c r="Y2" s="31" t="s">
        <v>61</v>
      </c>
      <c r="Z2" s="31" t="s">
        <v>61</v>
      </c>
      <c r="AA2" s="77" t="s">
        <v>262</v>
      </c>
      <c r="AB2" s="77" t="s">
        <v>487</v>
      </c>
      <c r="AC2" s="78" t="s">
        <v>127</v>
      </c>
      <c r="AD2" s="27"/>
      <c r="AE2" s="38" t="s">
        <v>158</v>
      </c>
      <c r="AF2" s="29"/>
      <c r="AG2" s="48" t="s">
        <v>235</v>
      </c>
      <c r="AI2" s="46" t="s">
        <v>259</v>
      </c>
      <c r="AK2" s="46" t="s">
        <v>189</v>
      </c>
      <c r="AM2" s="68"/>
      <c r="AN2" s="68"/>
      <c r="AP2" s="48" t="s">
        <v>235</v>
      </c>
    </row>
    <row r="3" spans="1:42" ht="13.5" customHeight="1" x14ac:dyDescent="0.15">
      <c r="A3" s="13" t="s">
        <v>79</v>
      </c>
      <c r="B3" s="14"/>
      <c r="C3" s="12" t="str">
        <f t="shared" ref="C3:C11" si="0">IF(B3="","",A3)</f>
        <v/>
      </c>
      <c r="D3" s="12" t="str">
        <f>IF(C3="",D2,IF(D2&lt;&gt;"",CONCATENATE(D2,"、",C3),C3))</f>
        <v/>
      </c>
      <c r="F3" s="17" t="s">
        <v>104</v>
      </c>
      <c r="G3" s="16"/>
      <c r="H3" s="12" t="str">
        <f t="shared" ref="H3:H37" si="1">IF(G3="","",F3)</f>
        <v/>
      </c>
      <c r="I3" s="12" t="str">
        <f>IF(H3="",I2,IF(I2&lt;&gt;"",CONCATENATE(I2,"、",H3),H3))</f>
        <v>一般会計</v>
      </c>
      <c r="K3" s="13" t="s">
        <v>96</v>
      </c>
      <c r="L3" s="14" t="s">
        <v>575</v>
      </c>
      <c r="M3" s="12" t="str">
        <f t="shared" ref="M3:M11" si="2">IF(L3="","",K3)</f>
        <v>文教及び科学振興</v>
      </c>
      <c r="N3" s="12" t="str">
        <f>IF(M3="",N2,IF(N2&lt;&gt;"",CONCATENATE(N2,"、",M3),M3))</f>
        <v>文教及び科学振興</v>
      </c>
      <c r="O3" s="12"/>
      <c r="P3" s="11" t="s">
        <v>68</v>
      </c>
      <c r="Q3" s="16" t="s">
        <v>575</v>
      </c>
      <c r="R3" s="12" t="str">
        <f t="shared" ref="R3:R8" si="3">IF(Q3="","",P3)</f>
        <v>委託・請負</v>
      </c>
      <c r="S3" s="12" t="str">
        <f t="shared" ref="S3:S8" si="4">IF(R3="",S2,IF(S2&lt;&gt;"",CONCATENATE(S2,"、",R3),R3))</f>
        <v>委託・請負</v>
      </c>
      <c r="T3" s="12"/>
      <c r="U3" s="31" t="s">
        <v>518</v>
      </c>
      <c r="W3" s="31" t="s">
        <v>137</v>
      </c>
      <c r="Y3" s="31" t="s">
        <v>62</v>
      </c>
      <c r="Z3" s="31" t="s">
        <v>394</v>
      </c>
      <c r="AA3" s="77" t="s">
        <v>360</v>
      </c>
      <c r="AB3" s="77" t="s">
        <v>488</v>
      </c>
      <c r="AC3" s="78" t="s">
        <v>128</v>
      </c>
      <c r="AD3" s="27"/>
      <c r="AE3" s="38" t="s">
        <v>159</v>
      </c>
      <c r="AF3" s="29"/>
      <c r="AG3" s="48" t="s">
        <v>236</v>
      </c>
      <c r="AI3" s="46" t="s">
        <v>182</v>
      </c>
      <c r="AK3" s="46" t="str">
        <f>CHAR(CODE(AK2)+1)</f>
        <v>B</v>
      </c>
      <c r="AM3" s="68"/>
      <c r="AN3" s="68"/>
      <c r="AP3" s="48" t="s">
        <v>236</v>
      </c>
    </row>
    <row r="4" spans="1:42" ht="13.5" customHeight="1" x14ac:dyDescent="0.15">
      <c r="A4" s="13" t="s">
        <v>80</v>
      </c>
      <c r="B4" s="14"/>
      <c r="C4" s="12" t="str">
        <f t="shared" si="0"/>
        <v/>
      </c>
      <c r="D4" s="12" t="str">
        <f>IF(C4="",D3,IF(D3&lt;&gt;"",CONCATENATE(D3,"、",C4),C4))</f>
        <v/>
      </c>
      <c r="F4" s="17" t="s">
        <v>105</v>
      </c>
      <c r="G4" s="16"/>
      <c r="H4" s="12" t="str">
        <f t="shared" si="1"/>
        <v/>
      </c>
      <c r="I4" s="12" t="str">
        <f t="shared" ref="I4:I37" si="5">IF(H4="",I3,IF(I3&lt;&gt;"",CONCATENATE(I3,"、",H4),H4))</f>
        <v>一般会計</v>
      </c>
      <c r="K4" s="13" t="s">
        <v>97</v>
      </c>
      <c r="L4" s="14"/>
      <c r="M4" s="12" t="str">
        <f t="shared" si="2"/>
        <v/>
      </c>
      <c r="N4" s="12" t="str">
        <f t="shared" ref="N4:N11" si="6">IF(M4="",N3,IF(N3&lt;&gt;"",CONCATENATE(N3,"、",M4),M4))</f>
        <v>文教及び科学振興</v>
      </c>
      <c r="O4" s="12"/>
      <c r="P4" s="11" t="s">
        <v>69</v>
      </c>
      <c r="Q4" s="16" t="s">
        <v>575</v>
      </c>
      <c r="R4" s="12" t="str">
        <f t="shared" si="3"/>
        <v>補助</v>
      </c>
      <c r="S4" s="12" t="str">
        <f t="shared" si="4"/>
        <v>委託・請負、補助</v>
      </c>
      <c r="T4" s="12"/>
      <c r="U4" s="31" t="s">
        <v>572</v>
      </c>
      <c r="W4" s="31" t="s">
        <v>138</v>
      </c>
      <c r="Y4" s="31" t="s">
        <v>267</v>
      </c>
      <c r="Z4" s="31" t="s">
        <v>395</v>
      </c>
      <c r="AA4" s="77" t="s">
        <v>361</v>
      </c>
      <c r="AB4" s="77" t="s">
        <v>489</v>
      </c>
      <c r="AC4" s="77" t="s">
        <v>129</v>
      </c>
      <c r="AD4" s="27"/>
      <c r="AE4" s="38" t="s">
        <v>160</v>
      </c>
      <c r="AF4" s="29"/>
      <c r="AG4" s="48" t="s">
        <v>237</v>
      </c>
      <c r="AI4" s="46" t="s">
        <v>184</v>
      </c>
      <c r="AK4" s="46" t="str">
        <f t="shared" ref="AK4:AK49" si="7">CHAR(CODE(AK3)+1)</f>
        <v>C</v>
      </c>
      <c r="AM4" s="68"/>
      <c r="AN4" s="68"/>
      <c r="AP4" s="48" t="s">
        <v>237</v>
      </c>
    </row>
    <row r="5" spans="1:42" ht="13.5" customHeight="1" x14ac:dyDescent="0.15">
      <c r="A5" s="13" t="s">
        <v>81</v>
      </c>
      <c r="B5" s="14"/>
      <c r="C5" s="12" t="str">
        <f t="shared" si="0"/>
        <v/>
      </c>
      <c r="D5" s="12" t="str">
        <f>IF(C5="",D4,IF(D4&lt;&gt;"",CONCATENATE(D4,"、",C5),C5))</f>
        <v/>
      </c>
      <c r="F5" s="17" t="s">
        <v>106</v>
      </c>
      <c r="G5" s="16"/>
      <c r="H5" s="12" t="str">
        <f t="shared" si="1"/>
        <v/>
      </c>
      <c r="I5" s="12" t="str">
        <f t="shared" si="5"/>
        <v>一般会計</v>
      </c>
      <c r="K5" s="13" t="s">
        <v>98</v>
      </c>
      <c r="L5" s="14"/>
      <c r="M5" s="12" t="str">
        <f t="shared" si="2"/>
        <v/>
      </c>
      <c r="N5" s="12" t="str">
        <f t="shared" si="6"/>
        <v>文教及び科学振興</v>
      </c>
      <c r="O5" s="12"/>
      <c r="P5" s="11" t="s">
        <v>70</v>
      </c>
      <c r="Q5" s="16"/>
      <c r="R5" s="12" t="str">
        <f t="shared" si="3"/>
        <v/>
      </c>
      <c r="S5" s="12" t="str">
        <f t="shared" si="4"/>
        <v>委託・請負、補助</v>
      </c>
      <c r="T5" s="12"/>
      <c r="W5" s="31" t="s">
        <v>542</v>
      </c>
      <c r="Y5" s="31" t="s">
        <v>268</v>
      </c>
      <c r="Z5" s="31" t="s">
        <v>396</v>
      </c>
      <c r="AA5" s="77" t="s">
        <v>362</v>
      </c>
      <c r="AB5" s="77" t="s">
        <v>490</v>
      </c>
      <c r="AC5" s="77" t="s">
        <v>161</v>
      </c>
      <c r="AD5" s="30"/>
      <c r="AE5" s="38" t="s">
        <v>247</v>
      </c>
      <c r="AF5" s="29"/>
      <c r="AG5" s="48" t="s">
        <v>238</v>
      </c>
      <c r="AI5" s="46" t="s">
        <v>265</v>
      </c>
      <c r="AK5" s="46" t="str">
        <f t="shared" si="7"/>
        <v>D</v>
      </c>
      <c r="AP5" s="48" t="s">
        <v>238</v>
      </c>
    </row>
    <row r="6" spans="1:42" ht="13.5" customHeight="1" x14ac:dyDescent="0.15">
      <c r="A6" s="13" t="s">
        <v>82</v>
      </c>
      <c r="B6" s="14" t="s">
        <v>575</v>
      </c>
      <c r="C6" s="12" t="str">
        <f t="shared" si="0"/>
        <v>科学技術・イノベーション</v>
      </c>
      <c r="D6" s="12" t="str">
        <f t="shared" ref="D6:D21" si="8">IF(C6="",D5,IF(D5&lt;&gt;"",CONCATENATE(D5,"、",C6),C6))</f>
        <v>科学技術・イノベーション</v>
      </c>
      <c r="F6" s="17" t="s">
        <v>107</v>
      </c>
      <c r="G6" s="16"/>
      <c r="H6" s="12" t="str">
        <f t="shared" si="1"/>
        <v/>
      </c>
      <c r="I6" s="12" t="str">
        <f t="shared" si="5"/>
        <v>一般会計</v>
      </c>
      <c r="K6" s="13" t="s">
        <v>99</v>
      </c>
      <c r="L6" s="14"/>
      <c r="M6" s="12" t="str">
        <f t="shared" si="2"/>
        <v/>
      </c>
      <c r="N6" s="12" t="str">
        <f t="shared" si="6"/>
        <v>文教及び科学振興</v>
      </c>
      <c r="O6" s="12"/>
      <c r="P6" s="11" t="s">
        <v>71</v>
      </c>
      <c r="Q6" s="16" t="s">
        <v>575</v>
      </c>
      <c r="R6" s="12" t="str">
        <f t="shared" si="3"/>
        <v>交付</v>
      </c>
      <c r="S6" s="12" t="str">
        <f t="shared" si="4"/>
        <v>委託・請負、補助、交付</v>
      </c>
      <c r="T6" s="12"/>
      <c r="U6" s="31" t="s">
        <v>249</v>
      </c>
      <c r="W6" s="31" t="s">
        <v>544</v>
      </c>
      <c r="Y6" s="31" t="s">
        <v>269</v>
      </c>
      <c r="Z6" s="31" t="s">
        <v>397</v>
      </c>
      <c r="AA6" s="77" t="s">
        <v>363</v>
      </c>
      <c r="AB6" s="77" t="s">
        <v>491</v>
      </c>
      <c r="AC6" s="77" t="s">
        <v>130</v>
      </c>
      <c r="AD6" s="30"/>
      <c r="AE6" s="38" t="s">
        <v>245</v>
      </c>
      <c r="AF6" s="29"/>
      <c r="AG6" s="48" t="s">
        <v>239</v>
      </c>
      <c r="AI6" s="46" t="s">
        <v>266</v>
      </c>
      <c r="AK6" s="46" t="str">
        <f>CHAR(CODE(AK5)+1)</f>
        <v>E</v>
      </c>
      <c r="AP6" s="48" t="s">
        <v>239</v>
      </c>
    </row>
    <row r="7" spans="1:42" ht="13.5" customHeight="1" x14ac:dyDescent="0.15">
      <c r="A7" s="13" t="s">
        <v>83</v>
      </c>
      <c r="B7" s="14"/>
      <c r="C7" s="12" t="str">
        <f t="shared" si="0"/>
        <v/>
      </c>
      <c r="D7" s="12" t="str">
        <f t="shared" si="8"/>
        <v>科学技術・イノベーション</v>
      </c>
      <c r="F7" s="17" t="s">
        <v>196</v>
      </c>
      <c r="G7" s="16"/>
      <c r="H7" s="12" t="str">
        <f t="shared" si="1"/>
        <v/>
      </c>
      <c r="I7" s="12" t="str">
        <f t="shared" si="5"/>
        <v>一般会計</v>
      </c>
      <c r="K7" s="13" t="s">
        <v>100</v>
      </c>
      <c r="L7" s="14"/>
      <c r="M7" s="12" t="str">
        <f t="shared" si="2"/>
        <v/>
      </c>
      <c r="N7" s="12" t="str">
        <f t="shared" si="6"/>
        <v>文教及び科学振興</v>
      </c>
      <c r="O7" s="12"/>
      <c r="P7" s="11" t="s">
        <v>72</v>
      </c>
      <c r="Q7" s="16"/>
      <c r="R7" s="12" t="str">
        <f t="shared" si="3"/>
        <v/>
      </c>
      <c r="S7" s="12" t="str">
        <f t="shared" si="4"/>
        <v>委託・請負、補助、交付</v>
      </c>
      <c r="T7" s="12"/>
      <c r="U7" s="31"/>
      <c r="W7" s="31" t="s">
        <v>139</v>
      </c>
      <c r="Y7" s="31" t="s">
        <v>270</v>
      </c>
      <c r="Z7" s="31" t="s">
        <v>398</v>
      </c>
      <c r="AA7" s="77" t="s">
        <v>364</v>
      </c>
      <c r="AB7" s="77" t="s">
        <v>492</v>
      </c>
      <c r="AC7" s="30"/>
      <c r="AD7" s="30"/>
      <c r="AE7" s="31" t="s">
        <v>130</v>
      </c>
      <c r="AF7" s="29"/>
      <c r="AG7" s="48" t="s">
        <v>240</v>
      </c>
      <c r="AH7" s="71"/>
      <c r="AI7" s="48" t="s">
        <v>255</v>
      </c>
      <c r="AK7" s="46" t="str">
        <f>CHAR(CODE(AK6)+1)</f>
        <v>F</v>
      </c>
      <c r="AP7" s="48" t="s">
        <v>240</v>
      </c>
    </row>
    <row r="8" spans="1:42" ht="13.5" customHeight="1" x14ac:dyDescent="0.15">
      <c r="A8" s="13" t="s">
        <v>84</v>
      </c>
      <c r="B8" s="14"/>
      <c r="C8" s="12" t="str">
        <f t="shared" si="0"/>
        <v/>
      </c>
      <c r="D8" s="12" t="str">
        <f t="shared" si="8"/>
        <v>科学技術・イノベーション</v>
      </c>
      <c r="F8" s="17" t="s">
        <v>108</v>
      </c>
      <c r="G8" s="16"/>
      <c r="H8" s="12" t="str">
        <f t="shared" si="1"/>
        <v/>
      </c>
      <c r="I8" s="12" t="str">
        <f t="shared" si="5"/>
        <v>一般会計</v>
      </c>
      <c r="K8" s="13" t="s">
        <v>101</v>
      </c>
      <c r="L8" s="14"/>
      <c r="M8" s="12" t="str">
        <f t="shared" si="2"/>
        <v/>
      </c>
      <c r="N8" s="12" t="str">
        <f t="shared" si="6"/>
        <v>文教及び科学振興</v>
      </c>
      <c r="O8" s="12"/>
      <c r="P8" s="11" t="s">
        <v>73</v>
      </c>
      <c r="Q8" s="16" t="s">
        <v>575</v>
      </c>
      <c r="R8" s="12" t="str">
        <f t="shared" si="3"/>
        <v>その他</v>
      </c>
      <c r="S8" s="12" t="str">
        <f t="shared" si="4"/>
        <v>委託・請負、補助、交付、その他</v>
      </c>
      <c r="T8" s="12"/>
      <c r="U8" s="31" t="s">
        <v>263</v>
      </c>
      <c r="W8" s="31" t="s">
        <v>140</v>
      </c>
      <c r="Y8" s="31" t="s">
        <v>271</v>
      </c>
      <c r="Z8" s="31" t="s">
        <v>399</v>
      </c>
      <c r="AA8" s="77" t="s">
        <v>365</v>
      </c>
      <c r="AB8" s="77" t="s">
        <v>493</v>
      </c>
      <c r="AC8" s="30"/>
      <c r="AD8" s="30"/>
      <c r="AE8" s="30"/>
      <c r="AF8" s="29"/>
      <c r="AG8" s="48" t="s">
        <v>241</v>
      </c>
      <c r="AI8" s="46" t="s">
        <v>256</v>
      </c>
      <c r="AK8" s="46" t="str">
        <f t="shared" si="7"/>
        <v>G</v>
      </c>
      <c r="AP8" s="48" t="s">
        <v>241</v>
      </c>
    </row>
    <row r="9" spans="1:42" ht="13.5" customHeight="1" x14ac:dyDescent="0.15">
      <c r="A9" s="13" t="s">
        <v>85</v>
      </c>
      <c r="B9" s="14"/>
      <c r="C9" s="12" t="str">
        <f t="shared" si="0"/>
        <v/>
      </c>
      <c r="D9" s="12" t="str">
        <f t="shared" si="8"/>
        <v>科学技術・イノベーション</v>
      </c>
      <c r="F9" s="17" t="s">
        <v>197</v>
      </c>
      <c r="G9" s="16"/>
      <c r="H9" s="12" t="str">
        <f t="shared" si="1"/>
        <v/>
      </c>
      <c r="I9" s="12" t="str">
        <f t="shared" si="5"/>
        <v>一般会計</v>
      </c>
      <c r="K9" s="13" t="s">
        <v>102</v>
      </c>
      <c r="L9" s="14"/>
      <c r="M9" s="12" t="str">
        <f t="shared" si="2"/>
        <v/>
      </c>
      <c r="N9" s="12" t="str">
        <f t="shared" si="6"/>
        <v>文教及び科学振興</v>
      </c>
      <c r="O9" s="12"/>
      <c r="P9" s="12"/>
      <c r="Q9" s="18"/>
      <c r="T9" s="12"/>
      <c r="U9" s="31" t="s">
        <v>264</v>
      </c>
      <c r="W9" s="31" t="s">
        <v>141</v>
      </c>
      <c r="Y9" s="31" t="s">
        <v>272</v>
      </c>
      <c r="Z9" s="31" t="s">
        <v>400</v>
      </c>
      <c r="AA9" s="77" t="s">
        <v>366</v>
      </c>
      <c r="AB9" s="77" t="s">
        <v>494</v>
      </c>
      <c r="AC9" s="30"/>
      <c r="AD9" s="30"/>
      <c r="AE9" s="30"/>
      <c r="AF9" s="29"/>
      <c r="AG9" s="48" t="s">
        <v>242</v>
      </c>
      <c r="AI9" s="67"/>
      <c r="AK9" s="46" t="str">
        <f t="shared" si="7"/>
        <v>H</v>
      </c>
      <c r="AP9" s="48" t="s">
        <v>242</v>
      </c>
    </row>
    <row r="10" spans="1:42" ht="13.5" customHeight="1" x14ac:dyDescent="0.15">
      <c r="A10" s="13" t="s">
        <v>216</v>
      </c>
      <c r="B10" s="14"/>
      <c r="C10" s="12" t="str">
        <f t="shared" si="0"/>
        <v/>
      </c>
      <c r="D10" s="12" t="str">
        <f t="shared" si="8"/>
        <v>科学技術・イノベーション</v>
      </c>
      <c r="F10" s="17" t="s">
        <v>109</v>
      </c>
      <c r="G10" s="16"/>
      <c r="H10" s="12" t="str">
        <f t="shared" si="1"/>
        <v/>
      </c>
      <c r="I10" s="12" t="str">
        <f t="shared" si="5"/>
        <v>一般会計</v>
      </c>
      <c r="K10" s="13" t="s">
        <v>217</v>
      </c>
      <c r="L10" s="14"/>
      <c r="M10" s="12" t="str">
        <f t="shared" si="2"/>
        <v/>
      </c>
      <c r="N10" s="12" t="str">
        <f t="shared" si="6"/>
        <v>文教及び科学振興</v>
      </c>
      <c r="O10" s="12"/>
      <c r="P10" s="12" t="str">
        <f>S8</f>
        <v>委託・請負、補助、交付、その他</v>
      </c>
      <c r="Q10" s="18"/>
      <c r="T10" s="12"/>
      <c r="W10" s="31" t="s">
        <v>142</v>
      </c>
      <c r="Y10" s="31" t="s">
        <v>273</v>
      </c>
      <c r="Z10" s="31" t="s">
        <v>401</v>
      </c>
      <c r="AA10" s="77" t="s">
        <v>367</v>
      </c>
      <c r="AB10" s="77" t="s">
        <v>495</v>
      </c>
      <c r="AC10" s="30"/>
      <c r="AD10" s="30"/>
      <c r="AE10" s="30"/>
      <c r="AF10" s="29"/>
      <c r="AG10" s="48" t="s">
        <v>230</v>
      </c>
      <c r="AK10" s="46" t="str">
        <f t="shared" si="7"/>
        <v>I</v>
      </c>
      <c r="AP10" s="46" t="s">
        <v>229</v>
      </c>
    </row>
    <row r="11" spans="1:42" ht="13.5" customHeight="1" x14ac:dyDescent="0.15">
      <c r="A11" s="13" t="s">
        <v>86</v>
      </c>
      <c r="B11" s="14"/>
      <c r="C11" s="12" t="str">
        <f t="shared" si="0"/>
        <v/>
      </c>
      <c r="D11" s="12" t="str">
        <f t="shared" si="8"/>
        <v>科学技術・イノベーション</v>
      </c>
      <c r="F11" s="17" t="s">
        <v>110</v>
      </c>
      <c r="G11" s="16"/>
      <c r="H11" s="12" t="str">
        <f t="shared" si="1"/>
        <v/>
      </c>
      <c r="I11" s="12" t="str">
        <f t="shared" si="5"/>
        <v>一般会計</v>
      </c>
      <c r="K11" s="13" t="s">
        <v>103</v>
      </c>
      <c r="L11" s="14"/>
      <c r="M11" s="12" t="str">
        <f t="shared" si="2"/>
        <v/>
      </c>
      <c r="N11" s="12" t="str">
        <f t="shared" si="6"/>
        <v>文教及び科学振興</v>
      </c>
      <c r="O11" s="12"/>
      <c r="P11" s="12"/>
      <c r="Q11" s="18"/>
      <c r="T11" s="12"/>
      <c r="W11" s="31" t="s">
        <v>569</v>
      </c>
      <c r="Y11" s="31" t="s">
        <v>274</v>
      </c>
      <c r="Z11" s="31" t="s">
        <v>402</v>
      </c>
      <c r="AA11" s="77" t="s">
        <v>368</v>
      </c>
      <c r="AB11" s="77" t="s">
        <v>496</v>
      </c>
      <c r="AC11" s="30"/>
      <c r="AD11" s="30"/>
      <c r="AE11" s="30"/>
      <c r="AF11" s="29"/>
      <c r="AG11" s="46" t="s">
        <v>233</v>
      </c>
      <c r="AK11" s="46" t="str">
        <f t="shared" si="7"/>
        <v>J</v>
      </c>
    </row>
    <row r="12" spans="1:42" ht="13.5" customHeight="1" x14ac:dyDescent="0.15">
      <c r="A12" s="13" t="s">
        <v>87</v>
      </c>
      <c r="B12" s="14"/>
      <c r="C12" s="12" t="str">
        <f t="shared" ref="C12:C23" si="9">IF(B12="","",A12)</f>
        <v/>
      </c>
      <c r="D12" s="12" t="str">
        <f t="shared" si="8"/>
        <v>科学技術・イノベーション</v>
      </c>
      <c r="F12" s="17" t="s">
        <v>111</v>
      </c>
      <c r="G12" s="16"/>
      <c r="H12" s="12" t="str">
        <f t="shared" si="1"/>
        <v/>
      </c>
      <c r="I12" s="12" t="str">
        <f t="shared" si="5"/>
        <v>一般会計</v>
      </c>
      <c r="K12" s="12"/>
      <c r="L12" s="12"/>
      <c r="O12" s="12"/>
      <c r="P12" s="12"/>
      <c r="Q12" s="18"/>
      <c r="T12" s="12"/>
      <c r="U12" s="28" t="s">
        <v>519</v>
      </c>
      <c r="W12" s="31" t="s">
        <v>143</v>
      </c>
      <c r="Y12" s="31" t="s">
        <v>275</v>
      </c>
      <c r="Z12" s="31" t="s">
        <v>403</v>
      </c>
      <c r="AA12" s="77" t="s">
        <v>369</v>
      </c>
      <c r="AB12" s="77" t="s">
        <v>497</v>
      </c>
      <c r="AC12" s="30"/>
      <c r="AD12" s="30"/>
      <c r="AE12" s="30"/>
      <c r="AF12" s="29"/>
      <c r="AG12" s="46" t="s">
        <v>231</v>
      </c>
      <c r="AK12" s="46" t="str">
        <f t="shared" si="7"/>
        <v>K</v>
      </c>
    </row>
    <row r="13" spans="1:42" ht="13.5" customHeight="1" x14ac:dyDescent="0.15">
      <c r="A13" s="13" t="s">
        <v>88</v>
      </c>
      <c r="B13" s="14"/>
      <c r="C13" s="12" t="str">
        <f t="shared" si="9"/>
        <v/>
      </c>
      <c r="D13" s="12" t="str">
        <f t="shared" si="8"/>
        <v>科学技術・イノベーション</v>
      </c>
      <c r="F13" s="17" t="s">
        <v>112</v>
      </c>
      <c r="G13" s="16"/>
      <c r="H13" s="12" t="str">
        <f t="shared" si="1"/>
        <v/>
      </c>
      <c r="I13" s="12" t="str">
        <f t="shared" si="5"/>
        <v>一般会計</v>
      </c>
      <c r="K13" s="12" t="str">
        <f>N11</f>
        <v>文教及び科学振興</v>
      </c>
      <c r="L13" s="12"/>
      <c r="O13" s="12"/>
      <c r="P13" s="12"/>
      <c r="Q13" s="18"/>
      <c r="T13" s="12"/>
      <c r="U13" s="31" t="s">
        <v>162</v>
      </c>
      <c r="W13" s="31" t="s">
        <v>144</v>
      </c>
      <c r="Y13" s="31" t="s">
        <v>276</v>
      </c>
      <c r="Z13" s="31" t="s">
        <v>404</v>
      </c>
      <c r="AA13" s="77" t="s">
        <v>370</v>
      </c>
      <c r="AB13" s="77" t="s">
        <v>498</v>
      </c>
      <c r="AC13" s="30"/>
      <c r="AD13" s="30"/>
      <c r="AE13" s="30"/>
      <c r="AF13" s="29"/>
      <c r="AG13" s="46" t="s">
        <v>232</v>
      </c>
      <c r="AK13" s="46" t="str">
        <f t="shared" si="7"/>
        <v>L</v>
      </c>
    </row>
    <row r="14" spans="1:42" ht="13.5" customHeight="1" x14ac:dyDescent="0.15">
      <c r="A14" s="13" t="s">
        <v>89</v>
      </c>
      <c r="B14" s="14"/>
      <c r="C14" s="12" t="str">
        <f t="shared" si="9"/>
        <v/>
      </c>
      <c r="D14" s="12" t="str">
        <f t="shared" si="8"/>
        <v>科学技術・イノベーション</v>
      </c>
      <c r="F14" s="17" t="s">
        <v>113</v>
      </c>
      <c r="G14" s="16"/>
      <c r="H14" s="12" t="str">
        <f t="shared" si="1"/>
        <v/>
      </c>
      <c r="I14" s="12" t="str">
        <f t="shared" si="5"/>
        <v>一般会計</v>
      </c>
      <c r="K14" s="12"/>
      <c r="L14" s="12"/>
      <c r="O14" s="12"/>
      <c r="P14" s="12"/>
      <c r="Q14" s="18"/>
      <c r="T14" s="12"/>
      <c r="U14" s="31" t="s">
        <v>520</v>
      </c>
      <c r="W14" s="31" t="s">
        <v>145</v>
      </c>
      <c r="Y14" s="31" t="s">
        <v>277</v>
      </c>
      <c r="Z14" s="31" t="s">
        <v>405</v>
      </c>
      <c r="AA14" s="77" t="s">
        <v>371</v>
      </c>
      <c r="AB14" s="77" t="s">
        <v>499</v>
      </c>
      <c r="AC14" s="30"/>
      <c r="AD14" s="30"/>
      <c r="AE14" s="30"/>
      <c r="AF14" s="29"/>
      <c r="AG14" s="67"/>
      <c r="AK14" s="46" t="str">
        <f t="shared" si="7"/>
        <v>M</v>
      </c>
    </row>
    <row r="15" spans="1:42" ht="13.5" customHeight="1" x14ac:dyDescent="0.15">
      <c r="A15" s="13" t="s">
        <v>90</v>
      </c>
      <c r="B15" s="14"/>
      <c r="C15" s="12" t="str">
        <f t="shared" si="9"/>
        <v/>
      </c>
      <c r="D15" s="12" t="str">
        <f t="shared" si="8"/>
        <v>科学技術・イノベーション</v>
      </c>
      <c r="F15" s="17" t="s">
        <v>114</v>
      </c>
      <c r="G15" s="16"/>
      <c r="H15" s="12" t="str">
        <f t="shared" si="1"/>
        <v/>
      </c>
      <c r="I15" s="12" t="str">
        <f t="shared" si="5"/>
        <v>一般会計</v>
      </c>
      <c r="K15" s="12"/>
      <c r="L15" s="12"/>
      <c r="O15" s="12"/>
      <c r="P15" s="12"/>
      <c r="Q15" s="18"/>
      <c r="T15" s="12"/>
      <c r="U15" s="31" t="s">
        <v>521</v>
      </c>
      <c r="W15" s="31" t="s">
        <v>146</v>
      </c>
      <c r="Y15" s="31" t="s">
        <v>278</v>
      </c>
      <c r="Z15" s="31" t="s">
        <v>406</v>
      </c>
      <c r="AA15" s="77" t="s">
        <v>372</v>
      </c>
      <c r="AB15" s="77" t="s">
        <v>500</v>
      </c>
      <c r="AC15" s="30"/>
      <c r="AD15" s="30"/>
      <c r="AE15" s="30"/>
      <c r="AF15" s="29"/>
      <c r="AG15" s="68"/>
      <c r="AK15" s="46" t="str">
        <f t="shared" si="7"/>
        <v>N</v>
      </c>
    </row>
    <row r="16" spans="1:42" ht="13.5" customHeight="1" x14ac:dyDescent="0.15">
      <c r="A16" s="13" t="s">
        <v>91</v>
      </c>
      <c r="B16" s="14"/>
      <c r="C16" s="12" t="str">
        <f t="shared" si="9"/>
        <v/>
      </c>
      <c r="D16" s="12" t="str">
        <f t="shared" si="8"/>
        <v>科学技術・イノベーション</v>
      </c>
      <c r="F16" s="17" t="s">
        <v>115</v>
      </c>
      <c r="G16" s="16"/>
      <c r="H16" s="12" t="str">
        <f t="shared" si="1"/>
        <v/>
      </c>
      <c r="I16" s="12" t="str">
        <f t="shared" si="5"/>
        <v>一般会計</v>
      </c>
      <c r="K16" s="12"/>
      <c r="L16" s="12"/>
      <c r="O16" s="12"/>
      <c r="P16" s="12"/>
      <c r="Q16" s="18"/>
      <c r="T16" s="12"/>
      <c r="U16" s="31" t="s">
        <v>522</v>
      </c>
      <c r="W16" s="31" t="s">
        <v>147</v>
      </c>
      <c r="Y16" s="31" t="s">
        <v>279</v>
      </c>
      <c r="Z16" s="31" t="s">
        <v>407</v>
      </c>
      <c r="AA16" s="77" t="s">
        <v>373</v>
      </c>
      <c r="AB16" s="77" t="s">
        <v>501</v>
      </c>
      <c r="AC16" s="30"/>
      <c r="AD16" s="30"/>
      <c r="AE16" s="30"/>
      <c r="AF16" s="29"/>
      <c r="AG16" s="68"/>
      <c r="AK16" s="46" t="str">
        <f t="shared" si="7"/>
        <v>O</v>
      </c>
    </row>
    <row r="17" spans="1:37" ht="13.5" customHeight="1" x14ac:dyDescent="0.15">
      <c r="A17" s="13" t="s">
        <v>92</v>
      </c>
      <c r="B17" s="14"/>
      <c r="C17" s="12" t="str">
        <f t="shared" si="9"/>
        <v/>
      </c>
      <c r="D17" s="12" t="str">
        <f t="shared" si="8"/>
        <v>科学技術・イノベーション</v>
      </c>
      <c r="F17" s="17" t="s">
        <v>116</v>
      </c>
      <c r="G17" s="16"/>
      <c r="H17" s="12" t="str">
        <f t="shared" si="1"/>
        <v/>
      </c>
      <c r="I17" s="12" t="str">
        <f t="shared" si="5"/>
        <v>一般会計</v>
      </c>
      <c r="K17" s="12"/>
      <c r="L17" s="12"/>
      <c r="O17" s="12"/>
      <c r="P17" s="12"/>
      <c r="Q17" s="18"/>
      <c r="T17" s="12"/>
      <c r="U17" s="31" t="s">
        <v>540</v>
      </c>
      <c r="W17" s="31" t="s">
        <v>148</v>
      </c>
      <c r="Y17" s="31" t="s">
        <v>280</v>
      </c>
      <c r="Z17" s="31" t="s">
        <v>408</v>
      </c>
      <c r="AA17" s="77" t="s">
        <v>374</v>
      </c>
      <c r="AB17" s="77" t="s">
        <v>502</v>
      </c>
      <c r="AC17" s="30"/>
      <c r="AD17" s="30"/>
      <c r="AE17" s="30"/>
      <c r="AF17" s="29"/>
      <c r="AG17" s="68"/>
      <c r="AK17" s="46" t="str">
        <f t="shared" si="7"/>
        <v>P</v>
      </c>
    </row>
    <row r="18" spans="1:37" ht="13.5" customHeight="1" x14ac:dyDescent="0.15">
      <c r="A18" s="13" t="s">
        <v>93</v>
      </c>
      <c r="B18" s="14"/>
      <c r="C18" s="12" t="str">
        <f t="shared" si="9"/>
        <v/>
      </c>
      <c r="D18" s="12" t="str">
        <f t="shared" si="8"/>
        <v>科学技術・イノベーション</v>
      </c>
      <c r="F18" s="17" t="s">
        <v>117</v>
      </c>
      <c r="G18" s="16"/>
      <c r="H18" s="12" t="str">
        <f t="shared" si="1"/>
        <v/>
      </c>
      <c r="I18" s="12" t="str">
        <f t="shared" si="5"/>
        <v>一般会計</v>
      </c>
      <c r="K18" s="12"/>
      <c r="L18" s="12"/>
      <c r="O18" s="12"/>
      <c r="P18" s="12"/>
      <c r="Q18" s="18"/>
      <c r="T18" s="12"/>
      <c r="U18" s="31" t="s">
        <v>523</v>
      </c>
      <c r="W18" s="31" t="s">
        <v>149</v>
      </c>
      <c r="Y18" s="31" t="s">
        <v>281</v>
      </c>
      <c r="Z18" s="31" t="s">
        <v>409</v>
      </c>
      <c r="AA18" s="77" t="s">
        <v>375</v>
      </c>
      <c r="AB18" s="77" t="s">
        <v>503</v>
      </c>
      <c r="AC18" s="30"/>
      <c r="AD18" s="30"/>
      <c r="AE18" s="30"/>
      <c r="AF18" s="29"/>
      <c r="AK18" s="46" t="str">
        <f t="shared" si="7"/>
        <v>Q</v>
      </c>
    </row>
    <row r="19" spans="1:37" ht="13.5" customHeight="1" x14ac:dyDescent="0.15">
      <c r="A19" s="13" t="s">
        <v>207</v>
      </c>
      <c r="B19" s="14"/>
      <c r="C19" s="12" t="str">
        <f t="shared" si="9"/>
        <v/>
      </c>
      <c r="D19" s="12" t="str">
        <f t="shared" si="8"/>
        <v>科学技術・イノベーション</v>
      </c>
      <c r="F19" s="17" t="s">
        <v>118</v>
      </c>
      <c r="G19" s="16"/>
      <c r="H19" s="12" t="str">
        <f t="shared" si="1"/>
        <v/>
      </c>
      <c r="I19" s="12" t="str">
        <f t="shared" si="5"/>
        <v>一般会計</v>
      </c>
      <c r="K19" s="12"/>
      <c r="L19" s="12"/>
      <c r="O19" s="12"/>
      <c r="P19" s="12"/>
      <c r="Q19" s="18"/>
      <c r="T19" s="12"/>
      <c r="U19" s="31" t="s">
        <v>524</v>
      </c>
      <c r="W19" s="31" t="s">
        <v>150</v>
      </c>
      <c r="Y19" s="31" t="s">
        <v>282</v>
      </c>
      <c r="Z19" s="31" t="s">
        <v>410</v>
      </c>
      <c r="AA19" s="77" t="s">
        <v>376</v>
      </c>
      <c r="AB19" s="77" t="s">
        <v>504</v>
      </c>
      <c r="AC19" s="30"/>
      <c r="AD19" s="30"/>
      <c r="AE19" s="30"/>
      <c r="AF19" s="29"/>
      <c r="AK19" s="46" t="str">
        <f t="shared" si="7"/>
        <v>R</v>
      </c>
    </row>
    <row r="20" spans="1:37" ht="13.5" customHeight="1" x14ac:dyDescent="0.15">
      <c r="A20" s="13" t="s">
        <v>208</v>
      </c>
      <c r="B20" s="14"/>
      <c r="C20" s="12" t="str">
        <f t="shared" si="9"/>
        <v/>
      </c>
      <c r="D20" s="12" t="str">
        <f t="shared" si="8"/>
        <v>科学技術・イノベーション</v>
      </c>
      <c r="F20" s="17" t="s">
        <v>206</v>
      </c>
      <c r="G20" s="16"/>
      <c r="H20" s="12" t="str">
        <f t="shared" si="1"/>
        <v/>
      </c>
      <c r="I20" s="12" t="str">
        <f t="shared" si="5"/>
        <v>一般会計</v>
      </c>
      <c r="K20" s="12"/>
      <c r="L20" s="12"/>
      <c r="O20" s="12"/>
      <c r="P20" s="12"/>
      <c r="Q20" s="18"/>
      <c r="T20" s="12"/>
      <c r="U20" s="31" t="s">
        <v>525</v>
      </c>
      <c r="W20" s="31" t="s">
        <v>151</v>
      </c>
      <c r="Y20" s="31" t="s">
        <v>283</v>
      </c>
      <c r="Z20" s="31" t="s">
        <v>411</v>
      </c>
      <c r="AA20" s="77" t="s">
        <v>377</v>
      </c>
      <c r="AB20" s="77" t="s">
        <v>505</v>
      </c>
      <c r="AC20" s="30"/>
      <c r="AD20" s="30"/>
      <c r="AE20" s="30"/>
      <c r="AF20" s="29"/>
      <c r="AK20" s="46" t="str">
        <f t="shared" si="7"/>
        <v>S</v>
      </c>
    </row>
    <row r="21" spans="1:37" ht="13.5" customHeight="1" x14ac:dyDescent="0.15">
      <c r="A21" s="13" t="s">
        <v>209</v>
      </c>
      <c r="B21" s="14"/>
      <c r="C21" s="12" t="str">
        <f t="shared" si="9"/>
        <v/>
      </c>
      <c r="D21" s="12" t="str">
        <f t="shared" si="8"/>
        <v>科学技術・イノベーション</v>
      </c>
      <c r="F21" s="17" t="s">
        <v>119</v>
      </c>
      <c r="G21" s="16"/>
      <c r="H21" s="12" t="str">
        <f t="shared" si="1"/>
        <v/>
      </c>
      <c r="I21" s="12" t="str">
        <f t="shared" si="5"/>
        <v>一般会計</v>
      </c>
      <c r="K21" s="12"/>
      <c r="L21" s="12"/>
      <c r="O21" s="12"/>
      <c r="P21" s="12"/>
      <c r="Q21" s="18"/>
      <c r="T21" s="12"/>
      <c r="U21" s="31" t="s">
        <v>526</v>
      </c>
      <c r="W21" s="31" t="s">
        <v>152</v>
      </c>
      <c r="Y21" s="31" t="s">
        <v>284</v>
      </c>
      <c r="Z21" s="31" t="s">
        <v>412</v>
      </c>
      <c r="AA21" s="77" t="s">
        <v>378</v>
      </c>
      <c r="AB21" s="77" t="s">
        <v>506</v>
      </c>
      <c r="AC21" s="30"/>
      <c r="AD21" s="30"/>
      <c r="AE21" s="30"/>
      <c r="AF21" s="29"/>
      <c r="AK21" s="46" t="str">
        <f t="shared" si="7"/>
        <v>T</v>
      </c>
    </row>
    <row r="22" spans="1:37" ht="13.5" customHeight="1" x14ac:dyDescent="0.15">
      <c r="A22" s="13" t="s">
        <v>210</v>
      </c>
      <c r="B22" s="14"/>
      <c r="C22" s="12" t="str">
        <f t="shared" si="9"/>
        <v/>
      </c>
      <c r="D22" s="12" t="str">
        <f>IF(C22="",D21,IF(D21&lt;&gt;"",CONCATENATE(D21,"、",C22),C22))</f>
        <v>科学技術・イノベーション</v>
      </c>
      <c r="F22" s="17" t="s">
        <v>120</v>
      </c>
      <c r="G22" s="16"/>
      <c r="H22" s="12" t="str">
        <f t="shared" si="1"/>
        <v/>
      </c>
      <c r="I22" s="12" t="str">
        <f t="shared" si="5"/>
        <v>一般会計</v>
      </c>
      <c r="K22" s="12"/>
      <c r="L22" s="12"/>
      <c r="O22" s="12"/>
      <c r="P22" s="12"/>
      <c r="Q22" s="18"/>
      <c r="T22" s="12"/>
      <c r="U22" s="31" t="s">
        <v>571</v>
      </c>
      <c r="W22" s="31" t="s">
        <v>153</v>
      </c>
      <c r="Y22" s="31" t="s">
        <v>285</v>
      </c>
      <c r="Z22" s="31" t="s">
        <v>413</v>
      </c>
      <c r="AA22" s="77" t="s">
        <v>379</v>
      </c>
      <c r="AB22" s="77" t="s">
        <v>507</v>
      </c>
      <c r="AC22" s="30"/>
      <c r="AD22" s="30"/>
      <c r="AE22" s="30"/>
      <c r="AF22" s="29"/>
      <c r="AK22" s="46" t="str">
        <f t="shared" si="7"/>
        <v>U</v>
      </c>
    </row>
    <row r="23" spans="1:37" ht="13.5" customHeight="1" x14ac:dyDescent="0.15">
      <c r="A23" s="74" t="s">
        <v>257</v>
      </c>
      <c r="B23" s="14"/>
      <c r="C23" s="12" t="str">
        <f t="shared" si="9"/>
        <v/>
      </c>
      <c r="D23" s="12" t="str">
        <f>IF(C23="",D22,IF(D22&lt;&gt;"",CONCATENATE(D22,"、",C23),C23))</f>
        <v>科学技術・イノベーション</v>
      </c>
      <c r="F23" s="17" t="s">
        <v>121</v>
      </c>
      <c r="G23" s="16"/>
      <c r="H23" s="12" t="str">
        <f t="shared" si="1"/>
        <v/>
      </c>
      <c r="I23" s="12" t="str">
        <f t="shared" si="5"/>
        <v>一般会計</v>
      </c>
      <c r="K23" s="12"/>
      <c r="L23" s="12"/>
      <c r="O23" s="12"/>
      <c r="P23" s="12"/>
      <c r="Q23" s="18"/>
      <c r="T23" s="12"/>
      <c r="U23" s="31" t="s">
        <v>527</v>
      </c>
      <c r="W23" s="31" t="s">
        <v>154</v>
      </c>
      <c r="Y23" s="31" t="s">
        <v>286</v>
      </c>
      <c r="Z23" s="31" t="s">
        <v>414</v>
      </c>
      <c r="AA23" s="77" t="s">
        <v>380</v>
      </c>
      <c r="AB23" s="77" t="s">
        <v>508</v>
      </c>
      <c r="AC23" s="30"/>
      <c r="AD23" s="30"/>
      <c r="AE23" s="30"/>
      <c r="AF23" s="29"/>
      <c r="AK23" s="46" t="str">
        <f t="shared" si="7"/>
        <v>V</v>
      </c>
    </row>
    <row r="24" spans="1:37" ht="13.5" customHeight="1" x14ac:dyDescent="0.15">
      <c r="A24" s="86"/>
      <c r="B24" s="72"/>
      <c r="F24" s="17" t="s">
        <v>260</v>
      </c>
      <c r="G24" s="16"/>
      <c r="H24" s="12" t="str">
        <f t="shared" si="1"/>
        <v/>
      </c>
      <c r="I24" s="12" t="str">
        <f t="shared" si="5"/>
        <v>一般会計</v>
      </c>
      <c r="K24" s="12"/>
      <c r="L24" s="12"/>
      <c r="O24" s="12"/>
      <c r="P24" s="12"/>
      <c r="Q24" s="18"/>
      <c r="T24" s="12"/>
      <c r="U24" s="31" t="s">
        <v>528</v>
      </c>
      <c r="W24" s="31" t="s">
        <v>155</v>
      </c>
      <c r="Y24" s="31" t="s">
        <v>287</v>
      </c>
      <c r="Z24" s="31" t="s">
        <v>415</v>
      </c>
      <c r="AA24" s="77" t="s">
        <v>381</v>
      </c>
      <c r="AB24" s="77" t="s">
        <v>509</v>
      </c>
      <c r="AC24" s="30"/>
      <c r="AD24" s="30"/>
      <c r="AE24" s="30"/>
      <c r="AF24" s="29"/>
      <c r="AK24" s="46" t="str">
        <f>CHAR(CODE(AK23)+1)</f>
        <v>W</v>
      </c>
    </row>
    <row r="25" spans="1:37" ht="13.5" customHeight="1" x14ac:dyDescent="0.15">
      <c r="A25" s="73"/>
      <c r="B25" s="72"/>
      <c r="F25" s="17" t="s">
        <v>122</v>
      </c>
      <c r="G25" s="16"/>
      <c r="H25" s="12" t="str">
        <f t="shared" si="1"/>
        <v/>
      </c>
      <c r="I25" s="12" t="str">
        <f t="shared" si="5"/>
        <v>一般会計</v>
      </c>
      <c r="K25" s="12"/>
      <c r="L25" s="12"/>
      <c r="O25" s="12"/>
      <c r="P25" s="12"/>
      <c r="Q25" s="18"/>
      <c r="T25" s="12"/>
      <c r="U25" s="31" t="s">
        <v>529</v>
      </c>
      <c r="W25" s="65"/>
      <c r="Y25" s="31" t="s">
        <v>288</v>
      </c>
      <c r="Z25" s="31" t="s">
        <v>416</v>
      </c>
      <c r="AA25" s="77" t="s">
        <v>382</v>
      </c>
      <c r="AB25" s="77" t="s">
        <v>510</v>
      </c>
      <c r="AC25" s="30"/>
      <c r="AD25" s="30"/>
      <c r="AE25" s="30"/>
      <c r="AF25" s="29"/>
      <c r="AK25" s="46" t="str">
        <f t="shared" si="7"/>
        <v>X</v>
      </c>
    </row>
    <row r="26" spans="1:37" ht="13.5" customHeight="1" x14ac:dyDescent="0.15">
      <c r="A26" s="73"/>
      <c r="B26" s="72"/>
      <c r="F26" s="17" t="s">
        <v>123</v>
      </c>
      <c r="G26" s="16"/>
      <c r="H26" s="12" t="str">
        <f t="shared" si="1"/>
        <v/>
      </c>
      <c r="I26" s="12" t="str">
        <f t="shared" si="5"/>
        <v>一般会計</v>
      </c>
      <c r="K26" s="12"/>
      <c r="L26" s="12"/>
      <c r="O26" s="12"/>
      <c r="P26" s="12"/>
      <c r="Q26" s="18"/>
      <c r="T26" s="12"/>
      <c r="U26" s="31" t="s">
        <v>530</v>
      </c>
      <c r="Y26" s="31" t="s">
        <v>289</v>
      </c>
      <c r="Z26" s="31" t="s">
        <v>417</v>
      </c>
      <c r="AA26" s="77" t="s">
        <v>383</v>
      </c>
      <c r="AB26" s="77" t="s">
        <v>511</v>
      </c>
      <c r="AC26" s="30"/>
      <c r="AD26" s="30"/>
      <c r="AE26" s="30"/>
      <c r="AF26" s="29"/>
      <c r="AK26" s="46" t="str">
        <f t="shared" si="7"/>
        <v>Y</v>
      </c>
    </row>
    <row r="27" spans="1:37" ht="13.5" customHeight="1" x14ac:dyDescent="0.15">
      <c r="A27" s="12" t="str">
        <f>IF(D23="", "-", D23)</f>
        <v>科学技術・イノベーション</v>
      </c>
      <c r="B27" s="12"/>
      <c r="F27" s="17" t="s">
        <v>124</v>
      </c>
      <c r="G27" s="16"/>
      <c r="H27" s="12" t="str">
        <f t="shared" si="1"/>
        <v/>
      </c>
      <c r="I27" s="12" t="str">
        <f t="shared" si="5"/>
        <v>一般会計</v>
      </c>
      <c r="K27" s="12"/>
      <c r="L27" s="12"/>
      <c r="O27" s="12"/>
      <c r="P27" s="12"/>
      <c r="Q27" s="18"/>
      <c r="T27" s="12"/>
      <c r="U27" s="31" t="s">
        <v>531</v>
      </c>
      <c r="Y27" s="31" t="s">
        <v>290</v>
      </c>
      <c r="Z27" s="31" t="s">
        <v>418</v>
      </c>
      <c r="AA27" s="77" t="s">
        <v>384</v>
      </c>
      <c r="AB27" s="77" t="s">
        <v>512</v>
      </c>
      <c r="AC27" s="30"/>
      <c r="AD27" s="30"/>
      <c r="AE27" s="30"/>
      <c r="AF27" s="29"/>
      <c r="AK27" s="46" t="str">
        <f>CHAR(CODE(AK26)+1)</f>
        <v>Z</v>
      </c>
    </row>
    <row r="28" spans="1:37" ht="13.5" customHeight="1" x14ac:dyDescent="0.15">
      <c r="B28" s="12"/>
      <c r="F28" s="17" t="s">
        <v>125</v>
      </c>
      <c r="G28" s="16"/>
      <c r="H28" s="12" t="str">
        <f t="shared" si="1"/>
        <v/>
      </c>
      <c r="I28" s="12" t="str">
        <f t="shared" si="5"/>
        <v>一般会計</v>
      </c>
      <c r="K28" s="12"/>
      <c r="L28" s="12"/>
      <c r="O28" s="12"/>
      <c r="P28" s="12"/>
      <c r="Q28" s="18"/>
      <c r="T28" s="12"/>
      <c r="U28" s="31" t="s">
        <v>532</v>
      </c>
      <c r="Y28" s="31" t="s">
        <v>291</v>
      </c>
      <c r="Z28" s="31" t="s">
        <v>419</v>
      </c>
      <c r="AA28" s="77" t="s">
        <v>385</v>
      </c>
      <c r="AB28" s="77" t="s">
        <v>513</v>
      </c>
      <c r="AC28" s="30"/>
      <c r="AD28" s="30"/>
      <c r="AE28" s="30"/>
      <c r="AF28" s="29"/>
      <c r="AK28" s="46" t="s">
        <v>190</v>
      </c>
    </row>
    <row r="29" spans="1:37" ht="13.5" customHeight="1" x14ac:dyDescent="0.15">
      <c r="A29" s="12"/>
      <c r="B29" s="12"/>
      <c r="F29" s="17" t="s">
        <v>198</v>
      </c>
      <c r="G29" s="16"/>
      <c r="H29" s="12" t="str">
        <f t="shared" si="1"/>
        <v/>
      </c>
      <c r="I29" s="12" t="str">
        <f t="shared" si="5"/>
        <v>一般会計</v>
      </c>
      <c r="K29" s="12"/>
      <c r="L29" s="12"/>
      <c r="O29" s="12"/>
      <c r="P29" s="12"/>
      <c r="Q29" s="18"/>
      <c r="T29" s="12"/>
      <c r="U29" s="31" t="s">
        <v>533</v>
      </c>
      <c r="Y29" s="31" t="s">
        <v>292</v>
      </c>
      <c r="Z29" s="31" t="s">
        <v>420</v>
      </c>
      <c r="AA29" s="77" t="s">
        <v>386</v>
      </c>
      <c r="AB29" s="77" t="s">
        <v>514</v>
      </c>
      <c r="AC29" s="30"/>
      <c r="AD29" s="30"/>
      <c r="AE29" s="30"/>
      <c r="AF29" s="29"/>
      <c r="AK29" s="46" t="str">
        <f t="shared" si="7"/>
        <v>b</v>
      </c>
    </row>
    <row r="30" spans="1:37" ht="13.5" customHeight="1" x14ac:dyDescent="0.15">
      <c r="A30" s="12"/>
      <c r="B30" s="12"/>
      <c r="F30" s="17" t="s">
        <v>199</v>
      </c>
      <c r="G30" s="16"/>
      <c r="H30" s="12" t="str">
        <f t="shared" si="1"/>
        <v/>
      </c>
      <c r="I30" s="12" t="str">
        <f t="shared" si="5"/>
        <v>一般会計</v>
      </c>
      <c r="K30" s="12"/>
      <c r="L30" s="12"/>
      <c r="O30" s="12"/>
      <c r="P30" s="12"/>
      <c r="Q30" s="18"/>
      <c r="T30" s="12"/>
      <c r="U30" s="31" t="s">
        <v>534</v>
      </c>
      <c r="Y30" s="31" t="s">
        <v>293</v>
      </c>
      <c r="Z30" s="31" t="s">
        <v>421</v>
      </c>
      <c r="AA30" s="77" t="s">
        <v>387</v>
      </c>
      <c r="AB30" s="77" t="s">
        <v>515</v>
      </c>
      <c r="AC30" s="30"/>
      <c r="AD30" s="30"/>
      <c r="AE30" s="30"/>
      <c r="AF30" s="29"/>
      <c r="AK30" s="46" t="str">
        <f t="shared" si="7"/>
        <v>c</v>
      </c>
    </row>
    <row r="31" spans="1:37" ht="13.5" customHeight="1" x14ac:dyDescent="0.15">
      <c r="A31" s="12"/>
      <c r="B31" s="12"/>
      <c r="F31" s="17" t="s">
        <v>200</v>
      </c>
      <c r="G31" s="16"/>
      <c r="H31" s="12" t="str">
        <f t="shared" si="1"/>
        <v/>
      </c>
      <c r="I31" s="12" t="str">
        <f t="shared" si="5"/>
        <v>一般会計</v>
      </c>
      <c r="K31" s="12"/>
      <c r="L31" s="12"/>
      <c r="O31" s="12"/>
      <c r="P31" s="12"/>
      <c r="Q31" s="18"/>
      <c r="T31" s="12"/>
      <c r="U31" s="31" t="s">
        <v>535</v>
      </c>
      <c r="Y31" s="31" t="s">
        <v>294</v>
      </c>
      <c r="Z31" s="31" t="s">
        <v>422</v>
      </c>
      <c r="AA31" s="77" t="s">
        <v>388</v>
      </c>
      <c r="AB31" s="77" t="s">
        <v>516</v>
      </c>
      <c r="AC31" s="30"/>
      <c r="AD31" s="30"/>
      <c r="AE31" s="30"/>
      <c r="AF31" s="29"/>
      <c r="AK31" s="46" t="str">
        <f t="shared" si="7"/>
        <v>d</v>
      </c>
    </row>
    <row r="32" spans="1:37" ht="13.5" customHeight="1" x14ac:dyDescent="0.15">
      <c r="A32" s="12"/>
      <c r="B32" s="12"/>
      <c r="F32" s="17" t="s">
        <v>201</v>
      </c>
      <c r="G32" s="16"/>
      <c r="H32" s="12" t="str">
        <f t="shared" si="1"/>
        <v/>
      </c>
      <c r="I32" s="12" t="str">
        <f t="shared" si="5"/>
        <v>一般会計</v>
      </c>
      <c r="K32" s="12"/>
      <c r="L32" s="12"/>
      <c r="O32" s="12"/>
      <c r="P32" s="12"/>
      <c r="Q32" s="18"/>
      <c r="T32" s="12"/>
      <c r="U32" s="31" t="s">
        <v>536</v>
      </c>
      <c r="Y32" s="31" t="s">
        <v>295</v>
      </c>
      <c r="Z32" s="31" t="s">
        <v>423</v>
      </c>
      <c r="AA32" s="77" t="s">
        <v>63</v>
      </c>
      <c r="AB32" s="77" t="s">
        <v>63</v>
      </c>
      <c r="AC32" s="30"/>
      <c r="AD32" s="30"/>
      <c r="AE32" s="30"/>
      <c r="AF32" s="29"/>
      <c r="AK32" s="46" t="str">
        <f t="shared" si="7"/>
        <v>e</v>
      </c>
    </row>
    <row r="33" spans="1:37" ht="13.5" customHeight="1" x14ac:dyDescent="0.15">
      <c r="A33" s="12"/>
      <c r="B33" s="12"/>
      <c r="F33" s="17" t="s">
        <v>202</v>
      </c>
      <c r="G33" s="16"/>
      <c r="H33" s="12" t="str">
        <f t="shared" si="1"/>
        <v/>
      </c>
      <c r="I33" s="12" t="str">
        <f t="shared" si="5"/>
        <v>一般会計</v>
      </c>
      <c r="K33" s="12"/>
      <c r="L33" s="12"/>
      <c r="O33" s="12"/>
      <c r="P33" s="12"/>
      <c r="Q33" s="18"/>
      <c r="T33" s="12"/>
      <c r="U33" s="31" t="s">
        <v>537</v>
      </c>
      <c r="Y33" s="31" t="s">
        <v>296</v>
      </c>
      <c r="Z33" s="31" t="s">
        <v>424</v>
      </c>
      <c r="AA33" s="65"/>
      <c r="AB33" s="30"/>
      <c r="AC33" s="30"/>
      <c r="AD33" s="30"/>
      <c r="AE33" s="30"/>
      <c r="AF33" s="29"/>
      <c r="AK33" s="46" t="str">
        <f t="shared" si="7"/>
        <v>f</v>
      </c>
    </row>
    <row r="34" spans="1:37" ht="13.5" customHeight="1" x14ac:dyDescent="0.15">
      <c r="A34" s="12"/>
      <c r="B34" s="12"/>
      <c r="F34" s="17" t="s">
        <v>203</v>
      </c>
      <c r="G34" s="16"/>
      <c r="H34" s="12" t="str">
        <f t="shared" si="1"/>
        <v/>
      </c>
      <c r="I34" s="12" t="str">
        <f t="shared" si="5"/>
        <v>一般会計</v>
      </c>
      <c r="K34" s="12"/>
      <c r="L34" s="12"/>
      <c r="O34" s="12"/>
      <c r="P34" s="12"/>
      <c r="Q34" s="18"/>
      <c r="T34" s="12"/>
      <c r="U34" s="31" t="s">
        <v>538</v>
      </c>
      <c r="Y34" s="31" t="s">
        <v>297</v>
      </c>
      <c r="Z34" s="31" t="s">
        <v>425</v>
      </c>
      <c r="AB34" s="30"/>
      <c r="AC34" s="30"/>
      <c r="AD34" s="30"/>
      <c r="AE34" s="30"/>
      <c r="AF34" s="29"/>
      <c r="AK34" s="46" t="str">
        <f t="shared" si="7"/>
        <v>g</v>
      </c>
    </row>
    <row r="35" spans="1:37" ht="13.5" customHeight="1" x14ac:dyDescent="0.15">
      <c r="A35" s="12"/>
      <c r="B35" s="12"/>
      <c r="F35" s="17" t="s">
        <v>204</v>
      </c>
      <c r="G35" s="16"/>
      <c r="H35" s="12" t="str">
        <f t="shared" si="1"/>
        <v/>
      </c>
      <c r="I35" s="12" t="str">
        <f t="shared" si="5"/>
        <v>一般会計</v>
      </c>
      <c r="K35" s="12"/>
      <c r="L35" s="12"/>
      <c r="O35" s="12"/>
      <c r="P35" s="12"/>
      <c r="Q35" s="18"/>
      <c r="T35" s="12"/>
      <c r="U35" s="31" t="s">
        <v>539</v>
      </c>
      <c r="Y35" s="31" t="s">
        <v>298</v>
      </c>
      <c r="Z35" s="31" t="s">
        <v>426</v>
      </c>
      <c r="AC35" s="30"/>
      <c r="AF35" s="29"/>
      <c r="AK35" s="46" t="str">
        <f t="shared" si="7"/>
        <v>h</v>
      </c>
    </row>
    <row r="36" spans="1:37" ht="13.5" customHeight="1" x14ac:dyDescent="0.15">
      <c r="A36" s="12"/>
      <c r="B36" s="12"/>
      <c r="F36" s="17" t="s">
        <v>205</v>
      </c>
      <c r="G36" s="16"/>
      <c r="H36" s="12" t="str">
        <f t="shared" si="1"/>
        <v/>
      </c>
      <c r="I36" s="12" t="str">
        <f t="shared" si="5"/>
        <v>一般会計</v>
      </c>
      <c r="K36" s="12"/>
      <c r="L36" s="12"/>
      <c r="O36" s="12"/>
      <c r="P36" s="12"/>
      <c r="Q36" s="18"/>
      <c r="T36" s="12"/>
      <c r="Y36" s="31" t="s">
        <v>299</v>
      </c>
      <c r="Z36" s="31" t="s">
        <v>427</v>
      </c>
      <c r="AF36" s="29"/>
      <c r="AK36" s="46"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300</v>
      </c>
      <c r="Z37" s="31" t="s">
        <v>428</v>
      </c>
      <c r="AF37" s="29"/>
      <c r="AK37" s="46" t="str">
        <f t="shared" si="7"/>
        <v>j</v>
      </c>
    </row>
    <row r="38" spans="1:37" x14ac:dyDescent="0.15">
      <c r="A38" s="12"/>
      <c r="B38" s="12"/>
      <c r="F38" s="12"/>
      <c r="G38" s="18"/>
      <c r="K38" s="12"/>
      <c r="L38" s="12"/>
      <c r="O38" s="12"/>
      <c r="P38" s="12"/>
      <c r="Q38" s="18"/>
      <c r="T38" s="12"/>
      <c r="Y38" s="31" t="s">
        <v>301</v>
      </c>
      <c r="Z38" s="31" t="s">
        <v>429</v>
      </c>
      <c r="AF38" s="29"/>
      <c r="AK38" s="46" t="str">
        <f t="shared" si="7"/>
        <v>k</v>
      </c>
    </row>
    <row r="39" spans="1:37" x14ac:dyDescent="0.15">
      <c r="A39" s="12"/>
      <c r="B39" s="12"/>
      <c r="F39" s="12" t="str">
        <f>I37</f>
        <v>一般会計</v>
      </c>
      <c r="G39" s="18"/>
      <c r="K39" s="12"/>
      <c r="L39" s="12"/>
      <c r="O39" s="12"/>
      <c r="P39" s="12"/>
      <c r="Q39" s="18"/>
      <c r="T39" s="12"/>
      <c r="U39" s="31" t="s">
        <v>541</v>
      </c>
      <c r="Y39" s="31" t="s">
        <v>302</v>
      </c>
      <c r="Z39" s="31" t="s">
        <v>430</v>
      </c>
      <c r="AF39" s="29"/>
      <c r="AK39" s="46" t="str">
        <f t="shared" si="7"/>
        <v>l</v>
      </c>
    </row>
    <row r="40" spans="1:37" x14ac:dyDescent="0.15">
      <c r="A40" s="12"/>
      <c r="B40" s="12"/>
      <c r="F40" s="12"/>
      <c r="G40" s="18"/>
      <c r="K40" s="12"/>
      <c r="L40" s="12"/>
      <c r="O40" s="12"/>
      <c r="P40" s="12"/>
      <c r="Q40" s="18"/>
      <c r="T40" s="12"/>
      <c r="U40" s="31"/>
      <c r="Y40" s="31" t="s">
        <v>303</v>
      </c>
      <c r="Z40" s="31" t="s">
        <v>431</v>
      </c>
      <c r="AF40" s="29"/>
      <c r="AK40" s="46" t="str">
        <f t="shared" si="7"/>
        <v>m</v>
      </c>
    </row>
    <row r="41" spans="1:37" x14ac:dyDescent="0.15">
      <c r="A41" s="12"/>
      <c r="B41" s="12"/>
      <c r="F41" s="12"/>
      <c r="G41" s="18"/>
      <c r="K41" s="12"/>
      <c r="L41" s="12"/>
      <c r="O41" s="12"/>
      <c r="P41" s="12"/>
      <c r="Q41" s="18"/>
      <c r="T41" s="12"/>
      <c r="U41" s="31" t="s">
        <v>250</v>
      </c>
      <c r="Y41" s="31" t="s">
        <v>304</v>
      </c>
      <c r="Z41" s="31" t="s">
        <v>432</v>
      </c>
      <c r="AF41" s="29"/>
      <c r="AK41" s="46" t="str">
        <f t="shared" si="7"/>
        <v>n</v>
      </c>
    </row>
    <row r="42" spans="1:37" x14ac:dyDescent="0.15">
      <c r="A42" s="12"/>
      <c r="B42" s="12"/>
      <c r="F42" s="12"/>
      <c r="G42" s="18"/>
      <c r="K42" s="12"/>
      <c r="L42" s="12"/>
      <c r="O42" s="12"/>
      <c r="P42" s="12"/>
      <c r="Q42" s="18"/>
      <c r="T42" s="12"/>
      <c r="U42" s="31" t="s">
        <v>253</v>
      </c>
      <c r="Y42" s="31" t="s">
        <v>305</v>
      </c>
      <c r="Z42" s="31" t="s">
        <v>433</v>
      </c>
      <c r="AF42" s="29"/>
      <c r="AK42" s="46" t="str">
        <f t="shared" si="7"/>
        <v>o</v>
      </c>
    </row>
    <row r="43" spans="1:37" x14ac:dyDescent="0.15">
      <c r="A43" s="12"/>
      <c r="B43" s="12"/>
      <c r="F43" s="12"/>
      <c r="G43" s="18"/>
      <c r="K43" s="12"/>
      <c r="L43" s="12"/>
      <c r="O43" s="12"/>
      <c r="P43" s="12"/>
      <c r="Q43" s="18"/>
      <c r="T43" s="12"/>
      <c r="Y43" s="31" t="s">
        <v>306</v>
      </c>
      <c r="Z43" s="31" t="s">
        <v>434</v>
      </c>
      <c r="AF43" s="29"/>
      <c r="AK43" s="46" t="str">
        <f t="shared" si="7"/>
        <v>p</v>
      </c>
    </row>
    <row r="44" spans="1:37" x14ac:dyDescent="0.15">
      <c r="A44" s="12"/>
      <c r="B44" s="12"/>
      <c r="F44" s="12"/>
      <c r="G44" s="18"/>
      <c r="K44" s="12"/>
      <c r="L44" s="12"/>
      <c r="O44" s="12"/>
      <c r="P44" s="12"/>
      <c r="Q44" s="18"/>
      <c r="T44" s="12"/>
      <c r="Y44" s="31" t="s">
        <v>307</v>
      </c>
      <c r="Z44" s="31" t="s">
        <v>435</v>
      </c>
      <c r="AF44" s="29"/>
      <c r="AK44" s="46" t="str">
        <f t="shared" si="7"/>
        <v>q</v>
      </c>
    </row>
    <row r="45" spans="1:37" x14ac:dyDescent="0.15">
      <c r="A45" s="12"/>
      <c r="B45" s="12"/>
      <c r="F45" s="12"/>
      <c r="G45" s="18"/>
      <c r="K45" s="12"/>
      <c r="L45" s="12"/>
      <c r="O45" s="12"/>
      <c r="P45" s="12"/>
      <c r="Q45" s="18"/>
      <c r="T45" s="12"/>
      <c r="U45" s="28" t="s">
        <v>157</v>
      </c>
      <c r="Y45" s="31" t="s">
        <v>308</v>
      </c>
      <c r="Z45" s="31" t="s">
        <v>436</v>
      </c>
      <c r="AF45" s="29"/>
      <c r="AK45" s="46" t="str">
        <f t="shared" si="7"/>
        <v>r</v>
      </c>
    </row>
    <row r="46" spans="1:37" x14ac:dyDescent="0.15">
      <c r="A46" s="12"/>
      <c r="B46" s="12"/>
      <c r="F46" s="12"/>
      <c r="G46" s="18"/>
      <c r="K46" s="12"/>
      <c r="L46" s="12"/>
      <c r="O46" s="12"/>
      <c r="P46" s="12"/>
      <c r="Q46" s="18"/>
      <c r="T46" s="12"/>
      <c r="U46" s="83" t="s">
        <v>570</v>
      </c>
      <c r="Y46" s="31" t="s">
        <v>309</v>
      </c>
      <c r="Z46" s="31" t="s">
        <v>437</v>
      </c>
      <c r="AF46" s="29"/>
      <c r="AK46" s="46" t="str">
        <f t="shared" si="7"/>
        <v>s</v>
      </c>
    </row>
    <row r="47" spans="1:37" x14ac:dyDescent="0.15">
      <c r="A47" s="12"/>
      <c r="B47" s="12"/>
      <c r="F47" s="12"/>
      <c r="G47" s="18"/>
      <c r="K47" s="12"/>
      <c r="L47" s="12"/>
      <c r="O47" s="12"/>
      <c r="P47" s="12"/>
      <c r="Q47" s="18"/>
      <c r="T47" s="12"/>
      <c r="Y47" s="31" t="s">
        <v>310</v>
      </c>
      <c r="Z47" s="31" t="s">
        <v>438</v>
      </c>
      <c r="AF47" s="29"/>
      <c r="AK47" s="46" t="str">
        <f t="shared" si="7"/>
        <v>t</v>
      </c>
    </row>
    <row r="48" spans="1:37" x14ac:dyDescent="0.15">
      <c r="A48" s="12"/>
      <c r="B48" s="12"/>
      <c r="F48" s="12"/>
      <c r="G48" s="18"/>
      <c r="K48" s="12"/>
      <c r="L48" s="12"/>
      <c r="O48" s="12"/>
      <c r="P48" s="12"/>
      <c r="Q48" s="18"/>
      <c r="T48" s="12"/>
      <c r="U48" s="83">
        <v>2021</v>
      </c>
      <c r="Y48" s="31" t="s">
        <v>311</v>
      </c>
      <c r="Z48" s="31" t="s">
        <v>439</v>
      </c>
      <c r="AF48" s="29"/>
      <c r="AK48" s="46" t="str">
        <f t="shared" si="7"/>
        <v>u</v>
      </c>
    </row>
    <row r="49" spans="1:37" x14ac:dyDescent="0.15">
      <c r="A49" s="12"/>
      <c r="B49" s="12"/>
      <c r="F49" s="12"/>
      <c r="G49" s="18"/>
      <c r="K49" s="12"/>
      <c r="L49" s="12"/>
      <c r="O49" s="12"/>
      <c r="P49" s="12"/>
      <c r="Q49" s="18"/>
      <c r="T49" s="12"/>
      <c r="U49" s="83">
        <v>2022</v>
      </c>
      <c r="Y49" s="31" t="s">
        <v>312</v>
      </c>
      <c r="Z49" s="31" t="s">
        <v>440</v>
      </c>
      <c r="AF49" s="29"/>
      <c r="AK49" s="46" t="str">
        <f t="shared" si="7"/>
        <v>v</v>
      </c>
    </row>
    <row r="50" spans="1:37" x14ac:dyDescent="0.15">
      <c r="A50" s="12"/>
      <c r="B50" s="12"/>
      <c r="F50" s="12"/>
      <c r="G50" s="18"/>
      <c r="K50" s="12"/>
      <c r="L50" s="12"/>
      <c r="O50" s="12"/>
      <c r="P50" s="12"/>
      <c r="Q50" s="18"/>
      <c r="T50" s="12"/>
      <c r="U50" s="83">
        <v>2023</v>
      </c>
      <c r="Y50" s="31" t="s">
        <v>313</v>
      </c>
      <c r="Z50" s="31" t="s">
        <v>441</v>
      </c>
      <c r="AF50" s="29"/>
    </row>
    <row r="51" spans="1:37" x14ac:dyDescent="0.15">
      <c r="A51" s="12"/>
      <c r="B51" s="12"/>
      <c r="F51" s="12"/>
      <c r="G51" s="18"/>
      <c r="K51" s="12"/>
      <c r="L51" s="12"/>
      <c r="O51" s="12"/>
      <c r="P51" s="12"/>
      <c r="Q51" s="18"/>
      <c r="T51" s="12"/>
      <c r="U51" s="83">
        <v>2024</v>
      </c>
      <c r="Y51" s="31" t="s">
        <v>314</v>
      </c>
      <c r="Z51" s="31" t="s">
        <v>442</v>
      </c>
      <c r="AF51" s="29"/>
    </row>
    <row r="52" spans="1:37" x14ac:dyDescent="0.15">
      <c r="A52" s="12"/>
      <c r="B52" s="12"/>
      <c r="F52" s="12"/>
      <c r="G52" s="18"/>
      <c r="K52" s="12"/>
      <c r="L52" s="12"/>
      <c r="O52" s="12"/>
      <c r="P52" s="12"/>
      <c r="Q52" s="18"/>
      <c r="T52" s="12"/>
      <c r="U52" s="83">
        <v>2025</v>
      </c>
      <c r="Y52" s="31" t="s">
        <v>315</v>
      </c>
      <c r="Z52" s="31" t="s">
        <v>443</v>
      </c>
      <c r="AF52" s="29"/>
    </row>
    <row r="53" spans="1:37" x14ac:dyDescent="0.15">
      <c r="A53" s="12"/>
      <c r="B53" s="12"/>
      <c r="F53" s="12"/>
      <c r="G53" s="18"/>
      <c r="K53" s="12"/>
      <c r="L53" s="12"/>
      <c r="O53" s="12"/>
      <c r="P53" s="12"/>
      <c r="Q53" s="18"/>
      <c r="T53" s="12"/>
      <c r="U53" s="83">
        <v>2026</v>
      </c>
      <c r="Y53" s="31" t="s">
        <v>316</v>
      </c>
      <c r="Z53" s="31" t="s">
        <v>444</v>
      </c>
      <c r="AF53" s="29"/>
    </row>
    <row r="54" spans="1:37" x14ac:dyDescent="0.15">
      <c r="A54" s="12"/>
      <c r="B54" s="12"/>
      <c r="F54" s="12"/>
      <c r="G54" s="18"/>
      <c r="K54" s="12"/>
      <c r="L54" s="12"/>
      <c r="O54" s="12"/>
      <c r="P54" s="19"/>
      <c r="Q54" s="18"/>
      <c r="T54" s="12"/>
      <c r="Y54" s="31" t="s">
        <v>317</v>
      </c>
      <c r="Z54" s="31" t="s">
        <v>445</v>
      </c>
      <c r="AF54" s="29"/>
    </row>
    <row r="55" spans="1:37" x14ac:dyDescent="0.15">
      <c r="A55" s="12"/>
      <c r="B55" s="12"/>
      <c r="F55" s="12"/>
      <c r="G55" s="18"/>
      <c r="K55" s="12"/>
      <c r="L55" s="12"/>
      <c r="O55" s="12"/>
      <c r="P55" s="12"/>
      <c r="Q55" s="18"/>
      <c r="T55" s="12"/>
      <c r="Y55" s="31" t="s">
        <v>318</v>
      </c>
      <c r="Z55" s="31" t="s">
        <v>446</v>
      </c>
      <c r="AF55" s="29"/>
    </row>
    <row r="56" spans="1:37" x14ac:dyDescent="0.15">
      <c r="A56" s="12"/>
      <c r="B56" s="12"/>
      <c r="F56" s="12"/>
      <c r="G56" s="18"/>
      <c r="K56" s="12"/>
      <c r="L56" s="12"/>
      <c r="O56" s="12"/>
      <c r="P56" s="12"/>
      <c r="Q56" s="18"/>
      <c r="T56" s="12"/>
      <c r="U56" s="83">
        <v>20</v>
      </c>
      <c r="Y56" s="31" t="s">
        <v>319</v>
      </c>
      <c r="Z56" s="31" t="s">
        <v>447</v>
      </c>
      <c r="AF56" s="29"/>
    </row>
    <row r="57" spans="1:37" x14ac:dyDescent="0.15">
      <c r="A57" s="12"/>
      <c r="B57" s="12"/>
      <c r="F57" s="12"/>
      <c r="G57" s="18"/>
      <c r="K57" s="12"/>
      <c r="L57" s="12"/>
      <c r="O57" s="12"/>
      <c r="P57" s="12"/>
      <c r="Q57" s="18"/>
      <c r="T57" s="12"/>
      <c r="U57" s="31" t="s">
        <v>517</v>
      </c>
      <c r="Y57" s="31" t="s">
        <v>320</v>
      </c>
      <c r="Z57" s="31" t="s">
        <v>448</v>
      </c>
      <c r="AF57" s="29"/>
    </row>
    <row r="58" spans="1:37" x14ac:dyDescent="0.15">
      <c r="A58" s="12"/>
      <c r="B58" s="12"/>
      <c r="F58" s="12"/>
      <c r="G58" s="18"/>
      <c r="K58" s="12"/>
      <c r="L58" s="12"/>
      <c r="O58" s="12"/>
      <c r="P58" s="12"/>
      <c r="Q58" s="18"/>
      <c r="T58" s="12"/>
      <c r="U58" s="31" t="s">
        <v>518</v>
      </c>
      <c r="Y58" s="31" t="s">
        <v>321</v>
      </c>
      <c r="Z58" s="31" t="s">
        <v>449</v>
      </c>
      <c r="AF58" s="29"/>
    </row>
    <row r="59" spans="1:37" x14ac:dyDescent="0.15">
      <c r="A59" s="12"/>
      <c r="B59" s="12"/>
      <c r="F59" s="12"/>
      <c r="G59" s="18"/>
      <c r="K59" s="12"/>
      <c r="L59" s="12"/>
      <c r="O59" s="12"/>
      <c r="P59" s="12"/>
      <c r="Q59" s="18"/>
      <c r="T59" s="12"/>
      <c r="Y59" s="31" t="s">
        <v>322</v>
      </c>
      <c r="Z59" s="31" t="s">
        <v>450</v>
      </c>
      <c r="AF59" s="29"/>
    </row>
    <row r="60" spans="1:37" x14ac:dyDescent="0.15">
      <c r="A60" s="12"/>
      <c r="B60" s="12"/>
      <c r="F60" s="12"/>
      <c r="G60" s="18"/>
      <c r="K60" s="12"/>
      <c r="L60" s="12"/>
      <c r="O60" s="12"/>
      <c r="P60" s="12"/>
      <c r="Q60" s="18"/>
      <c r="T60" s="12"/>
      <c r="Y60" s="31" t="s">
        <v>323</v>
      </c>
      <c r="Z60" s="31" t="s">
        <v>451</v>
      </c>
      <c r="AF60" s="29"/>
    </row>
    <row r="61" spans="1:37" x14ac:dyDescent="0.15">
      <c r="A61" s="12"/>
      <c r="B61" s="12"/>
      <c r="F61" s="12"/>
      <c r="G61" s="18"/>
      <c r="K61" s="12"/>
      <c r="L61" s="12"/>
      <c r="O61" s="12"/>
      <c r="P61" s="12"/>
      <c r="Q61" s="18"/>
      <c r="T61" s="12"/>
      <c r="Y61" s="31" t="s">
        <v>324</v>
      </c>
      <c r="Z61" s="31" t="s">
        <v>452</v>
      </c>
      <c r="AF61" s="29"/>
    </row>
    <row r="62" spans="1:37" x14ac:dyDescent="0.15">
      <c r="A62" s="12"/>
      <c r="B62" s="12"/>
      <c r="F62" s="12"/>
      <c r="G62" s="18"/>
      <c r="K62" s="12"/>
      <c r="L62" s="12"/>
      <c r="O62" s="12"/>
      <c r="P62" s="12"/>
      <c r="Q62" s="18"/>
      <c r="T62" s="12"/>
      <c r="Y62" s="31" t="s">
        <v>325</v>
      </c>
      <c r="Z62" s="31" t="s">
        <v>453</v>
      </c>
      <c r="AF62" s="29"/>
    </row>
    <row r="63" spans="1:37" x14ac:dyDescent="0.15">
      <c r="A63" s="12"/>
      <c r="B63" s="12"/>
      <c r="F63" s="12"/>
      <c r="G63" s="18"/>
      <c r="K63" s="12"/>
      <c r="L63" s="12"/>
      <c r="O63" s="12"/>
      <c r="P63" s="12"/>
      <c r="Q63" s="18"/>
      <c r="T63" s="12"/>
      <c r="Y63" s="31" t="s">
        <v>326</v>
      </c>
      <c r="Z63" s="31" t="s">
        <v>454</v>
      </c>
      <c r="AF63" s="29"/>
    </row>
    <row r="64" spans="1:37" x14ac:dyDescent="0.15">
      <c r="A64" s="12"/>
      <c r="B64" s="12"/>
      <c r="F64" s="12"/>
      <c r="G64" s="18"/>
      <c r="K64" s="12"/>
      <c r="L64" s="12"/>
      <c r="O64" s="12"/>
      <c r="P64" s="12"/>
      <c r="Q64" s="18"/>
      <c r="T64" s="12"/>
      <c r="Y64" s="31" t="s">
        <v>327</v>
      </c>
      <c r="Z64" s="31" t="s">
        <v>455</v>
      </c>
      <c r="AF64" s="29"/>
    </row>
    <row r="65" spans="1:32" x14ac:dyDescent="0.15">
      <c r="A65" s="12"/>
      <c r="B65" s="12"/>
      <c r="F65" s="12"/>
      <c r="G65" s="18"/>
      <c r="K65" s="12"/>
      <c r="L65" s="12"/>
      <c r="O65" s="12"/>
      <c r="P65" s="12"/>
      <c r="Q65" s="18"/>
      <c r="T65" s="12"/>
      <c r="Y65" s="31" t="s">
        <v>328</v>
      </c>
      <c r="Z65" s="31" t="s">
        <v>456</v>
      </c>
      <c r="AF65" s="29"/>
    </row>
    <row r="66" spans="1:32" x14ac:dyDescent="0.15">
      <c r="A66" s="12"/>
      <c r="B66" s="12"/>
      <c r="F66" s="12"/>
      <c r="G66" s="18"/>
      <c r="K66" s="12"/>
      <c r="L66" s="12"/>
      <c r="O66" s="12"/>
      <c r="P66" s="12"/>
      <c r="Q66" s="18"/>
      <c r="T66" s="12"/>
      <c r="Y66" s="31" t="s">
        <v>64</v>
      </c>
      <c r="Z66" s="31" t="s">
        <v>457</v>
      </c>
      <c r="AF66" s="29"/>
    </row>
    <row r="67" spans="1:32" x14ac:dyDescent="0.15">
      <c r="A67" s="12"/>
      <c r="B67" s="12"/>
      <c r="F67" s="12"/>
      <c r="G67" s="18"/>
      <c r="K67" s="12"/>
      <c r="L67" s="12"/>
      <c r="O67" s="12"/>
      <c r="P67" s="12"/>
      <c r="Q67" s="18"/>
      <c r="T67" s="12"/>
      <c r="Y67" s="31" t="s">
        <v>329</v>
      </c>
      <c r="Z67" s="31" t="s">
        <v>458</v>
      </c>
      <c r="AF67" s="29"/>
    </row>
    <row r="68" spans="1:32" x14ac:dyDescent="0.15">
      <c r="A68" s="12"/>
      <c r="B68" s="12"/>
      <c r="F68" s="12"/>
      <c r="G68" s="18"/>
      <c r="K68" s="12"/>
      <c r="L68" s="12"/>
      <c r="O68" s="12"/>
      <c r="P68" s="12"/>
      <c r="Q68" s="18"/>
      <c r="T68" s="12"/>
      <c r="Y68" s="31" t="s">
        <v>330</v>
      </c>
      <c r="Z68" s="31" t="s">
        <v>459</v>
      </c>
      <c r="AF68" s="29"/>
    </row>
    <row r="69" spans="1:32" x14ac:dyDescent="0.15">
      <c r="A69" s="12"/>
      <c r="B69" s="12"/>
      <c r="F69" s="12"/>
      <c r="G69" s="18"/>
      <c r="K69" s="12"/>
      <c r="L69" s="12"/>
      <c r="O69" s="12"/>
      <c r="P69" s="12"/>
      <c r="Q69" s="18"/>
      <c r="T69" s="12"/>
      <c r="Y69" s="31" t="s">
        <v>331</v>
      </c>
      <c r="Z69" s="31" t="s">
        <v>460</v>
      </c>
      <c r="AF69" s="29"/>
    </row>
    <row r="70" spans="1:32" x14ac:dyDescent="0.15">
      <c r="A70" s="12"/>
      <c r="B70" s="12"/>
      <c r="Y70" s="31" t="s">
        <v>332</v>
      </c>
      <c r="Z70" s="31" t="s">
        <v>461</v>
      </c>
    </row>
    <row r="71" spans="1:32" x14ac:dyDescent="0.15">
      <c r="Y71" s="31" t="s">
        <v>333</v>
      </c>
      <c r="Z71" s="31" t="s">
        <v>462</v>
      </c>
    </row>
    <row r="72" spans="1:32" x14ac:dyDescent="0.15">
      <c r="Y72" s="31" t="s">
        <v>334</v>
      </c>
      <c r="Z72" s="31" t="s">
        <v>463</v>
      </c>
    </row>
    <row r="73" spans="1:32" x14ac:dyDescent="0.15">
      <c r="Y73" s="31" t="s">
        <v>335</v>
      </c>
      <c r="Z73" s="31" t="s">
        <v>464</v>
      </c>
    </row>
    <row r="74" spans="1:32" x14ac:dyDescent="0.15">
      <c r="Y74" s="31" t="s">
        <v>336</v>
      </c>
      <c r="Z74" s="31" t="s">
        <v>465</v>
      </c>
    </row>
    <row r="75" spans="1:32" x14ac:dyDescent="0.15">
      <c r="Y75" s="31" t="s">
        <v>337</v>
      </c>
      <c r="Z75" s="31" t="s">
        <v>466</v>
      </c>
    </row>
    <row r="76" spans="1:32" x14ac:dyDescent="0.15">
      <c r="Y76" s="31" t="s">
        <v>338</v>
      </c>
      <c r="Z76" s="31" t="s">
        <v>467</v>
      </c>
    </row>
    <row r="77" spans="1:32" x14ac:dyDescent="0.15">
      <c r="Y77" s="31" t="s">
        <v>339</v>
      </c>
      <c r="Z77" s="31" t="s">
        <v>468</v>
      </c>
    </row>
    <row r="78" spans="1:32" x14ac:dyDescent="0.15">
      <c r="Y78" s="31" t="s">
        <v>340</v>
      </c>
      <c r="Z78" s="31" t="s">
        <v>469</v>
      </c>
    </row>
    <row r="79" spans="1:32" x14ac:dyDescent="0.15">
      <c r="Y79" s="31" t="s">
        <v>341</v>
      </c>
      <c r="Z79" s="31" t="s">
        <v>470</v>
      </c>
    </row>
    <row r="80" spans="1:32" x14ac:dyDescent="0.15">
      <c r="Y80" s="31" t="s">
        <v>342</v>
      </c>
      <c r="Z80" s="31" t="s">
        <v>471</v>
      </c>
    </row>
    <row r="81" spans="25:26" x14ac:dyDescent="0.15">
      <c r="Y81" s="31" t="s">
        <v>343</v>
      </c>
      <c r="Z81" s="31" t="s">
        <v>472</v>
      </c>
    </row>
    <row r="82" spans="25:26" x14ac:dyDescent="0.15">
      <c r="Y82" s="31" t="s">
        <v>344</v>
      </c>
      <c r="Z82" s="31" t="s">
        <v>473</v>
      </c>
    </row>
    <row r="83" spans="25:26" x14ac:dyDescent="0.15">
      <c r="Y83" s="31" t="s">
        <v>345</v>
      </c>
      <c r="Z83" s="31" t="s">
        <v>474</v>
      </c>
    </row>
    <row r="84" spans="25:26" x14ac:dyDescent="0.15">
      <c r="Y84" s="31" t="s">
        <v>346</v>
      </c>
      <c r="Z84" s="31" t="s">
        <v>475</v>
      </c>
    </row>
    <row r="85" spans="25:26" x14ac:dyDescent="0.15">
      <c r="Y85" s="31" t="s">
        <v>347</v>
      </c>
      <c r="Z85" s="31" t="s">
        <v>476</v>
      </c>
    </row>
    <row r="86" spans="25:26" x14ac:dyDescent="0.15">
      <c r="Y86" s="31" t="s">
        <v>348</v>
      </c>
      <c r="Z86" s="31" t="s">
        <v>477</v>
      </c>
    </row>
    <row r="87" spans="25:26" x14ac:dyDescent="0.15">
      <c r="Y87" s="31" t="s">
        <v>349</v>
      </c>
      <c r="Z87" s="31" t="s">
        <v>478</v>
      </c>
    </row>
    <row r="88" spans="25:26" x14ac:dyDescent="0.15">
      <c r="Y88" s="31" t="s">
        <v>350</v>
      </c>
      <c r="Z88" s="31" t="s">
        <v>479</v>
      </c>
    </row>
    <row r="89" spans="25:26" x14ac:dyDescent="0.15">
      <c r="Y89" s="31" t="s">
        <v>351</v>
      </c>
      <c r="Z89" s="31" t="s">
        <v>480</v>
      </c>
    </row>
    <row r="90" spans="25:26" x14ac:dyDescent="0.15">
      <c r="Y90" s="31" t="s">
        <v>352</v>
      </c>
      <c r="Z90" s="31" t="s">
        <v>481</v>
      </c>
    </row>
    <row r="91" spans="25:26" x14ac:dyDescent="0.15">
      <c r="Y91" s="31" t="s">
        <v>353</v>
      </c>
      <c r="Z91" s="31" t="s">
        <v>482</v>
      </c>
    </row>
    <row r="92" spans="25:26" x14ac:dyDescent="0.15">
      <c r="Y92" s="31" t="s">
        <v>354</v>
      </c>
      <c r="Z92" s="31" t="s">
        <v>483</v>
      </c>
    </row>
    <row r="93" spans="25:26" x14ac:dyDescent="0.15">
      <c r="Y93" s="31" t="s">
        <v>355</v>
      </c>
      <c r="Z93" s="31" t="s">
        <v>484</v>
      </c>
    </row>
    <row r="94" spans="25:26" x14ac:dyDescent="0.15">
      <c r="Y94" s="31" t="s">
        <v>356</v>
      </c>
      <c r="Z94" s="31" t="s">
        <v>485</v>
      </c>
    </row>
    <row r="95" spans="25:26" x14ac:dyDescent="0.15">
      <c r="Y95" s="31" t="s">
        <v>357</v>
      </c>
      <c r="Z95" s="31" t="s">
        <v>486</v>
      </c>
    </row>
    <row r="96" spans="25:26" x14ac:dyDescent="0.15">
      <c r="Y96" s="31" t="s">
        <v>261</v>
      </c>
      <c r="Z96" s="31" t="s">
        <v>487</v>
      </c>
    </row>
    <row r="97" spans="25:26" x14ac:dyDescent="0.15">
      <c r="Y97" s="31" t="s">
        <v>358</v>
      </c>
      <c r="Z97" s="31" t="s">
        <v>488</v>
      </c>
    </row>
    <row r="98" spans="25:26" x14ac:dyDescent="0.15">
      <c r="Y98" s="31" t="s">
        <v>359</v>
      </c>
      <c r="Z98" s="31" t="s">
        <v>489</v>
      </c>
    </row>
    <row r="99" spans="25:26" x14ac:dyDescent="0.15">
      <c r="Y99" s="31" t="s">
        <v>389</v>
      </c>
      <c r="Z99" s="31" t="s">
        <v>490</v>
      </c>
    </row>
    <row r="100" spans="25:26" x14ac:dyDescent="0.15">
      <c r="Y100" s="31" t="s">
        <v>574</v>
      </c>
      <c r="Z100" s="31" t="s">
        <v>491</v>
      </c>
    </row>
  </sheetData>
  <sheetProtection formatRows="0"/>
  <phoneticPr fontId="9"/>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22"/>
  <sheetViews>
    <sheetView view="pageBreakPreview" zoomScale="85" zoomScaleNormal="75" zoomScaleSheetLayoutView="85" zoomScalePageLayoutView="70" workbookViewId="0"/>
  </sheetViews>
  <sheetFormatPr defaultColWidth="9" defaultRowHeight="13.5" x14ac:dyDescent="0.15"/>
  <cols>
    <col min="1" max="49" width="2.625" style="33" customWidth="1"/>
    <col min="50" max="50" width="4.375" style="33" customWidth="1"/>
    <col min="51" max="51" width="8.875" style="33" hidden="1" customWidth="1"/>
    <col min="52" max="57" width="2.25" style="33" customWidth="1"/>
    <col min="58" max="61" width="9" style="33"/>
    <col min="62" max="62" width="27.875" style="33" customWidth="1"/>
    <col min="63" max="63" width="12.25" style="33" customWidth="1"/>
    <col min="64" max="16384" width="9" style="33"/>
  </cols>
  <sheetData>
    <row r="1" spans="1:51" ht="23.25" customHeight="1" thickBot="1" x14ac:dyDescent="0.2">
      <c r="AP1" s="34"/>
      <c r="AQ1" s="34"/>
      <c r="AR1" s="34"/>
      <c r="AS1" s="34"/>
      <c r="AT1" s="34"/>
      <c r="AU1" s="34"/>
      <c r="AV1" s="34"/>
      <c r="AW1" s="35"/>
    </row>
    <row r="2" spans="1:51" ht="30" customHeight="1" x14ac:dyDescent="0.15">
      <c r="A2" s="732" t="s">
        <v>26</v>
      </c>
      <c r="B2" s="733"/>
      <c r="C2" s="733"/>
      <c r="D2" s="733"/>
      <c r="E2" s="733"/>
      <c r="F2" s="734"/>
      <c r="G2" s="172" t="s">
        <v>642</v>
      </c>
      <c r="H2" s="173"/>
      <c r="I2" s="173"/>
      <c r="J2" s="173"/>
      <c r="K2" s="173"/>
      <c r="L2" s="173"/>
      <c r="M2" s="173"/>
      <c r="N2" s="173"/>
      <c r="O2" s="173"/>
      <c r="P2" s="173"/>
      <c r="Q2" s="173"/>
      <c r="R2" s="173"/>
      <c r="S2" s="173"/>
      <c r="T2" s="173"/>
      <c r="U2" s="173"/>
      <c r="V2" s="173"/>
      <c r="W2" s="173"/>
      <c r="X2" s="173"/>
      <c r="Y2" s="173"/>
      <c r="Z2" s="173"/>
      <c r="AA2" s="173"/>
      <c r="AB2" s="174"/>
      <c r="AC2" s="172" t="s">
        <v>716</v>
      </c>
      <c r="AD2" s="741"/>
      <c r="AE2" s="741"/>
      <c r="AF2" s="741"/>
      <c r="AG2" s="741"/>
      <c r="AH2" s="741"/>
      <c r="AI2" s="741"/>
      <c r="AJ2" s="741"/>
      <c r="AK2" s="741"/>
      <c r="AL2" s="741"/>
      <c r="AM2" s="741"/>
      <c r="AN2" s="741"/>
      <c r="AO2" s="741"/>
      <c r="AP2" s="741"/>
      <c r="AQ2" s="741"/>
      <c r="AR2" s="741"/>
      <c r="AS2" s="741"/>
      <c r="AT2" s="741"/>
      <c r="AU2" s="741"/>
      <c r="AV2" s="741"/>
      <c r="AW2" s="741"/>
      <c r="AX2" s="742"/>
      <c r="AY2">
        <f>COUNTA($G$4,$AC$4)</f>
        <v>2</v>
      </c>
    </row>
    <row r="3" spans="1:51" ht="24.75" customHeight="1" x14ac:dyDescent="0.15">
      <c r="A3" s="735"/>
      <c r="B3" s="736"/>
      <c r="C3" s="736"/>
      <c r="D3" s="736"/>
      <c r="E3" s="736"/>
      <c r="F3" s="737"/>
      <c r="G3" s="176" t="s">
        <v>15</v>
      </c>
      <c r="H3" s="177"/>
      <c r="I3" s="177"/>
      <c r="J3" s="177"/>
      <c r="K3" s="177"/>
      <c r="L3" s="178" t="s">
        <v>16</v>
      </c>
      <c r="M3" s="177"/>
      <c r="N3" s="177"/>
      <c r="O3" s="177"/>
      <c r="P3" s="177"/>
      <c r="Q3" s="177"/>
      <c r="R3" s="177"/>
      <c r="S3" s="177"/>
      <c r="T3" s="177"/>
      <c r="U3" s="177"/>
      <c r="V3" s="177"/>
      <c r="W3" s="177"/>
      <c r="X3" s="179"/>
      <c r="Y3" s="180" t="s">
        <v>17</v>
      </c>
      <c r="Z3" s="181"/>
      <c r="AA3" s="181"/>
      <c r="AB3" s="182"/>
      <c r="AC3" s="176" t="s">
        <v>15</v>
      </c>
      <c r="AD3" s="177"/>
      <c r="AE3" s="177"/>
      <c r="AF3" s="177"/>
      <c r="AG3" s="177"/>
      <c r="AH3" s="178" t="s">
        <v>16</v>
      </c>
      <c r="AI3" s="177"/>
      <c r="AJ3" s="177"/>
      <c r="AK3" s="177"/>
      <c r="AL3" s="177"/>
      <c r="AM3" s="177"/>
      <c r="AN3" s="177"/>
      <c r="AO3" s="177"/>
      <c r="AP3" s="177"/>
      <c r="AQ3" s="177"/>
      <c r="AR3" s="177"/>
      <c r="AS3" s="177"/>
      <c r="AT3" s="179"/>
      <c r="AU3" s="180" t="s">
        <v>17</v>
      </c>
      <c r="AV3" s="181"/>
      <c r="AW3" s="181"/>
      <c r="AX3" s="183"/>
      <c r="AY3" s="33">
        <f>$AY$2</f>
        <v>2</v>
      </c>
    </row>
    <row r="4" spans="1:51" ht="24.6" customHeight="1" x14ac:dyDescent="0.15">
      <c r="A4" s="735"/>
      <c r="B4" s="736"/>
      <c r="C4" s="736"/>
      <c r="D4" s="736"/>
      <c r="E4" s="736"/>
      <c r="F4" s="737"/>
      <c r="G4" s="728" t="s">
        <v>607</v>
      </c>
      <c r="H4" s="149"/>
      <c r="I4" s="149"/>
      <c r="J4" s="149"/>
      <c r="K4" s="150"/>
      <c r="L4" s="151" t="s">
        <v>643</v>
      </c>
      <c r="M4" s="152"/>
      <c r="N4" s="152"/>
      <c r="O4" s="152"/>
      <c r="P4" s="152"/>
      <c r="Q4" s="152"/>
      <c r="R4" s="152"/>
      <c r="S4" s="152"/>
      <c r="T4" s="152"/>
      <c r="U4" s="152"/>
      <c r="V4" s="152"/>
      <c r="W4" s="152"/>
      <c r="X4" s="153"/>
      <c r="Y4" s="719">
        <v>200</v>
      </c>
      <c r="Z4" s="720"/>
      <c r="AA4" s="720"/>
      <c r="AB4" s="731"/>
      <c r="AC4" s="184" t="s">
        <v>607</v>
      </c>
      <c r="AD4" s="185"/>
      <c r="AE4" s="185"/>
      <c r="AF4" s="185"/>
      <c r="AG4" s="186"/>
      <c r="AH4" s="187" t="s">
        <v>653</v>
      </c>
      <c r="AI4" s="188"/>
      <c r="AJ4" s="188"/>
      <c r="AK4" s="188"/>
      <c r="AL4" s="188"/>
      <c r="AM4" s="188"/>
      <c r="AN4" s="188"/>
      <c r="AO4" s="188"/>
      <c r="AP4" s="188"/>
      <c r="AQ4" s="188"/>
      <c r="AR4" s="188"/>
      <c r="AS4" s="188"/>
      <c r="AT4" s="189"/>
      <c r="AU4" s="190">
        <v>240</v>
      </c>
      <c r="AV4" s="191"/>
      <c r="AW4" s="191"/>
      <c r="AX4" s="193"/>
      <c r="AY4" s="33">
        <f t="shared" ref="AY4:AY5" si="0">$AY$2</f>
        <v>2</v>
      </c>
    </row>
    <row r="5" spans="1:51" ht="24.75" customHeight="1" thickBot="1" x14ac:dyDescent="0.2">
      <c r="A5" s="735"/>
      <c r="B5" s="736"/>
      <c r="C5" s="736"/>
      <c r="D5" s="736"/>
      <c r="E5" s="736"/>
      <c r="F5" s="737"/>
      <c r="G5" s="163" t="s">
        <v>18</v>
      </c>
      <c r="H5" s="164"/>
      <c r="I5" s="164"/>
      <c r="J5" s="164"/>
      <c r="K5" s="164"/>
      <c r="L5" s="165"/>
      <c r="M5" s="166"/>
      <c r="N5" s="166"/>
      <c r="O5" s="166"/>
      <c r="P5" s="166"/>
      <c r="Q5" s="166"/>
      <c r="R5" s="166"/>
      <c r="S5" s="166"/>
      <c r="T5" s="166"/>
      <c r="U5" s="166"/>
      <c r="V5" s="166"/>
      <c r="W5" s="166"/>
      <c r="X5" s="167"/>
      <c r="Y5" s="168">
        <f>SUM(Y4:AB4)</f>
        <v>200</v>
      </c>
      <c r="Z5" s="169"/>
      <c r="AA5" s="169"/>
      <c r="AB5" s="170"/>
      <c r="AC5" s="163" t="s">
        <v>18</v>
      </c>
      <c r="AD5" s="164"/>
      <c r="AE5" s="164"/>
      <c r="AF5" s="164"/>
      <c r="AG5" s="164"/>
      <c r="AH5" s="165"/>
      <c r="AI5" s="166"/>
      <c r="AJ5" s="166"/>
      <c r="AK5" s="166"/>
      <c r="AL5" s="166"/>
      <c r="AM5" s="166"/>
      <c r="AN5" s="166"/>
      <c r="AO5" s="166"/>
      <c r="AP5" s="166"/>
      <c r="AQ5" s="166"/>
      <c r="AR5" s="166"/>
      <c r="AS5" s="166"/>
      <c r="AT5" s="167"/>
      <c r="AU5" s="168">
        <f>SUM(AU4:AX4)</f>
        <v>240</v>
      </c>
      <c r="AV5" s="169"/>
      <c r="AW5" s="169"/>
      <c r="AX5" s="171"/>
      <c r="AY5" s="33">
        <f t="shared" si="0"/>
        <v>2</v>
      </c>
    </row>
    <row r="6" spans="1:51" ht="30" customHeight="1" x14ac:dyDescent="0.15">
      <c r="A6" s="735"/>
      <c r="B6" s="736"/>
      <c r="C6" s="736"/>
      <c r="D6" s="736"/>
      <c r="E6" s="736"/>
      <c r="F6" s="737"/>
      <c r="G6" s="172" t="s">
        <v>714</v>
      </c>
      <c r="H6" s="173"/>
      <c r="I6" s="173"/>
      <c r="J6" s="173"/>
      <c r="K6" s="173"/>
      <c r="L6" s="173"/>
      <c r="M6" s="173"/>
      <c r="N6" s="173"/>
      <c r="O6" s="173"/>
      <c r="P6" s="173"/>
      <c r="Q6" s="173"/>
      <c r="R6" s="173"/>
      <c r="S6" s="173"/>
      <c r="T6" s="173"/>
      <c r="U6" s="173"/>
      <c r="V6" s="173"/>
      <c r="W6" s="173"/>
      <c r="X6" s="173"/>
      <c r="Y6" s="173"/>
      <c r="Z6" s="173"/>
      <c r="AA6" s="173"/>
      <c r="AB6" s="174"/>
      <c r="AC6" s="172" t="s">
        <v>715</v>
      </c>
      <c r="AD6" s="173"/>
      <c r="AE6" s="173"/>
      <c r="AF6" s="173"/>
      <c r="AG6" s="173"/>
      <c r="AH6" s="173"/>
      <c r="AI6" s="173"/>
      <c r="AJ6" s="173"/>
      <c r="AK6" s="173"/>
      <c r="AL6" s="173"/>
      <c r="AM6" s="173"/>
      <c r="AN6" s="173"/>
      <c r="AO6" s="173"/>
      <c r="AP6" s="173"/>
      <c r="AQ6" s="173"/>
      <c r="AR6" s="173"/>
      <c r="AS6" s="173"/>
      <c r="AT6" s="173"/>
      <c r="AU6" s="173"/>
      <c r="AV6" s="173"/>
      <c r="AW6" s="173"/>
      <c r="AX6" s="175"/>
      <c r="AY6">
        <f>COUNTA($G$8,$AC$8)</f>
        <v>2</v>
      </c>
    </row>
    <row r="7" spans="1:51" ht="25.5" customHeight="1" x14ac:dyDescent="0.15">
      <c r="A7" s="735"/>
      <c r="B7" s="736"/>
      <c r="C7" s="736"/>
      <c r="D7" s="736"/>
      <c r="E7" s="736"/>
      <c r="F7" s="737"/>
      <c r="G7" s="176" t="s">
        <v>15</v>
      </c>
      <c r="H7" s="177"/>
      <c r="I7" s="177"/>
      <c r="J7" s="177"/>
      <c r="K7" s="177"/>
      <c r="L7" s="178" t="s">
        <v>16</v>
      </c>
      <c r="M7" s="177"/>
      <c r="N7" s="177"/>
      <c r="O7" s="177"/>
      <c r="P7" s="177"/>
      <c r="Q7" s="177"/>
      <c r="R7" s="177"/>
      <c r="S7" s="177"/>
      <c r="T7" s="177"/>
      <c r="U7" s="177"/>
      <c r="V7" s="177"/>
      <c r="W7" s="177"/>
      <c r="X7" s="179"/>
      <c r="Y7" s="180" t="s">
        <v>17</v>
      </c>
      <c r="Z7" s="181"/>
      <c r="AA7" s="181"/>
      <c r="AB7" s="182"/>
      <c r="AC7" s="176" t="s">
        <v>15</v>
      </c>
      <c r="AD7" s="177"/>
      <c r="AE7" s="177"/>
      <c r="AF7" s="177"/>
      <c r="AG7" s="177"/>
      <c r="AH7" s="178" t="s">
        <v>16</v>
      </c>
      <c r="AI7" s="177"/>
      <c r="AJ7" s="177"/>
      <c r="AK7" s="177"/>
      <c r="AL7" s="177"/>
      <c r="AM7" s="177"/>
      <c r="AN7" s="177"/>
      <c r="AO7" s="177"/>
      <c r="AP7" s="177"/>
      <c r="AQ7" s="177"/>
      <c r="AR7" s="177"/>
      <c r="AS7" s="177"/>
      <c r="AT7" s="179"/>
      <c r="AU7" s="180" t="s">
        <v>17</v>
      </c>
      <c r="AV7" s="181"/>
      <c r="AW7" s="181"/>
      <c r="AX7" s="183"/>
      <c r="AY7" s="33">
        <f>$AY$6</f>
        <v>2</v>
      </c>
    </row>
    <row r="8" spans="1:51" ht="24.6" customHeight="1" x14ac:dyDescent="0.15">
      <c r="A8" s="735"/>
      <c r="B8" s="736"/>
      <c r="C8" s="736"/>
      <c r="D8" s="736"/>
      <c r="E8" s="736"/>
      <c r="F8" s="737"/>
      <c r="G8" s="148" t="s">
        <v>645</v>
      </c>
      <c r="H8" s="149"/>
      <c r="I8" s="149"/>
      <c r="J8" s="149"/>
      <c r="K8" s="150"/>
      <c r="L8" s="151" t="s">
        <v>652</v>
      </c>
      <c r="M8" s="198"/>
      <c r="N8" s="198"/>
      <c r="O8" s="198"/>
      <c r="P8" s="198"/>
      <c r="Q8" s="198"/>
      <c r="R8" s="198"/>
      <c r="S8" s="198"/>
      <c r="T8" s="198"/>
      <c r="U8" s="198"/>
      <c r="V8" s="198"/>
      <c r="W8" s="198"/>
      <c r="X8" s="199"/>
      <c r="Y8" s="154">
        <v>1501</v>
      </c>
      <c r="Z8" s="155"/>
      <c r="AA8" s="155"/>
      <c r="AB8" s="156"/>
      <c r="AC8" s="148" t="s">
        <v>645</v>
      </c>
      <c r="AD8" s="149"/>
      <c r="AE8" s="149"/>
      <c r="AF8" s="149"/>
      <c r="AG8" s="150"/>
      <c r="AH8" s="151" t="s">
        <v>646</v>
      </c>
      <c r="AI8" s="152"/>
      <c r="AJ8" s="152"/>
      <c r="AK8" s="152"/>
      <c r="AL8" s="152"/>
      <c r="AM8" s="152"/>
      <c r="AN8" s="152"/>
      <c r="AO8" s="152"/>
      <c r="AP8" s="152"/>
      <c r="AQ8" s="152"/>
      <c r="AR8" s="152"/>
      <c r="AS8" s="152"/>
      <c r="AT8" s="153"/>
      <c r="AU8" s="154">
        <v>385.8</v>
      </c>
      <c r="AV8" s="155"/>
      <c r="AW8" s="155"/>
      <c r="AX8" s="157"/>
      <c r="AY8" s="33">
        <f t="shared" ref="AY8:AY9" si="1">$AY$6</f>
        <v>2</v>
      </c>
    </row>
    <row r="9" spans="1:51" ht="24.75" customHeight="1" thickBot="1" x14ac:dyDescent="0.2">
      <c r="A9" s="735"/>
      <c r="B9" s="736"/>
      <c r="C9" s="736"/>
      <c r="D9" s="736"/>
      <c r="E9" s="736"/>
      <c r="F9" s="737"/>
      <c r="G9" s="163" t="s">
        <v>18</v>
      </c>
      <c r="H9" s="164"/>
      <c r="I9" s="164"/>
      <c r="J9" s="164"/>
      <c r="K9" s="164"/>
      <c r="L9" s="165"/>
      <c r="M9" s="166"/>
      <c r="N9" s="166"/>
      <c r="O9" s="166"/>
      <c r="P9" s="166"/>
      <c r="Q9" s="166"/>
      <c r="R9" s="166"/>
      <c r="S9" s="166"/>
      <c r="T9" s="166"/>
      <c r="U9" s="166"/>
      <c r="V9" s="166"/>
      <c r="W9" s="166"/>
      <c r="X9" s="167"/>
      <c r="Y9" s="168">
        <f>SUM(Y8:AB8)</f>
        <v>1501</v>
      </c>
      <c r="Z9" s="169"/>
      <c r="AA9" s="169"/>
      <c r="AB9" s="170"/>
      <c r="AC9" s="163" t="s">
        <v>18</v>
      </c>
      <c r="AD9" s="164"/>
      <c r="AE9" s="164"/>
      <c r="AF9" s="164"/>
      <c r="AG9" s="164"/>
      <c r="AH9" s="165"/>
      <c r="AI9" s="166"/>
      <c r="AJ9" s="166"/>
      <c r="AK9" s="166"/>
      <c r="AL9" s="166"/>
      <c r="AM9" s="166"/>
      <c r="AN9" s="166"/>
      <c r="AO9" s="166"/>
      <c r="AP9" s="166"/>
      <c r="AQ9" s="166"/>
      <c r="AR9" s="166"/>
      <c r="AS9" s="166"/>
      <c r="AT9" s="167"/>
      <c r="AU9" s="168">
        <f>SUM(AU8:AX8)</f>
        <v>385.8</v>
      </c>
      <c r="AV9" s="169"/>
      <c r="AW9" s="169"/>
      <c r="AX9" s="171"/>
      <c r="AY9" s="33">
        <f t="shared" si="1"/>
        <v>2</v>
      </c>
    </row>
    <row r="10" spans="1:51" ht="30" customHeight="1" x14ac:dyDescent="0.15">
      <c r="A10" s="735"/>
      <c r="B10" s="736"/>
      <c r="C10" s="736"/>
      <c r="D10" s="736"/>
      <c r="E10" s="736"/>
      <c r="F10" s="737"/>
      <c r="G10" s="172" t="s">
        <v>657</v>
      </c>
      <c r="H10" s="173"/>
      <c r="I10" s="173"/>
      <c r="J10" s="173"/>
      <c r="K10" s="173"/>
      <c r="L10" s="173"/>
      <c r="M10" s="173"/>
      <c r="N10" s="173"/>
      <c r="O10" s="173"/>
      <c r="P10" s="173"/>
      <c r="Q10" s="173"/>
      <c r="R10" s="173"/>
      <c r="S10" s="173"/>
      <c r="T10" s="173"/>
      <c r="U10" s="173"/>
      <c r="V10" s="173"/>
      <c r="W10" s="173"/>
      <c r="X10" s="173"/>
      <c r="Y10" s="173"/>
      <c r="Z10" s="173"/>
      <c r="AA10" s="173"/>
      <c r="AB10" s="174"/>
      <c r="AC10" s="172" t="s">
        <v>654</v>
      </c>
      <c r="AD10" s="173"/>
      <c r="AE10" s="173"/>
      <c r="AF10" s="173"/>
      <c r="AG10" s="173"/>
      <c r="AH10" s="173"/>
      <c r="AI10" s="173"/>
      <c r="AJ10" s="173"/>
      <c r="AK10" s="173"/>
      <c r="AL10" s="173"/>
      <c r="AM10" s="173"/>
      <c r="AN10" s="173"/>
      <c r="AO10" s="173"/>
      <c r="AP10" s="173"/>
      <c r="AQ10" s="173"/>
      <c r="AR10" s="173"/>
      <c r="AS10" s="173"/>
      <c r="AT10" s="173"/>
      <c r="AU10" s="173"/>
      <c r="AV10" s="173"/>
      <c r="AW10" s="173"/>
      <c r="AX10" s="175"/>
      <c r="AY10">
        <f>COUNTA($G$12,$AC$12)</f>
        <v>2</v>
      </c>
    </row>
    <row r="11" spans="1:51" ht="24.75" customHeight="1" x14ac:dyDescent="0.15">
      <c r="A11" s="735"/>
      <c r="B11" s="736"/>
      <c r="C11" s="736"/>
      <c r="D11" s="736"/>
      <c r="E11" s="736"/>
      <c r="F11" s="737"/>
      <c r="G11" s="176" t="s">
        <v>15</v>
      </c>
      <c r="H11" s="177"/>
      <c r="I11" s="177"/>
      <c r="J11" s="177"/>
      <c r="K11" s="177"/>
      <c r="L11" s="178" t="s">
        <v>16</v>
      </c>
      <c r="M11" s="177"/>
      <c r="N11" s="177"/>
      <c r="O11" s="177"/>
      <c r="P11" s="177"/>
      <c r="Q11" s="177"/>
      <c r="R11" s="177"/>
      <c r="S11" s="177"/>
      <c r="T11" s="177"/>
      <c r="U11" s="177"/>
      <c r="V11" s="177"/>
      <c r="W11" s="177"/>
      <c r="X11" s="179"/>
      <c r="Y11" s="180" t="s">
        <v>17</v>
      </c>
      <c r="Z11" s="181"/>
      <c r="AA11" s="181"/>
      <c r="AB11" s="182"/>
      <c r="AC11" s="176" t="s">
        <v>15</v>
      </c>
      <c r="AD11" s="177"/>
      <c r="AE11" s="177"/>
      <c r="AF11" s="177"/>
      <c r="AG11" s="177"/>
      <c r="AH11" s="178" t="s">
        <v>16</v>
      </c>
      <c r="AI11" s="177"/>
      <c r="AJ11" s="177"/>
      <c r="AK11" s="177"/>
      <c r="AL11" s="177"/>
      <c r="AM11" s="177"/>
      <c r="AN11" s="177"/>
      <c r="AO11" s="177"/>
      <c r="AP11" s="177"/>
      <c r="AQ11" s="177"/>
      <c r="AR11" s="177"/>
      <c r="AS11" s="177"/>
      <c r="AT11" s="179"/>
      <c r="AU11" s="180" t="s">
        <v>17</v>
      </c>
      <c r="AV11" s="181"/>
      <c r="AW11" s="181"/>
      <c r="AX11" s="183"/>
      <c r="AY11" s="33">
        <f>$AY$10</f>
        <v>2</v>
      </c>
    </row>
    <row r="12" spans="1:51" ht="24.6" customHeight="1" x14ac:dyDescent="0.15">
      <c r="A12" s="735"/>
      <c r="B12" s="736"/>
      <c r="C12" s="736"/>
      <c r="D12" s="736"/>
      <c r="E12" s="736"/>
      <c r="F12" s="737"/>
      <c r="G12" s="148" t="s">
        <v>647</v>
      </c>
      <c r="H12" s="149"/>
      <c r="I12" s="149"/>
      <c r="J12" s="149"/>
      <c r="K12" s="150"/>
      <c r="L12" s="151" t="s">
        <v>648</v>
      </c>
      <c r="M12" s="152"/>
      <c r="N12" s="152"/>
      <c r="O12" s="152"/>
      <c r="P12" s="152"/>
      <c r="Q12" s="152"/>
      <c r="R12" s="152"/>
      <c r="S12" s="152"/>
      <c r="T12" s="152"/>
      <c r="U12" s="152"/>
      <c r="V12" s="152"/>
      <c r="W12" s="152"/>
      <c r="X12" s="153"/>
      <c r="Y12" s="154">
        <v>134.005</v>
      </c>
      <c r="Z12" s="155"/>
      <c r="AA12" s="155"/>
      <c r="AB12" s="156"/>
      <c r="AC12" s="148" t="s">
        <v>655</v>
      </c>
      <c r="AD12" s="149"/>
      <c r="AE12" s="149"/>
      <c r="AF12" s="149"/>
      <c r="AG12" s="150"/>
      <c r="AH12" s="151" t="s">
        <v>656</v>
      </c>
      <c r="AI12" s="152"/>
      <c r="AJ12" s="152"/>
      <c r="AK12" s="152"/>
      <c r="AL12" s="152"/>
      <c r="AM12" s="152"/>
      <c r="AN12" s="152"/>
      <c r="AO12" s="152"/>
      <c r="AP12" s="152"/>
      <c r="AQ12" s="152"/>
      <c r="AR12" s="152"/>
      <c r="AS12" s="152"/>
      <c r="AT12" s="153"/>
      <c r="AU12" s="154">
        <v>210</v>
      </c>
      <c r="AV12" s="155"/>
      <c r="AW12" s="155"/>
      <c r="AX12" s="157"/>
      <c r="AY12" s="33">
        <f t="shared" ref="AY12:AY13" si="2">$AY$10</f>
        <v>2</v>
      </c>
    </row>
    <row r="13" spans="1:51" ht="24.75" customHeight="1" thickBot="1" x14ac:dyDescent="0.2">
      <c r="A13" s="735"/>
      <c r="B13" s="736"/>
      <c r="C13" s="736"/>
      <c r="D13" s="736"/>
      <c r="E13" s="736"/>
      <c r="F13" s="737"/>
      <c r="G13" s="163" t="s">
        <v>18</v>
      </c>
      <c r="H13" s="164"/>
      <c r="I13" s="164"/>
      <c r="J13" s="164"/>
      <c r="K13" s="164"/>
      <c r="L13" s="165"/>
      <c r="M13" s="166"/>
      <c r="N13" s="166"/>
      <c r="O13" s="166"/>
      <c r="P13" s="166"/>
      <c r="Q13" s="166"/>
      <c r="R13" s="166"/>
      <c r="S13" s="166"/>
      <c r="T13" s="166"/>
      <c r="U13" s="166"/>
      <c r="V13" s="166"/>
      <c r="W13" s="166"/>
      <c r="X13" s="167"/>
      <c r="Y13" s="168">
        <f>SUM(Y12:AB12)</f>
        <v>134.005</v>
      </c>
      <c r="Z13" s="169"/>
      <c r="AA13" s="169"/>
      <c r="AB13" s="170"/>
      <c r="AC13" s="163" t="s">
        <v>18</v>
      </c>
      <c r="AD13" s="164"/>
      <c r="AE13" s="164"/>
      <c r="AF13" s="164"/>
      <c r="AG13" s="164"/>
      <c r="AH13" s="165"/>
      <c r="AI13" s="166"/>
      <c r="AJ13" s="166"/>
      <c r="AK13" s="166"/>
      <c r="AL13" s="166"/>
      <c r="AM13" s="166"/>
      <c r="AN13" s="166"/>
      <c r="AO13" s="166"/>
      <c r="AP13" s="166"/>
      <c r="AQ13" s="166"/>
      <c r="AR13" s="166"/>
      <c r="AS13" s="166"/>
      <c r="AT13" s="167"/>
      <c r="AU13" s="168">
        <f>SUM(AU12:AX12)</f>
        <v>210</v>
      </c>
      <c r="AV13" s="169"/>
      <c r="AW13" s="169"/>
      <c r="AX13" s="171"/>
      <c r="AY13" s="33">
        <f t="shared" si="2"/>
        <v>2</v>
      </c>
    </row>
    <row r="14" spans="1:51" ht="30" customHeight="1" x14ac:dyDescent="0.15">
      <c r="A14" s="735"/>
      <c r="B14" s="736"/>
      <c r="C14" s="736"/>
      <c r="D14" s="736"/>
      <c r="E14" s="736"/>
      <c r="F14" s="737"/>
      <c r="G14" s="172" t="s">
        <v>732</v>
      </c>
      <c r="H14" s="173"/>
      <c r="I14" s="173"/>
      <c r="J14" s="173"/>
      <c r="K14" s="173"/>
      <c r="L14" s="173"/>
      <c r="M14" s="173"/>
      <c r="N14" s="173"/>
      <c r="O14" s="173"/>
      <c r="P14" s="173"/>
      <c r="Q14" s="173"/>
      <c r="R14" s="173"/>
      <c r="S14" s="173"/>
      <c r="T14" s="173"/>
      <c r="U14" s="173"/>
      <c r="V14" s="173"/>
      <c r="W14" s="173"/>
      <c r="X14" s="173"/>
      <c r="Y14" s="173"/>
      <c r="Z14" s="173"/>
      <c r="AA14" s="173"/>
      <c r="AB14" s="174"/>
      <c r="AC14" s="172" t="s">
        <v>699</v>
      </c>
      <c r="AD14" s="173"/>
      <c r="AE14" s="173"/>
      <c r="AF14" s="173"/>
      <c r="AG14" s="173"/>
      <c r="AH14" s="173"/>
      <c r="AI14" s="173"/>
      <c r="AJ14" s="173"/>
      <c r="AK14" s="173"/>
      <c r="AL14" s="173"/>
      <c r="AM14" s="173"/>
      <c r="AN14" s="173"/>
      <c r="AO14" s="173"/>
      <c r="AP14" s="173"/>
      <c r="AQ14" s="173"/>
      <c r="AR14" s="173"/>
      <c r="AS14" s="173"/>
      <c r="AT14" s="173"/>
      <c r="AU14" s="173"/>
      <c r="AV14" s="173"/>
      <c r="AW14" s="173"/>
      <c r="AX14" s="175"/>
      <c r="AY14">
        <f>COUNTA($G$16,$AC$16)</f>
        <v>2</v>
      </c>
    </row>
    <row r="15" spans="1:51" ht="24.75" customHeight="1" x14ac:dyDescent="0.15">
      <c r="A15" s="735"/>
      <c r="B15" s="736"/>
      <c r="C15" s="736"/>
      <c r="D15" s="736"/>
      <c r="E15" s="736"/>
      <c r="F15" s="737"/>
      <c r="G15" s="176" t="s">
        <v>15</v>
      </c>
      <c r="H15" s="177"/>
      <c r="I15" s="177"/>
      <c r="J15" s="177"/>
      <c r="K15" s="177"/>
      <c r="L15" s="178" t="s">
        <v>16</v>
      </c>
      <c r="M15" s="177"/>
      <c r="N15" s="177"/>
      <c r="O15" s="177"/>
      <c r="P15" s="177"/>
      <c r="Q15" s="177"/>
      <c r="R15" s="177"/>
      <c r="S15" s="177"/>
      <c r="T15" s="177"/>
      <c r="U15" s="177"/>
      <c r="V15" s="177"/>
      <c r="W15" s="177"/>
      <c r="X15" s="179"/>
      <c r="Y15" s="180" t="s">
        <v>17</v>
      </c>
      <c r="Z15" s="181"/>
      <c r="AA15" s="181"/>
      <c r="AB15" s="182"/>
      <c r="AC15" s="176" t="s">
        <v>15</v>
      </c>
      <c r="AD15" s="177"/>
      <c r="AE15" s="177"/>
      <c r="AF15" s="177"/>
      <c r="AG15" s="177"/>
      <c r="AH15" s="178" t="s">
        <v>16</v>
      </c>
      <c r="AI15" s="177"/>
      <c r="AJ15" s="177"/>
      <c r="AK15" s="177"/>
      <c r="AL15" s="177"/>
      <c r="AM15" s="177"/>
      <c r="AN15" s="177"/>
      <c r="AO15" s="177"/>
      <c r="AP15" s="177"/>
      <c r="AQ15" s="177"/>
      <c r="AR15" s="177"/>
      <c r="AS15" s="177"/>
      <c r="AT15" s="179"/>
      <c r="AU15" s="180" t="s">
        <v>17</v>
      </c>
      <c r="AV15" s="181"/>
      <c r="AW15" s="181"/>
      <c r="AX15" s="183"/>
      <c r="AY15" s="33">
        <f>$AY$14</f>
        <v>2</v>
      </c>
    </row>
    <row r="16" spans="1:51" ht="24.6" customHeight="1" x14ac:dyDescent="0.15">
      <c r="A16" s="735"/>
      <c r="B16" s="736"/>
      <c r="C16" s="736"/>
      <c r="D16" s="736"/>
      <c r="E16" s="736"/>
      <c r="F16" s="737"/>
      <c r="G16" s="148" t="s">
        <v>650</v>
      </c>
      <c r="H16" s="149"/>
      <c r="I16" s="149"/>
      <c r="J16" s="149"/>
      <c r="K16" s="150"/>
      <c r="L16" s="151" t="s">
        <v>649</v>
      </c>
      <c r="M16" s="152"/>
      <c r="N16" s="152"/>
      <c r="O16" s="152"/>
      <c r="P16" s="152"/>
      <c r="Q16" s="152"/>
      <c r="R16" s="152"/>
      <c r="S16" s="152"/>
      <c r="T16" s="152"/>
      <c r="U16" s="152"/>
      <c r="V16" s="152"/>
      <c r="W16" s="152"/>
      <c r="X16" s="153"/>
      <c r="Y16" s="154">
        <v>50</v>
      </c>
      <c r="Z16" s="155"/>
      <c r="AA16" s="155"/>
      <c r="AB16" s="156"/>
      <c r="AC16" s="148" t="s">
        <v>700</v>
      </c>
      <c r="AD16" s="149"/>
      <c r="AE16" s="149"/>
      <c r="AF16" s="149"/>
      <c r="AG16" s="150"/>
      <c r="AH16" s="151" t="s">
        <v>701</v>
      </c>
      <c r="AI16" s="152"/>
      <c r="AJ16" s="152"/>
      <c r="AK16" s="152"/>
      <c r="AL16" s="152"/>
      <c r="AM16" s="152"/>
      <c r="AN16" s="152"/>
      <c r="AO16" s="152"/>
      <c r="AP16" s="152"/>
      <c r="AQ16" s="152"/>
      <c r="AR16" s="152"/>
      <c r="AS16" s="152"/>
      <c r="AT16" s="153"/>
      <c r="AU16" s="154">
        <v>15</v>
      </c>
      <c r="AV16" s="155"/>
      <c r="AW16" s="155"/>
      <c r="AX16" s="157"/>
      <c r="AY16" s="33">
        <f t="shared" ref="AY16:AY17" si="3">$AY$14</f>
        <v>2</v>
      </c>
    </row>
    <row r="17" spans="1:51" ht="16.899999999999999" customHeight="1" thickBot="1" x14ac:dyDescent="0.2">
      <c r="A17" s="738"/>
      <c r="B17" s="739"/>
      <c r="C17" s="739"/>
      <c r="D17" s="739"/>
      <c r="E17" s="739"/>
      <c r="F17" s="740"/>
      <c r="G17" s="743" t="s">
        <v>18</v>
      </c>
      <c r="H17" s="744"/>
      <c r="I17" s="744"/>
      <c r="J17" s="744"/>
      <c r="K17" s="744"/>
      <c r="L17" s="745"/>
      <c r="M17" s="746"/>
      <c r="N17" s="746"/>
      <c r="O17" s="746"/>
      <c r="P17" s="746"/>
      <c r="Q17" s="746"/>
      <c r="R17" s="746"/>
      <c r="S17" s="746"/>
      <c r="T17" s="746"/>
      <c r="U17" s="746"/>
      <c r="V17" s="746"/>
      <c r="W17" s="746"/>
      <c r="X17" s="747"/>
      <c r="Y17" s="748">
        <f>SUM(Y16:AB16)</f>
        <v>50</v>
      </c>
      <c r="Z17" s="749"/>
      <c r="AA17" s="749"/>
      <c r="AB17" s="750"/>
      <c r="AC17" s="743" t="s">
        <v>18</v>
      </c>
      <c r="AD17" s="744"/>
      <c r="AE17" s="744"/>
      <c r="AF17" s="744"/>
      <c r="AG17" s="744"/>
      <c r="AH17" s="745"/>
      <c r="AI17" s="746"/>
      <c r="AJ17" s="746"/>
      <c r="AK17" s="746"/>
      <c r="AL17" s="746"/>
      <c r="AM17" s="746"/>
      <c r="AN17" s="746"/>
      <c r="AO17" s="746"/>
      <c r="AP17" s="746"/>
      <c r="AQ17" s="746"/>
      <c r="AR17" s="746"/>
      <c r="AS17" s="746"/>
      <c r="AT17" s="747"/>
      <c r="AU17" s="748">
        <f>SUM(AU16:AX16)</f>
        <v>15</v>
      </c>
      <c r="AV17" s="749"/>
      <c r="AW17" s="749"/>
      <c r="AX17" s="751"/>
      <c r="AY17" s="33">
        <f t="shared" si="3"/>
        <v>2</v>
      </c>
    </row>
    <row r="18" spans="1:51" s="36" customFormat="1" ht="20.45" customHeight="1" thickBot="1" x14ac:dyDescent="0.2"/>
    <row r="19" spans="1:51" ht="27" customHeight="1" x14ac:dyDescent="0.15">
      <c r="A19" s="732" t="s">
        <v>26</v>
      </c>
      <c r="B19" s="733"/>
      <c r="C19" s="733"/>
      <c r="D19" s="733"/>
      <c r="E19" s="733"/>
      <c r="F19" s="734"/>
      <c r="G19" s="172" t="s">
        <v>751</v>
      </c>
      <c r="H19" s="173"/>
      <c r="I19" s="173"/>
      <c r="J19" s="173"/>
      <c r="K19" s="173"/>
      <c r="L19" s="173"/>
      <c r="M19" s="173"/>
      <c r="N19" s="173"/>
      <c r="O19" s="173"/>
      <c r="P19" s="173"/>
      <c r="Q19" s="173"/>
      <c r="R19" s="173"/>
      <c r="S19" s="173"/>
      <c r="T19" s="173"/>
      <c r="U19" s="173"/>
      <c r="V19" s="173"/>
      <c r="W19" s="173"/>
      <c r="X19" s="173"/>
      <c r="Y19" s="173"/>
      <c r="Z19" s="173"/>
      <c r="AA19" s="173"/>
      <c r="AB19" s="174"/>
      <c r="AC19" s="172" t="s">
        <v>752</v>
      </c>
      <c r="AD19" s="173"/>
      <c r="AE19" s="173"/>
      <c r="AF19" s="173"/>
      <c r="AG19" s="173"/>
      <c r="AH19" s="173"/>
      <c r="AI19" s="173"/>
      <c r="AJ19" s="173"/>
      <c r="AK19" s="173"/>
      <c r="AL19" s="173"/>
      <c r="AM19" s="173"/>
      <c r="AN19" s="173"/>
      <c r="AO19" s="173"/>
      <c r="AP19" s="173"/>
      <c r="AQ19" s="173"/>
      <c r="AR19" s="173"/>
      <c r="AS19" s="173"/>
      <c r="AT19" s="173"/>
      <c r="AU19" s="173"/>
      <c r="AV19" s="173"/>
      <c r="AW19" s="173"/>
      <c r="AX19" s="175"/>
      <c r="AY19">
        <f>COUNTA($G$21,$AC$21)</f>
        <v>2</v>
      </c>
    </row>
    <row r="20" spans="1:51" ht="31.15" customHeight="1" x14ac:dyDescent="0.15">
      <c r="A20" s="735"/>
      <c r="B20" s="736"/>
      <c r="C20" s="736"/>
      <c r="D20" s="736"/>
      <c r="E20" s="736"/>
      <c r="F20" s="737"/>
      <c r="G20" s="176" t="s">
        <v>15</v>
      </c>
      <c r="H20" s="177"/>
      <c r="I20" s="177"/>
      <c r="J20" s="177"/>
      <c r="K20" s="177"/>
      <c r="L20" s="178" t="s">
        <v>16</v>
      </c>
      <c r="M20" s="177"/>
      <c r="N20" s="177"/>
      <c r="O20" s="177"/>
      <c r="P20" s="177"/>
      <c r="Q20" s="177"/>
      <c r="R20" s="177"/>
      <c r="S20" s="177"/>
      <c r="T20" s="177"/>
      <c r="U20" s="177"/>
      <c r="V20" s="177"/>
      <c r="W20" s="177"/>
      <c r="X20" s="179"/>
      <c r="Y20" s="180" t="s">
        <v>17</v>
      </c>
      <c r="Z20" s="181"/>
      <c r="AA20" s="181"/>
      <c r="AB20" s="182"/>
      <c r="AC20" s="176" t="s">
        <v>15</v>
      </c>
      <c r="AD20" s="177"/>
      <c r="AE20" s="177"/>
      <c r="AF20" s="177"/>
      <c r="AG20" s="177"/>
      <c r="AH20" s="178" t="s">
        <v>16</v>
      </c>
      <c r="AI20" s="177"/>
      <c r="AJ20" s="177"/>
      <c r="AK20" s="177"/>
      <c r="AL20" s="177"/>
      <c r="AM20" s="177"/>
      <c r="AN20" s="177"/>
      <c r="AO20" s="177"/>
      <c r="AP20" s="177"/>
      <c r="AQ20" s="177"/>
      <c r="AR20" s="177"/>
      <c r="AS20" s="177"/>
      <c r="AT20" s="179"/>
      <c r="AU20" s="180" t="s">
        <v>17</v>
      </c>
      <c r="AV20" s="181"/>
      <c r="AW20" s="181"/>
      <c r="AX20" s="183"/>
      <c r="AY20" s="33">
        <f>$AY$19</f>
        <v>2</v>
      </c>
    </row>
    <row r="21" spans="1:51" ht="28.9" customHeight="1" x14ac:dyDescent="0.15">
      <c r="A21" s="735"/>
      <c r="B21" s="736"/>
      <c r="C21" s="736"/>
      <c r="D21" s="736"/>
      <c r="E21" s="736"/>
      <c r="F21" s="737"/>
      <c r="G21" s="752" t="s">
        <v>627</v>
      </c>
      <c r="H21" s="137"/>
      <c r="I21" s="137"/>
      <c r="J21" s="137"/>
      <c r="K21" s="138"/>
      <c r="L21" s="753" t="s">
        <v>754</v>
      </c>
      <c r="M21" s="754"/>
      <c r="N21" s="754"/>
      <c r="O21" s="754"/>
      <c r="P21" s="754"/>
      <c r="Q21" s="754"/>
      <c r="R21" s="754"/>
      <c r="S21" s="754"/>
      <c r="T21" s="754"/>
      <c r="U21" s="754"/>
      <c r="V21" s="754"/>
      <c r="W21" s="754"/>
      <c r="X21" s="755"/>
      <c r="Y21" s="106">
        <v>60</v>
      </c>
      <c r="Z21" s="107"/>
      <c r="AA21" s="107"/>
      <c r="AB21" s="756"/>
      <c r="AC21" s="148" t="s">
        <v>757</v>
      </c>
      <c r="AD21" s="149"/>
      <c r="AE21" s="149"/>
      <c r="AF21" s="149"/>
      <c r="AG21" s="150"/>
      <c r="AH21" s="151" t="s">
        <v>758</v>
      </c>
      <c r="AI21" s="152"/>
      <c r="AJ21" s="152"/>
      <c r="AK21" s="152"/>
      <c r="AL21" s="152"/>
      <c r="AM21" s="152"/>
      <c r="AN21" s="152"/>
      <c r="AO21" s="152"/>
      <c r="AP21" s="152"/>
      <c r="AQ21" s="152"/>
      <c r="AR21" s="152"/>
      <c r="AS21" s="152"/>
      <c r="AT21" s="153"/>
      <c r="AU21" s="154">
        <v>44.6</v>
      </c>
      <c r="AV21" s="155"/>
      <c r="AW21" s="155"/>
      <c r="AX21" s="157"/>
      <c r="AY21" s="33">
        <f t="shared" ref="AY21:AY22" si="4">$AY$19</f>
        <v>2</v>
      </c>
    </row>
    <row r="22" spans="1:51" ht="30" customHeight="1" x14ac:dyDescent="0.15">
      <c r="A22" s="735"/>
      <c r="B22" s="736"/>
      <c r="C22" s="736"/>
      <c r="D22" s="736"/>
      <c r="E22" s="736"/>
      <c r="F22" s="737"/>
      <c r="G22" s="163" t="s">
        <v>18</v>
      </c>
      <c r="H22" s="164"/>
      <c r="I22" s="164"/>
      <c r="J22" s="164"/>
      <c r="K22" s="164"/>
      <c r="L22" s="165"/>
      <c r="M22" s="166"/>
      <c r="N22" s="166"/>
      <c r="O22" s="166"/>
      <c r="P22" s="166"/>
      <c r="Q22" s="166"/>
      <c r="R22" s="166"/>
      <c r="S22" s="166"/>
      <c r="T22" s="166"/>
      <c r="U22" s="166"/>
      <c r="V22" s="166"/>
      <c r="W22" s="166"/>
      <c r="X22" s="167"/>
      <c r="Y22" s="168">
        <f>SUM(Y21:AB21)</f>
        <v>60</v>
      </c>
      <c r="Z22" s="169"/>
      <c r="AA22" s="169"/>
      <c r="AB22" s="170"/>
      <c r="AC22" s="163" t="s">
        <v>18</v>
      </c>
      <c r="AD22" s="164"/>
      <c r="AE22" s="164"/>
      <c r="AF22" s="164"/>
      <c r="AG22" s="164"/>
      <c r="AH22" s="165"/>
      <c r="AI22" s="166"/>
      <c r="AJ22" s="166"/>
      <c r="AK22" s="166"/>
      <c r="AL22" s="166"/>
      <c r="AM22" s="166"/>
      <c r="AN22" s="166"/>
      <c r="AO22" s="166"/>
      <c r="AP22" s="166"/>
      <c r="AQ22" s="166"/>
      <c r="AR22" s="166"/>
      <c r="AS22" s="166"/>
      <c r="AT22" s="167"/>
      <c r="AU22" s="168">
        <f>SUM(AU21:AX21)</f>
        <v>44.6</v>
      </c>
      <c r="AV22" s="169"/>
      <c r="AW22" s="169"/>
      <c r="AX22" s="171"/>
      <c r="AY22" s="33">
        <f t="shared" si="4"/>
        <v>2</v>
      </c>
    </row>
  </sheetData>
  <sheetProtection formatRows="0"/>
  <mergeCells count="102">
    <mergeCell ref="A19:F22"/>
    <mergeCell ref="G19:AB19"/>
    <mergeCell ref="AC19:AX19"/>
    <mergeCell ref="G20:K20"/>
    <mergeCell ref="L20:X20"/>
    <mergeCell ref="Y20:AB20"/>
    <mergeCell ref="AC20:AG20"/>
    <mergeCell ref="AH20:AT20"/>
    <mergeCell ref="AU20:AX20"/>
    <mergeCell ref="G21:K21"/>
    <mergeCell ref="G22:K22"/>
    <mergeCell ref="L22:X22"/>
    <mergeCell ref="Y22:AB22"/>
    <mergeCell ref="AC22:AG22"/>
    <mergeCell ref="AH22:AT22"/>
    <mergeCell ref="AU22:AX22"/>
    <mergeCell ref="L21:X21"/>
    <mergeCell ref="Y21:AB21"/>
    <mergeCell ref="AC21:AG21"/>
    <mergeCell ref="AH21:AT21"/>
    <mergeCell ref="AU21:AX21"/>
    <mergeCell ref="G17:K17"/>
    <mergeCell ref="L17:X17"/>
    <mergeCell ref="Y17:AB17"/>
    <mergeCell ref="AC17:AG17"/>
    <mergeCell ref="AH17:AT17"/>
    <mergeCell ref="AU17:AX17"/>
    <mergeCell ref="G16:K16"/>
    <mergeCell ref="L16:X16"/>
    <mergeCell ref="Y16:AB16"/>
    <mergeCell ref="AC16:AG16"/>
    <mergeCell ref="AH16:AT16"/>
    <mergeCell ref="AU16:AX16"/>
    <mergeCell ref="G14:AB14"/>
    <mergeCell ref="AC14:AX14"/>
    <mergeCell ref="G15:K15"/>
    <mergeCell ref="L15:X15"/>
    <mergeCell ref="Y15:AB15"/>
    <mergeCell ref="AC15:AG15"/>
    <mergeCell ref="AH15:AT15"/>
    <mergeCell ref="AU15:AX15"/>
    <mergeCell ref="G13:K13"/>
    <mergeCell ref="L13:X13"/>
    <mergeCell ref="Y13:AB13"/>
    <mergeCell ref="AC13:AG13"/>
    <mergeCell ref="AH13:AT13"/>
    <mergeCell ref="AU13:AX13"/>
    <mergeCell ref="G12:K12"/>
    <mergeCell ref="L12:X12"/>
    <mergeCell ref="Y12:AB12"/>
    <mergeCell ref="AC12:AG12"/>
    <mergeCell ref="AH12:AT12"/>
    <mergeCell ref="AU12:AX12"/>
    <mergeCell ref="G10:AB10"/>
    <mergeCell ref="AC10:AX10"/>
    <mergeCell ref="G11:K11"/>
    <mergeCell ref="L11:X11"/>
    <mergeCell ref="Y11:AB11"/>
    <mergeCell ref="AC11:AG11"/>
    <mergeCell ref="AH11:AT11"/>
    <mergeCell ref="AU11:AX11"/>
    <mergeCell ref="L5:X5"/>
    <mergeCell ref="Y5:AB5"/>
    <mergeCell ref="AC5:AG5"/>
    <mergeCell ref="AH5:AT5"/>
    <mergeCell ref="AU5:AX5"/>
    <mergeCell ref="G9:K9"/>
    <mergeCell ref="L9:X9"/>
    <mergeCell ref="Y9:AB9"/>
    <mergeCell ref="AC9:AG9"/>
    <mergeCell ref="AH9:AT9"/>
    <mergeCell ref="AU9:AX9"/>
    <mergeCell ref="G8:K8"/>
    <mergeCell ref="L8:X8"/>
    <mergeCell ref="Y8:AB8"/>
    <mergeCell ref="AC8:AG8"/>
    <mergeCell ref="AH8:AT8"/>
    <mergeCell ref="AU8:AX8"/>
    <mergeCell ref="G4:K4"/>
    <mergeCell ref="L4:X4"/>
    <mergeCell ref="Y4:AB4"/>
    <mergeCell ref="AC4:AG4"/>
    <mergeCell ref="AH4:AT4"/>
    <mergeCell ref="AU4:AX4"/>
    <mergeCell ref="A2:F17"/>
    <mergeCell ref="G2:AB2"/>
    <mergeCell ref="AC2:AX2"/>
    <mergeCell ref="G3:K3"/>
    <mergeCell ref="L3:X3"/>
    <mergeCell ref="Y3:AB3"/>
    <mergeCell ref="AC3:AG3"/>
    <mergeCell ref="AH3:AT3"/>
    <mergeCell ref="AU3:AX3"/>
    <mergeCell ref="G6:AB6"/>
    <mergeCell ref="AC6:AX6"/>
    <mergeCell ref="G7:K7"/>
    <mergeCell ref="L7:X7"/>
    <mergeCell ref="Y7:AB7"/>
    <mergeCell ref="AC7:AG7"/>
    <mergeCell ref="AH7:AT7"/>
    <mergeCell ref="AU7:AX7"/>
    <mergeCell ref="G5:K5"/>
  </mergeCells>
  <phoneticPr fontId="9"/>
  <conditionalFormatting sqref="Y5">
    <cfRule type="expression" dxfId="159" priority="301">
      <formula>IF(RIGHT(TEXT(Y5,"0.#"),1)=".",FALSE,TRUE)</formula>
    </cfRule>
    <cfRule type="expression" dxfId="158" priority="302">
      <formula>IF(RIGHT(TEXT(Y5,"0.#"),1)=".",TRUE,FALSE)</formula>
    </cfRule>
  </conditionalFormatting>
  <conditionalFormatting sqref="Y4">
    <cfRule type="expression" dxfId="157" priority="299">
      <formula>IF(RIGHT(TEXT(Y4,"0.#"),1)=".",FALSE,TRUE)</formula>
    </cfRule>
    <cfRule type="expression" dxfId="156" priority="300">
      <formula>IF(RIGHT(TEXT(Y4,"0.#"),1)=".",TRUE,FALSE)</formula>
    </cfRule>
  </conditionalFormatting>
  <conditionalFormatting sqref="AU5">
    <cfRule type="expression" dxfId="155" priority="295">
      <formula>IF(RIGHT(TEXT(AU5,"0.#"),1)=".",FALSE,TRUE)</formula>
    </cfRule>
    <cfRule type="expression" dxfId="154" priority="296">
      <formula>IF(RIGHT(TEXT(AU5,"0.#"),1)=".",TRUE,FALSE)</formula>
    </cfRule>
  </conditionalFormatting>
  <conditionalFormatting sqref="Y9">
    <cfRule type="expression" dxfId="153" priority="289">
      <formula>IF(RIGHT(TEXT(Y9,"0.#"),1)=".",FALSE,TRUE)</formula>
    </cfRule>
    <cfRule type="expression" dxfId="152" priority="290">
      <formula>IF(RIGHT(TEXT(Y9,"0.#"),1)=".",TRUE,FALSE)</formula>
    </cfRule>
  </conditionalFormatting>
  <conditionalFormatting sqref="AU9">
    <cfRule type="expression" dxfId="151" priority="283">
      <formula>IF(RIGHT(TEXT(AU9,"0.#"),1)=".",FALSE,TRUE)</formula>
    </cfRule>
    <cfRule type="expression" dxfId="150" priority="284">
      <formula>IF(RIGHT(TEXT(AU9,"0.#"),1)=".",TRUE,FALSE)</formula>
    </cfRule>
  </conditionalFormatting>
  <conditionalFormatting sqref="Y13">
    <cfRule type="expression" dxfId="149" priority="277">
      <formula>IF(RIGHT(TEXT(Y13,"0.#"),1)=".",FALSE,TRUE)</formula>
    </cfRule>
    <cfRule type="expression" dxfId="148" priority="278">
      <formula>IF(RIGHT(TEXT(Y13,"0.#"),1)=".",TRUE,FALSE)</formula>
    </cfRule>
  </conditionalFormatting>
  <conditionalFormatting sqref="AU13">
    <cfRule type="expression" dxfId="147" priority="271">
      <formula>IF(RIGHT(TEXT(AU13,"0.#"),1)=".",FALSE,TRUE)</formula>
    </cfRule>
    <cfRule type="expression" dxfId="146" priority="272">
      <formula>IF(RIGHT(TEXT(AU13,"0.#"),1)=".",TRUE,FALSE)</formula>
    </cfRule>
  </conditionalFormatting>
  <conditionalFormatting sqref="AU12">
    <cfRule type="expression" dxfId="145" priority="269">
      <formula>IF(RIGHT(TEXT(AU12,"0.#"),1)=".",FALSE,TRUE)</formula>
    </cfRule>
    <cfRule type="expression" dxfId="144" priority="270">
      <formula>IF(RIGHT(TEXT(AU12,"0.#"),1)=".",TRUE,FALSE)</formula>
    </cfRule>
  </conditionalFormatting>
  <conditionalFormatting sqref="Y17">
    <cfRule type="expression" dxfId="143" priority="265">
      <formula>IF(RIGHT(TEXT(Y17,"0.#"),1)=".",FALSE,TRUE)</formula>
    </cfRule>
    <cfRule type="expression" dxfId="142" priority="266">
      <formula>IF(RIGHT(TEXT(Y17,"0.#"),1)=".",TRUE,FALSE)</formula>
    </cfRule>
  </conditionalFormatting>
  <conditionalFormatting sqref="Y16">
    <cfRule type="expression" dxfId="141" priority="263">
      <formula>IF(RIGHT(TEXT(Y16,"0.#"),1)=".",FALSE,TRUE)</formula>
    </cfRule>
    <cfRule type="expression" dxfId="140" priority="264">
      <formula>IF(RIGHT(TEXT(Y16,"0.#"),1)=".",TRUE,FALSE)</formula>
    </cfRule>
  </conditionalFormatting>
  <conditionalFormatting sqref="AU17">
    <cfRule type="expression" dxfId="139" priority="259">
      <formula>IF(RIGHT(TEXT(AU17,"0.#"),1)=".",FALSE,TRUE)</formula>
    </cfRule>
    <cfRule type="expression" dxfId="138" priority="260">
      <formula>IF(RIGHT(TEXT(AU17,"0.#"),1)=".",TRUE,FALSE)</formula>
    </cfRule>
  </conditionalFormatting>
  <conditionalFormatting sqref="AU16">
    <cfRule type="expression" dxfId="137" priority="257">
      <formula>IF(RIGHT(TEXT(AU16,"0.#"),1)=".",FALSE,TRUE)</formula>
    </cfRule>
    <cfRule type="expression" dxfId="136" priority="258">
      <formula>IF(RIGHT(TEXT(AU16,"0.#"),1)=".",TRUE,FALSE)</formula>
    </cfRule>
  </conditionalFormatting>
  <conditionalFormatting sqref="Y22">
    <cfRule type="expression" dxfId="135" priority="253">
      <formula>IF(RIGHT(TEXT(Y22,"0.#"),1)=".",FALSE,TRUE)</formula>
    </cfRule>
    <cfRule type="expression" dxfId="134" priority="254">
      <formula>IF(RIGHT(TEXT(Y22,"0.#"),1)=".",TRUE,FALSE)</formula>
    </cfRule>
  </conditionalFormatting>
  <conditionalFormatting sqref="AU22">
    <cfRule type="expression" dxfId="133" priority="247">
      <formula>IF(RIGHT(TEXT(AU22,"0.#"),1)=".",FALSE,TRUE)</formula>
    </cfRule>
    <cfRule type="expression" dxfId="132" priority="248">
      <formula>IF(RIGHT(TEXT(AU22,"0.#"),1)=".",TRUE,FALSE)</formula>
    </cfRule>
  </conditionalFormatting>
  <conditionalFormatting sqref="AU21">
    <cfRule type="expression" dxfId="131" priority="245">
      <formula>IF(RIGHT(TEXT(AU21,"0.#"),1)=".",FALSE,TRUE)</formula>
    </cfRule>
    <cfRule type="expression" dxfId="130" priority="246">
      <formula>IF(RIGHT(TEXT(AU21,"0.#"),1)=".",TRUE,FALSE)</formula>
    </cfRule>
  </conditionalFormatting>
  <conditionalFormatting sqref="AU8">
    <cfRule type="expression" dxfId="129" priority="27">
      <formula>IF(RIGHT(TEXT(AU8,"0.#"),1)=".",FALSE,TRUE)</formula>
    </cfRule>
    <cfRule type="expression" dxfId="128" priority="28">
      <formula>IF(RIGHT(TEXT(AU8,"0.#"),1)=".",TRUE,FALSE)</formula>
    </cfRule>
  </conditionalFormatting>
  <conditionalFormatting sqref="Y12">
    <cfRule type="expression" dxfId="127" priority="21">
      <formula>IF(RIGHT(TEXT(Y12,"0.#"),1)=".",FALSE,TRUE)</formula>
    </cfRule>
    <cfRule type="expression" dxfId="126" priority="22">
      <formula>IF(RIGHT(TEXT(Y12,"0.#"),1)=".",TRUE,FALSE)</formula>
    </cfRule>
  </conditionalFormatting>
  <conditionalFormatting sqref="Y8">
    <cfRule type="expression" dxfId="125" priority="19">
      <formula>IF(RIGHT(TEXT(Y8,"0.#"),1)=".",FALSE,TRUE)</formula>
    </cfRule>
    <cfRule type="expression" dxfId="124" priority="20">
      <formula>IF(RIGHT(TEXT(Y8,"0.#"),1)=".",TRUE,FALSE)</formula>
    </cfRule>
  </conditionalFormatting>
  <conditionalFormatting sqref="AU4">
    <cfRule type="expression" dxfId="123" priority="9">
      <formula>IF(RIGHT(TEXT(AU4,"0.#"),1)=".",FALSE,TRUE)</formula>
    </cfRule>
    <cfRule type="expression" dxfId="122" priority="10">
      <formula>IF(RIGHT(TEXT(AU4,"0.#"),1)=".",TRUE,FALSE)</formula>
    </cfRule>
  </conditionalFormatting>
  <conditionalFormatting sqref="Y21">
    <cfRule type="expression" dxfId="121" priority="1">
      <formula>IF(RIGHT(TEXT(Y21,"0.#"),1)=".",FALSE,TRUE)</formula>
    </cfRule>
    <cfRule type="expression" dxfId="120" priority="2">
      <formula>IF(RIGHT(TEXT(Y21,"0.#"),1)=".",TRUE,FALSE)</formula>
    </cfRule>
  </conditionalFormatting>
  <dataValidations count="1">
    <dataValidation type="custom" imeMode="disabled" allowBlank="1" showInputMessage="1" showErrorMessage="1" sqref="Y4:AB4 AU4:AX4 Y8:AB8 AU8:AX8 Y12:AB12 AU12:AX12 Y16:AB16 AU16:AX16 Y21:AB21 AU21:AX21 CM13:CP16 BQ13:BT16">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71"/>
  <sheetViews>
    <sheetView view="pageBreakPreview" zoomScale="85" zoomScaleNormal="75" zoomScaleSheetLayoutView="85" zoomScalePageLayoutView="70" workbookViewId="0"/>
  </sheetViews>
  <sheetFormatPr defaultColWidth="9" defaultRowHeight="13.5" x14ac:dyDescent="0.15"/>
  <cols>
    <col min="1" max="2" width="2.625" style="33" customWidth="1"/>
    <col min="3" max="33" width="2.625" style="60" customWidth="1"/>
    <col min="34" max="37" width="3.5" style="60" customWidth="1"/>
    <col min="38" max="41" width="2.625" style="60" customWidth="1"/>
    <col min="42" max="50" width="3.25" style="61" customWidth="1"/>
    <col min="51" max="51" width="11.125" style="33" hidden="1" customWidth="1"/>
    <col min="52" max="57" width="2.25" style="33" customWidth="1"/>
    <col min="58" max="61" width="9" style="33"/>
    <col min="62" max="62" width="27.875" style="33" customWidth="1"/>
    <col min="63" max="63" width="12.25" style="33" customWidth="1"/>
    <col min="64" max="16384" width="9" style="33"/>
  </cols>
  <sheetData>
    <row r="1" spans="1:52" ht="23.25" customHeight="1" x14ac:dyDescent="0.15">
      <c r="P1" s="61"/>
      <c r="Q1" s="61"/>
      <c r="R1" s="61"/>
      <c r="S1" s="61"/>
      <c r="T1" s="61"/>
      <c r="U1" s="61"/>
      <c r="V1" s="61"/>
      <c r="W1" s="61"/>
      <c r="X1" s="61"/>
      <c r="Y1" s="62"/>
      <c r="Z1" s="62"/>
      <c r="AA1" s="62"/>
      <c r="AB1" s="62"/>
      <c r="AC1" s="62"/>
      <c r="AD1" s="62"/>
      <c r="AE1" s="62"/>
      <c r="AF1" s="62"/>
      <c r="AG1" s="62"/>
      <c r="AH1" s="62"/>
      <c r="AI1" s="62"/>
      <c r="AJ1" s="62"/>
      <c r="AK1" s="62"/>
      <c r="AL1" s="62"/>
      <c r="AM1" s="62"/>
      <c r="AN1" s="62"/>
      <c r="AO1" s="62"/>
      <c r="AP1" s="63"/>
      <c r="AQ1" s="63"/>
      <c r="AR1" s="63"/>
      <c r="AS1" s="63"/>
      <c r="AT1" s="63"/>
      <c r="AU1" s="63"/>
      <c r="AV1" s="63"/>
      <c r="AW1" s="64"/>
    </row>
    <row r="2" spans="1:52" x14ac:dyDescent="0.15">
      <c r="A2" s="9"/>
      <c r="B2" s="45" t="s">
        <v>212</v>
      </c>
      <c r="C2" s="50"/>
      <c r="D2" s="50"/>
      <c r="E2" s="50"/>
      <c r="F2" s="50"/>
      <c r="G2" s="50"/>
      <c r="H2" s="50"/>
      <c r="I2" s="50"/>
      <c r="J2" s="50"/>
      <c r="K2" s="50"/>
      <c r="L2" s="50"/>
      <c r="M2" s="50"/>
      <c r="N2" s="50"/>
      <c r="O2" s="50"/>
      <c r="P2" s="52"/>
      <c r="Q2" s="52"/>
      <c r="R2" s="52"/>
      <c r="S2" s="52"/>
      <c r="T2" s="52"/>
      <c r="U2" s="52"/>
      <c r="V2" s="52"/>
      <c r="W2" s="52"/>
      <c r="X2" s="52"/>
      <c r="Y2" s="53"/>
      <c r="Z2" s="53"/>
      <c r="AA2" s="53"/>
      <c r="AB2" s="53"/>
      <c r="AC2" s="53"/>
      <c r="AD2" s="53"/>
      <c r="AE2" s="53"/>
      <c r="AF2" s="53"/>
      <c r="AG2" s="53"/>
      <c r="AH2" s="53"/>
      <c r="AI2" s="53"/>
      <c r="AJ2" s="53"/>
      <c r="AK2" s="53"/>
      <c r="AL2" s="53"/>
      <c r="AM2" s="53"/>
      <c r="AN2" s="53"/>
      <c r="AO2" s="53"/>
      <c r="AP2" s="52"/>
      <c r="AQ2" s="52"/>
      <c r="AR2" s="52"/>
      <c r="AS2" s="52"/>
      <c r="AT2" s="52"/>
      <c r="AU2" s="52"/>
      <c r="AV2" s="52"/>
      <c r="AW2" s="52"/>
      <c r="AX2" s="52"/>
      <c r="AY2">
        <f>COUNTA($C$4)</f>
        <v>1</v>
      </c>
    </row>
    <row r="3" spans="1:52" customFormat="1" ht="59.25" customHeight="1" x14ac:dyDescent="0.15">
      <c r="A3" s="117"/>
      <c r="B3" s="117"/>
      <c r="C3" s="117" t="s">
        <v>24</v>
      </c>
      <c r="D3" s="117"/>
      <c r="E3" s="117"/>
      <c r="F3" s="117"/>
      <c r="G3" s="117"/>
      <c r="H3" s="117"/>
      <c r="I3" s="117"/>
      <c r="J3" s="759" t="s">
        <v>194</v>
      </c>
      <c r="K3" s="760"/>
      <c r="L3" s="760"/>
      <c r="M3" s="760"/>
      <c r="N3" s="760"/>
      <c r="O3" s="760"/>
      <c r="P3" s="120" t="s">
        <v>25</v>
      </c>
      <c r="Q3" s="120"/>
      <c r="R3" s="120"/>
      <c r="S3" s="120"/>
      <c r="T3" s="120"/>
      <c r="U3" s="120"/>
      <c r="V3" s="120"/>
      <c r="W3" s="120"/>
      <c r="X3" s="120"/>
      <c r="Y3" s="121" t="s">
        <v>226</v>
      </c>
      <c r="Z3" s="122"/>
      <c r="AA3" s="122"/>
      <c r="AB3" s="122"/>
      <c r="AC3" s="759" t="s">
        <v>220</v>
      </c>
      <c r="AD3" s="759"/>
      <c r="AE3" s="759"/>
      <c r="AF3" s="759"/>
      <c r="AG3" s="759"/>
      <c r="AH3" s="121" t="s">
        <v>187</v>
      </c>
      <c r="AI3" s="117"/>
      <c r="AJ3" s="117"/>
      <c r="AK3" s="117"/>
      <c r="AL3" s="117" t="s">
        <v>19</v>
      </c>
      <c r="AM3" s="117"/>
      <c r="AN3" s="117"/>
      <c r="AO3" s="123"/>
      <c r="AP3" s="758" t="s">
        <v>195</v>
      </c>
      <c r="AQ3" s="758"/>
      <c r="AR3" s="758"/>
      <c r="AS3" s="758"/>
      <c r="AT3" s="758"/>
      <c r="AU3" s="758"/>
      <c r="AV3" s="758"/>
      <c r="AW3" s="758"/>
      <c r="AX3" s="758"/>
      <c r="AY3">
        <f>$AY$2</f>
        <v>1</v>
      </c>
      <c r="AZ3" s="33">
        <v>1</v>
      </c>
    </row>
    <row r="4" spans="1:52" ht="59.45" customHeight="1" x14ac:dyDescent="0.15">
      <c r="A4" s="761">
        <v>1</v>
      </c>
      <c r="B4" s="761">
        <v>1</v>
      </c>
      <c r="C4" s="100" t="s">
        <v>726</v>
      </c>
      <c r="D4" s="101"/>
      <c r="E4" s="101"/>
      <c r="F4" s="101"/>
      <c r="G4" s="101"/>
      <c r="H4" s="101"/>
      <c r="I4" s="101"/>
      <c r="J4" s="102">
        <v>4030005012570</v>
      </c>
      <c r="K4" s="103"/>
      <c r="L4" s="103"/>
      <c r="M4" s="103"/>
      <c r="N4" s="103"/>
      <c r="O4" s="103"/>
      <c r="P4" s="104" t="s">
        <v>727</v>
      </c>
      <c r="Q4" s="105"/>
      <c r="R4" s="105"/>
      <c r="S4" s="105"/>
      <c r="T4" s="105"/>
      <c r="U4" s="105"/>
      <c r="V4" s="105"/>
      <c r="W4" s="105"/>
      <c r="X4" s="105"/>
      <c r="Y4" s="106">
        <v>200</v>
      </c>
      <c r="Z4" s="107"/>
      <c r="AA4" s="107"/>
      <c r="AB4" s="108"/>
      <c r="AC4" s="757" t="s">
        <v>609</v>
      </c>
      <c r="AD4" s="757"/>
      <c r="AE4" s="757"/>
      <c r="AF4" s="757"/>
      <c r="AG4" s="757"/>
      <c r="AH4" s="111" t="s">
        <v>720</v>
      </c>
      <c r="AI4" s="112"/>
      <c r="AJ4" s="112"/>
      <c r="AK4" s="112"/>
      <c r="AL4" s="113" t="s">
        <v>720</v>
      </c>
      <c r="AM4" s="114"/>
      <c r="AN4" s="114"/>
      <c r="AO4" s="115"/>
      <c r="AP4" s="116"/>
      <c r="AQ4" s="116"/>
      <c r="AR4" s="116"/>
      <c r="AS4" s="116"/>
      <c r="AT4" s="116"/>
      <c r="AU4" s="116"/>
      <c r="AV4" s="116"/>
      <c r="AW4" s="116"/>
      <c r="AX4" s="116"/>
      <c r="AY4">
        <f>$AY$2</f>
        <v>1</v>
      </c>
      <c r="AZ4" s="33">
        <v>1</v>
      </c>
    </row>
    <row r="5" spans="1:52" x14ac:dyDescent="0.15">
      <c r="A5" s="37"/>
      <c r="B5" s="37"/>
      <c r="P5" s="61"/>
      <c r="Q5" s="61"/>
      <c r="R5" s="61"/>
      <c r="S5" s="61"/>
      <c r="T5" s="61"/>
      <c r="U5" s="61"/>
      <c r="V5" s="61"/>
      <c r="W5" s="61"/>
      <c r="X5" s="61"/>
      <c r="Y5" s="62"/>
      <c r="Z5" s="62"/>
      <c r="AA5" s="62"/>
      <c r="AB5" s="62"/>
      <c r="AC5" s="62"/>
      <c r="AD5" s="62"/>
      <c r="AE5" s="62"/>
      <c r="AF5" s="62"/>
      <c r="AG5" s="62"/>
      <c r="AH5" s="62"/>
      <c r="AI5" s="62"/>
      <c r="AJ5" s="62"/>
      <c r="AK5" s="62"/>
      <c r="AL5" s="62"/>
      <c r="AM5" s="62"/>
      <c r="AN5" s="62"/>
      <c r="AO5" s="62"/>
      <c r="AY5">
        <f>COUNTA($C$8)</f>
        <v>1</v>
      </c>
      <c r="AZ5" s="33">
        <v>1</v>
      </c>
    </row>
    <row r="6" spans="1:52" x14ac:dyDescent="0.15">
      <c r="A6" s="9"/>
      <c r="B6" s="45" t="s">
        <v>213</v>
      </c>
      <c r="C6" s="50"/>
      <c r="D6" s="50"/>
      <c r="E6" s="50"/>
      <c r="F6" s="50"/>
      <c r="G6" s="50"/>
      <c r="H6" s="50"/>
      <c r="I6" s="50"/>
      <c r="J6" s="50"/>
      <c r="K6" s="50"/>
      <c r="L6" s="50"/>
      <c r="M6" s="50"/>
      <c r="N6" s="50"/>
      <c r="O6" s="50"/>
      <c r="P6" s="52"/>
      <c r="Q6" s="52"/>
      <c r="R6" s="52"/>
      <c r="S6" s="52"/>
      <c r="T6" s="52"/>
      <c r="U6" s="52"/>
      <c r="V6" s="52"/>
      <c r="W6" s="52"/>
      <c r="X6" s="52"/>
      <c r="Y6" s="53"/>
      <c r="Z6" s="53"/>
      <c r="AA6" s="53"/>
      <c r="AB6" s="53"/>
      <c r="AC6" s="53"/>
      <c r="AD6" s="53"/>
      <c r="AE6" s="53"/>
      <c r="AF6" s="53"/>
      <c r="AG6" s="53"/>
      <c r="AH6" s="53"/>
      <c r="AI6" s="53"/>
      <c r="AJ6" s="53"/>
      <c r="AK6" s="53"/>
      <c r="AL6" s="53"/>
      <c r="AM6" s="53"/>
      <c r="AN6" s="53"/>
      <c r="AO6" s="53"/>
      <c r="AP6" s="52"/>
      <c r="AQ6" s="52"/>
      <c r="AR6" s="52"/>
      <c r="AS6" s="52"/>
      <c r="AT6" s="52"/>
      <c r="AU6" s="52"/>
      <c r="AV6" s="52"/>
      <c r="AW6" s="52"/>
      <c r="AX6" s="52"/>
      <c r="AY6">
        <f>$AY$5</f>
        <v>1</v>
      </c>
      <c r="AZ6" s="33">
        <v>1</v>
      </c>
    </row>
    <row r="7" spans="1:52" customFormat="1" ht="59.25" customHeight="1" x14ac:dyDescent="0.15">
      <c r="A7" s="117"/>
      <c r="B7" s="117"/>
      <c r="C7" s="117" t="s">
        <v>24</v>
      </c>
      <c r="D7" s="117"/>
      <c r="E7" s="117"/>
      <c r="F7" s="117"/>
      <c r="G7" s="117"/>
      <c r="H7" s="117"/>
      <c r="I7" s="117"/>
      <c r="J7" s="759" t="s">
        <v>194</v>
      </c>
      <c r="K7" s="760"/>
      <c r="L7" s="760"/>
      <c r="M7" s="760"/>
      <c r="N7" s="760"/>
      <c r="O7" s="760"/>
      <c r="P7" s="120" t="s">
        <v>25</v>
      </c>
      <c r="Q7" s="120"/>
      <c r="R7" s="120"/>
      <c r="S7" s="120"/>
      <c r="T7" s="120"/>
      <c r="U7" s="120"/>
      <c r="V7" s="120"/>
      <c r="W7" s="120"/>
      <c r="X7" s="120"/>
      <c r="Y7" s="121" t="s">
        <v>226</v>
      </c>
      <c r="Z7" s="122"/>
      <c r="AA7" s="122"/>
      <c r="AB7" s="122"/>
      <c r="AC7" s="759" t="s">
        <v>220</v>
      </c>
      <c r="AD7" s="759"/>
      <c r="AE7" s="759"/>
      <c r="AF7" s="759"/>
      <c r="AG7" s="759"/>
      <c r="AH7" s="121" t="s">
        <v>187</v>
      </c>
      <c r="AI7" s="117"/>
      <c r="AJ7" s="117"/>
      <c r="AK7" s="117"/>
      <c r="AL7" s="117" t="s">
        <v>19</v>
      </c>
      <c r="AM7" s="117"/>
      <c r="AN7" s="117"/>
      <c r="AO7" s="123"/>
      <c r="AP7" s="758" t="s">
        <v>195</v>
      </c>
      <c r="AQ7" s="758"/>
      <c r="AR7" s="758"/>
      <c r="AS7" s="758"/>
      <c r="AT7" s="758"/>
      <c r="AU7" s="758"/>
      <c r="AV7" s="758"/>
      <c r="AW7" s="758"/>
      <c r="AX7" s="758"/>
      <c r="AY7">
        <f>$AY$5</f>
        <v>1</v>
      </c>
      <c r="AZ7" s="33">
        <v>1</v>
      </c>
    </row>
    <row r="8" spans="1:52" ht="51" customHeight="1" x14ac:dyDescent="0.15">
      <c r="A8" s="761">
        <v>1</v>
      </c>
      <c r="B8" s="761">
        <v>1</v>
      </c>
      <c r="C8" s="100" t="s">
        <v>740</v>
      </c>
      <c r="D8" s="101"/>
      <c r="E8" s="101"/>
      <c r="F8" s="101"/>
      <c r="G8" s="101"/>
      <c r="H8" s="101"/>
      <c r="I8" s="101"/>
      <c r="J8" s="102">
        <v>2020005008480</v>
      </c>
      <c r="K8" s="103"/>
      <c r="L8" s="103"/>
      <c r="M8" s="103"/>
      <c r="N8" s="103"/>
      <c r="O8" s="103"/>
      <c r="P8" s="104" t="s">
        <v>665</v>
      </c>
      <c r="Q8" s="105"/>
      <c r="R8" s="105"/>
      <c r="S8" s="105"/>
      <c r="T8" s="105"/>
      <c r="U8" s="105"/>
      <c r="V8" s="105"/>
      <c r="W8" s="105"/>
      <c r="X8" s="105"/>
      <c r="Y8" s="106">
        <v>200</v>
      </c>
      <c r="Z8" s="107"/>
      <c r="AA8" s="107"/>
      <c r="AB8" s="108"/>
      <c r="AC8" s="757" t="s">
        <v>609</v>
      </c>
      <c r="AD8" s="757"/>
      <c r="AE8" s="757"/>
      <c r="AF8" s="757"/>
      <c r="AG8" s="757"/>
      <c r="AH8" s="111" t="s">
        <v>720</v>
      </c>
      <c r="AI8" s="112"/>
      <c r="AJ8" s="112"/>
      <c r="AK8" s="112"/>
      <c r="AL8" s="113" t="s">
        <v>720</v>
      </c>
      <c r="AM8" s="114"/>
      <c r="AN8" s="114"/>
      <c r="AO8" s="115"/>
      <c r="AP8" s="116"/>
      <c r="AQ8" s="116"/>
      <c r="AR8" s="116"/>
      <c r="AS8" s="116"/>
      <c r="AT8" s="116"/>
      <c r="AU8" s="116"/>
      <c r="AV8" s="116"/>
      <c r="AW8" s="116"/>
      <c r="AX8" s="116"/>
      <c r="AY8">
        <f>$AY$5</f>
        <v>1</v>
      </c>
      <c r="AZ8" s="33">
        <v>1</v>
      </c>
    </row>
    <row r="9" spans="1:52" ht="51" customHeight="1" x14ac:dyDescent="0.15">
      <c r="A9" s="761">
        <v>2</v>
      </c>
      <c r="B9" s="761">
        <v>1</v>
      </c>
      <c r="C9" s="100" t="s">
        <v>740</v>
      </c>
      <c r="D9" s="101"/>
      <c r="E9" s="101"/>
      <c r="F9" s="101"/>
      <c r="G9" s="101"/>
      <c r="H9" s="101"/>
      <c r="I9" s="101"/>
      <c r="J9" s="102">
        <v>2020005008480</v>
      </c>
      <c r="K9" s="103"/>
      <c r="L9" s="103"/>
      <c r="M9" s="103"/>
      <c r="N9" s="103"/>
      <c r="O9" s="103"/>
      <c r="P9" s="104" t="s">
        <v>678</v>
      </c>
      <c r="Q9" s="105"/>
      <c r="R9" s="105"/>
      <c r="S9" s="105"/>
      <c r="T9" s="105"/>
      <c r="U9" s="105"/>
      <c r="V9" s="105"/>
      <c r="W9" s="105"/>
      <c r="X9" s="105"/>
      <c r="Y9" s="106">
        <v>40</v>
      </c>
      <c r="Z9" s="107"/>
      <c r="AA9" s="107"/>
      <c r="AB9" s="108"/>
      <c r="AC9" s="757" t="s">
        <v>609</v>
      </c>
      <c r="AD9" s="757"/>
      <c r="AE9" s="757"/>
      <c r="AF9" s="757"/>
      <c r="AG9" s="757"/>
      <c r="AH9" s="111" t="s">
        <v>720</v>
      </c>
      <c r="AI9" s="112"/>
      <c r="AJ9" s="112"/>
      <c r="AK9" s="112"/>
      <c r="AL9" s="113" t="s">
        <v>720</v>
      </c>
      <c r="AM9" s="114"/>
      <c r="AN9" s="114"/>
      <c r="AO9" s="115"/>
      <c r="AP9" s="116"/>
      <c r="AQ9" s="116"/>
      <c r="AR9" s="116"/>
      <c r="AS9" s="116"/>
      <c r="AT9" s="116"/>
      <c r="AU9" s="116"/>
      <c r="AV9" s="116"/>
      <c r="AW9" s="116"/>
      <c r="AX9" s="116"/>
      <c r="AY9">
        <f>COUNTA($C$9)</f>
        <v>1</v>
      </c>
      <c r="AZ9" s="33">
        <v>1</v>
      </c>
    </row>
    <row r="10" spans="1:52" x14ac:dyDescent="0.15">
      <c r="P10" s="61"/>
      <c r="Q10" s="61"/>
      <c r="R10" s="61"/>
      <c r="S10" s="61"/>
      <c r="T10" s="61"/>
      <c r="U10" s="61"/>
      <c r="V10" s="61"/>
      <c r="W10" s="61"/>
      <c r="X10" s="61"/>
      <c r="Y10" s="62"/>
      <c r="Z10" s="62"/>
      <c r="AA10" s="62"/>
      <c r="AB10" s="62"/>
      <c r="AC10" s="62"/>
      <c r="AD10" s="62"/>
      <c r="AE10" s="62"/>
      <c r="AF10" s="62"/>
      <c r="AG10" s="62"/>
      <c r="AH10" s="62"/>
      <c r="AI10" s="62"/>
      <c r="AJ10" s="62"/>
      <c r="AK10" s="62"/>
      <c r="AL10" s="62"/>
      <c r="AM10" s="62"/>
      <c r="AN10" s="62"/>
      <c r="AO10" s="62"/>
      <c r="AY10">
        <f>COUNTA($C$13)</f>
        <v>1</v>
      </c>
      <c r="AZ10" s="33">
        <v>1</v>
      </c>
    </row>
    <row r="11" spans="1:52" x14ac:dyDescent="0.15">
      <c r="A11" s="9"/>
      <c r="B11" s="45" t="s">
        <v>167</v>
      </c>
      <c r="C11" s="50"/>
      <c r="D11" s="50"/>
      <c r="E11" s="50"/>
      <c r="F11" s="50"/>
      <c r="G11" s="50"/>
      <c r="H11" s="50"/>
      <c r="I11" s="50"/>
      <c r="J11" s="50"/>
      <c r="K11" s="50"/>
      <c r="L11" s="50"/>
      <c r="M11" s="50"/>
      <c r="N11" s="50"/>
      <c r="O11" s="50"/>
      <c r="P11" s="52"/>
      <c r="Q11" s="52"/>
      <c r="R11" s="52"/>
      <c r="S11" s="52"/>
      <c r="T11" s="52"/>
      <c r="U11" s="52"/>
      <c r="V11" s="52"/>
      <c r="W11" s="52"/>
      <c r="X11" s="52"/>
      <c r="Y11" s="53"/>
      <c r="Z11" s="53"/>
      <c r="AA11" s="53"/>
      <c r="AB11" s="53"/>
      <c r="AC11" s="53"/>
      <c r="AD11" s="53"/>
      <c r="AE11" s="53"/>
      <c r="AF11" s="53"/>
      <c r="AG11" s="53"/>
      <c r="AH11" s="53"/>
      <c r="AI11" s="53"/>
      <c r="AJ11" s="53"/>
      <c r="AK11" s="53"/>
      <c r="AL11" s="53"/>
      <c r="AM11" s="53"/>
      <c r="AN11" s="53"/>
      <c r="AO11" s="53"/>
      <c r="AP11" s="52"/>
      <c r="AQ11" s="52"/>
      <c r="AR11" s="52"/>
      <c r="AS11" s="52"/>
      <c r="AT11" s="52"/>
      <c r="AU11" s="52"/>
      <c r="AV11" s="52"/>
      <c r="AW11" s="52"/>
      <c r="AX11" s="52"/>
      <c r="AY11" s="33">
        <f>$AY$10</f>
        <v>1</v>
      </c>
      <c r="AZ11" s="33">
        <v>1</v>
      </c>
    </row>
    <row r="12" spans="1:52" customFormat="1" ht="59.25" customHeight="1" x14ac:dyDescent="0.15">
      <c r="A12" s="117"/>
      <c r="B12" s="117"/>
      <c r="C12" s="117" t="s">
        <v>24</v>
      </c>
      <c r="D12" s="117"/>
      <c r="E12" s="117"/>
      <c r="F12" s="117"/>
      <c r="G12" s="117"/>
      <c r="H12" s="117"/>
      <c r="I12" s="117"/>
      <c r="J12" s="759" t="s">
        <v>194</v>
      </c>
      <c r="K12" s="760"/>
      <c r="L12" s="760"/>
      <c r="M12" s="760"/>
      <c r="N12" s="760"/>
      <c r="O12" s="760"/>
      <c r="P12" s="120" t="s">
        <v>25</v>
      </c>
      <c r="Q12" s="120"/>
      <c r="R12" s="120"/>
      <c r="S12" s="120"/>
      <c r="T12" s="120"/>
      <c r="U12" s="120"/>
      <c r="V12" s="120"/>
      <c r="W12" s="120"/>
      <c r="X12" s="120"/>
      <c r="Y12" s="121" t="s">
        <v>226</v>
      </c>
      <c r="Z12" s="122"/>
      <c r="AA12" s="122"/>
      <c r="AB12" s="122"/>
      <c r="AC12" s="759" t="s">
        <v>220</v>
      </c>
      <c r="AD12" s="759"/>
      <c r="AE12" s="759"/>
      <c r="AF12" s="759"/>
      <c r="AG12" s="759"/>
      <c r="AH12" s="121" t="s">
        <v>187</v>
      </c>
      <c r="AI12" s="117"/>
      <c r="AJ12" s="117"/>
      <c r="AK12" s="117"/>
      <c r="AL12" s="117" t="s">
        <v>19</v>
      </c>
      <c r="AM12" s="117"/>
      <c r="AN12" s="117"/>
      <c r="AO12" s="123"/>
      <c r="AP12" s="758" t="s">
        <v>195</v>
      </c>
      <c r="AQ12" s="758"/>
      <c r="AR12" s="758"/>
      <c r="AS12" s="758"/>
      <c r="AT12" s="758"/>
      <c r="AU12" s="758"/>
      <c r="AV12" s="758"/>
      <c r="AW12" s="758"/>
      <c r="AX12" s="758"/>
      <c r="AY12" s="33">
        <f>$AY$10</f>
        <v>1</v>
      </c>
      <c r="AZ12" s="33">
        <v>1</v>
      </c>
    </row>
    <row r="13" spans="1:52" ht="37.15" customHeight="1" x14ac:dyDescent="0.15">
      <c r="A13" s="761">
        <v>1</v>
      </c>
      <c r="B13" s="761">
        <v>1</v>
      </c>
      <c r="C13" s="100" t="s">
        <v>664</v>
      </c>
      <c r="D13" s="101"/>
      <c r="E13" s="101"/>
      <c r="F13" s="101"/>
      <c r="G13" s="101"/>
      <c r="H13" s="101"/>
      <c r="I13" s="101"/>
      <c r="J13" s="102">
        <v>2010405003693</v>
      </c>
      <c r="K13" s="103"/>
      <c r="L13" s="103"/>
      <c r="M13" s="103"/>
      <c r="N13" s="103"/>
      <c r="O13" s="103"/>
      <c r="P13" s="104" t="s">
        <v>665</v>
      </c>
      <c r="Q13" s="105"/>
      <c r="R13" s="105"/>
      <c r="S13" s="105"/>
      <c r="T13" s="105"/>
      <c r="U13" s="105"/>
      <c r="V13" s="105"/>
      <c r="W13" s="105"/>
      <c r="X13" s="105"/>
      <c r="Y13" s="106">
        <v>1501</v>
      </c>
      <c r="Z13" s="107"/>
      <c r="AA13" s="107"/>
      <c r="AB13" s="108"/>
      <c r="AC13" s="757" t="s">
        <v>73</v>
      </c>
      <c r="AD13" s="757"/>
      <c r="AE13" s="757"/>
      <c r="AF13" s="757"/>
      <c r="AG13" s="757"/>
      <c r="AH13" s="111" t="s">
        <v>756</v>
      </c>
      <c r="AI13" s="112"/>
      <c r="AJ13" s="112"/>
      <c r="AK13" s="112"/>
      <c r="AL13" s="113" t="s">
        <v>756</v>
      </c>
      <c r="AM13" s="114"/>
      <c r="AN13" s="114"/>
      <c r="AO13" s="115"/>
      <c r="AP13" s="116"/>
      <c r="AQ13" s="116"/>
      <c r="AR13" s="116"/>
      <c r="AS13" s="116"/>
      <c r="AT13" s="116"/>
      <c r="AU13" s="116"/>
      <c r="AV13" s="116"/>
      <c r="AW13" s="116"/>
      <c r="AX13" s="116"/>
      <c r="AY13" s="33">
        <f>$AY$10</f>
        <v>1</v>
      </c>
      <c r="AZ13" s="33">
        <v>1</v>
      </c>
    </row>
    <row r="14" spans="1:52" x14ac:dyDescent="0.15">
      <c r="P14" s="61"/>
      <c r="Q14" s="61"/>
      <c r="R14" s="61"/>
      <c r="S14" s="61"/>
      <c r="T14" s="61"/>
      <c r="U14" s="61"/>
      <c r="V14" s="61"/>
      <c r="W14" s="61"/>
      <c r="X14" s="61"/>
      <c r="Y14" s="62"/>
      <c r="Z14" s="62"/>
      <c r="AA14" s="62"/>
      <c r="AB14" s="62"/>
      <c r="AC14" s="62"/>
      <c r="AD14" s="62"/>
      <c r="AE14" s="62"/>
      <c r="AF14" s="62"/>
      <c r="AG14" s="62"/>
      <c r="AH14" s="62"/>
      <c r="AI14" s="62"/>
      <c r="AJ14" s="62"/>
      <c r="AK14" s="62"/>
      <c r="AL14" s="62"/>
      <c r="AM14" s="62"/>
      <c r="AN14" s="62"/>
      <c r="AO14" s="62"/>
      <c r="AY14">
        <f>COUNTA($C$17)</f>
        <v>1</v>
      </c>
      <c r="AZ14" s="33">
        <v>1</v>
      </c>
    </row>
    <row r="15" spans="1:52" x14ac:dyDescent="0.15">
      <c r="A15" s="9"/>
      <c r="B15" s="45" t="s">
        <v>168</v>
      </c>
      <c r="C15" s="50"/>
      <c r="D15" s="50"/>
      <c r="E15" s="50"/>
      <c r="F15" s="50"/>
      <c r="G15" s="50"/>
      <c r="H15" s="50"/>
      <c r="I15" s="50"/>
      <c r="J15" s="50"/>
      <c r="K15" s="50"/>
      <c r="L15" s="50"/>
      <c r="M15" s="50"/>
      <c r="N15" s="50"/>
      <c r="O15" s="50"/>
      <c r="P15" s="52"/>
      <c r="Q15" s="52"/>
      <c r="R15" s="52"/>
      <c r="S15" s="52"/>
      <c r="T15" s="52"/>
      <c r="U15" s="52"/>
      <c r="V15" s="52"/>
      <c r="W15" s="52"/>
      <c r="X15" s="52"/>
      <c r="Y15" s="53"/>
      <c r="Z15" s="53"/>
      <c r="AA15" s="53"/>
      <c r="AB15" s="53"/>
      <c r="AC15" s="53"/>
      <c r="AD15" s="53"/>
      <c r="AE15" s="53"/>
      <c r="AF15" s="53"/>
      <c r="AG15" s="53"/>
      <c r="AH15" s="53"/>
      <c r="AI15" s="53"/>
      <c r="AJ15" s="53"/>
      <c r="AK15" s="53"/>
      <c r="AL15" s="53"/>
      <c r="AM15" s="53"/>
      <c r="AN15" s="53"/>
      <c r="AO15" s="53"/>
      <c r="AP15" s="52"/>
      <c r="AQ15" s="52"/>
      <c r="AR15" s="52"/>
      <c r="AS15" s="52"/>
      <c r="AT15" s="52"/>
      <c r="AU15" s="52"/>
      <c r="AV15" s="52"/>
      <c r="AW15" s="52"/>
      <c r="AX15" s="52"/>
      <c r="AY15" s="33">
        <f>$AY$14</f>
        <v>1</v>
      </c>
      <c r="AZ15" s="33">
        <v>1</v>
      </c>
    </row>
    <row r="16" spans="1:52" customFormat="1" ht="59.25" customHeight="1" x14ac:dyDescent="0.15">
      <c r="A16" s="117"/>
      <c r="B16" s="117"/>
      <c r="C16" s="117" t="s">
        <v>24</v>
      </c>
      <c r="D16" s="117"/>
      <c r="E16" s="117"/>
      <c r="F16" s="117"/>
      <c r="G16" s="117"/>
      <c r="H16" s="117"/>
      <c r="I16" s="117"/>
      <c r="J16" s="759" t="s">
        <v>194</v>
      </c>
      <c r="K16" s="760"/>
      <c r="L16" s="760"/>
      <c r="M16" s="760"/>
      <c r="N16" s="760"/>
      <c r="O16" s="760"/>
      <c r="P16" s="120" t="s">
        <v>25</v>
      </c>
      <c r="Q16" s="120"/>
      <c r="R16" s="120"/>
      <c r="S16" s="120"/>
      <c r="T16" s="120"/>
      <c r="U16" s="120"/>
      <c r="V16" s="120"/>
      <c r="W16" s="120"/>
      <c r="X16" s="120"/>
      <c r="Y16" s="121" t="s">
        <v>226</v>
      </c>
      <c r="Z16" s="122"/>
      <c r="AA16" s="122"/>
      <c r="AB16" s="122"/>
      <c r="AC16" s="759" t="s">
        <v>220</v>
      </c>
      <c r="AD16" s="759"/>
      <c r="AE16" s="759"/>
      <c r="AF16" s="759"/>
      <c r="AG16" s="759"/>
      <c r="AH16" s="121" t="s">
        <v>187</v>
      </c>
      <c r="AI16" s="117"/>
      <c r="AJ16" s="117"/>
      <c r="AK16" s="117"/>
      <c r="AL16" s="117" t="s">
        <v>19</v>
      </c>
      <c r="AM16" s="117"/>
      <c r="AN16" s="117"/>
      <c r="AO16" s="123"/>
      <c r="AP16" s="758" t="s">
        <v>195</v>
      </c>
      <c r="AQ16" s="758"/>
      <c r="AR16" s="758"/>
      <c r="AS16" s="758"/>
      <c r="AT16" s="758"/>
      <c r="AU16" s="758"/>
      <c r="AV16" s="758"/>
      <c r="AW16" s="758"/>
      <c r="AX16" s="758"/>
      <c r="AY16" s="33">
        <f>$AY$14</f>
        <v>1</v>
      </c>
      <c r="AZ16" s="33">
        <v>1</v>
      </c>
    </row>
    <row r="17" spans="1:52" ht="48" customHeight="1" x14ac:dyDescent="0.15">
      <c r="A17" s="761">
        <v>1</v>
      </c>
      <c r="B17" s="761">
        <v>1</v>
      </c>
      <c r="C17" s="100" t="s">
        <v>661</v>
      </c>
      <c r="D17" s="101"/>
      <c r="E17" s="101"/>
      <c r="F17" s="101"/>
      <c r="G17" s="101"/>
      <c r="H17" s="101"/>
      <c r="I17" s="101"/>
      <c r="J17" s="102">
        <v>7050005005207</v>
      </c>
      <c r="K17" s="103"/>
      <c r="L17" s="103"/>
      <c r="M17" s="103"/>
      <c r="N17" s="103"/>
      <c r="O17" s="103"/>
      <c r="P17" s="104" t="s">
        <v>662</v>
      </c>
      <c r="Q17" s="105"/>
      <c r="R17" s="105"/>
      <c r="S17" s="105"/>
      <c r="T17" s="105"/>
      <c r="U17" s="105"/>
      <c r="V17" s="105"/>
      <c r="W17" s="105"/>
      <c r="X17" s="105"/>
      <c r="Y17" s="106">
        <v>185.8</v>
      </c>
      <c r="Z17" s="107"/>
      <c r="AA17" s="107"/>
      <c r="AB17" s="108"/>
      <c r="AC17" s="757" t="s">
        <v>609</v>
      </c>
      <c r="AD17" s="757"/>
      <c r="AE17" s="757"/>
      <c r="AF17" s="757"/>
      <c r="AG17" s="757"/>
      <c r="AH17" s="111" t="s">
        <v>660</v>
      </c>
      <c r="AI17" s="112"/>
      <c r="AJ17" s="112"/>
      <c r="AK17" s="112"/>
      <c r="AL17" s="113" t="s">
        <v>660</v>
      </c>
      <c r="AM17" s="114"/>
      <c r="AN17" s="114"/>
      <c r="AO17" s="115"/>
      <c r="AP17" s="116"/>
      <c r="AQ17" s="116"/>
      <c r="AR17" s="116"/>
      <c r="AS17" s="116"/>
      <c r="AT17" s="116"/>
      <c r="AU17" s="116"/>
      <c r="AV17" s="116"/>
      <c r="AW17" s="116"/>
      <c r="AX17" s="116"/>
      <c r="AY17" s="33">
        <f>$AY$14</f>
        <v>1</v>
      </c>
      <c r="AZ17" s="33">
        <v>1</v>
      </c>
    </row>
    <row r="18" spans="1:52" ht="46.15" customHeight="1" x14ac:dyDescent="0.15">
      <c r="A18" s="761">
        <v>2</v>
      </c>
      <c r="B18" s="761">
        <v>1</v>
      </c>
      <c r="C18" s="100" t="s">
        <v>661</v>
      </c>
      <c r="D18" s="101"/>
      <c r="E18" s="101"/>
      <c r="F18" s="101"/>
      <c r="G18" s="101"/>
      <c r="H18" s="101"/>
      <c r="I18" s="101"/>
      <c r="J18" s="102">
        <v>7050005005207</v>
      </c>
      <c r="K18" s="103"/>
      <c r="L18" s="103"/>
      <c r="M18" s="103"/>
      <c r="N18" s="103"/>
      <c r="O18" s="103"/>
      <c r="P18" s="104" t="s">
        <v>663</v>
      </c>
      <c r="Q18" s="105"/>
      <c r="R18" s="105"/>
      <c r="S18" s="105"/>
      <c r="T18" s="105"/>
      <c r="U18" s="105"/>
      <c r="V18" s="105"/>
      <c r="W18" s="105"/>
      <c r="X18" s="105"/>
      <c r="Y18" s="106">
        <v>200</v>
      </c>
      <c r="Z18" s="107"/>
      <c r="AA18" s="107"/>
      <c r="AB18" s="108"/>
      <c r="AC18" s="757" t="s">
        <v>609</v>
      </c>
      <c r="AD18" s="757"/>
      <c r="AE18" s="757"/>
      <c r="AF18" s="757"/>
      <c r="AG18" s="757"/>
      <c r="AH18" s="111" t="s">
        <v>660</v>
      </c>
      <c r="AI18" s="112"/>
      <c r="AJ18" s="112"/>
      <c r="AK18" s="112"/>
      <c r="AL18" s="113" t="s">
        <v>660</v>
      </c>
      <c r="AM18" s="114"/>
      <c r="AN18" s="114"/>
      <c r="AO18" s="115"/>
      <c r="AP18" s="116"/>
      <c r="AQ18" s="116"/>
      <c r="AR18" s="116"/>
      <c r="AS18" s="116"/>
      <c r="AT18" s="116"/>
      <c r="AU18" s="116"/>
      <c r="AV18" s="116"/>
      <c r="AW18" s="116"/>
      <c r="AX18" s="116"/>
      <c r="AY18">
        <f>COUNTA($C$18)</f>
        <v>1</v>
      </c>
      <c r="AZ18" s="33">
        <v>1</v>
      </c>
    </row>
    <row r="19" spans="1:52" x14ac:dyDescent="0.15">
      <c r="P19" s="61"/>
      <c r="Q19" s="61"/>
      <c r="R19" s="61"/>
      <c r="S19" s="61"/>
      <c r="T19" s="61"/>
      <c r="U19" s="61"/>
      <c r="V19" s="61"/>
      <c r="W19" s="61"/>
      <c r="X19" s="61"/>
      <c r="Y19" s="62"/>
      <c r="Z19" s="62"/>
      <c r="AA19" s="62"/>
      <c r="AB19" s="62"/>
      <c r="AC19" s="62"/>
      <c r="AD19" s="62"/>
      <c r="AE19" s="62"/>
      <c r="AF19" s="62"/>
      <c r="AG19" s="62"/>
      <c r="AH19" s="62"/>
      <c r="AI19" s="62"/>
      <c r="AJ19" s="62"/>
      <c r="AK19" s="62"/>
      <c r="AL19" s="62"/>
      <c r="AM19" s="62"/>
      <c r="AN19" s="62"/>
      <c r="AO19" s="62"/>
      <c r="AY19">
        <f>COUNTA($C$22)</f>
        <v>1</v>
      </c>
      <c r="AZ19" s="33">
        <v>1</v>
      </c>
    </row>
    <row r="20" spans="1:52" x14ac:dyDescent="0.15">
      <c r="A20" s="9"/>
      <c r="B20" s="45" t="s">
        <v>169</v>
      </c>
      <c r="C20" s="50"/>
      <c r="D20" s="50"/>
      <c r="E20" s="50"/>
      <c r="F20" s="50"/>
      <c r="G20" s="50"/>
      <c r="H20" s="50"/>
      <c r="I20" s="50"/>
      <c r="J20" s="50"/>
      <c r="K20" s="50"/>
      <c r="L20" s="50"/>
      <c r="M20" s="50"/>
      <c r="N20" s="50"/>
      <c r="O20" s="50"/>
      <c r="P20" s="52"/>
      <c r="Q20" s="52"/>
      <c r="R20" s="52"/>
      <c r="S20" s="52"/>
      <c r="T20" s="52"/>
      <c r="U20" s="52"/>
      <c r="V20" s="52"/>
      <c r="W20" s="52"/>
      <c r="X20" s="52"/>
      <c r="Y20" s="53"/>
      <c r="Z20" s="53"/>
      <c r="AA20" s="53"/>
      <c r="AB20" s="53"/>
      <c r="AC20" s="53"/>
      <c r="AD20" s="53"/>
      <c r="AE20" s="53"/>
      <c r="AF20" s="53"/>
      <c r="AG20" s="53"/>
      <c r="AH20" s="53"/>
      <c r="AI20" s="53"/>
      <c r="AJ20" s="53"/>
      <c r="AK20" s="53"/>
      <c r="AL20" s="53"/>
      <c r="AM20" s="53"/>
      <c r="AN20" s="53"/>
      <c r="AO20" s="53"/>
      <c r="AP20" s="52"/>
      <c r="AQ20" s="52"/>
      <c r="AR20" s="52"/>
      <c r="AS20" s="52"/>
      <c r="AT20" s="52"/>
      <c r="AU20" s="52"/>
      <c r="AV20" s="52"/>
      <c r="AW20" s="52"/>
      <c r="AX20" s="52"/>
      <c r="AY20" s="33">
        <f>$AY$19</f>
        <v>1</v>
      </c>
      <c r="AZ20" s="33">
        <v>1</v>
      </c>
    </row>
    <row r="21" spans="1:52" customFormat="1" ht="59.25" customHeight="1" x14ac:dyDescent="0.15">
      <c r="A21" s="117"/>
      <c r="B21" s="117"/>
      <c r="C21" s="117" t="s">
        <v>24</v>
      </c>
      <c r="D21" s="117"/>
      <c r="E21" s="117"/>
      <c r="F21" s="117"/>
      <c r="G21" s="117"/>
      <c r="H21" s="117"/>
      <c r="I21" s="117"/>
      <c r="J21" s="759" t="s">
        <v>194</v>
      </c>
      <c r="K21" s="760"/>
      <c r="L21" s="760"/>
      <c r="M21" s="760"/>
      <c r="N21" s="760"/>
      <c r="O21" s="760"/>
      <c r="P21" s="120" t="s">
        <v>25</v>
      </c>
      <c r="Q21" s="120"/>
      <c r="R21" s="120"/>
      <c r="S21" s="120"/>
      <c r="T21" s="120"/>
      <c r="U21" s="120"/>
      <c r="V21" s="120"/>
      <c r="W21" s="120"/>
      <c r="X21" s="120"/>
      <c r="Y21" s="121" t="s">
        <v>226</v>
      </c>
      <c r="Z21" s="122"/>
      <c r="AA21" s="122"/>
      <c r="AB21" s="122"/>
      <c r="AC21" s="759" t="s">
        <v>220</v>
      </c>
      <c r="AD21" s="759"/>
      <c r="AE21" s="759"/>
      <c r="AF21" s="759"/>
      <c r="AG21" s="759"/>
      <c r="AH21" s="121" t="s">
        <v>187</v>
      </c>
      <c r="AI21" s="117"/>
      <c r="AJ21" s="117"/>
      <c r="AK21" s="117"/>
      <c r="AL21" s="117" t="s">
        <v>19</v>
      </c>
      <c r="AM21" s="117"/>
      <c r="AN21" s="117"/>
      <c r="AO21" s="123"/>
      <c r="AP21" s="758" t="s">
        <v>195</v>
      </c>
      <c r="AQ21" s="758"/>
      <c r="AR21" s="758"/>
      <c r="AS21" s="758"/>
      <c r="AT21" s="758"/>
      <c r="AU21" s="758"/>
      <c r="AV21" s="758"/>
      <c r="AW21" s="758"/>
      <c r="AX21" s="758"/>
      <c r="AY21" s="33">
        <f>$AY$19</f>
        <v>1</v>
      </c>
      <c r="AZ21" s="33">
        <v>1</v>
      </c>
    </row>
    <row r="22" spans="1:52" ht="58.9" customHeight="1" x14ac:dyDescent="0.15">
      <c r="A22" s="761">
        <v>1</v>
      </c>
      <c r="B22" s="761">
        <v>1</v>
      </c>
      <c r="C22" s="100" t="s">
        <v>658</v>
      </c>
      <c r="D22" s="101"/>
      <c r="E22" s="101"/>
      <c r="F22" s="101"/>
      <c r="G22" s="101"/>
      <c r="H22" s="101"/>
      <c r="I22" s="101"/>
      <c r="J22" s="102">
        <v>9120905002657</v>
      </c>
      <c r="K22" s="103"/>
      <c r="L22" s="103"/>
      <c r="M22" s="103"/>
      <c r="N22" s="103"/>
      <c r="O22" s="103"/>
      <c r="P22" s="104" t="s">
        <v>659</v>
      </c>
      <c r="Q22" s="105"/>
      <c r="R22" s="105"/>
      <c r="S22" s="105"/>
      <c r="T22" s="105"/>
      <c r="U22" s="105"/>
      <c r="V22" s="105"/>
      <c r="W22" s="105"/>
      <c r="X22" s="105"/>
      <c r="Y22" s="106">
        <v>134</v>
      </c>
      <c r="Z22" s="107"/>
      <c r="AA22" s="107"/>
      <c r="AB22" s="108"/>
      <c r="AC22" s="757" t="s">
        <v>644</v>
      </c>
      <c r="AD22" s="757"/>
      <c r="AE22" s="757"/>
      <c r="AF22" s="757"/>
      <c r="AG22" s="757"/>
      <c r="AH22" s="111" t="s">
        <v>660</v>
      </c>
      <c r="AI22" s="112"/>
      <c r="AJ22" s="112"/>
      <c r="AK22" s="112"/>
      <c r="AL22" s="113" t="s">
        <v>660</v>
      </c>
      <c r="AM22" s="114"/>
      <c r="AN22" s="114"/>
      <c r="AO22" s="115"/>
      <c r="AP22" s="116"/>
      <c r="AQ22" s="116"/>
      <c r="AR22" s="116"/>
      <c r="AS22" s="116"/>
      <c r="AT22" s="116"/>
      <c r="AU22" s="116"/>
      <c r="AV22" s="116"/>
      <c r="AW22" s="116"/>
      <c r="AX22" s="116"/>
      <c r="AY22" s="33">
        <f>$AY$19</f>
        <v>1</v>
      </c>
      <c r="AZ22" s="33">
        <v>1</v>
      </c>
    </row>
    <row r="23" spans="1:52" x14ac:dyDescent="0.15">
      <c r="P23" s="61"/>
      <c r="Q23" s="61"/>
      <c r="R23" s="61"/>
      <c r="S23" s="61"/>
      <c r="T23" s="61"/>
      <c r="U23" s="61"/>
      <c r="V23" s="61"/>
      <c r="W23" s="61"/>
      <c r="X23" s="61"/>
      <c r="Y23" s="62"/>
      <c r="Z23" s="62"/>
      <c r="AA23" s="62"/>
      <c r="AB23" s="62"/>
      <c r="AC23" s="62"/>
      <c r="AD23" s="62"/>
      <c r="AE23" s="62"/>
      <c r="AF23" s="62"/>
      <c r="AG23" s="62"/>
      <c r="AH23" s="62"/>
      <c r="AI23" s="62"/>
      <c r="AJ23" s="62"/>
      <c r="AK23" s="62"/>
      <c r="AL23" s="62"/>
      <c r="AM23" s="62"/>
      <c r="AN23" s="62"/>
      <c r="AO23" s="62"/>
      <c r="AY23">
        <f>COUNTA($C$26)</f>
        <v>1</v>
      </c>
      <c r="AZ23" s="33">
        <v>1</v>
      </c>
    </row>
    <row r="24" spans="1:52" x14ac:dyDescent="0.15">
      <c r="A24" s="9"/>
      <c r="B24" s="45" t="s">
        <v>170</v>
      </c>
      <c r="C24" s="50"/>
      <c r="D24" s="50"/>
      <c r="E24" s="50"/>
      <c r="F24" s="50"/>
      <c r="G24" s="50"/>
      <c r="H24" s="50"/>
      <c r="I24" s="50"/>
      <c r="J24" s="50"/>
      <c r="K24" s="50"/>
      <c r="L24" s="50"/>
      <c r="M24" s="50"/>
      <c r="N24" s="50"/>
      <c r="O24" s="50"/>
      <c r="P24" s="52"/>
      <c r="Q24" s="52"/>
      <c r="R24" s="52"/>
      <c r="S24" s="52"/>
      <c r="T24" s="52"/>
      <c r="U24" s="52"/>
      <c r="V24" s="52"/>
      <c r="W24" s="52"/>
      <c r="X24" s="52"/>
      <c r="Y24" s="53"/>
      <c r="Z24" s="53"/>
      <c r="AA24" s="53"/>
      <c r="AB24" s="53"/>
      <c r="AC24" s="53"/>
      <c r="AD24" s="53"/>
      <c r="AE24" s="53"/>
      <c r="AF24" s="53"/>
      <c r="AG24" s="53"/>
      <c r="AH24" s="53"/>
      <c r="AI24" s="53"/>
      <c r="AJ24" s="53"/>
      <c r="AK24" s="53"/>
      <c r="AL24" s="53"/>
      <c r="AM24" s="53"/>
      <c r="AN24" s="53"/>
      <c r="AO24" s="53"/>
      <c r="AP24" s="52"/>
      <c r="AQ24" s="52"/>
      <c r="AR24" s="52"/>
      <c r="AS24" s="52"/>
      <c r="AT24" s="52"/>
      <c r="AU24" s="52"/>
      <c r="AV24" s="52"/>
      <c r="AW24" s="52"/>
      <c r="AX24" s="52"/>
      <c r="AY24" s="33">
        <f>$AY$23</f>
        <v>1</v>
      </c>
      <c r="AZ24" s="33">
        <v>1</v>
      </c>
    </row>
    <row r="25" spans="1:52" customFormat="1" ht="59.25" customHeight="1" x14ac:dyDescent="0.15">
      <c r="A25" s="117"/>
      <c r="B25" s="117"/>
      <c r="C25" s="117" t="s">
        <v>24</v>
      </c>
      <c r="D25" s="117"/>
      <c r="E25" s="117"/>
      <c r="F25" s="117"/>
      <c r="G25" s="117"/>
      <c r="H25" s="117"/>
      <c r="I25" s="117"/>
      <c r="J25" s="759" t="s">
        <v>194</v>
      </c>
      <c r="K25" s="760"/>
      <c r="L25" s="760"/>
      <c r="M25" s="760"/>
      <c r="N25" s="760"/>
      <c r="O25" s="760"/>
      <c r="P25" s="120" t="s">
        <v>25</v>
      </c>
      <c r="Q25" s="120"/>
      <c r="R25" s="120"/>
      <c r="S25" s="120"/>
      <c r="T25" s="120"/>
      <c r="U25" s="120"/>
      <c r="V25" s="120"/>
      <c r="W25" s="120"/>
      <c r="X25" s="120"/>
      <c r="Y25" s="121" t="s">
        <v>226</v>
      </c>
      <c r="Z25" s="122"/>
      <c r="AA25" s="122"/>
      <c r="AB25" s="122"/>
      <c r="AC25" s="759" t="s">
        <v>220</v>
      </c>
      <c r="AD25" s="759"/>
      <c r="AE25" s="759"/>
      <c r="AF25" s="759"/>
      <c r="AG25" s="759"/>
      <c r="AH25" s="121" t="s">
        <v>187</v>
      </c>
      <c r="AI25" s="117"/>
      <c r="AJ25" s="117"/>
      <c r="AK25" s="117"/>
      <c r="AL25" s="117" t="s">
        <v>19</v>
      </c>
      <c r="AM25" s="117"/>
      <c r="AN25" s="117"/>
      <c r="AO25" s="123"/>
      <c r="AP25" s="758" t="s">
        <v>195</v>
      </c>
      <c r="AQ25" s="758"/>
      <c r="AR25" s="758"/>
      <c r="AS25" s="758"/>
      <c r="AT25" s="758"/>
      <c r="AU25" s="758"/>
      <c r="AV25" s="758"/>
      <c r="AW25" s="758"/>
      <c r="AX25" s="758"/>
      <c r="AY25" s="33">
        <f>$AY$23</f>
        <v>1</v>
      </c>
      <c r="AZ25" s="33">
        <v>1</v>
      </c>
    </row>
    <row r="26" spans="1:52" ht="42" customHeight="1" x14ac:dyDescent="0.15">
      <c r="A26" s="761">
        <v>1</v>
      </c>
      <c r="B26" s="761">
        <v>1</v>
      </c>
      <c r="C26" s="100" t="s">
        <v>724</v>
      </c>
      <c r="D26" s="101"/>
      <c r="E26" s="101"/>
      <c r="F26" s="101"/>
      <c r="G26" s="101"/>
      <c r="H26" s="101"/>
      <c r="I26" s="101"/>
      <c r="J26" s="102">
        <v>7012405000492</v>
      </c>
      <c r="K26" s="103"/>
      <c r="L26" s="103"/>
      <c r="M26" s="103"/>
      <c r="N26" s="103"/>
      <c r="O26" s="103"/>
      <c r="P26" s="104" t="s">
        <v>725</v>
      </c>
      <c r="Q26" s="105"/>
      <c r="R26" s="105"/>
      <c r="S26" s="105"/>
      <c r="T26" s="105"/>
      <c r="U26" s="105"/>
      <c r="V26" s="105"/>
      <c r="W26" s="105"/>
      <c r="X26" s="105"/>
      <c r="Y26" s="106">
        <v>210</v>
      </c>
      <c r="Z26" s="107"/>
      <c r="AA26" s="107"/>
      <c r="AB26" s="108"/>
      <c r="AC26" s="757" t="s">
        <v>609</v>
      </c>
      <c r="AD26" s="757"/>
      <c r="AE26" s="757"/>
      <c r="AF26" s="757"/>
      <c r="AG26" s="757"/>
      <c r="AH26" s="111" t="s">
        <v>720</v>
      </c>
      <c r="AI26" s="112"/>
      <c r="AJ26" s="112"/>
      <c r="AK26" s="112"/>
      <c r="AL26" s="113" t="s">
        <v>720</v>
      </c>
      <c r="AM26" s="114"/>
      <c r="AN26" s="114"/>
      <c r="AO26" s="115"/>
      <c r="AP26" s="116"/>
      <c r="AQ26" s="116"/>
      <c r="AR26" s="116"/>
      <c r="AS26" s="116"/>
      <c r="AT26" s="116"/>
      <c r="AU26" s="116"/>
      <c r="AV26" s="116"/>
      <c r="AW26" s="116"/>
      <c r="AX26" s="116"/>
      <c r="AY26" s="33">
        <f>$AY$23</f>
        <v>1</v>
      </c>
      <c r="AZ26" s="33">
        <v>1</v>
      </c>
    </row>
    <row r="27" spans="1:52" x14ac:dyDescent="0.15">
      <c r="P27" s="61"/>
      <c r="Q27" s="61"/>
      <c r="R27" s="61"/>
      <c r="S27" s="61"/>
      <c r="T27" s="61"/>
      <c r="U27" s="61"/>
      <c r="V27" s="61"/>
      <c r="W27" s="61"/>
      <c r="X27" s="61"/>
      <c r="Y27" s="62"/>
      <c r="Z27" s="62"/>
      <c r="AA27" s="62"/>
      <c r="AB27" s="62"/>
      <c r="AC27" s="62"/>
      <c r="AD27" s="62"/>
      <c r="AE27" s="62"/>
      <c r="AF27" s="62"/>
      <c r="AG27" s="62"/>
      <c r="AH27" s="62"/>
      <c r="AI27" s="62"/>
      <c r="AJ27" s="62"/>
      <c r="AK27" s="62"/>
      <c r="AL27" s="62"/>
      <c r="AM27" s="62"/>
      <c r="AN27" s="62"/>
      <c r="AO27" s="62"/>
      <c r="AY27">
        <f>COUNTA($C$30)</f>
        <v>1</v>
      </c>
      <c r="AZ27" s="33">
        <v>1</v>
      </c>
    </row>
    <row r="28" spans="1:52" x14ac:dyDescent="0.15">
      <c r="A28" s="9"/>
      <c r="B28" s="45" t="s">
        <v>171</v>
      </c>
      <c r="C28" s="50"/>
      <c r="D28" s="50"/>
      <c r="E28" s="50"/>
      <c r="F28" s="50"/>
      <c r="G28" s="50"/>
      <c r="H28" s="50"/>
      <c r="I28" s="50"/>
      <c r="J28" s="50"/>
      <c r="K28" s="50"/>
      <c r="L28" s="50"/>
      <c r="M28" s="50"/>
      <c r="N28" s="50"/>
      <c r="O28" s="50"/>
      <c r="P28" s="52"/>
      <c r="Q28" s="52"/>
      <c r="R28" s="52"/>
      <c r="S28" s="52"/>
      <c r="T28" s="52"/>
      <c r="U28" s="52"/>
      <c r="V28" s="52"/>
      <c r="W28" s="52"/>
      <c r="X28" s="52"/>
      <c r="Y28" s="53"/>
      <c r="Z28" s="53"/>
      <c r="AA28" s="53"/>
      <c r="AB28" s="53"/>
      <c r="AC28" s="53"/>
      <c r="AD28" s="53"/>
      <c r="AE28" s="53"/>
      <c r="AF28" s="53"/>
      <c r="AG28" s="53"/>
      <c r="AH28" s="53"/>
      <c r="AI28" s="53"/>
      <c r="AJ28" s="53"/>
      <c r="AK28" s="53"/>
      <c r="AL28" s="53"/>
      <c r="AM28" s="53"/>
      <c r="AN28" s="53"/>
      <c r="AO28" s="53"/>
      <c r="AP28" s="52"/>
      <c r="AQ28" s="52"/>
      <c r="AR28" s="52"/>
      <c r="AS28" s="52"/>
      <c r="AT28" s="52"/>
      <c r="AU28" s="52"/>
      <c r="AV28" s="52"/>
      <c r="AW28" s="52"/>
      <c r="AX28" s="52"/>
      <c r="AY28" s="33">
        <f>$AY$27</f>
        <v>1</v>
      </c>
      <c r="AZ28" s="33">
        <v>1</v>
      </c>
    </row>
    <row r="29" spans="1:52" customFormat="1" ht="59.25" customHeight="1" x14ac:dyDescent="0.15">
      <c r="A29" s="117"/>
      <c r="B29" s="117"/>
      <c r="C29" s="117" t="s">
        <v>24</v>
      </c>
      <c r="D29" s="117"/>
      <c r="E29" s="117"/>
      <c r="F29" s="117"/>
      <c r="G29" s="117"/>
      <c r="H29" s="117"/>
      <c r="I29" s="117"/>
      <c r="J29" s="759" t="s">
        <v>194</v>
      </c>
      <c r="K29" s="760"/>
      <c r="L29" s="760"/>
      <c r="M29" s="760"/>
      <c r="N29" s="760"/>
      <c r="O29" s="760"/>
      <c r="P29" s="120" t="s">
        <v>25</v>
      </c>
      <c r="Q29" s="120"/>
      <c r="R29" s="120"/>
      <c r="S29" s="120"/>
      <c r="T29" s="120"/>
      <c r="U29" s="120"/>
      <c r="V29" s="120"/>
      <c r="W29" s="120"/>
      <c r="X29" s="120"/>
      <c r="Y29" s="121" t="s">
        <v>226</v>
      </c>
      <c r="Z29" s="122"/>
      <c r="AA29" s="122"/>
      <c r="AB29" s="122"/>
      <c r="AC29" s="759" t="s">
        <v>220</v>
      </c>
      <c r="AD29" s="759"/>
      <c r="AE29" s="759"/>
      <c r="AF29" s="759"/>
      <c r="AG29" s="759"/>
      <c r="AH29" s="121" t="s">
        <v>187</v>
      </c>
      <c r="AI29" s="117"/>
      <c r="AJ29" s="117"/>
      <c r="AK29" s="117"/>
      <c r="AL29" s="117" t="s">
        <v>19</v>
      </c>
      <c r="AM29" s="117"/>
      <c r="AN29" s="117"/>
      <c r="AO29" s="123"/>
      <c r="AP29" s="758" t="s">
        <v>195</v>
      </c>
      <c r="AQ29" s="758"/>
      <c r="AR29" s="758"/>
      <c r="AS29" s="758"/>
      <c r="AT29" s="758"/>
      <c r="AU29" s="758"/>
      <c r="AV29" s="758"/>
      <c r="AW29" s="758"/>
      <c r="AX29" s="758"/>
      <c r="AY29" s="33">
        <f>$AY$27</f>
        <v>1</v>
      </c>
      <c r="AZ29" s="33">
        <v>1</v>
      </c>
    </row>
    <row r="30" spans="1:52" ht="45" customHeight="1" x14ac:dyDescent="0.15">
      <c r="A30" s="761">
        <v>1</v>
      </c>
      <c r="B30" s="761">
        <v>1</v>
      </c>
      <c r="C30" s="100" t="s">
        <v>651</v>
      </c>
      <c r="D30" s="101"/>
      <c r="E30" s="101"/>
      <c r="F30" s="101"/>
      <c r="G30" s="101"/>
      <c r="H30" s="101"/>
      <c r="I30" s="101"/>
      <c r="J30" s="102">
        <v>7260001000735</v>
      </c>
      <c r="K30" s="103"/>
      <c r="L30" s="103"/>
      <c r="M30" s="103"/>
      <c r="N30" s="103"/>
      <c r="O30" s="103"/>
      <c r="P30" s="104" t="s">
        <v>649</v>
      </c>
      <c r="Q30" s="105"/>
      <c r="R30" s="105"/>
      <c r="S30" s="105"/>
      <c r="T30" s="105"/>
      <c r="U30" s="105"/>
      <c r="V30" s="105"/>
      <c r="W30" s="105"/>
      <c r="X30" s="105"/>
      <c r="Y30" s="106">
        <v>49.9</v>
      </c>
      <c r="Z30" s="107"/>
      <c r="AA30" s="107"/>
      <c r="AB30" s="108"/>
      <c r="AC30" s="757" t="s">
        <v>236</v>
      </c>
      <c r="AD30" s="757"/>
      <c r="AE30" s="757"/>
      <c r="AF30" s="757"/>
      <c r="AG30" s="757"/>
      <c r="AH30" s="111">
        <v>1</v>
      </c>
      <c r="AI30" s="112"/>
      <c r="AJ30" s="112"/>
      <c r="AK30" s="112"/>
      <c r="AL30" s="113">
        <v>89.8</v>
      </c>
      <c r="AM30" s="114"/>
      <c r="AN30" s="114"/>
      <c r="AO30" s="115"/>
      <c r="AP30" s="116"/>
      <c r="AQ30" s="116"/>
      <c r="AR30" s="116"/>
      <c r="AS30" s="116"/>
      <c r="AT30" s="116"/>
      <c r="AU30" s="116"/>
      <c r="AV30" s="116"/>
      <c r="AW30" s="116"/>
      <c r="AX30" s="116"/>
      <c r="AY30" s="33">
        <f>$AY$27</f>
        <v>1</v>
      </c>
      <c r="AZ30" s="33">
        <v>1</v>
      </c>
    </row>
    <row r="31" spans="1:52" x14ac:dyDescent="0.15">
      <c r="P31" s="61"/>
      <c r="Q31" s="61"/>
      <c r="R31" s="61"/>
      <c r="S31" s="61"/>
      <c r="T31" s="61"/>
      <c r="U31" s="61"/>
      <c r="V31" s="61"/>
      <c r="W31" s="61"/>
      <c r="X31" s="61"/>
      <c r="Y31" s="62"/>
      <c r="Z31" s="62"/>
      <c r="AA31" s="62"/>
      <c r="AB31" s="62"/>
      <c r="AC31" s="62"/>
      <c r="AD31" s="62"/>
      <c r="AE31" s="62"/>
      <c r="AF31" s="62"/>
      <c r="AG31" s="62"/>
      <c r="AH31" s="62"/>
      <c r="AI31" s="62"/>
      <c r="AJ31" s="62"/>
      <c r="AK31" s="62"/>
      <c r="AL31" s="62"/>
      <c r="AM31" s="62"/>
      <c r="AN31" s="62"/>
      <c r="AO31" s="62"/>
      <c r="AY31">
        <f>COUNTA($C$34)</f>
        <v>1</v>
      </c>
      <c r="AZ31" s="33">
        <v>1</v>
      </c>
    </row>
    <row r="32" spans="1:52" x14ac:dyDescent="0.15">
      <c r="A32" s="9"/>
      <c r="B32" s="45" t="s">
        <v>172</v>
      </c>
      <c r="C32" s="50"/>
      <c r="D32" s="50"/>
      <c r="E32" s="50"/>
      <c r="F32" s="50"/>
      <c r="G32" s="50"/>
      <c r="H32" s="50"/>
      <c r="I32" s="50"/>
      <c r="J32" s="50"/>
      <c r="K32" s="50"/>
      <c r="L32" s="50"/>
      <c r="M32" s="50"/>
      <c r="N32" s="50"/>
      <c r="O32" s="50"/>
      <c r="P32" s="52"/>
      <c r="Q32" s="52"/>
      <c r="R32" s="52"/>
      <c r="S32" s="52"/>
      <c r="T32" s="52"/>
      <c r="U32" s="52"/>
      <c r="V32" s="52"/>
      <c r="W32" s="52"/>
      <c r="X32" s="52"/>
      <c r="Y32" s="53"/>
      <c r="Z32" s="53"/>
      <c r="AA32" s="53"/>
      <c r="AB32" s="53"/>
      <c r="AC32" s="53"/>
      <c r="AD32" s="53"/>
      <c r="AE32" s="53"/>
      <c r="AF32" s="53"/>
      <c r="AG32" s="53"/>
      <c r="AH32" s="53"/>
      <c r="AI32" s="53"/>
      <c r="AJ32" s="53"/>
      <c r="AK32" s="53"/>
      <c r="AL32" s="53"/>
      <c r="AM32" s="53"/>
      <c r="AN32" s="53"/>
      <c r="AO32" s="53"/>
      <c r="AP32" s="52"/>
      <c r="AQ32" s="52"/>
      <c r="AR32" s="52"/>
      <c r="AS32" s="52"/>
      <c r="AT32" s="52"/>
      <c r="AU32" s="52"/>
      <c r="AV32" s="52"/>
      <c r="AW32" s="52"/>
      <c r="AX32" s="52"/>
      <c r="AY32" s="75">
        <f>$AY$31</f>
        <v>1</v>
      </c>
      <c r="AZ32" s="33">
        <v>1</v>
      </c>
    </row>
    <row r="33" spans="1:52" customFormat="1" ht="59.25" customHeight="1" x14ac:dyDescent="0.15">
      <c r="A33" s="117"/>
      <c r="B33" s="117"/>
      <c r="C33" s="117" t="s">
        <v>24</v>
      </c>
      <c r="D33" s="117"/>
      <c r="E33" s="117"/>
      <c r="F33" s="117"/>
      <c r="G33" s="117"/>
      <c r="H33" s="117"/>
      <c r="I33" s="117"/>
      <c r="J33" s="759" t="s">
        <v>194</v>
      </c>
      <c r="K33" s="760"/>
      <c r="L33" s="760"/>
      <c r="M33" s="760"/>
      <c r="N33" s="760"/>
      <c r="O33" s="760"/>
      <c r="P33" s="120" t="s">
        <v>25</v>
      </c>
      <c r="Q33" s="120"/>
      <c r="R33" s="120"/>
      <c r="S33" s="120"/>
      <c r="T33" s="120"/>
      <c r="U33" s="120"/>
      <c r="V33" s="120"/>
      <c r="W33" s="120"/>
      <c r="X33" s="120"/>
      <c r="Y33" s="121" t="s">
        <v>226</v>
      </c>
      <c r="Z33" s="122"/>
      <c r="AA33" s="122"/>
      <c r="AB33" s="122"/>
      <c r="AC33" s="759" t="s">
        <v>220</v>
      </c>
      <c r="AD33" s="759"/>
      <c r="AE33" s="759"/>
      <c r="AF33" s="759"/>
      <c r="AG33" s="759"/>
      <c r="AH33" s="121" t="s">
        <v>187</v>
      </c>
      <c r="AI33" s="117"/>
      <c r="AJ33" s="117"/>
      <c r="AK33" s="117"/>
      <c r="AL33" s="117" t="s">
        <v>19</v>
      </c>
      <c r="AM33" s="117"/>
      <c r="AN33" s="117"/>
      <c r="AO33" s="123"/>
      <c r="AP33" s="758" t="s">
        <v>195</v>
      </c>
      <c r="AQ33" s="758"/>
      <c r="AR33" s="758"/>
      <c r="AS33" s="758"/>
      <c r="AT33" s="758"/>
      <c r="AU33" s="758"/>
      <c r="AV33" s="758"/>
      <c r="AW33" s="758"/>
      <c r="AX33" s="758"/>
      <c r="AY33" s="75">
        <f>$AY$31</f>
        <v>1</v>
      </c>
      <c r="AZ33" s="33">
        <v>1</v>
      </c>
    </row>
    <row r="34" spans="1:52" ht="29.45" customHeight="1" x14ac:dyDescent="0.15">
      <c r="A34" s="761">
        <v>1</v>
      </c>
      <c r="B34" s="761">
        <v>1</v>
      </c>
      <c r="C34" s="100" t="s">
        <v>679</v>
      </c>
      <c r="D34" s="101"/>
      <c r="E34" s="101"/>
      <c r="F34" s="101"/>
      <c r="G34" s="101"/>
      <c r="H34" s="101"/>
      <c r="I34" s="101"/>
      <c r="J34" s="102" t="s">
        <v>753</v>
      </c>
      <c r="K34" s="103"/>
      <c r="L34" s="103"/>
      <c r="M34" s="103"/>
      <c r="N34" s="103"/>
      <c r="O34" s="103"/>
      <c r="P34" s="104" t="s">
        <v>668</v>
      </c>
      <c r="Q34" s="105"/>
      <c r="R34" s="105"/>
      <c r="S34" s="105"/>
      <c r="T34" s="105"/>
      <c r="U34" s="105"/>
      <c r="V34" s="105"/>
      <c r="W34" s="105"/>
      <c r="X34" s="105"/>
      <c r="Y34" s="106">
        <v>15</v>
      </c>
      <c r="Z34" s="107"/>
      <c r="AA34" s="107"/>
      <c r="AB34" s="108"/>
      <c r="AC34" s="757" t="s">
        <v>73</v>
      </c>
      <c r="AD34" s="757"/>
      <c r="AE34" s="757"/>
      <c r="AF34" s="757"/>
      <c r="AG34" s="757"/>
      <c r="AH34" s="111" t="s">
        <v>660</v>
      </c>
      <c r="AI34" s="112"/>
      <c r="AJ34" s="112"/>
      <c r="AK34" s="112"/>
      <c r="AL34" s="113" t="s">
        <v>660</v>
      </c>
      <c r="AM34" s="114"/>
      <c r="AN34" s="114"/>
      <c r="AO34" s="115"/>
      <c r="AP34" s="116"/>
      <c r="AQ34" s="116"/>
      <c r="AR34" s="116"/>
      <c r="AS34" s="116"/>
      <c r="AT34" s="116"/>
      <c r="AU34" s="116"/>
      <c r="AV34" s="116"/>
      <c r="AW34" s="116"/>
      <c r="AX34" s="116"/>
      <c r="AY34">
        <f>$AY$31</f>
        <v>1</v>
      </c>
      <c r="AZ34" s="33">
        <v>1</v>
      </c>
    </row>
    <row r="35" spans="1:52" x14ac:dyDescent="0.15">
      <c r="P35" s="61"/>
      <c r="Q35" s="61"/>
      <c r="R35" s="61"/>
      <c r="S35" s="61"/>
      <c r="T35" s="61"/>
      <c r="U35" s="61"/>
      <c r="V35" s="61"/>
      <c r="W35" s="61"/>
      <c r="X35" s="61"/>
      <c r="Y35" s="62"/>
      <c r="Z35" s="62"/>
      <c r="AA35" s="62"/>
      <c r="AB35" s="62"/>
      <c r="AC35" s="62"/>
      <c r="AD35" s="62"/>
      <c r="AE35" s="62"/>
      <c r="AF35" s="62"/>
      <c r="AG35" s="62"/>
      <c r="AH35" s="62"/>
      <c r="AI35" s="62"/>
      <c r="AJ35" s="62"/>
      <c r="AK35" s="62"/>
      <c r="AL35" s="62"/>
      <c r="AM35" s="62"/>
      <c r="AN35" s="62"/>
      <c r="AO35" s="62"/>
      <c r="AY35">
        <f>COUNTA($C$38)</f>
        <v>1</v>
      </c>
      <c r="AZ35" s="33">
        <v>1</v>
      </c>
    </row>
    <row r="36" spans="1:52" x14ac:dyDescent="0.15">
      <c r="A36" s="9"/>
      <c r="B36" s="45" t="s">
        <v>173</v>
      </c>
      <c r="C36" s="50"/>
      <c r="D36" s="50"/>
      <c r="E36" s="50"/>
      <c r="F36" s="50"/>
      <c r="G36" s="50"/>
      <c r="H36" s="50"/>
      <c r="I36" s="50"/>
      <c r="J36" s="50"/>
      <c r="K36" s="50"/>
      <c r="L36" s="50"/>
      <c r="M36" s="50"/>
      <c r="N36" s="50"/>
      <c r="O36" s="50"/>
      <c r="P36" s="52"/>
      <c r="Q36" s="52"/>
      <c r="R36" s="52"/>
      <c r="S36" s="52"/>
      <c r="T36" s="52"/>
      <c r="U36" s="52"/>
      <c r="V36" s="52"/>
      <c r="W36" s="52"/>
      <c r="X36" s="52"/>
      <c r="Y36" s="53"/>
      <c r="Z36" s="53"/>
      <c r="AA36" s="53"/>
      <c r="AB36" s="53"/>
      <c r="AC36" s="53"/>
      <c r="AD36" s="53"/>
      <c r="AE36" s="53"/>
      <c r="AF36" s="53"/>
      <c r="AG36" s="53"/>
      <c r="AH36" s="53"/>
      <c r="AI36" s="53"/>
      <c r="AJ36" s="53"/>
      <c r="AK36" s="53"/>
      <c r="AL36" s="53"/>
      <c r="AM36" s="53"/>
      <c r="AN36" s="53"/>
      <c r="AO36" s="53"/>
      <c r="AP36" s="52"/>
      <c r="AQ36" s="52"/>
      <c r="AR36" s="52"/>
      <c r="AS36" s="52"/>
      <c r="AT36" s="52"/>
      <c r="AU36" s="52"/>
      <c r="AV36" s="52"/>
      <c r="AW36" s="52"/>
      <c r="AX36" s="52"/>
      <c r="AY36" s="33">
        <f>$AY$35</f>
        <v>1</v>
      </c>
      <c r="AZ36" s="33">
        <v>1</v>
      </c>
    </row>
    <row r="37" spans="1:52" customFormat="1" ht="59.25" customHeight="1" x14ac:dyDescent="0.15">
      <c r="A37" s="117"/>
      <c r="B37" s="117"/>
      <c r="C37" s="117" t="s">
        <v>24</v>
      </c>
      <c r="D37" s="117"/>
      <c r="E37" s="117"/>
      <c r="F37" s="117"/>
      <c r="G37" s="117"/>
      <c r="H37" s="117"/>
      <c r="I37" s="117"/>
      <c r="J37" s="759" t="s">
        <v>194</v>
      </c>
      <c r="K37" s="760"/>
      <c r="L37" s="760"/>
      <c r="M37" s="760"/>
      <c r="N37" s="760"/>
      <c r="O37" s="760"/>
      <c r="P37" s="120" t="s">
        <v>25</v>
      </c>
      <c r="Q37" s="120"/>
      <c r="R37" s="120"/>
      <c r="S37" s="120"/>
      <c r="T37" s="120"/>
      <c r="U37" s="120"/>
      <c r="V37" s="120"/>
      <c r="W37" s="120"/>
      <c r="X37" s="120"/>
      <c r="Y37" s="121" t="s">
        <v>226</v>
      </c>
      <c r="Z37" s="122"/>
      <c r="AA37" s="122"/>
      <c r="AB37" s="122"/>
      <c r="AC37" s="759" t="s">
        <v>220</v>
      </c>
      <c r="AD37" s="759"/>
      <c r="AE37" s="759"/>
      <c r="AF37" s="759"/>
      <c r="AG37" s="759"/>
      <c r="AH37" s="121" t="s">
        <v>187</v>
      </c>
      <c r="AI37" s="117"/>
      <c r="AJ37" s="117"/>
      <c r="AK37" s="117"/>
      <c r="AL37" s="117" t="s">
        <v>19</v>
      </c>
      <c r="AM37" s="117"/>
      <c r="AN37" s="117"/>
      <c r="AO37" s="123"/>
      <c r="AP37" s="758" t="s">
        <v>195</v>
      </c>
      <c r="AQ37" s="758"/>
      <c r="AR37" s="758"/>
      <c r="AS37" s="758"/>
      <c r="AT37" s="758"/>
      <c r="AU37" s="758"/>
      <c r="AV37" s="758"/>
      <c r="AW37" s="758"/>
      <c r="AX37" s="758"/>
      <c r="AY37" s="33">
        <f>$AY$35</f>
        <v>1</v>
      </c>
      <c r="AZ37" s="33">
        <v>1</v>
      </c>
    </row>
    <row r="38" spans="1:52" ht="44.45" customHeight="1" x14ac:dyDescent="0.15">
      <c r="A38" s="761">
        <v>1</v>
      </c>
      <c r="B38" s="761">
        <v>1</v>
      </c>
      <c r="C38" s="100" t="s">
        <v>677</v>
      </c>
      <c r="D38" s="101"/>
      <c r="E38" s="101"/>
      <c r="F38" s="101"/>
      <c r="G38" s="101"/>
      <c r="H38" s="101"/>
      <c r="I38" s="101"/>
      <c r="J38" s="102">
        <v>1010005022789</v>
      </c>
      <c r="K38" s="103"/>
      <c r="L38" s="103"/>
      <c r="M38" s="103"/>
      <c r="N38" s="103"/>
      <c r="O38" s="103"/>
      <c r="P38" s="104" t="s">
        <v>678</v>
      </c>
      <c r="Q38" s="105"/>
      <c r="R38" s="105"/>
      <c r="S38" s="105"/>
      <c r="T38" s="105"/>
      <c r="U38" s="105"/>
      <c r="V38" s="105"/>
      <c r="W38" s="105"/>
      <c r="X38" s="105"/>
      <c r="Y38" s="106">
        <v>60</v>
      </c>
      <c r="Z38" s="107"/>
      <c r="AA38" s="107"/>
      <c r="AB38" s="108"/>
      <c r="AC38" s="757" t="s">
        <v>239</v>
      </c>
      <c r="AD38" s="757"/>
      <c r="AE38" s="757"/>
      <c r="AF38" s="757"/>
      <c r="AG38" s="757"/>
      <c r="AH38" s="111">
        <v>1</v>
      </c>
      <c r="AI38" s="112"/>
      <c r="AJ38" s="112"/>
      <c r="AK38" s="112"/>
      <c r="AL38" s="113">
        <v>100</v>
      </c>
      <c r="AM38" s="114"/>
      <c r="AN38" s="114"/>
      <c r="AO38" s="115"/>
      <c r="AP38" s="116"/>
      <c r="AQ38" s="116"/>
      <c r="AR38" s="116"/>
      <c r="AS38" s="116"/>
      <c r="AT38" s="116"/>
      <c r="AU38" s="116"/>
      <c r="AV38" s="116"/>
      <c r="AW38" s="116"/>
      <c r="AX38" s="116"/>
      <c r="AY38" s="33">
        <f>$AY$35</f>
        <v>1</v>
      </c>
      <c r="AZ38" s="33">
        <v>1</v>
      </c>
    </row>
    <row r="39" spans="1:52" ht="172.9" customHeight="1" x14ac:dyDescent="0.15">
      <c r="A39" s="761">
        <v>2</v>
      </c>
      <c r="B39" s="761">
        <v>1</v>
      </c>
      <c r="C39" s="100" t="s">
        <v>750</v>
      </c>
      <c r="D39" s="101"/>
      <c r="E39" s="101"/>
      <c r="F39" s="101"/>
      <c r="G39" s="101"/>
      <c r="H39" s="101"/>
      <c r="I39" s="101"/>
      <c r="J39" s="102"/>
      <c r="K39" s="103"/>
      <c r="L39" s="103"/>
      <c r="M39" s="103"/>
      <c r="N39" s="103"/>
      <c r="O39" s="103"/>
      <c r="P39" s="104" t="s">
        <v>669</v>
      </c>
      <c r="Q39" s="105"/>
      <c r="R39" s="105"/>
      <c r="S39" s="105"/>
      <c r="T39" s="105"/>
      <c r="U39" s="105"/>
      <c r="V39" s="105"/>
      <c r="W39" s="105"/>
      <c r="X39" s="105"/>
      <c r="Y39" s="106">
        <v>25</v>
      </c>
      <c r="Z39" s="107"/>
      <c r="AA39" s="107"/>
      <c r="AB39" s="108"/>
      <c r="AC39" s="757" t="s">
        <v>239</v>
      </c>
      <c r="AD39" s="757"/>
      <c r="AE39" s="757"/>
      <c r="AF39" s="757"/>
      <c r="AG39" s="757"/>
      <c r="AH39" s="111">
        <v>3</v>
      </c>
      <c r="AI39" s="112"/>
      <c r="AJ39" s="112"/>
      <c r="AK39" s="112"/>
      <c r="AL39" s="113">
        <v>100</v>
      </c>
      <c r="AM39" s="114"/>
      <c r="AN39" s="114"/>
      <c r="AO39" s="115"/>
      <c r="AP39" s="116"/>
      <c r="AQ39" s="116"/>
      <c r="AR39" s="116"/>
      <c r="AS39" s="116"/>
      <c r="AT39" s="116"/>
      <c r="AU39" s="116"/>
      <c r="AV39" s="116"/>
      <c r="AW39" s="116"/>
      <c r="AX39" s="116"/>
      <c r="AY39">
        <f>COUNTA($C$39)</f>
        <v>1</v>
      </c>
      <c r="AZ39" s="33">
        <v>1</v>
      </c>
    </row>
    <row r="40" spans="1:52" ht="51" customHeight="1" x14ac:dyDescent="0.15">
      <c r="A40" s="761">
        <v>3</v>
      </c>
      <c r="B40" s="761">
        <v>1</v>
      </c>
      <c r="C40" s="136" t="s">
        <v>666</v>
      </c>
      <c r="D40" s="137"/>
      <c r="E40" s="137"/>
      <c r="F40" s="137"/>
      <c r="G40" s="137"/>
      <c r="H40" s="137"/>
      <c r="I40" s="138"/>
      <c r="J40" s="139">
        <v>8010001144647</v>
      </c>
      <c r="K40" s="140"/>
      <c r="L40" s="140"/>
      <c r="M40" s="140"/>
      <c r="N40" s="140"/>
      <c r="O40" s="141"/>
      <c r="P40" s="145" t="s">
        <v>667</v>
      </c>
      <c r="Q40" s="146"/>
      <c r="R40" s="146"/>
      <c r="S40" s="146"/>
      <c r="T40" s="146"/>
      <c r="U40" s="146"/>
      <c r="V40" s="146"/>
      <c r="W40" s="146"/>
      <c r="X40" s="147"/>
      <c r="Y40" s="106">
        <v>19.399999999999999</v>
      </c>
      <c r="Z40" s="107"/>
      <c r="AA40" s="107"/>
      <c r="AB40" s="108"/>
      <c r="AC40" s="762" t="s">
        <v>239</v>
      </c>
      <c r="AD40" s="763"/>
      <c r="AE40" s="763"/>
      <c r="AF40" s="763"/>
      <c r="AG40" s="764"/>
      <c r="AH40" s="765">
        <v>3</v>
      </c>
      <c r="AI40" s="766"/>
      <c r="AJ40" s="766"/>
      <c r="AK40" s="767"/>
      <c r="AL40" s="113">
        <v>97</v>
      </c>
      <c r="AM40" s="114"/>
      <c r="AN40" s="114"/>
      <c r="AO40" s="115"/>
      <c r="AP40" s="116"/>
      <c r="AQ40" s="116"/>
      <c r="AR40" s="116"/>
      <c r="AS40" s="116"/>
      <c r="AT40" s="116"/>
      <c r="AU40" s="116"/>
      <c r="AV40" s="116"/>
      <c r="AW40" s="116"/>
      <c r="AX40" s="116"/>
      <c r="AY40">
        <f>COUNTA($C$40)</f>
        <v>1</v>
      </c>
      <c r="AZ40" s="33">
        <v>1</v>
      </c>
    </row>
    <row r="41" spans="1:52" ht="93" customHeight="1" x14ac:dyDescent="0.15">
      <c r="A41" s="761">
        <v>4</v>
      </c>
      <c r="B41" s="761">
        <v>1</v>
      </c>
      <c r="C41" s="100" t="s">
        <v>741</v>
      </c>
      <c r="D41" s="101"/>
      <c r="E41" s="101"/>
      <c r="F41" s="101"/>
      <c r="G41" s="101"/>
      <c r="H41" s="101"/>
      <c r="I41" s="101"/>
      <c r="J41" s="102">
        <v>3010001076738</v>
      </c>
      <c r="K41" s="103"/>
      <c r="L41" s="103"/>
      <c r="M41" s="103"/>
      <c r="N41" s="103"/>
      <c r="O41" s="103"/>
      <c r="P41" s="104" t="s">
        <v>670</v>
      </c>
      <c r="Q41" s="105"/>
      <c r="R41" s="105"/>
      <c r="S41" s="105"/>
      <c r="T41" s="105"/>
      <c r="U41" s="105"/>
      <c r="V41" s="105"/>
      <c r="W41" s="105"/>
      <c r="X41" s="105"/>
      <c r="Y41" s="106">
        <v>15.1</v>
      </c>
      <c r="Z41" s="107"/>
      <c r="AA41" s="107"/>
      <c r="AB41" s="108"/>
      <c r="AC41" s="757" t="s">
        <v>239</v>
      </c>
      <c r="AD41" s="757"/>
      <c r="AE41" s="757"/>
      <c r="AF41" s="757"/>
      <c r="AG41" s="757"/>
      <c r="AH41" s="111">
        <v>2</v>
      </c>
      <c r="AI41" s="112"/>
      <c r="AJ41" s="112"/>
      <c r="AK41" s="112"/>
      <c r="AL41" s="113">
        <v>100</v>
      </c>
      <c r="AM41" s="114"/>
      <c r="AN41" s="114"/>
      <c r="AO41" s="115"/>
      <c r="AP41" s="116"/>
      <c r="AQ41" s="116"/>
      <c r="AR41" s="116"/>
      <c r="AS41" s="116"/>
      <c r="AT41" s="116"/>
      <c r="AU41" s="116"/>
      <c r="AV41" s="116"/>
      <c r="AW41" s="116"/>
      <c r="AX41" s="116"/>
      <c r="AY41">
        <f>COUNTA($C$41)</f>
        <v>1</v>
      </c>
      <c r="AZ41" s="33">
        <v>1</v>
      </c>
    </row>
    <row r="42" spans="1:52" ht="110.45" customHeight="1" x14ac:dyDescent="0.15">
      <c r="A42" s="761">
        <v>5</v>
      </c>
      <c r="B42" s="761">
        <v>1</v>
      </c>
      <c r="C42" s="100" t="s">
        <v>671</v>
      </c>
      <c r="D42" s="101"/>
      <c r="E42" s="101"/>
      <c r="F42" s="101"/>
      <c r="G42" s="101"/>
      <c r="H42" s="101"/>
      <c r="I42" s="101"/>
      <c r="J42" s="102">
        <v>6010001030403</v>
      </c>
      <c r="K42" s="103"/>
      <c r="L42" s="103"/>
      <c r="M42" s="103"/>
      <c r="N42" s="103"/>
      <c r="O42" s="103"/>
      <c r="P42" s="104" t="s">
        <v>672</v>
      </c>
      <c r="Q42" s="105"/>
      <c r="R42" s="105"/>
      <c r="S42" s="105"/>
      <c r="T42" s="105"/>
      <c r="U42" s="105"/>
      <c r="V42" s="105"/>
      <c r="W42" s="105"/>
      <c r="X42" s="105"/>
      <c r="Y42" s="106">
        <v>12</v>
      </c>
      <c r="Z42" s="107"/>
      <c r="AA42" s="107"/>
      <c r="AB42" s="108"/>
      <c r="AC42" s="757" t="s">
        <v>239</v>
      </c>
      <c r="AD42" s="757"/>
      <c r="AE42" s="757"/>
      <c r="AF42" s="757"/>
      <c r="AG42" s="757"/>
      <c r="AH42" s="111">
        <v>2</v>
      </c>
      <c r="AI42" s="112"/>
      <c r="AJ42" s="112"/>
      <c r="AK42" s="112"/>
      <c r="AL42" s="113">
        <v>65</v>
      </c>
      <c r="AM42" s="114"/>
      <c r="AN42" s="114"/>
      <c r="AO42" s="115"/>
      <c r="AP42" s="116"/>
      <c r="AQ42" s="116"/>
      <c r="AR42" s="116"/>
      <c r="AS42" s="116"/>
      <c r="AT42" s="116"/>
      <c r="AU42" s="116"/>
      <c r="AV42" s="116"/>
      <c r="AW42" s="116"/>
      <c r="AX42" s="116"/>
      <c r="AY42">
        <f>COUNTA($C$42)</f>
        <v>1</v>
      </c>
      <c r="AZ42" s="33">
        <v>1</v>
      </c>
    </row>
    <row r="43" spans="1:52" ht="75" customHeight="1" x14ac:dyDescent="0.15">
      <c r="A43" s="761">
        <v>6</v>
      </c>
      <c r="B43" s="761">
        <v>1</v>
      </c>
      <c r="C43" s="100" t="s">
        <v>673</v>
      </c>
      <c r="D43" s="101"/>
      <c r="E43" s="101"/>
      <c r="F43" s="101"/>
      <c r="G43" s="101"/>
      <c r="H43" s="101"/>
      <c r="I43" s="101"/>
      <c r="J43" s="102">
        <v>4010405000185</v>
      </c>
      <c r="K43" s="103"/>
      <c r="L43" s="103"/>
      <c r="M43" s="103"/>
      <c r="N43" s="103"/>
      <c r="O43" s="103"/>
      <c r="P43" s="104" t="s">
        <v>674</v>
      </c>
      <c r="Q43" s="105"/>
      <c r="R43" s="105"/>
      <c r="S43" s="105"/>
      <c r="T43" s="105"/>
      <c r="U43" s="105"/>
      <c r="V43" s="105"/>
      <c r="W43" s="105"/>
      <c r="X43" s="105"/>
      <c r="Y43" s="106">
        <v>8</v>
      </c>
      <c r="Z43" s="107"/>
      <c r="AA43" s="107"/>
      <c r="AB43" s="108"/>
      <c r="AC43" s="757" t="s">
        <v>239</v>
      </c>
      <c r="AD43" s="757"/>
      <c r="AE43" s="757"/>
      <c r="AF43" s="757"/>
      <c r="AG43" s="757"/>
      <c r="AH43" s="111">
        <v>1</v>
      </c>
      <c r="AI43" s="112"/>
      <c r="AJ43" s="112"/>
      <c r="AK43" s="112"/>
      <c r="AL43" s="113">
        <v>100</v>
      </c>
      <c r="AM43" s="114"/>
      <c r="AN43" s="114"/>
      <c r="AO43" s="115"/>
      <c r="AP43" s="116"/>
      <c r="AQ43" s="116"/>
      <c r="AR43" s="116"/>
      <c r="AS43" s="116"/>
      <c r="AT43" s="116"/>
      <c r="AU43" s="116"/>
      <c r="AV43" s="116"/>
      <c r="AW43" s="116"/>
      <c r="AX43" s="116"/>
      <c r="AY43">
        <f>COUNTA($C$43)</f>
        <v>1</v>
      </c>
      <c r="AZ43" s="33">
        <v>1</v>
      </c>
    </row>
    <row r="44" spans="1:52" ht="106.15" customHeight="1" x14ac:dyDescent="0.15">
      <c r="A44" s="761">
        <v>7</v>
      </c>
      <c r="B44" s="761">
        <v>1</v>
      </c>
      <c r="C44" s="100" t="s">
        <v>675</v>
      </c>
      <c r="D44" s="101"/>
      <c r="E44" s="101"/>
      <c r="F44" s="101"/>
      <c r="G44" s="101"/>
      <c r="H44" s="101"/>
      <c r="I44" s="101"/>
      <c r="J44" s="102">
        <v>9010405010460</v>
      </c>
      <c r="K44" s="103"/>
      <c r="L44" s="103"/>
      <c r="M44" s="103"/>
      <c r="N44" s="103"/>
      <c r="O44" s="103"/>
      <c r="P44" s="104" t="s">
        <v>676</v>
      </c>
      <c r="Q44" s="105"/>
      <c r="R44" s="105"/>
      <c r="S44" s="105"/>
      <c r="T44" s="105"/>
      <c r="U44" s="105"/>
      <c r="V44" s="105"/>
      <c r="W44" s="105"/>
      <c r="X44" s="105"/>
      <c r="Y44" s="106">
        <v>5</v>
      </c>
      <c r="Z44" s="107"/>
      <c r="AA44" s="107"/>
      <c r="AB44" s="108"/>
      <c r="AC44" s="757" t="s">
        <v>239</v>
      </c>
      <c r="AD44" s="757"/>
      <c r="AE44" s="757"/>
      <c r="AF44" s="757"/>
      <c r="AG44" s="757"/>
      <c r="AH44" s="111">
        <v>1</v>
      </c>
      <c r="AI44" s="112"/>
      <c r="AJ44" s="112"/>
      <c r="AK44" s="112"/>
      <c r="AL44" s="113">
        <v>32.65</v>
      </c>
      <c r="AM44" s="114"/>
      <c r="AN44" s="114"/>
      <c r="AO44" s="115"/>
      <c r="AP44" s="116"/>
      <c r="AQ44" s="116"/>
      <c r="AR44" s="116"/>
      <c r="AS44" s="116"/>
      <c r="AT44" s="116"/>
      <c r="AU44" s="116"/>
      <c r="AV44" s="116"/>
      <c r="AW44" s="116"/>
      <c r="AX44" s="116"/>
      <c r="AY44">
        <f>COUNTA($C$44)</f>
        <v>1</v>
      </c>
      <c r="AZ44" s="33">
        <v>1</v>
      </c>
    </row>
    <row r="45" spans="1:52" x14ac:dyDescent="0.15">
      <c r="A45" s="37"/>
      <c r="B45" s="37"/>
      <c r="P45" s="61"/>
      <c r="Q45" s="61"/>
      <c r="R45" s="61"/>
      <c r="S45" s="61"/>
      <c r="T45" s="61"/>
      <c r="U45" s="61"/>
      <c r="V45" s="61"/>
      <c r="W45" s="61"/>
      <c r="X45" s="61"/>
      <c r="Y45" s="62"/>
      <c r="Z45" s="62"/>
      <c r="AA45" s="62"/>
      <c r="AB45" s="62"/>
      <c r="AC45" s="62"/>
      <c r="AD45" s="62"/>
      <c r="AE45" s="62"/>
      <c r="AF45" s="62"/>
      <c r="AG45" s="62"/>
      <c r="AH45" s="62"/>
      <c r="AI45" s="62"/>
      <c r="AJ45" s="62"/>
      <c r="AK45" s="62"/>
      <c r="AL45" s="62"/>
      <c r="AM45" s="62"/>
      <c r="AN45" s="62"/>
      <c r="AO45" s="62"/>
      <c r="AY45">
        <f>COUNTA($C$48)</f>
        <v>1</v>
      </c>
      <c r="AZ45" s="33">
        <v>1</v>
      </c>
    </row>
    <row r="46" spans="1:52" x14ac:dyDescent="0.15">
      <c r="A46" s="9"/>
      <c r="B46" s="45" t="s">
        <v>174</v>
      </c>
      <c r="C46" s="50"/>
      <c r="D46" s="50"/>
      <c r="E46" s="50"/>
      <c r="F46" s="50"/>
      <c r="G46" s="50"/>
      <c r="H46" s="50"/>
      <c r="I46" s="50"/>
      <c r="J46" s="50"/>
      <c r="K46" s="50"/>
      <c r="L46" s="50"/>
      <c r="M46" s="50"/>
      <c r="N46" s="50"/>
      <c r="O46" s="50"/>
      <c r="P46" s="52"/>
      <c r="Q46" s="52"/>
      <c r="R46" s="52"/>
      <c r="S46" s="52"/>
      <c r="T46" s="52"/>
      <c r="U46" s="52"/>
      <c r="V46" s="52"/>
      <c r="W46" s="52"/>
      <c r="X46" s="52"/>
      <c r="Y46" s="53"/>
      <c r="Z46" s="53"/>
      <c r="AA46" s="53"/>
      <c r="AB46" s="53"/>
      <c r="AC46" s="53"/>
      <c r="AD46" s="53"/>
      <c r="AE46" s="53"/>
      <c r="AF46" s="53"/>
      <c r="AG46" s="53"/>
      <c r="AH46" s="53"/>
      <c r="AI46" s="53"/>
      <c r="AJ46" s="53"/>
      <c r="AK46" s="53"/>
      <c r="AL46" s="53"/>
      <c r="AM46" s="53"/>
      <c r="AN46" s="53"/>
      <c r="AO46" s="53"/>
      <c r="AP46" s="52"/>
      <c r="AQ46" s="52"/>
      <c r="AR46" s="52"/>
      <c r="AS46" s="52"/>
      <c r="AT46" s="52"/>
      <c r="AU46" s="52"/>
      <c r="AV46" s="52"/>
      <c r="AW46" s="52"/>
      <c r="AX46" s="52"/>
      <c r="AY46" s="33">
        <f>$AY$45</f>
        <v>1</v>
      </c>
      <c r="AZ46" s="33">
        <v>1</v>
      </c>
    </row>
    <row r="47" spans="1:52" customFormat="1" ht="59.25" customHeight="1" x14ac:dyDescent="0.15">
      <c r="A47" s="117"/>
      <c r="B47" s="117"/>
      <c r="C47" s="117" t="s">
        <v>24</v>
      </c>
      <c r="D47" s="117"/>
      <c r="E47" s="117"/>
      <c r="F47" s="117"/>
      <c r="G47" s="117"/>
      <c r="H47" s="117"/>
      <c r="I47" s="117"/>
      <c r="J47" s="759" t="s">
        <v>194</v>
      </c>
      <c r="K47" s="760"/>
      <c r="L47" s="760"/>
      <c r="M47" s="760"/>
      <c r="N47" s="760"/>
      <c r="O47" s="760"/>
      <c r="P47" s="120" t="s">
        <v>25</v>
      </c>
      <c r="Q47" s="120"/>
      <c r="R47" s="120"/>
      <c r="S47" s="120"/>
      <c r="T47" s="120"/>
      <c r="U47" s="120"/>
      <c r="V47" s="120"/>
      <c r="W47" s="120"/>
      <c r="X47" s="120"/>
      <c r="Y47" s="121" t="s">
        <v>226</v>
      </c>
      <c r="Z47" s="122"/>
      <c r="AA47" s="122"/>
      <c r="AB47" s="122"/>
      <c r="AC47" s="759" t="s">
        <v>220</v>
      </c>
      <c r="AD47" s="759"/>
      <c r="AE47" s="759"/>
      <c r="AF47" s="759"/>
      <c r="AG47" s="759"/>
      <c r="AH47" s="121" t="s">
        <v>187</v>
      </c>
      <c r="AI47" s="117"/>
      <c r="AJ47" s="117"/>
      <c r="AK47" s="117"/>
      <c r="AL47" s="117" t="s">
        <v>19</v>
      </c>
      <c r="AM47" s="117"/>
      <c r="AN47" s="117"/>
      <c r="AO47" s="123"/>
      <c r="AP47" s="758" t="s">
        <v>195</v>
      </c>
      <c r="AQ47" s="758"/>
      <c r="AR47" s="758"/>
      <c r="AS47" s="758"/>
      <c r="AT47" s="758"/>
      <c r="AU47" s="758"/>
      <c r="AV47" s="758"/>
      <c r="AW47" s="758"/>
      <c r="AX47" s="758"/>
      <c r="AY47" s="33">
        <f>$AY$45</f>
        <v>1</v>
      </c>
      <c r="AZ47" s="33">
        <v>1</v>
      </c>
    </row>
    <row r="48" spans="1:52" ht="45" customHeight="1" x14ac:dyDescent="0.15">
      <c r="A48" s="761">
        <v>1</v>
      </c>
      <c r="B48" s="761">
        <v>1</v>
      </c>
      <c r="C48" s="100" t="s">
        <v>764</v>
      </c>
      <c r="D48" s="101"/>
      <c r="E48" s="101"/>
      <c r="F48" s="101"/>
      <c r="G48" s="101"/>
      <c r="H48" s="101"/>
      <c r="I48" s="101"/>
      <c r="J48" s="102">
        <v>3010401037091</v>
      </c>
      <c r="K48" s="103"/>
      <c r="L48" s="103"/>
      <c r="M48" s="103"/>
      <c r="N48" s="103"/>
      <c r="O48" s="103"/>
      <c r="P48" s="104" t="s">
        <v>692</v>
      </c>
      <c r="Q48" s="105"/>
      <c r="R48" s="105"/>
      <c r="S48" s="105"/>
      <c r="T48" s="105"/>
      <c r="U48" s="105"/>
      <c r="V48" s="105"/>
      <c r="W48" s="105"/>
      <c r="X48" s="105"/>
      <c r="Y48" s="106">
        <v>44.6</v>
      </c>
      <c r="Z48" s="107"/>
      <c r="AA48" s="107"/>
      <c r="AB48" s="108"/>
      <c r="AC48" s="757" t="s">
        <v>236</v>
      </c>
      <c r="AD48" s="757"/>
      <c r="AE48" s="757"/>
      <c r="AF48" s="757"/>
      <c r="AG48" s="757"/>
      <c r="AH48" s="111">
        <v>3</v>
      </c>
      <c r="AI48" s="112"/>
      <c r="AJ48" s="112"/>
      <c r="AK48" s="112"/>
      <c r="AL48" s="113" t="s">
        <v>756</v>
      </c>
      <c r="AM48" s="114"/>
      <c r="AN48" s="114"/>
      <c r="AO48" s="115"/>
      <c r="AP48" s="116"/>
      <c r="AQ48" s="116"/>
      <c r="AR48" s="116"/>
      <c r="AS48" s="116"/>
      <c r="AT48" s="116"/>
      <c r="AU48" s="116"/>
      <c r="AV48" s="116"/>
      <c r="AW48" s="116"/>
      <c r="AX48" s="116"/>
      <c r="AY48" s="33">
        <f>$AY$45</f>
        <v>1</v>
      </c>
      <c r="AZ48" s="33">
        <v>1</v>
      </c>
    </row>
    <row r="49" spans="1:52" ht="30" customHeight="1" x14ac:dyDescent="0.15">
      <c r="A49" s="761">
        <v>2</v>
      </c>
      <c r="B49" s="761">
        <v>1</v>
      </c>
      <c r="C49" s="100" t="s">
        <v>765</v>
      </c>
      <c r="D49" s="101"/>
      <c r="E49" s="101"/>
      <c r="F49" s="101"/>
      <c r="G49" s="101"/>
      <c r="H49" s="101"/>
      <c r="I49" s="101"/>
      <c r="J49" s="102">
        <v>4010001054032</v>
      </c>
      <c r="K49" s="103"/>
      <c r="L49" s="103"/>
      <c r="M49" s="103"/>
      <c r="N49" s="103"/>
      <c r="O49" s="103"/>
      <c r="P49" s="104" t="s">
        <v>693</v>
      </c>
      <c r="Q49" s="105"/>
      <c r="R49" s="105"/>
      <c r="S49" s="105"/>
      <c r="T49" s="105"/>
      <c r="U49" s="105"/>
      <c r="V49" s="105"/>
      <c r="W49" s="105"/>
      <c r="X49" s="105"/>
      <c r="Y49" s="106">
        <v>30.8</v>
      </c>
      <c r="Z49" s="107"/>
      <c r="AA49" s="107"/>
      <c r="AB49" s="108"/>
      <c r="AC49" s="757" t="s">
        <v>236</v>
      </c>
      <c r="AD49" s="757"/>
      <c r="AE49" s="757"/>
      <c r="AF49" s="757"/>
      <c r="AG49" s="757"/>
      <c r="AH49" s="111">
        <v>3</v>
      </c>
      <c r="AI49" s="112"/>
      <c r="AJ49" s="112"/>
      <c r="AK49" s="112"/>
      <c r="AL49" s="113" t="s">
        <v>756</v>
      </c>
      <c r="AM49" s="114"/>
      <c r="AN49" s="114"/>
      <c r="AO49" s="115"/>
      <c r="AP49" s="116"/>
      <c r="AQ49" s="116"/>
      <c r="AR49" s="116"/>
      <c r="AS49" s="116"/>
      <c r="AT49" s="116"/>
      <c r="AU49" s="116"/>
      <c r="AV49" s="116"/>
      <c r="AW49" s="116"/>
      <c r="AX49" s="116"/>
      <c r="AY49">
        <f>COUNTA($C$49)</f>
        <v>1</v>
      </c>
      <c r="AZ49" s="33">
        <v>1</v>
      </c>
    </row>
    <row r="50" spans="1:52" ht="34.9" customHeight="1" x14ac:dyDescent="0.15">
      <c r="A50" s="761">
        <v>3</v>
      </c>
      <c r="B50" s="761">
        <v>1</v>
      </c>
      <c r="C50" s="100" t="s">
        <v>742</v>
      </c>
      <c r="D50" s="101"/>
      <c r="E50" s="101"/>
      <c r="F50" s="101"/>
      <c r="G50" s="101"/>
      <c r="H50" s="101"/>
      <c r="I50" s="101"/>
      <c r="J50" s="102">
        <v>3011001031955</v>
      </c>
      <c r="K50" s="103"/>
      <c r="L50" s="103"/>
      <c r="M50" s="103"/>
      <c r="N50" s="103"/>
      <c r="O50" s="103"/>
      <c r="P50" s="104" t="s">
        <v>694</v>
      </c>
      <c r="Q50" s="105"/>
      <c r="R50" s="105"/>
      <c r="S50" s="105"/>
      <c r="T50" s="105"/>
      <c r="U50" s="105"/>
      <c r="V50" s="105"/>
      <c r="W50" s="105"/>
      <c r="X50" s="105"/>
      <c r="Y50" s="106">
        <v>16.8</v>
      </c>
      <c r="Z50" s="107"/>
      <c r="AA50" s="107"/>
      <c r="AB50" s="108"/>
      <c r="AC50" s="757" t="s">
        <v>236</v>
      </c>
      <c r="AD50" s="757"/>
      <c r="AE50" s="757"/>
      <c r="AF50" s="757"/>
      <c r="AG50" s="757"/>
      <c r="AH50" s="111">
        <v>2</v>
      </c>
      <c r="AI50" s="112"/>
      <c r="AJ50" s="112"/>
      <c r="AK50" s="112"/>
      <c r="AL50" s="113" t="s">
        <v>756</v>
      </c>
      <c r="AM50" s="114"/>
      <c r="AN50" s="114"/>
      <c r="AO50" s="115"/>
      <c r="AP50" s="116"/>
      <c r="AQ50" s="116"/>
      <c r="AR50" s="116"/>
      <c r="AS50" s="116"/>
      <c r="AT50" s="116"/>
      <c r="AU50" s="116"/>
      <c r="AV50" s="116"/>
      <c r="AW50" s="116"/>
      <c r="AX50" s="116"/>
      <c r="AY50">
        <f>COUNTA($C$50)</f>
        <v>1</v>
      </c>
      <c r="AZ50" s="33">
        <v>1</v>
      </c>
    </row>
    <row r="51" spans="1:52" ht="29.45" customHeight="1" x14ac:dyDescent="0.15">
      <c r="A51" s="761">
        <v>4</v>
      </c>
      <c r="B51" s="761">
        <v>1</v>
      </c>
      <c r="C51" s="100" t="s">
        <v>690</v>
      </c>
      <c r="D51" s="101"/>
      <c r="E51" s="101"/>
      <c r="F51" s="101"/>
      <c r="G51" s="101"/>
      <c r="H51" s="101"/>
      <c r="I51" s="101"/>
      <c r="J51" s="102">
        <v>5010405001703</v>
      </c>
      <c r="K51" s="103"/>
      <c r="L51" s="103"/>
      <c r="M51" s="103"/>
      <c r="N51" s="103"/>
      <c r="O51" s="103"/>
      <c r="P51" s="104" t="s">
        <v>695</v>
      </c>
      <c r="Q51" s="105"/>
      <c r="R51" s="105"/>
      <c r="S51" s="105"/>
      <c r="T51" s="105"/>
      <c r="U51" s="105"/>
      <c r="V51" s="105"/>
      <c r="W51" s="105"/>
      <c r="X51" s="105"/>
      <c r="Y51" s="106">
        <v>11</v>
      </c>
      <c r="Z51" s="107"/>
      <c r="AA51" s="107"/>
      <c r="AB51" s="108"/>
      <c r="AC51" s="757" t="s">
        <v>236</v>
      </c>
      <c r="AD51" s="757"/>
      <c r="AE51" s="757"/>
      <c r="AF51" s="757"/>
      <c r="AG51" s="757"/>
      <c r="AH51" s="111">
        <v>1</v>
      </c>
      <c r="AI51" s="112"/>
      <c r="AJ51" s="112"/>
      <c r="AK51" s="112"/>
      <c r="AL51" s="113" t="s">
        <v>756</v>
      </c>
      <c r="AM51" s="114"/>
      <c r="AN51" s="114"/>
      <c r="AO51" s="115"/>
      <c r="AP51" s="116"/>
      <c r="AQ51" s="116"/>
      <c r="AR51" s="116"/>
      <c r="AS51" s="116"/>
      <c r="AT51" s="116"/>
      <c r="AU51" s="116"/>
      <c r="AV51" s="116"/>
      <c r="AW51" s="116"/>
      <c r="AX51" s="116"/>
      <c r="AY51">
        <f>COUNTA($C$51)</f>
        <v>1</v>
      </c>
      <c r="AZ51" s="33">
        <v>1</v>
      </c>
    </row>
    <row r="52" spans="1:52" ht="42.6" customHeight="1" x14ac:dyDescent="0.15">
      <c r="A52" s="761">
        <v>5</v>
      </c>
      <c r="B52" s="761">
        <v>1</v>
      </c>
      <c r="C52" s="100" t="s">
        <v>766</v>
      </c>
      <c r="D52" s="101"/>
      <c r="E52" s="101"/>
      <c r="F52" s="101"/>
      <c r="G52" s="101"/>
      <c r="H52" s="101"/>
      <c r="I52" s="101"/>
      <c r="J52" s="102">
        <v>3013301015869</v>
      </c>
      <c r="K52" s="103"/>
      <c r="L52" s="103"/>
      <c r="M52" s="103"/>
      <c r="N52" s="103"/>
      <c r="O52" s="103"/>
      <c r="P52" s="104" t="s">
        <v>696</v>
      </c>
      <c r="Q52" s="105"/>
      <c r="R52" s="105"/>
      <c r="S52" s="105"/>
      <c r="T52" s="105"/>
      <c r="U52" s="105"/>
      <c r="V52" s="105"/>
      <c r="W52" s="105"/>
      <c r="X52" s="105"/>
      <c r="Y52" s="106">
        <v>11</v>
      </c>
      <c r="Z52" s="107"/>
      <c r="AA52" s="107"/>
      <c r="AB52" s="108"/>
      <c r="AC52" s="757" t="s">
        <v>236</v>
      </c>
      <c r="AD52" s="757"/>
      <c r="AE52" s="757"/>
      <c r="AF52" s="757"/>
      <c r="AG52" s="757"/>
      <c r="AH52" s="111">
        <v>3</v>
      </c>
      <c r="AI52" s="112"/>
      <c r="AJ52" s="112"/>
      <c r="AK52" s="112"/>
      <c r="AL52" s="113" t="s">
        <v>756</v>
      </c>
      <c r="AM52" s="114"/>
      <c r="AN52" s="114"/>
      <c r="AO52" s="115"/>
      <c r="AP52" s="116"/>
      <c r="AQ52" s="116"/>
      <c r="AR52" s="116"/>
      <c r="AS52" s="116"/>
      <c r="AT52" s="116"/>
      <c r="AU52" s="116"/>
      <c r="AV52" s="116"/>
      <c r="AW52" s="116"/>
      <c r="AX52" s="116"/>
      <c r="AY52">
        <f>COUNTA($C$52)</f>
        <v>1</v>
      </c>
      <c r="AZ52" s="33">
        <v>1</v>
      </c>
    </row>
    <row r="53" spans="1:52" ht="49.15" customHeight="1" x14ac:dyDescent="0.15">
      <c r="A53" s="761">
        <v>6</v>
      </c>
      <c r="B53" s="761">
        <v>1</v>
      </c>
      <c r="C53" s="100" t="s">
        <v>743</v>
      </c>
      <c r="D53" s="101"/>
      <c r="E53" s="101"/>
      <c r="F53" s="101"/>
      <c r="G53" s="101"/>
      <c r="H53" s="101"/>
      <c r="I53" s="101"/>
      <c r="J53" s="102">
        <v>1010001143390</v>
      </c>
      <c r="K53" s="103"/>
      <c r="L53" s="103"/>
      <c r="M53" s="103"/>
      <c r="N53" s="103"/>
      <c r="O53" s="103"/>
      <c r="P53" s="104" t="s">
        <v>697</v>
      </c>
      <c r="Q53" s="105"/>
      <c r="R53" s="105"/>
      <c r="S53" s="105"/>
      <c r="T53" s="105"/>
      <c r="U53" s="105"/>
      <c r="V53" s="105"/>
      <c r="W53" s="105"/>
      <c r="X53" s="105"/>
      <c r="Y53" s="106">
        <v>9.8000000000000007</v>
      </c>
      <c r="Z53" s="107"/>
      <c r="AA53" s="107"/>
      <c r="AB53" s="108"/>
      <c r="AC53" s="757" t="s">
        <v>236</v>
      </c>
      <c r="AD53" s="757"/>
      <c r="AE53" s="757"/>
      <c r="AF53" s="757"/>
      <c r="AG53" s="757"/>
      <c r="AH53" s="111">
        <v>1</v>
      </c>
      <c r="AI53" s="112"/>
      <c r="AJ53" s="112"/>
      <c r="AK53" s="112"/>
      <c r="AL53" s="113" t="s">
        <v>756</v>
      </c>
      <c r="AM53" s="114"/>
      <c r="AN53" s="114"/>
      <c r="AO53" s="115"/>
      <c r="AP53" s="116"/>
      <c r="AQ53" s="116"/>
      <c r="AR53" s="116"/>
      <c r="AS53" s="116"/>
      <c r="AT53" s="116"/>
      <c r="AU53" s="116"/>
      <c r="AV53" s="116"/>
      <c r="AW53" s="116"/>
      <c r="AX53" s="116"/>
      <c r="AY53">
        <f>COUNTA($C$53)</f>
        <v>1</v>
      </c>
      <c r="AZ53" s="33">
        <v>1</v>
      </c>
    </row>
    <row r="54" spans="1:52" ht="32.450000000000003" customHeight="1" x14ac:dyDescent="0.15">
      <c r="A54" s="761">
        <v>7</v>
      </c>
      <c r="B54" s="761">
        <v>1</v>
      </c>
      <c r="C54" s="100" t="s">
        <v>744</v>
      </c>
      <c r="D54" s="101"/>
      <c r="E54" s="101"/>
      <c r="F54" s="101"/>
      <c r="G54" s="101"/>
      <c r="H54" s="101"/>
      <c r="I54" s="101"/>
      <c r="J54" s="102">
        <v>3010501025764</v>
      </c>
      <c r="K54" s="103"/>
      <c r="L54" s="103"/>
      <c r="M54" s="103"/>
      <c r="N54" s="103"/>
      <c r="O54" s="103"/>
      <c r="P54" s="104" t="s">
        <v>698</v>
      </c>
      <c r="Q54" s="105"/>
      <c r="R54" s="105"/>
      <c r="S54" s="105"/>
      <c r="T54" s="105"/>
      <c r="U54" s="105"/>
      <c r="V54" s="105"/>
      <c r="W54" s="105"/>
      <c r="X54" s="105"/>
      <c r="Y54" s="106">
        <v>4.8</v>
      </c>
      <c r="Z54" s="107"/>
      <c r="AA54" s="107"/>
      <c r="AB54" s="108"/>
      <c r="AC54" s="757" t="s">
        <v>236</v>
      </c>
      <c r="AD54" s="757"/>
      <c r="AE54" s="757"/>
      <c r="AF54" s="757"/>
      <c r="AG54" s="757"/>
      <c r="AH54" s="111">
        <v>2</v>
      </c>
      <c r="AI54" s="112"/>
      <c r="AJ54" s="112"/>
      <c r="AK54" s="112"/>
      <c r="AL54" s="113" t="s">
        <v>756</v>
      </c>
      <c r="AM54" s="114"/>
      <c r="AN54" s="114"/>
      <c r="AO54" s="115"/>
      <c r="AP54" s="116"/>
      <c r="AQ54" s="116"/>
      <c r="AR54" s="116"/>
      <c r="AS54" s="116"/>
      <c r="AT54" s="116"/>
      <c r="AU54" s="116"/>
      <c r="AV54" s="116"/>
      <c r="AW54" s="116"/>
      <c r="AX54" s="116"/>
      <c r="AY54">
        <f>COUNTA($C$54)</f>
        <v>1</v>
      </c>
      <c r="AZ54" s="33">
        <v>1</v>
      </c>
    </row>
    <row r="55" spans="1:52" ht="43.9" customHeight="1" x14ac:dyDescent="0.15">
      <c r="A55" s="761">
        <v>8</v>
      </c>
      <c r="B55" s="761">
        <v>1</v>
      </c>
      <c r="C55" s="100" t="s">
        <v>691</v>
      </c>
      <c r="D55" s="101"/>
      <c r="E55" s="101"/>
      <c r="F55" s="101"/>
      <c r="G55" s="101"/>
      <c r="H55" s="101"/>
      <c r="I55" s="101"/>
      <c r="J55" s="102">
        <v>5010001022137</v>
      </c>
      <c r="K55" s="103"/>
      <c r="L55" s="103"/>
      <c r="M55" s="103"/>
      <c r="N55" s="103"/>
      <c r="O55" s="103"/>
      <c r="P55" s="104" t="s">
        <v>755</v>
      </c>
      <c r="Q55" s="105"/>
      <c r="R55" s="105"/>
      <c r="S55" s="105"/>
      <c r="T55" s="105"/>
      <c r="U55" s="105"/>
      <c r="V55" s="105"/>
      <c r="W55" s="105"/>
      <c r="X55" s="105"/>
      <c r="Y55" s="106">
        <v>2.2000000000000002</v>
      </c>
      <c r="Z55" s="107"/>
      <c r="AA55" s="107"/>
      <c r="AB55" s="108"/>
      <c r="AC55" s="757" t="s">
        <v>236</v>
      </c>
      <c r="AD55" s="757"/>
      <c r="AE55" s="757"/>
      <c r="AF55" s="757"/>
      <c r="AG55" s="757"/>
      <c r="AH55" s="111">
        <v>2</v>
      </c>
      <c r="AI55" s="112"/>
      <c r="AJ55" s="112"/>
      <c r="AK55" s="112"/>
      <c r="AL55" s="113" t="s">
        <v>756</v>
      </c>
      <c r="AM55" s="114"/>
      <c r="AN55" s="114"/>
      <c r="AO55" s="115"/>
      <c r="AP55" s="116"/>
      <c r="AQ55" s="116"/>
      <c r="AR55" s="116"/>
      <c r="AS55" s="116"/>
      <c r="AT55" s="116"/>
      <c r="AU55" s="116"/>
      <c r="AV55" s="116"/>
      <c r="AW55" s="116"/>
      <c r="AX55" s="116"/>
      <c r="AY55">
        <f>COUNTA($C$55)</f>
        <v>1</v>
      </c>
      <c r="AZ55" s="33">
        <v>1</v>
      </c>
    </row>
    <row r="56" spans="1:52" x14ac:dyDescent="0.15">
      <c r="P56" s="61"/>
      <c r="Q56" s="61"/>
      <c r="R56" s="61"/>
      <c r="S56" s="61"/>
      <c r="T56" s="61"/>
      <c r="U56" s="61"/>
      <c r="V56" s="61"/>
      <c r="W56" s="61"/>
      <c r="X56" s="61"/>
      <c r="Y56" s="62"/>
      <c r="Z56" s="62"/>
      <c r="AA56" s="62"/>
      <c r="AB56" s="62"/>
      <c r="AC56" s="62"/>
      <c r="AD56" s="62"/>
      <c r="AE56" s="62"/>
      <c r="AF56" s="62"/>
      <c r="AG56" s="62"/>
      <c r="AH56" s="62"/>
      <c r="AI56" s="62"/>
      <c r="AJ56" s="62"/>
      <c r="AK56" s="62"/>
      <c r="AL56" s="62"/>
      <c r="AM56" s="62"/>
      <c r="AN56" s="62"/>
      <c r="AO56" s="62"/>
      <c r="AY56">
        <f>COUNTA($C$59)</f>
        <v>1</v>
      </c>
      <c r="AZ56" s="33">
        <v>1</v>
      </c>
    </row>
    <row r="57" spans="1:52" x14ac:dyDescent="0.15">
      <c r="A57" s="9"/>
      <c r="B57" s="45" t="s">
        <v>175</v>
      </c>
      <c r="C57" s="50"/>
      <c r="D57" s="50"/>
      <c r="E57" s="50"/>
      <c r="F57" s="50"/>
      <c r="G57" s="50"/>
      <c r="H57" s="50"/>
      <c r="I57" s="50"/>
      <c r="J57" s="50"/>
      <c r="K57" s="50"/>
      <c r="L57" s="50"/>
      <c r="M57" s="50"/>
      <c r="N57" s="50"/>
      <c r="O57" s="50"/>
      <c r="P57" s="52"/>
      <c r="Q57" s="52"/>
      <c r="R57" s="52"/>
      <c r="S57" s="52"/>
      <c r="T57" s="52"/>
      <c r="U57" s="52"/>
      <c r="V57" s="52"/>
      <c r="W57" s="52"/>
      <c r="X57" s="52"/>
      <c r="Y57" s="53"/>
      <c r="Z57" s="53"/>
      <c r="AA57" s="53"/>
      <c r="AB57" s="53"/>
      <c r="AC57" s="53"/>
      <c r="AD57" s="53"/>
      <c r="AE57" s="53"/>
      <c r="AF57" s="53"/>
      <c r="AG57" s="53"/>
      <c r="AH57" s="53"/>
      <c r="AI57" s="53"/>
      <c r="AJ57" s="53"/>
      <c r="AK57" s="53"/>
      <c r="AL57" s="53"/>
      <c r="AM57" s="53"/>
      <c r="AN57" s="53"/>
      <c r="AO57" s="53"/>
      <c r="AP57" s="52"/>
      <c r="AQ57" s="52"/>
      <c r="AR57" s="52"/>
      <c r="AS57" s="52"/>
      <c r="AT57" s="52"/>
      <c r="AU57" s="52"/>
      <c r="AV57" s="52"/>
      <c r="AW57" s="52"/>
      <c r="AX57" s="52"/>
      <c r="AY57" s="33">
        <f>$AY$56</f>
        <v>1</v>
      </c>
      <c r="AZ57" s="33">
        <v>1</v>
      </c>
    </row>
    <row r="58" spans="1:52" customFormat="1" ht="59.25" customHeight="1" x14ac:dyDescent="0.15">
      <c r="A58" s="117"/>
      <c r="B58" s="117"/>
      <c r="C58" s="117" t="s">
        <v>24</v>
      </c>
      <c r="D58" s="117"/>
      <c r="E58" s="117"/>
      <c r="F58" s="117"/>
      <c r="G58" s="117"/>
      <c r="H58" s="117"/>
      <c r="I58" s="117"/>
      <c r="J58" s="759" t="s">
        <v>194</v>
      </c>
      <c r="K58" s="760"/>
      <c r="L58" s="760"/>
      <c r="M58" s="760"/>
      <c r="N58" s="760"/>
      <c r="O58" s="760"/>
      <c r="P58" s="120" t="s">
        <v>25</v>
      </c>
      <c r="Q58" s="120"/>
      <c r="R58" s="120"/>
      <c r="S58" s="120"/>
      <c r="T58" s="120"/>
      <c r="U58" s="120"/>
      <c r="V58" s="120"/>
      <c r="W58" s="120"/>
      <c r="X58" s="120"/>
      <c r="Y58" s="121" t="s">
        <v>226</v>
      </c>
      <c r="Z58" s="122"/>
      <c r="AA58" s="122"/>
      <c r="AB58" s="122"/>
      <c r="AC58" s="759" t="s">
        <v>220</v>
      </c>
      <c r="AD58" s="759"/>
      <c r="AE58" s="759"/>
      <c r="AF58" s="759"/>
      <c r="AG58" s="759"/>
      <c r="AH58" s="121" t="s">
        <v>187</v>
      </c>
      <c r="AI58" s="117"/>
      <c r="AJ58" s="117"/>
      <c r="AK58" s="117"/>
      <c r="AL58" s="117" t="s">
        <v>19</v>
      </c>
      <c r="AM58" s="117"/>
      <c r="AN58" s="117"/>
      <c r="AO58" s="123"/>
      <c r="AP58" s="758" t="s">
        <v>195</v>
      </c>
      <c r="AQ58" s="758"/>
      <c r="AR58" s="758"/>
      <c r="AS58" s="758"/>
      <c r="AT58" s="758"/>
      <c r="AU58" s="758"/>
      <c r="AV58" s="758"/>
      <c r="AW58" s="758"/>
      <c r="AX58" s="758"/>
      <c r="AY58" s="33">
        <f>$AY$56</f>
        <v>1</v>
      </c>
      <c r="AZ58" s="33">
        <v>1</v>
      </c>
    </row>
    <row r="59" spans="1:52" ht="26.25" customHeight="1" x14ac:dyDescent="0.15">
      <c r="A59" s="761">
        <v>1</v>
      </c>
      <c r="B59" s="761">
        <v>1</v>
      </c>
      <c r="C59" s="100" t="s">
        <v>702</v>
      </c>
      <c r="D59" s="101"/>
      <c r="E59" s="101"/>
      <c r="F59" s="101"/>
      <c r="G59" s="101"/>
      <c r="H59" s="101"/>
      <c r="I59" s="101"/>
      <c r="J59" s="102" t="s">
        <v>712</v>
      </c>
      <c r="K59" s="103"/>
      <c r="L59" s="103"/>
      <c r="M59" s="103"/>
      <c r="N59" s="103"/>
      <c r="O59" s="103"/>
      <c r="P59" s="104" t="s">
        <v>713</v>
      </c>
      <c r="Q59" s="105"/>
      <c r="R59" s="105"/>
      <c r="S59" s="105"/>
      <c r="T59" s="105"/>
      <c r="U59" s="105"/>
      <c r="V59" s="105"/>
      <c r="W59" s="105"/>
      <c r="X59" s="105"/>
      <c r="Y59" s="106">
        <v>2.8</v>
      </c>
      <c r="Z59" s="107"/>
      <c r="AA59" s="107"/>
      <c r="AB59" s="108"/>
      <c r="AC59" s="757" t="s">
        <v>73</v>
      </c>
      <c r="AD59" s="757"/>
      <c r="AE59" s="757"/>
      <c r="AF59" s="757"/>
      <c r="AG59" s="757"/>
      <c r="AH59" s="111" t="s">
        <v>749</v>
      </c>
      <c r="AI59" s="112"/>
      <c r="AJ59" s="112"/>
      <c r="AK59" s="112"/>
      <c r="AL59" s="113" t="s">
        <v>749</v>
      </c>
      <c r="AM59" s="114"/>
      <c r="AN59" s="114"/>
      <c r="AO59" s="115"/>
      <c r="AP59" s="116"/>
      <c r="AQ59" s="116"/>
      <c r="AR59" s="116"/>
      <c r="AS59" s="116"/>
      <c r="AT59" s="116"/>
      <c r="AU59" s="116"/>
      <c r="AV59" s="116"/>
      <c r="AW59" s="116"/>
      <c r="AX59" s="116"/>
      <c r="AY59" s="33">
        <f>$AY$56</f>
        <v>1</v>
      </c>
      <c r="AZ59" s="33">
        <v>1</v>
      </c>
    </row>
    <row r="60" spans="1:52" ht="26.25" customHeight="1" x14ac:dyDescent="0.15">
      <c r="A60" s="761">
        <v>2</v>
      </c>
      <c r="B60" s="761">
        <v>1</v>
      </c>
      <c r="C60" s="100" t="s">
        <v>703</v>
      </c>
      <c r="D60" s="101"/>
      <c r="E60" s="101"/>
      <c r="F60" s="101"/>
      <c r="G60" s="101"/>
      <c r="H60" s="101"/>
      <c r="I60" s="101"/>
      <c r="J60" s="102" t="s">
        <v>712</v>
      </c>
      <c r="K60" s="103"/>
      <c r="L60" s="103"/>
      <c r="M60" s="103"/>
      <c r="N60" s="103"/>
      <c r="O60" s="103"/>
      <c r="P60" s="104" t="s">
        <v>713</v>
      </c>
      <c r="Q60" s="105"/>
      <c r="R60" s="105"/>
      <c r="S60" s="105"/>
      <c r="T60" s="105"/>
      <c r="U60" s="105"/>
      <c r="V60" s="105"/>
      <c r="W60" s="105"/>
      <c r="X60" s="105"/>
      <c r="Y60" s="106">
        <v>2.8</v>
      </c>
      <c r="Z60" s="107"/>
      <c r="AA60" s="107"/>
      <c r="AB60" s="108"/>
      <c r="AC60" s="757" t="s">
        <v>73</v>
      </c>
      <c r="AD60" s="757"/>
      <c r="AE60" s="757"/>
      <c r="AF60" s="757"/>
      <c r="AG60" s="757"/>
      <c r="AH60" s="111" t="s">
        <v>749</v>
      </c>
      <c r="AI60" s="112"/>
      <c r="AJ60" s="112"/>
      <c r="AK60" s="112"/>
      <c r="AL60" s="113" t="s">
        <v>749</v>
      </c>
      <c r="AM60" s="114"/>
      <c r="AN60" s="114"/>
      <c r="AO60" s="115"/>
      <c r="AP60" s="116"/>
      <c r="AQ60" s="116"/>
      <c r="AR60" s="116"/>
      <c r="AS60" s="116"/>
      <c r="AT60" s="116"/>
      <c r="AU60" s="116"/>
      <c r="AV60" s="116"/>
      <c r="AW60" s="116"/>
      <c r="AX60" s="116"/>
      <c r="AY60">
        <f>COUNTA($C$60)</f>
        <v>1</v>
      </c>
      <c r="AZ60" s="33">
        <v>1</v>
      </c>
    </row>
    <row r="61" spans="1:52" ht="26.25" customHeight="1" x14ac:dyDescent="0.15">
      <c r="A61" s="761">
        <v>3</v>
      </c>
      <c r="B61" s="761">
        <v>1</v>
      </c>
      <c r="C61" s="100" t="s">
        <v>704</v>
      </c>
      <c r="D61" s="101"/>
      <c r="E61" s="101"/>
      <c r="F61" s="101"/>
      <c r="G61" s="101"/>
      <c r="H61" s="101"/>
      <c r="I61" s="101"/>
      <c r="J61" s="102" t="s">
        <v>712</v>
      </c>
      <c r="K61" s="103"/>
      <c r="L61" s="103"/>
      <c r="M61" s="103"/>
      <c r="N61" s="103"/>
      <c r="O61" s="103"/>
      <c r="P61" s="104" t="s">
        <v>713</v>
      </c>
      <c r="Q61" s="105"/>
      <c r="R61" s="105"/>
      <c r="S61" s="105"/>
      <c r="T61" s="105"/>
      <c r="U61" s="105"/>
      <c r="V61" s="105"/>
      <c r="W61" s="105"/>
      <c r="X61" s="105"/>
      <c r="Y61" s="106">
        <v>2.8</v>
      </c>
      <c r="Z61" s="107"/>
      <c r="AA61" s="107"/>
      <c r="AB61" s="108"/>
      <c r="AC61" s="757" t="s">
        <v>73</v>
      </c>
      <c r="AD61" s="757"/>
      <c r="AE61" s="757"/>
      <c r="AF61" s="757"/>
      <c r="AG61" s="757"/>
      <c r="AH61" s="111" t="s">
        <v>749</v>
      </c>
      <c r="AI61" s="112"/>
      <c r="AJ61" s="112"/>
      <c r="AK61" s="112"/>
      <c r="AL61" s="113" t="s">
        <v>749</v>
      </c>
      <c r="AM61" s="114"/>
      <c r="AN61" s="114"/>
      <c r="AO61" s="115"/>
      <c r="AP61" s="116"/>
      <c r="AQ61" s="116"/>
      <c r="AR61" s="116"/>
      <c r="AS61" s="116"/>
      <c r="AT61" s="116"/>
      <c r="AU61" s="116"/>
      <c r="AV61" s="116"/>
      <c r="AW61" s="116"/>
      <c r="AX61" s="116"/>
      <c r="AY61">
        <f>COUNTA($C$61)</f>
        <v>1</v>
      </c>
      <c r="AZ61" s="33">
        <v>1</v>
      </c>
    </row>
    <row r="62" spans="1:52" ht="26.25" customHeight="1" x14ac:dyDescent="0.15">
      <c r="A62" s="761">
        <v>4</v>
      </c>
      <c r="B62" s="761">
        <v>1</v>
      </c>
      <c r="C62" s="100" t="s">
        <v>705</v>
      </c>
      <c r="D62" s="101"/>
      <c r="E62" s="101"/>
      <c r="F62" s="101"/>
      <c r="G62" s="101"/>
      <c r="H62" s="101"/>
      <c r="I62" s="101"/>
      <c r="J62" s="102" t="s">
        <v>712</v>
      </c>
      <c r="K62" s="103"/>
      <c r="L62" s="103"/>
      <c r="M62" s="103"/>
      <c r="N62" s="103"/>
      <c r="O62" s="103"/>
      <c r="P62" s="104" t="s">
        <v>713</v>
      </c>
      <c r="Q62" s="105"/>
      <c r="R62" s="105"/>
      <c r="S62" s="105"/>
      <c r="T62" s="105"/>
      <c r="U62" s="105"/>
      <c r="V62" s="105"/>
      <c r="W62" s="105"/>
      <c r="X62" s="105"/>
      <c r="Y62" s="106">
        <v>2.8</v>
      </c>
      <c r="Z62" s="107"/>
      <c r="AA62" s="107"/>
      <c r="AB62" s="108"/>
      <c r="AC62" s="757" t="s">
        <v>73</v>
      </c>
      <c r="AD62" s="757"/>
      <c r="AE62" s="757"/>
      <c r="AF62" s="757"/>
      <c r="AG62" s="757"/>
      <c r="AH62" s="111" t="s">
        <v>749</v>
      </c>
      <c r="AI62" s="112"/>
      <c r="AJ62" s="112"/>
      <c r="AK62" s="112"/>
      <c r="AL62" s="113" t="s">
        <v>749</v>
      </c>
      <c r="AM62" s="114"/>
      <c r="AN62" s="114"/>
      <c r="AO62" s="115"/>
      <c r="AP62" s="116"/>
      <c r="AQ62" s="116"/>
      <c r="AR62" s="116"/>
      <c r="AS62" s="116"/>
      <c r="AT62" s="116"/>
      <c r="AU62" s="116"/>
      <c r="AV62" s="116"/>
      <c r="AW62" s="116"/>
      <c r="AX62" s="116"/>
      <c r="AY62">
        <f>COUNTA($C$62)</f>
        <v>1</v>
      </c>
      <c r="AZ62" s="33">
        <v>1</v>
      </c>
    </row>
    <row r="63" spans="1:52" ht="26.25" customHeight="1" x14ac:dyDescent="0.15">
      <c r="A63" s="761">
        <v>5</v>
      </c>
      <c r="B63" s="761">
        <v>1</v>
      </c>
      <c r="C63" s="100" t="s">
        <v>706</v>
      </c>
      <c r="D63" s="101"/>
      <c r="E63" s="101"/>
      <c r="F63" s="101"/>
      <c r="G63" s="101"/>
      <c r="H63" s="101"/>
      <c r="I63" s="101"/>
      <c r="J63" s="102" t="s">
        <v>712</v>
      </c>
      <c r="K63" s="103"/>
      <c r="L63" s="103"/>
      <c r="M63" s="103"/>
      <c r="N63" s="103"/>
      <c r="O63" s="103"/>
      <c r="P63" s="104" t="s">
        <v>713</v>
      </c>
      <c r="Q63" s="105"/>
      <c r="R63" s="105"/>
      <c r="S63" s="105"/>
      <c r="T63" s="105"/>
      <c r="U63" s="105"/>
      <c r="V63" s="105"/>
      <c r="W63" s="105"/>
      <c r="X63" s="105"/>
      <c r="Y63" s="106">
        <v>2.7</v>
      </c>
      <c r="Z63" s="107"/>
      <c r="AA63" s="107"/>
      <c r="AB63" s="108"/>
      <c r="AC63" s="757" t="s">
        <v>73</v>
      </c>
      <c r="AD63" s="757"/>
      <c r="AE63" s="757"/>
      <c r="AF63" s="757"/>
      <c r="AG63" s="757"/>
      <c r="AH63" s="111" t="s">
        <v>749</v>
      </c>
      <c r="AI63" s="112"/>
      <c r="AJ63" s="112"/>
      <c r="AK63" s="112"/>
      <c r="AL63" s="113" t="s">
        <v>749</v>
      </c>
      <c r="AM63" s="114"/>
      <c r="AN63" s="114"/>
      <c r="AO63" s="115"/>
      <c r="AP63" s="116"/>
      <c r="AQ63" s="116"/>
      <c r="AR63" s="116"/>
      <c r="AS63" s="116"/>
      <c r="AT63" s="116"/>
      <c r="AU63" s="116"/>
      <c r="AV63" s="116"/>
      <c r="AW63" s="116"/>
      <c r="AX63" s="116"/>
      <c r="AY63">
        <f>COUNTA($C$63)</f>
        <v>1</v>
      </c>
      <c r="AZ63" s="33">
        <v>1</v>
      </c>
    </row>
    <row r="64" spans="1:52" ht="26.25" customHeight="1" x14ac:dyDescent="0.15">
      <c r="A64" s="761">
        <v>6</v>
      </c>
      <c r="B64" s="761">
        <v>1</v>
      </c>
      <c r="C64" s="100" t="s">
        <v>707</v>
      </c>
      <c r="D64" s="101"/>
      <c r="E64" s="101"/>
      <c r="F64" s="101"/>
      <c r="G64" s="101"/>
      <c r="H64" s="101"/>
      <c r="I64" s="101"/>
      <c r="J64" s="102" t="s">
        <v>712</v>
      </c>
      <c r="K64" s="103"/>
      <c r="L64" s="103"/>
      <c r="M64" s="103"/>
      <c r="N64" s="103"/>
      <c r="O64" s="103"/>
      <c r="P64" s="104" t="s">
        <v>713</v>
      </c>
      <c r="Q64" s="105"/>
      <c r="R64" s="105"/>
      <c r="S64" s="105"/>
      <c r="T64" s="105"/>
      <c r="U64" s="105"/>
      <c r="V64" s="105"/>
      <c r="W64" s="105"/>
      <c r="X64" s="105"/>
      <c r="Y64" s="106">
        <v>2.2000000000000002</v>
      </c>
      <c r="Z64" s="107"/>
      <c r="AA64" s="107"/>
      <c r="AB64" s="108"/>
      <c r="AC64" s="757" t="s">
        <v>73</v>
      </c>
      <c r="AD64" s="757"/>
      <c r="AE64" s="757"/>
      <c r="AF64" s="757"/>
      <c r="AG64" s="757"/>
      <c r="AH64" s="111" t="s">
        <v>749</v>
      </c>
      <c r="AI64" s="112"/>
      <c r="AJ64" s="112"/>
      <c r="AK64" s="112"/>
      <c r="AL64" s="113" t="s">
        <v>749</v>
      </c>
      <c r="AM64" s="114"/>
      <c r="AN64" s="114"/>
      <c r="AO64" s="115"/>
      <c r="AP64" s="116"/>
      <c r="AQ64" s="116"/>
      <c r="AR64" s="116"/>
      <c r="AS64" s="116"/>
      <c r="AT64" s="116"/>
      <c r="AU64" s="116"/>
      <c r="AV64" s="116"/>
      <c r="AW64" s="116"/>
      <c r="AX64" s="116"/>
      <c r="AY64">
        <f>COUNTA($C$64)</f>
        <v>1</v>
      </c>
      <c r="AZ64" s="33">
        <v>1</v>
      </c>
    </row>
    <row r="65" spans="1:52" ht="26.25" customHeight="1" x14ac:dyDescent="0.15">
      <c r="A65" s="761">
        <v>7</v>
      </c>
      <c r="B65" s="761">
        <v>1</v>
      </c>
      <c r="C65" s="100" t="s">
        <v>708</v>
      </c>
      <c r="D65" s="101"/>
      <c r="E65" s="101"/>
      <c r="F65" s="101"/>
      <c r="G65" s="101"/>
      <c r="H65" s="101"/>
      <c r="I65" s="101"/>
      <c r="J65" s="102" t="s">
        <v>712</v>
      </c>
      <c r="K65" s="103"/>
      <c r="L65" s="103"/>
      <c r="M65" s="103"/>
      <c r="N65" s="103"/>
      <c r="O65" s="103"/>
      <c r="P65" s="104" t="s">
        <v>713</v>
      </c>
      <c r="Q65" s="105"/>
      <c r="R65" s="105"/>
      <c r="S65" s="105"/>
      <c r="T65" s="105"/>
      <c r="U65" s="105"/>
      <c r="V65" s="105"/>
      <c r="W65" s="105"/>
      <c r="X65" s="105"/>
      <c r="Y65" s="106">
        <v>2.2000000000000002</v>
      </c>
      <c r="Z65" s="107"/>
      <c r="AA65" s="107"/>
      <c r="AB65" s="108"/>
      <c r="AC65" s="757" t="s">
        <v>73</v>
      </c>
      <c r="AD65" s="757"/>
      <c r="AE65" s="757"/>
      <c r="AF65" s="757"/>
      <c r="AG65" s="757"/>
      <c r="AH65" s="111" t="s">
        <v>749</v>
      </c>
      <c r="AI65" s="112"/>
      <c r="AJ65" s="112"/>
      <c r="AK65" s="112"/>
      <c r="AL65" s="113" t="s">
        <v>749</v>
      </c>
      <c r="AM65" s="114"/>
      <c r="AN65" s="114"/>
      <c r="AO65" s="115"/>
      <c r="AP65" s="116"/>
      <c r="AQ65" s="116"/>
      <c r="AR65" s="116"/>
      <c r="AS65" s="116"/>
      <c r="AT65" s="116"/>
      <c r="AU65" s="116"/>
      <c r="AV65" s="116"/>
      <c r="AW65" s="116"/>
      <c r="AX65" s="116"/>
      <c r="AY65">
        <f>COUNTA($C$65)</f>
        <v>1</v>
      </c>
      <c r="AZ65" s="33">
        <v>1</v>
      </c>
    </row>
    <row r="66" spans="1:52" ht="26.25" customHeight="1" x14ac:dyDescent="0.15">
      <c r="A66" s="761">
        <v>8</v>
      </c>
      <c r="B66" s="761">
        <v>1</v>
      </c>
      <c r="C66" s="100" t="s">
        <v>709</v>
      </c>
      <c r="D66" s="101"/>
      <c r="E66" s="101"/>
      <c r="F66" s="101"/>
      <c r="G66" s="101"/>
      <c r="H66" s="101"/>
      <c r="I66" s="101"/>
      <c r="J66" s="102" t="s">
        <v>712</v>
      </c>
      <c r="K66" s="103"/>
      <c r="L66" s="103"/>
      <c r="M66" s="103"/>
      <c r="N66" s="103"/>
      <c r="O66" s="103"/>
      <c r="P66" s="104" t="s">
        <v>713</v>
      </c>
      <c r="Q66" s="105"/>
      <c r="R66" s="105"/>
      <c r="S66" s="105"/>
      <c r="T66" s="105"/>
      <c r="U66" s="105"/>
      <c r="V66" s="105"/>
      <c r="W66" s="105"/>
      <c r="X66" s="105"/>
      <c r="Y66" s="106">
        <v>2.2000000000000002</v>
      </c>
      <c r="Z66" s="107"/>
      <c r="AA66" s="107"/>
      <c r="AB66" s="108"/>
      <c r="AC66" s="757" t="s">
        <v>73</v>
      </c>
      <c r="AD66" s="757"/>
      <c r="AE66" s="757"/>
      <c r="AF66" s="757"/>
      <c r="AG66" s="757"/>
      <c r="AH66" s="111" t="s">
        <v>749</v>
      </c>
      <c r="AI66" s="112"/>
      <c r="AJ66" s="112"/>
      <c r="AK66" s="112"/>
      <c r="AL66" s="113" t="s">
        <v>749</v>
      </c>
      <c r="AM66" s="114"/>
      <c r="AN66" s="114"/>
      <c r="AO66" s="115"/>
      <c r="AP66" s="116"/>
      <c r="AQ66" s="116"/>
      <c r="AR66" s="116"/>
      <c r="AS66" s="116"/>
      <c r="AT66" s="116"/>
      <c r="AU66" s="116"/>
      <c r="AV66" s="116"/>
      <c r="AW66" s="116"/>
      <c r="AX66" s="116"/>
      <c r="AY66">
        <f>COUNTA($C$66)</f>
        <v>1</v>
      </c>
      <c r="AZ66" s="33">
        <v>1</v>
      </c>
    </row>
    <row r="67" spans="1:52" ht="26.25" customHeight="1" x14ac:dyDescent="0.15">
      <c r="A67" s="761">
        <v>9</v>
      </c>
      <c r="B67" s="761">
        <v>1</v>
      </c>
      <c r="C67" s="100" t="s">
        <v>710</v>
      </c>
      <c r="D67" s="101"/>
      <c r="E67" s="101"/>
      <c r="F67" s="101"/>
      <c r="G67" s="101"/>
      <c r="H67" s="101"/>
      <c r="I67" s="101"/>
      <c r="J67" s="102" t="s">
        <v>712</v>
      </c>
      <c r="K67" s="103"/>
      <c r="L67" s="103"/>
      <c r="M67" s="103"/>
      <c r="N67" s="103"/>
      <c r="O67" s="103"/>
      <c r="P67" s="104" t="s">
        <v>713</v>
      </c>
      <c r="Q67" s="105"/>
      <c r="R67" s="105"/>
      <c r="S67" s="105"/>
      <c r="T67" s="105"/>
      <c r="U67" s="105"/>
      <c r="V67" s="105"/>
      <c r="W67" s="105"/>
      <c r="X67" s="105"/>
      <c r="Y67" s="106">
        <v>2.1</v>
      </c>
      <c r="Z67" s="107"/>
      <c r="AA67" s="107"/>
      <c r="AB67" s="108"/>
      <c r="AC67" s="757" t="s">
        <v>73</v>
      </c>
      <c r="AD67" s="757"/>
      <c r="AE67" s="757"/>
      <c r="AF67" s="757"/>
      <c r="AG67" s="757"/>
      <c r="AH67" s="111" t="s">
        <v>749</v>
      </c>
      <c r="AI67" s="112"/>
      <c r="AJ67" s="112"/>
      <c r="AK67" s="112"/>
      <c r="AL67" s="113" t="s">
        <v>749</v>
      </c>
      <c r="AM67" s="114"/>
      <c r="AN67" s="114"/>
      <c r="AO67" s="115"/>
      <c r="AP67" s="116"/>
      <c r="AQ67" s="116"/>
      <c r="AR67" s="116"/>
      <c r="AS67" s="116"/>
      <c r="AT67" s="116"/>
      <c r="AU67" s="116"/>
      <c r="AV67" s="116"/>
      <c r="AW67" s="116"/>
      <c r="AX67" s="116"/>
      <c r="AY67">
        <f>COUNTA($C$67)</f>
        <v>1</v>
      </c>
      <c r="AZ67" s="33">
        <v>1</v>
      </c>
    </row>
    <row r="68" spans="1:52" ht="22.9" customHeight="1" x14ac:dyDescent="0.15">
      <c r="A68" s="761">
        <v>10</v>
      </c>
      <c r="B68" s="761">
        <v>1</v>
      </c>
      <c r="C68" s="100" t="s">
        <v>711</v>
      </c>
      <c r="D68" s="101"/>
      <c r="E68" s="101"/>
      <c r="F68" s="101"/>
      <c r="G68" s="101"/>
      <c r="H68" s="101"/>
      <c r="I68" s="101"/>
      <c r="J68" s="102" t="s">
        <v>712</v>
      </c>
      <c r="K68" s="103"/>
      <c r="L68" s="103"/>
      <c r="M68" s="103"/>
      <c r="N68" s="103"/>
      <c r="O68" s="103"/>
      <c r="P68" s="104" t="s">
        <v>713</v>
      </c>
      <c r="Q68" s="105"/>
      <c r="R68" s="105"/>
      <c r="S68" s="105"/>
      <c r="T68" s="105"/>
      <c r="U68" s="105"/>
      <c r="V68" s="105"/>
      <c r="W68" s="105"/>
      <c r="X68" s="105"/>
      <c r="Y68" s="106">
        <v>2</v>
      </c>
      <c r="Z68" s="107"/>
      <c r="AA68" s="107"/>
      <c r="AB68" s="108"/>
      <c r="AC68" s="757" t="s">
        <v>73</v>
      </c>
      <c r="AD68" s="757"/>
      <c r="AE68" s="757"/>
      <c r="AF68" s="757"/>
      <c r="AG68" s="757"/>
      <c r="AH68" s="111" t="s">
        <v>749</v>
      </c>
      <c r="AI68" s="112"/>
      <c r="AJ68" s="112"/>
      <c r="AK68" s="112"/>
      <c r="AL68" s="113" t="s">
        <v>749</v>
      </c>
      <c r="AM68" s="114"/>
      <c r="AN68" s="114"/>
      <c r="AO68" s="115"/>
      <c r="AP68" s="116"/>
      <c r="AQ68" s="116"/>
      <c r="AR68" s="116"/>
      <c r="AS68" s="116"/>
      <c r="AT68" s="116"/>
      <c r="AU68" s="116"/>
      <c r="AV68" s="116"/>
      <c r="AW68" s="116"/>
      <c r="AX68" s="116"/>
      <c r="AY68">
        <f>COUNTA($C$68)</f>
        <v>1</v>
      </c>
      <c r="AZ68" s="33">
        <v>1</v>
      </c>
    </row>
    <row r="69" spans="1:52" x14ac:dyDescent="0.15">
      <c r="AZ69" s="33">
        <v>1</v>
      </c>
    </row>
    <row r="70" spans="1:52" x14ac:dyDescent="0.15">
      <c r="AZ70" s="33">
        <v>1</v>
      </c>
    </row>
    <row r="71" spans="1:52" x14ac:dyDescent="0.15">
      <c r="AZ71" s="33">
        <v>1</v>
      </c>
    </row>
  </sheetData>
  <sheetProtection formatRows="0"/>
  <mergeCells count="414">
    <mergeCell ref="A58:B58"/>
    <mergeCell ref="C58:I58"/>
    <mergeCell ref="J58:O58"/>
    <mergeCell ref="P58:X58"/>
    <mergeCell ref="Y58:AB58"/>
    <mergeCell ref="AC58:AG58"/>
    <mergeCell ref="A63:B63"/>
    <mergeCell ref="A62:B62"/>
    <mergeCell ref="A61:B61"/>
    <mergeCell ref="C62:I62"/>
    <mergeCell ref="J62:O62"/>
    <mergeCell ref="P62:X62"/>
    <mergeCell ref="Y62:AB62"/>
    <mergeCell ref="A65:B65"/>
    <mergeCell ref="A64:B64"/>
    <mergeCell ref="C66:I66"/>
    <mergeCell ref="J66:O66"/>
    <mergeCell ref="P66:X66"/>
    <mergeCell ref="Y66:AB66"/>
    <mergeCell ref="AC66:AG66"/>
    <mergeCell ref="A60:B60"/>
    <mergeCell ref="A59:B59"/>
    <mergeCell ref="AH66:AK66"/>
    <mergeCell ref="AL66:AO66"/>
    <mergeCell ref="AP66:AX66"/>
    <mergeCell ref="A68:B68"/>
    <mergeCell ref="A67:B67"/>
    <mergeCell ref="C67:I67"/>
    <mergeCell ref="J67:O67"/>
    <mergeCell ref="P67:X67"/>
    <mergeCell ref="Y67:AB67"/>
    <mergeCell ref="AC67:AG67"/>
    <mergeCell ref="AH67:AK67"/>
    <mergeCell ref="AL67:AO67"/>
    <mergeCell ref="AP67:AX67"/>
    <mergeCell ref="C68:I68"/>
    <mergeCell ref="J68:O68"/>
    <mergeCell ref="P68:X68"/>
    <mergeCell ref="Y68:AB68"/>
    <mergeCell ref="AC68:AG68"/>
    <mergeCell ref="AH68:AK68"/>
    <mergeCell ref="AL68:AO68"/>
    <mergeCell ref="AP68:AX68"/>
    <mergeCell ref="A66:B66"/>
    <mergeCell ref="AH58:AK58"/>
    <mergeCell ref="AL58:AO58"/>
    <mergeCell ref="AP58:AX58"/>
    <mergeCell ref="C59:I59"/>
    <mergeCell ref="J59:O59"/>
    <mergeCell ref="P59:X59"/>
    <mergeCell ref="Y59:AB59"/>
    <mergeCell ref="AC59:AG59"/>
    <mergeCell ref="AH59:AK59"/>
    <mergeCell ref="AC62:AG62"/>
    <mergeCell ref="AH62:AK62"/>
    <mergeCell ref="AL62:AO62"/>
    <mergeCell ref="AP62:AX62"/>
    <mergeCell ref="C63:I63"/>
    <mergeCell ref="J63:O63"/>
    <mergeCell ref="P63:X63"/>
    <mergeCell ref="Y63:AB63"/>
    <mergeCell ref="AC63:AG63"/>
    <mergeCell ref="AH63:AK63"/>
    <mergeCell ref="A49:B49"/>
    <mergeCell ref="A48:B48"/>
    <mergeCell ref="C50:I50"/>
    <mergeCell ref="J50:O50"/>
    <mergeCell ref="P50:X50"/>
    <mergeCell ref="Y50:AB50"/>
    <mergeCell ref="AC50:AG50"/>
    <mergeCell ref="AH50:AK50"/>
    <mergeCell ref="C49:I49"/>
    <mergeCell ref="J49:O49"/>
    <mergeCell ref="P49:X49"/>
    <mergeCell ref="Y49:AB49"/>
    <mergeCell ref="AC49:AG49"/>
    <mergeCell ref="AH49:AK49"/>
    <mergeCell ref="AL50:AO50"/>
    <mergeCell ref="AP50:AX50"/>
    <mergeCell ref="A53:B53"/>
    <mergeCell ref="A52:B52"/>
    <mergeCell ref="A51:B51"/>
    <mergeCell ref="C51:I51"/>
    <mergeCell ref="J51:O51"/>
    <mergeCell ref="P51:X51"/>
    <mergeCell ref="Y51:AB51"/>
    <mergeCell ref="AC51:AG51"/>
    <mergeCell ref="AH51:AK51"/>
    <mergeCell ref="AL51:AO51"/>
    <mergeCell ref="AP51:AX51"/>
    <mergeCell ref="P52:X52"/>
    <mergeCell ref="Y52:AB52"/>
    <mergeCell ref="AC52:AG52"/>
    <mergeCell ref="AH52:AK52"/>
    <mergeCell ref="C52:I52"/>
    <mergeCell ref="C53:I53"/>
    <mergeCell ref="J52:O52"/>
    <mergeCell ref="J53:O53"/>
    <mergeCell ref="A50:B50"/>
    <mergeCell ref="Y54:AB54"/>
    <mergeCell ref="AC54:AG54"/>
    <mergeCell ref="AH54:AK54"/>
    <mergeCell ref="AL54:AO54"/>
    <mergeCell ref="AP54:AX54"/>
    <mergeCell ref="A55:B55"/>
    <mergeCell ref="A54:B54"/>
    <mergeCell ref="C55:I55"/>
    <mergeCell ref="J55:O55"/>
    <mergeCell ref="P55:X55"/>
    <mergeCell ref="Y55:AB55"/>
    <mergeCell ref="AC55:AG55"/>
    <mergeCell ref="AH55:AK55"/>
    <mergeCell ref="AL55:AO55"/>
    <mergeCell ref="C54:I54"/>
    <mergeCell ref="J54:O54"/>
    <mergeCell ref="A47:B47"/>
    <mergeCell ref="C47:I47"/>
    <mergeCell ref="J47:O47"/>
    <mergeCell ref="P47:X47"/>
    <mergeCell ref="Y47:AB47"/>
    <mergeCell ref="AC47:AG47"/>
    <mergeCell ref="AH47:AK47"/>
    <mergeCell ref="A44:B44"/>
    <mergeCell ref="A43:B43"/>
    <mergeCell ref="A42:B42"/>
    <mergeCell ref="C44:I44"/>
    <mergeCell ref="J44:O44"/>
    <mergeCell ref="P44:X44"/>
    <mergeCell ref="Y44:AB44"/>
    <mergeCell ref="AC44:AG44"/>
    <mergeCell ref="AH44:AK44"/>
    <mergeCell ref="AL44:AO44"/>
    <mergeCell ref="AP44:AX44"/>
    <mergeCell ref="C42:I42"/>
    <mergeCell ref="J42:O42"/>
    <mergeCell ref="P42:X42"/>
    <mergeCell ref="Y42:AB42"/>
    <mergeCell ref="AC42:AG42"/>
    <mergeCell ref="AH42:AK42"/>
    <mergeCell ref="AL42:AO42"/>
    <mergeCell ref="AP42:AX42"/>
    <mergeCell ref="C43:I43"/>
    <mergeCell ref="J43:O43"/>
    <mergeCell ref="P43:X43"/>
    <mergeCell ref="Y43:AB43"/>
    <mergeCell ref="AC43:AG43"/>
    <mergeCell ref="AH43:AK43"/>
    <mergeCell ref="AL43:AO43"/>
    <mergeCell ref="AP43:AX43"/>
    <mergeCell ref="A38:B38"/>
    <mergeCell ref="A37:B37"/>
    <mergeCell ref="C37:I37"/>
    <mergeCell ref="J37:O37"/>
    <mergeCell ref="P37:X37"/>
    <mergeCell ref="Y37:AB37"/>
    <mergeCell ref="AC37:AG37"/>
    <mergeCell ref="AH37:AK37"/>
    <mergeCell ref="A41:B41"/>
    <mergeCell ref="A40:B40"/>
    <mergeCell ref="A39:B39"/>
    <mergeCell ref="C40:I40"/>
    <mergeCell ref="J40:O40"/>
    <mergeCell ref="P40:X40"/>
    <mergeCell ref="Y40:AB40"/>
    <mergeCell ref="AC40:AG40"/>
    <mergeCell ref="AH40:AK40"/>
    <mergeCell ref="AL40:AO40"/>
    <mergeCell ref="AP40:AX40"/>
    <mergeCell ref="C41:I41"/>
    <mergeCell ref="J41:O41"/>
    <mergeCell ref="P41:X41"/>
    <mergeCell ref="Y41:AB41"/>
    <mergeCell ref="AC41:AG41"/>
    <mergeCell ref="AH41:AK41"/>
    <mergeCell ref="AL41:AO41"/>
    <mergeCell ref="AP41:AX41"/>
    <mergeCell ref="AL37:AO37"/>
    <mergeCell ref="AP37:AX37"/>
    <mergeCell ref="C38:I38"/>
    <mergeCell ref="J38:O38"/>
    <mergeCell ref="P38:X38"/>
    <mergeCell ref="Y38:AB38"/>
    <mergeCell ref="AC38:AG38"/>
    <mergeCell ref="AH38:AK38"/>
    <mergeCell ref="AL38:AO38"/>
    <mergeCell ref="AP38:AX38"/>
    <mergeCell ref="C39:I39"/>
    <mergeCell ref="J39:O39"/>
    <mergeCell ref="P39:X39"/>
    <mergeCell ref="Y39:AB39"/>
    <mergeCell ref="AC39:AG39"/>
    <mergeCell ref="AH39:AK39"/>
    <mergeCell ref="AL39:AO39"/>
    <mergeCell ref="AP39:AX39"/>
    <mergeCell ref="A34:B34"/>
    <mergeCell ref="A33:B33"/>
    <mergeCell ref="C33:I33"/>
    <mergeCell ref="J33:O33"/>
    <mergeCell ref="P33:X33"/>
    <mergeCell ref="Y33:AB33"/>
    <mergeCell ref="AC33:AG33"/>
    <mergeCell ref="AH33:AK33"/>
    <mergeCell ref="AL33:AO33"/>
    <mergeCell ref="AP33:AX33"/>
    <mergeCell ref="C34:I34"/>
    <mergeCell ref="J34:O34"/>
    <mergeCell ref="P34:X34"/>
    <mergeCell ref="Y34:AB34"/>
    <mergeCell ref="AC34:AG34"/>
    <mergeCell ref="AH34:AK34"/>
    <mergeCell ref="AL34:AO34"/>
    <mergeCell ref="AP34:AX34"/>
    <mergeCell ref="A29:B29"/>
    <mergeCell ref="A30:B30"/>
    <mergeCell ref="A26:B26"/>
    <mergeCell ref="A25:B25"/>
    <mergeCell ref="C26:I26"/>
    <mergeCell ref="J26:O26"/>
    <mergeCell ref="P26:X26"/>
    <mergeCell ref="Y26:AB26"/>
    <mergeCell ref="AC26:AG26"/>
    <mergeCell ref="C29:I29"/>
    <mergeCell ref="J29:O29"/>
    <mergeCell ref="P29:X29"/>
    <mergeCell ref="Y29:AB29"/>
    <mergeCell ref="AC29:AG29"/>
    <mergeCell ref="AP16:AX16"/>
    <mergeCell ref="AH26:AK26"/>
    <mergeCell ref="AL26:AO26"/>
    <mergeCell ref="AP26:AX26"/>
    <mergeCell ref="A22:B22"/>
    <mergeCell ref="A21:B21"/>
    <mergeCell ref="C22:I22"/>
    <mergeCell ref="J22:O22"/>
    <mergeCell ref="P22:X22"/>
    <mergeCell ref="Y22:AB22"/>
    <mergeCell ref="AC22:AG22"/>
    <mergeCell ref="AH22:AK22"/>
    <mergeCell ref="AL22:AO22"/>
    <mergeCell ref="AP22:AX22"/>
    <mergeCell ref="C21:I21"/>
    <mergeCell ref="J21:O21"/>
    <mergeCell ref="P21:X21"/>
    <mergeCell ref="Y21:AB21"/>
    <mergeCell ref="AC21:AG21"/>
    <mergeCell ref="AH21:AK21"/>
    <mergeCell ref="AL21:AO21"/>
    <mergeCell ref="A17:B17"/>
    <mergeCell ref="C17:I17"/>
    <mergeCell ref="J17:O17"/>
    <mergeCell ref="P17:X17"/>
    <mergeCell ref="Y17:AB17"/>
    <mergeCell ref="AC17:AG17"/>
    <mergeCell ref="AH17:AK17"/>
    <mergeCell ref="AL17:AO17"/>
    <mergeCell ref="A16:B16"/>
    <mergeCell ref="C16:I16"/>
    <mergeCell ref="J16:O16"/>
    <mergeCell ref="P16:X16"/>
    <mergeCell ref="Y16:AB16"/>
    <mergeCell ref="AC16:AG16"/>
    <mergeCell ref="AH16:AK16"/>
    <mergeCell ref="AL16:AO16"/>
    <mergeCell ref="AP17:AX17"/>
    <mergeCell ref="C18:I18"/>
    <mergeCell ref="J18:O18"/>
    <mergeCell ref="P18:X18"/>
    <mergeCell ref="Y18:AB18"/>
    <mergeCell ref="AC18:AG18"/>
    <mergeCell ref="AH18:AK18"/>
    <mergeCell ref="A13:B13"/>
    <mergeCell ref="A12:B12"/>
    <mergeCell ref="C12:I12"/>
    <mergeCell ref="J12:O12"/>
    <mergeCell ref="P12:X12"/>
    <mergeCell ref="Y12:AB12"/>
    <mergeCell ref="AC12:AG12"/>
    <mergeCell ref="AH12:AK12"/>
    <mergeCell ref="AL12:AO12"/>
    <mergeCell ref="AP12:AX12"/>
    <mergeCell ref="C13:I13"/>
    <mergeCell ref="J13:O13"/>
    <mergeCell ref="P13:X13"/>
    <mergeCell ref="Y13:AB13"/>
    <mergeCell ref="AC13:AG13"/>
    <mergeCell ref="AH13:AK13"/>
    <mergeCell ref="A18:B18"/>
    <mergeCell ref="AH8:AK8"/>
    <mergeCell ref="AL8:AO8"/>
    <mergeCell ref="AP8:AX8"/>
    <mergeCell ref="A9:B9"/>
    <mergeCell ref="A8:B8"/>
    <mergeCell ref="A7:B7"/>
    <mergeCell ref="C7:I7"/>
    <mergeCell ref="J7:O7"/>
    <mergeCell ref="P7:X7"/>
    <mergeCell ref="Y7:AB7"/>
    <mergeCell ref="AC7:AG7"/>
    <mergeCell ref="AH7:AK7"/>
    <mergeCell ref="C9:I9"/>
    <mergeCell ref="J9:O9"/>
    <mergeCell ref="P9:X9"/>
    <mergeCell ref="Y9:AB9"/>
    <mergeCell ref="AC9:AG9"/>
    <mergeCell ref="AH9:AK9"/>
    <mergeCell ref="A3:B3"/>
    <mergeCell ref="A4:B4"/>
    <mergeCell ref="C3:I3"/>
    <mergeCell ref="J3:O3"/>
    <mergeCell ref="P3:X3"/>
    <mergeCell ref="Y3:AB3"/>
    <mergeCell ref="AC3:AG3"/>
    <mergeCell ref="AH3:AK3"/>
    <mergeCell ref="AL3:AO3"/>
    <mergeCell ref="C4:I4"/>
    <mergeCell ref="J4:O4"/>
    <mergeCell ref="P4:X4"/>
    <mergeCell ref="Y4:AB4"/>
    <mergeCell ref="AC4:AG4"/>
    <mergeCell ref="AH4:AK4"/>
    <mergeCell ref="AL4:AO4"/>
    <mergeCell ref="AP3:AX3"/>
    <mergeCell ref="AL13:AO13"/>
    <mergeCell ref="AP13:AX13"/>
    <mergeCell ref="AL18:AO18"/>
    <mergeCell ref="AP18:AX18"/>
    <mergeCell ref="AP21:AX21"/>
    <mergeCell ref="C25:I25"/>
    <mergeCell ref="J25:O25"/>
    <mergeCell ref="P25:X25"/>
    <mergeCell ref="Y25:AB25"/>
    <mergeCell ref="AC25:AG25"/>
    <mergeCell ref="AH25:AK25"/>
    <mergeCell ref="AL25:AO25"/>
    <mergeCell ref="AP25:AX25"/>
    <mergeCell ref="AL9:AO9"/>
    <mergeCell ref="AP9:AX9"/>
    <mergeCell ref="AP4:AX4"/>
    <mergeCell ref="AL7:AO7"/>
    <mergeCell ref="AP7:AX7"/>
    <mergeCell ref="C8:I8"/>
    <mergeCell ref="J8:O8"/>
    <mergeCell ref="P8:X8"/>
    <mergeCell ref="Y8:AB8"/>
    <mergeCell ref="AC8:AG8"/>
    <mergeCell ref="AH29:AK29"/>
    <mergeCell ref="AL29:AO29"/>
    <mergeCell ref="AP29:AX29"/>
    <mergeCell ref="C30:I30"/>
    <mergeCell ref="J30:O30"/>
    <mergeCell ref="P30:X30"/>
    <mergeCell ref="Y30:AB30"/>
    <mergeCell ref="AC30:AG30"/>
    <mergeCell ref="AH30:AK30"/>
    <mergeCell ref="AL30:AO30"/>
    <mergeCell ref="AP30:AX30"/>
    <mergeCell ref="AL47:AO47"/>
    <mergeCell ref="AP47:AX47"/>
    <mergeCell ref="C48:I48"/>
    <mergeCell ref="J48:O48"/>
    <mergeCell ref="P48:X48"/>
    <mergeCell ref="Y48:AB48"/>
    <mergeCell ref="AC48:AG48"/>
    <mergeCell ref="AH48:AK48"/>
    <mergeCell ref="AL48:AO48"/>
    <mergeCell ref="AP48:AX48"/>
    <mergeCell ref="AL49:AO49"/>
    <mergeCell ref="AP49:AX49"/>
    <mergeCell ref="AL63:AO63"/>
    <mergeCell ref="AP63:AX63"/>
    <mergeCell ref="C64:I64"/>
    <mergeCell ref="J64:O64"/>
    <mergeCell ref="P64:X64"/>
    <mergeCell ref="Y64:AB64"/>
    <mergeCell ref="AC64:AG64"/>
    <mergeCell ref="AH64:AK64"/>
    <mergeCell ref="AL64:AO64"/>
    <mergeCell ref="AP64:AX64"/>
    <mergeCell ref="AL61:AO61"/>
    <mergeCell ref="AP61:AX61"/>
    <mergeCell ref="AP55:AX55"/>
    <mergeCell ref="AL52:AO52"/>
    <mergeCell ref="AP52:AX52"/>
    <mergeCell ref="P53:X53"/>
    <mergeCell ref="Y53:AB53"/>
    <mergeCell ref="AC53:AG53"/>
    <mergeCell ref="AH53:AK53"/>
    <mergeCell ref="AL53:AO53"/>
    <mergeCell ref="AP53:AX53"/>
    <mergeCell ref="P54:X54"/>
    <mergeCell ref="C65:I65"/>
    <mergeCell ref="J65:O65"/>
    <mergeCell ref="P65:X65"/>
    <mergeCell ref="Y65:AB65"/>
    <mergeCell ref="AC65:AG65"/>
    <mergeCell ref="AH65:AK65"/>
    <mergeCell ref="AL65:AO65"/>
    <mergeCell ref="AP65:AX65"/>
    <mergeCell ref="AL59:AO59"/>
    <mergeCell ref="AP59:AX59"/>
    <mergeCell ref="C60:I60"/>
    <mergeCell ref="J60:O60"/>
    <mergeCell ref="P60:X60"/>
    <mergeCell ref="Y60:AB60"/>
    <mergeCell ref="AC60:AG60"/>
    <mergeCell ref="AH60:AK60"/>
    <mergeCell ref="AL60:AO60"/>
    <mergeCell ref="AP60:AX60"/>
    <mergeCell ref="C61:I61"/>
    <mergeCell ref="J61:O61"/>
    <mergeCell ref="P61:X61"/>
    <mergeCell ref="Y61:AB61"/>
    <mergeCell ref="AC61:AG61"/>
    <mergeCell ref="AH61:AK61"/>
  </mergeCells>
  <phoneticPr fontId="9"/>
  <conditionalFormatting sqref="AL4:AO4">
    <cfRule type="expression" dxfId="119" priority="311">
      <formula>IF(AND(AL4&gt;=0, RIGHT(TEXT(AL4,"0.#"),1)&lt;&gt;"."),TRUE,FALSE)</formula>
    </cfRule>
    <cfRule type="expression" dxfId="118" priority="312">
      <formula>IF(AND(AL4&gt;=0, RIGHT(TEXT(AL4,"0.#"),1)="."),TRUE,FALSE)</formula>
    </cfRule>
    <cfRule type="expression" dxfId="117" priority="313">
      <formula>IF(AND(AL4&lt;0, RIGHT(TEXT(AL4,"0.#"),1)&lt;&gt;"."),TRUE,FALSE)</formula>
    </cfRule>
    <cfRule type="expression" dxfId="116" priority="314">
      <formula>IF(AND(AL4&lt;0, RIGHT(TEXT(AL4,"0.#"),1)="."),TRUE,FALSE)</formula>
    </cfRule>
  </conditionalFormatting>
  <conditionalFormatting sqref="Y4">
    <cfRule type="expression" dxfId="115" priority="309">
      <formula>IF(RIGHT(TEXT(Y4,"0.#"),1)=".",FALSE,TRUE)</formula>
    </cfRule>
    <cfRule type="expression" dxfId="114" priority="310">
      <formula>IF(RIGHT(TEXT(Y4,"0.#"),1)=".",TRUE,FALSE)</formula>
    </cfRule>
  </conditionalFormatting>
  <conditionalFormatting sqref="AL8:AO9">
    <cfRule type="expression" dxfId="113" priority="305">
      <formula>IF(AND(AL8&gt;=0, RIGHT(TEXT(AL8,"0.#"),1)&lt;&gt;"."),TRUE,FALSE)</formula>
    </cfRule>
    <cfRule type="expression" dxfId="112" priority="306">
      <formula>IF(AND(AL8&gt;=0, RIGHT(TEXT(AL8,"0.#"),1)="."),TRUE,FALSE)</formula>
    </cfRule>
    <cfRule type="expression" dxfId="111" priority="307">
      <formula>IF(AND(AL8&lt;0, RIGHT(TEXT(AL8,"0.#"),1)&lt;&gt;"."),TRUE,FALSE)</formula>
    </cfRule>
    <cfRule type="expression" dxfId="110" priority="308">
      <formula>IF(AND(AL8&lt;0, RIGHT(TEXT(AL8,"0.#"),1)="."),TRUE,FALSE)</formula>
    </cfRule>
  </conditionalFormatting>
  <conditionalFormatting sqref="Y8:Y9">
    <cfRule type="expression" dxfId="109" priority="303">
      <formula>IF(RIGHT(TEXT(Y8,"0.#"),1)=".",FALSE,TRUE)</formula>
    </cfRule>
    <cfRule type="expression" dxfId="108" priority="304">
      <formula>IF(RIGHT(TEXT(Y8,"0.#"),1)=".",TRUE,FALSE)</formula>
    </cfRule>
  </conditionalFormatting>
  <conditionalFormatting sqref="AL13:AO13">
    <cfRule type="expression" dxfId="107" priority="299">
      <formula>IF(AND(AL13&gt;=0, RIGHT(TEXT(AL13,"0.#"),1)&lt;&gt;"."),TRUE,FALSE)</formula>
    </cfRule>
    <cfRule type="expression" dxfId="106" priority="300">
      <formula>IF(AND(AL13&gt;=0, RIGHT(TEXT(AL13,"0.#"),1)="."),TRUE,FALSE)</formula>
    </cfRule>
    <cfRule type="expression" dxfId="105" priority="301">
      <formula>IF(AND(AL13&lt;0, RIGHT(TEXT(AL13,"0.#"),1)&lt;&gt;"."),TRUE,FALSE)</formula>
    </cfRule>
    <cfRule type="expression" dxfId="104" priority="302">
      <formula>IF(AND(AL13&lt;0, RIGHT(TEXT(AL13,"0.#"),1)="."),TRUE,FALSE)</formula>
    </cfRule>
  </conditionalFormatting>
  <conditionalFormatting sqref="AL17:AO18">
    <cfRule type="expression" dxfId="103" priority="293">
      <formula>IF(AND(AL17&gt;=0, RIGHT(TEXT(AL17,"0.#"),1)&lt;&gt;"."),TRUE,FALSE)</formula>
    </cfRule>
    <cfRule type="expression" dxfId="102" priority="294">
      <formula>IF(AND(AL17&gt;=0, RIGHT(TEXT(AL17,"0.#"),1)="."),TRUE,FALSE)</formula>
    </cfRule>
    <cfRule type="expression" dxfId="101" priority="295">
      <formula>IF(AND(AL17&lt;0, RIGHT(TEXT(AL17,"0.#"),1)&lt;&gt;"."),TRUE,FALSE)</formula>
    </cfRule>
    <cfRule type="expression" dxfId="100" priority="296">
      <formula>IF(AND(AL17&lt;0, RIGHT(TEXT(AL17,"0.#"),1)="."),TRUE,FALSE)</formula>
    </cfRule>
  </conditionalFormatting>
  <conditionalFormatting sqref="Y17:Y18">
    <cfRule type="expression" dxfId="99" priority="291">
      <formula>IF(RIGHT(TEXT(Y17,"0.#"),1)=".",FALSE,TRUE)</formula>
    </cfRule>
    <cfRule type="expression" dxfId="98" priority="292">
      <formula>IF(RIGHT(TEXT(Y17,"0.#"),1)=".",TRUE,FALSE)</formula>
    </cfRule>
  </conditionalFormatting>
  <conditionalFormatting sqref="AL22:AO22">
    <cfRule type="expression" dxfId="97" priority="287">
      <formula>IF(AND(AL22&gt;=0, RIGHT(TEXT(AL22,"0.#"),1)&lt;&gt;"."),TRUE,FALSE)</formula>
    </cfRule>
    <cfRule type="expression" dxfId="96" priority="288">
      <formula>IF(AND(AL22&gt;=0, RIGHT(TEXT(AL22,"0.#"),1)="."),TRUE,FALSE)</formula>
    </cfRule>
    <cfRule type="expression" dxfId="95" priority="289">
      <formula>IF(AND(AL22&lt;0, RIGHT(TEXT(AL22,"0.#"),1)&lt;&gt;"."),TRUE,FALSE)</formula>
    </cfRule>
    <cfRule type="expression" dxfId="94" priority="290">
      <formula>IF(AND(AL22&lt;0, RIGHT(TEXT(AL22,"0.#"),1)="."),TRUE,FALSE)</formula>
    </cfRule>
  </conditionalFormatting>
  <conditionalFormatting sqref="Y22">
    <cfRule type="expression" dxfId="93" priority="285">
      <formula>IF(RIGHT(TEXT(Y22,"0.#"),1)=".",FALSE,TRUE)</formula>
    </cfRule>
    <cfRule type="expression" dxfId="92" priority="286">
      <formula>IF(RIGHT(TEXT(Y22,"0.#"),1)=".",TRUE,FALSE)</formula>
    </cfRule>
  </conditionalFormatting>
  <conditionalFormatting sqref="AL30:AO30">
    <cfRule type="expression" dxfId="91" priority="275">
      <formula>IF(AND(AL30&gt;=0, RIGHT(TEXT(AL30,"0.#"),1)&lt;&gt;"."),TRUE,FALSE)</formula>
    </cfRule>
    <cfRule type="expression" dxfId="90" priority="276">
      <formula>IF(AND(AL30&gt;=0, RIGHT(TEXT(AL30,"0.#"),1)="."),TRUE,FALSE)</formula>
    </cfRule>
    <cfRule type="expression" dxfId="89" priority="277">
      <formula>IF(AND(AL30&lt;0, RIGHT(TEXT(AL30,"0.#"),1)&lt;&gt;"."),TRUE,FALSE)</formula>
    </cfRule>
    <cfRule type="expression" dxfId="88" priority="278">
      <formula>IF(AND(AL30&lt;0, RIGHT(TEXT(AL30,"0.#"),1)="."),TRUE,FALSE)</formula>
    </cfRule>
  </conditionalFormatting>
  <conditionalFormatting sqref="Y30">
    <cfRule type="expression" dxfId="87" priority="273">
      <formula>IF(RIGHT(TEXT(Y30,"0.#"),1)=".",FALSE,TRUE)</formula>
    </cfRule>
    <cfRule type="expression" dxfId="86" priority="274">
      <formula>IF(RIGHT(TEXT(Y30,"0.#"),1)=".",TRUE,FALSE)</formula>
    </cfRule>
  </conditionalFormatting>
  <conditionalFormatting sqref="AL34:AO34">
    <cfRule type="expression" dxfId="85" priority="269">
      <formula>IF(AND(AL34&gt;=0, RIGHT(TEXT(AL34,"0.#"),1)&lt;&gt;"."),TRUE,FALSE)</formula>
    </cfRule>
    <cfRule type="expression" dxfId="84" priority="270">
      <formula>IF(AND(AL34&gt;=0, RIGHT(TEXT(AL34,"0.#"),1)="."),TRUE,FALSE)</formula>
    </cfRule>
    <cfRule type="expression" dxfId="83" priority="271">
      <formula>IF(AND(AL34&lt;0, RIGHT(TEXT(AL34,"0.#"),1)&lt;&gt;"."),TRUE,FALSE)</formula>
    </cfRule>
    <cfRule type="expression" dxfId="82" priority="272">
      <formula>IF(AND(AL34&lt;0, RIGHT(TEXT(AL34,"0.#"),1)="."),TRUE,FALSE)</formula>
    </cfRule>
  </conditionalFormatting>
  <conditionalFormatting sqref="Y34">
    <cfRule type="expression" dxfId="81" priority="267">
      <formula>IF(RIGHT(TEXT(Y34,"0.#"),1)=".",FALSE,TRUE)</formula>
    </cfRule>
    <cfRule type="expression" dxfId="80" priority="268">
      <formula>IF(RIGHT(TEXT(Y34,"0.#"),1)=".",TRUE,FALSE)</formula>
    </cfRule>
  </conditionalFormatting>
  <conditionalFormatting sqref="AL48:AO55">
    <cfRule type="expression" dxfId="79" priority="257">
      <formula>IF(AND(AL48&gt;=0, RIGHT(TEXT(AL48,"0.#"),1)&lt;&gt;"."),TRUE,FALSE)</formula>
    </cfRule>
    <cfRule type="expression" dxfId="78" priority="258">
      <formula>IF(AND(AL48&gt;=0, RIGHT(TEXT(AL48,"0.#"),1)="."),TRUE,FALSE)</formula>
    </cfRule>
    <cfRule type="expression" dxfId="77" priority="259">
      <formula>IF(AND(AL48&lt;0, RIGHT(TEXT(AL48,"0.#"),1)&lt;&gt;"."),TRUE,FALSE)</formula>
    </cfRule>
    <cfRule type="expression" dxfId="76" priority="260">
      <formula>IF(AND(AL48&lt;0, RIGHT(TEXT(AL48,"0.#"),1)="."),TRUE,FALSE)</formula>
    </cfRule>
  </conditionalFormatting>
  <conditionalFormatting sqref="Y48:Y55">
    <cfRule type="expression" dxfId="75" priority="255">
      <formula>IF(RIGHT(TEXT(Y48,"0.#"),1)=".",FALSE,TRUE)</formula>
    </cfRule>
    <cfRule type="expression" dxfId="74" priority="256">
      <formula>IF(RIGHT(TEXT(Y48,"0.#"),1)=".",TRUE,FALSE)</formula>
    </cfRule>
  </conditionalFormatting>
  <conditionalFormatting sqref="AL59:AO59">
    <cfRule type="expression" dxfId="73" priority="251">
      <formula>IF(AND(AL59&gt;=0, RIGHT(TEXT(AL59,"0.#"),1)&lt;&gt;"."),TRUE,FALSE)</formula>
    </cfRule>
    <cfRule type="expression" dxfId="72" priority="252">
      <formula>IF(AND(AL59&gt;=0, RIGHT(TEXT(AL59,"0.#"),1)="."),TRUE,FALSE)</formula>
    </cfRule>
    <cfRule type="expression" dxfId="71" priority="253">
      <formula>IF(AND(AL59&lt;0, RIGHT(TEXT(AL59,"0.#"),1)&lt;&gt;"."),TRUE,FALSE)</formula>
    </cfRule>
    <cfRule type="expression" dxfId="70" priority="254">
      <formula>IF(AND(AL59&lt;0, RIGHT(TEXT(AL59,"0.#"),1)="."),TRUE,FALSE)</formula>
    </cfRule>
  </conditionalFormatting>
  <conditionalFormatting sqref="Y59:Y68">
    <cfRule type="expression" dxfId="69" priority="249">
      <formula>IF(RIGHT(TEXT(Y59,"0.#"),1)=".",FALSE,TRUE)</formula>
    </cfRule>
    <cfRule type="expression" dxfId="68" priority="250">
      <formula>IF(RIGHT(TEXT(Y59,"0.#"),1)=".",TRUE,FALSE)</formula>
    </cfRule>
  </conditionalFormatting>
  <conditionalFormatting sqref="AL26:AO26">
    <cfRule type="expression" dxfId="67" priority="71">
      <formula>IF(AND(AL26&gt;=0, RIGHT(TEXT(AL26,"0.#"),1)&lt;&gt;"."),TRUE,FALSE)</formula>
    </cfRule>
    <cfRule type="expression" dxfId="66" priority="72">
      <formula>IF(AND(AL26&gt;=0, RIGHT(TEXT(AL26,"0.#"),1)="."),TRUE,FALSE)</formula>
    </cfRule>
    <cfRule type="expression" dxfId="65" priority="73">
      <formula>IF(AND(AL26&lt;0, RIGHT(TEXT(AL26,"0.#"),1)&lt;&gt;"."),TRUE,FALSE)</formula>
    </cfRule>
    <cfRule type="expression" dxfId="64" priority="74">
      <formula>IF(AND(AL26&lt;0, RIGHT(TEXT(AL26,"0.#"),1)="."),TRUE,FALSE)</formula>
    </cfRule>
  </conditionalFormatting>
  <conditionalFormatting sqref="Y26">
    <cfRule type="expression" dxfId="63" priority="69">
      <formula>IF(RIGHT(TEXT(Y26,"0.#"),1)=".",FALSE,TRUE)</formula>
    </cfRule>
    <cfRule type="expression" dxfId="62" priority="70">
      <formula>IF(RIGHT(TEXT(Y26,"0.#"),1)=".",TRUE,FALSE)</formula>
    </cfRule>
  </conditionalFormatting>
  <conditionalFormatting sqref="Y13">
    <cfRule type="expression" dxfId="61" priority="67">
      <formula>IF(RIGHT(TEXT(Y13,"0.#"),1)=".",FALSE,TRUE)</formula>
    </cfRule>
    <cfRule type="expression" dxfId="60" priority="68">
      <formula>IF(RIGHT(TEXT(Y13,"0.#"),1)=".",TRUE,FALSE)</formula>
    </cfRule>
  </conditionalFormatting>
  <conditionalFormatting sqref="AL38:AO38">
    <cfRule type="expression" dxfId="59" priority="57">
      <formula>IF(AND(AL38&gt;=0, RIGHT(TEXT(AL38,"0.#"),1)&lt;&gt;"."),TRUE,FALSE)</formula>
    </cfRule>
    <cfRule type="expression" dxfId="58" priority="58">
      <formula>IF(AND(AL38&gt;=0, RIGHT(TEXT(AL38,"0.#"),1)="."),TRUE,FALSE)</formula>
    </cfRule>
    <cfRule type="expression" dxfId="57" priority="59">
      <formula>IF(AND(AL38&lt;0, RIGHT(TEXT(AL38,"0.#"),1)&lt;&gt;"."),TRUE,FALSE)</formula>
    </cfRule>
    <cfRule type="expression" dxfId="56" priority="60">
      <formula>IF(AND(AL38&lt;0, RIGHT(TEXT(AL38,"0.#"),1)="."),TRUE,FALSE)</formula>
    </cfRule>
  </conditionalFormatting>
  <conditionalFormatting sqref="Y38">
    <cfRule type="expression" dxfId="55" priority="55">
      <formula>IF(RIGHT(TEXT(Y38,"0.#"),1)=".",FALSE,TRUE)</formula>
    </cfRule>
    <cfRule type="expression" dxfId="54" priority="56">
      <formula>IF(RIGHT(TEXT(Y38,"0.#"),1)=".",TRUE,FALSE)</formula>
    </cfRule>
  </conditionalFormatting>
  <conditionalFormatting sqref="AL41:AO44">
    <cfRule type="expression" dxfId="53" priority="51">
      <formula>IF(AND(AL41&gt;=0, RIGHT(TEXT(AL41,"0.#"),1)&lt;&gt;"."),TRUE,FALSE)</formula>
    </cfRule>
    <cfRule type="expression" dxfId="52" priority="52">
      <formula>IF(AND(AL41&gt;=0, RIGHT(TEXT(AL41,"0.#"),1)="."),TRUE,FALSE)</formula>
    </cfRule>
    <cfRule type="expression" dxfId="51" priority="53">
      <formula>IF(AND(AL41&lt;0, RIGHT(TEXT(AL41,"0.#"),1)&lt;&gt;"."),TRUE,FALSE)</formula>
    </cfRule>
    <cfRule type="expression" dxfId="50" priority="54">
      <formula>IF(AND(AL41&lt;0, RIGHT(TEXT(AL41,"0.#"),1)="."),TRUE,FALSE)</formula>
    </cfRule>
  </conditionalFormatting>
  <conditionalFormatting sqref="Y41:Y44">
    <cfRule type="expression" dxfId="49" priority="49">
      <formula>IF(RIGHT(TEXT(Y41,"0.#"),1)=".",FALSE,TRUE)</formula>
    </cfRule>
    <cfRule type="expression" dxfId="48" priority="50">
      <formula>IF(RIGHT(TEXT(Y41,"0.#"),1)=".",TRUE,FALSE)</formula>
    </cfRule>
  </conditionalFormatting>
  <conditionalFormatting sqref="AL40:AO40">
    <cfRule type="expression" dxfId="47" priority="45">
      <formula>IF(AND(AL40&gt;=0, RIGHT(TEXT(AL40,"0.#"),1)&lt;&gt;"."),TRUE,FALSE)</formula>
    </cfRule>
    <cfRule type="expression" dxfId="46" priority="46">
      <formula>IF(AND(AL40&gt;=0, RIGHT(TEXT(AL40,"0.#"),1)="."),TRUE,FALSE)</formula>
    </cfRule>
    <cfRule type="expression" dxfId="45" priority="47">
      <formula>IF(AND(AL40&lt;0, RIGHT(TEXT(AL40,"0.#"),1)&lt;&gt;"."),TRUE,FALSE)</formula>
    </cfRule>
    <cfRule type="expression" dxfId="44" priority="48">
      <formula>IF(AND(AL40&lt;0, RIGHT(TEXT(AL40,"0.#"),1)="."),TRUE,FALSE)</formula>
    </cfRule>
  </conditionalFormatting>
  <conditionalFormatting sqref="Y40">
    <cfRule type="expression" dxfId="43" priority="43">
      <formula>IF(RIGHT(TEXT(Y40,"0.#"),1)=".",FALSE,TRUE)</formula>
    </cfRule>
    <cfRule type="expression" dxfId="42" priority="44">
      <formula>IF(RIGHT(TEXT(Y40,"0.#"),1)=".",TRUE,FALSE)</formula>
    </cfRule>
  </conditionalFormatting>
  <conditionalFormatting sqref="AL39:AO39">
    <cfRule type="expression" dxfId="41" priority="39">
      <formula>IF(AND(AL39&gt;=0, RIGHT(TEXT(AL39,"0.#"),1)&lt;&gt;"."),TRUE,FALSE)</formula>
    </cfRule>
    <cfRule type="expression" dxfId="40" priority="40">
      <formula>IF(AND(AL39&gt;=0, RIGHT(TEXT(AL39,"0.#"),1)="."),TRUE,FALSE)</formula>
    </cfRule>
    <cfRule type="expression" dxfId="39" priority="41">
      <formula>IF(AND(AL39&lt;0, RIGHT(TEXT(AL39,"0.#"),1)&lt;&gt;"."),TRUE,FALSE)</formula>
    </cfRule>
    <cfRule type="expression" dxfId="38" priority="42">
      <formula>IF(AND(AL39&lt;0, RIGHT(TEXT(AL39,"0.#"),1)="."),TRUE,FALSE)</formula>
    </cfRule>
  </conditionalFormatting>
  <conditionalFormatting sqref="Y39">
    <cfRule type="expression" dxfId="37" priority="37">
      <formula>IF(RIGHT(TEXT(Y39,"0.#"),1)=".",FALSE,TRUE)</formula>
    </cfRule>
    <cfRule type="expression" dxfId="36" priority="38">
      <formula>IF(RIGHT(TEXT(Y39,"0.#"),1)=".",TRUE,FALSE)</formula>
    </cfRule>
  </conditionalFormatting>
  <conditionalFormatting sqref="AL60:AO60">
    <cfRule type="expression" dxfId="35" priority="33">
      <formula>IF(AND(AL60&gt;=0, RIGHT(TEXT(AL60,"0.#"),1)&lt;&gt;"."),TRUE,FALSE)</formula>
    </cfRule>
    <cfRule type="expression" dxfId="34" priority="34">
      <formula>IF(AND(AL60&gt;=0, RIGHT(TEXT(AL60,"0.#"),1)="."),TRUE,FALSE)</formula>
    </cfRule>
    <cfRule type="expression" dxfId="33" priority="35">
      <formula>IF(AND(AL60&lt;0, RIGHT(TEXT(AL60,"0.#"),1)&lt;&gt;"."),TRUE,FALSE)</formula>
    </cfRule>
    <cfRule type="expression" dxfId="32" priority="36">
      <formula>IF(AND(AL60&lt;0, RIGHT(TEXT(AL60,"0.#"),1)="."),TRUE,FALSE)</formula>
    </cfRule>
  </conditionalFormatting>
  <conditionalFormatting sqref="AL61:AO61">
    <cfRule type="expression" dxfId="31" priority="29">
      <formula>IF(AND(AL61&gt;=0, RIGHT(TEXT(AL61,"0.#"),1)&lt;&gt;"."),TRUE,FALSE)</formula>
    </cfRule>
    <cfRule type="expression" dxfId="30" priority="30">
      <formula>IF(AND(AL61&gt;=0, RIGHT(TEXT(AL61,"0.#"),1)="."),TRUE,FALSE)</formula>
    </cfRule>
    <cfRule type="expression" dxfId="29" priority="31">
      <formula>IF(AND(AL61&lt;0, RIGHT(TEXT(AL61,"0.#"),1)&lt;&gt;"."),TRUE,FALSE)</formula>
    </cfRule>
    <cfRule type="expression" dxfId="28" priority="32">
      <formula>IF(AND(AL61&lt;0, RIGHT(TEXT(AL61,"0.#"),1)="."),TRUE,FALSE)</formula>
    </cfRule>
  </conditionalFormatting>
  <conditionalFormatting sqref="AL62:AO62">
    <cfRule type="expression" dxfId="27" priority="25">
      <formula>IF(AND(AL62&gt;=0, RIGHT(TEXT(AL62,"0.#"),1)&lt;&gt;"."),TRUE,FALSE)</formula>
    </cfRule>
    <cfRule type="expression" dxfId="26" priority="26">
      <formula>IF(AND(AL62&gt;=0, RIGHT(TEXT(AL62,"0.#"),1)="."),TRUE,FALSE)</formula>
    </cfRule>
    <cfRule type="expression" dxfId="25" priority="27">
      <formula>IF(AND(AL62&lt;0, RIGHT(TEXT(AL62,"0.#"),1)&lt;&gt;"."),TRUE,FALSE)</formula>
    </cfRule>
    <cfRule type="expression" dxfId="24" priority="28">
      <formula>IF(AND(AL62&lt;0, RIGHT(TEXT(AL62,"0.#"),1)="."),TRUE,FALSE)</formula>
    </cfRule>
  </conditionalFormatting>
  <conditionalFormatting sqref="AL63:AO63">
    <cfRule type="expression" dxfId="23" priority="21">
      <formula>IF(AND(AL63&gt;=0, RIGHT(TEXT(AL63,"0.#"),1)&lt;&gt;"."),TRUE,FALSE)</formula>
    </cfRule>
    <cfRule type="expression" dxfId="22" priority="22">
      <formula>IF(AND(AL63&gt;=0, RIGHT(TEXT(AL63,"0.#"),1)="."),TRUE,FALSE)</formula>
    </cfRule>
    <cfRule type="expression" dxfId="21" priority="23">
      <formula>IF(AND(AL63&lt;0, RIGHT(TEXT(AL63,"0.#"),1)&lt;&gt;"."),TRUE,FALSE)</formula>
    </cfRule>
    <cfRule type="expression" dxfId="20" priority="24">
      <formula>IF(AND(AL63&lt;0, RIGHT(TEXT(AL63,"0.#"),1)="."),TRUE,FALSE)</formula>
    </cfRule>
  </conditionalFormatting>
  <conditionalFormatting sqref="AL64:AO64">
    <cfRule type="expression" dxfId="19" priority="17">
      <formula>IF(AND(AL64&gt;=0, RIGHT(TEXT(AL64,"0.#"),1)&lt;&gt;"."),TRUE,FALSE)</formula>
    </cfRule>
    <cfRule type="expression" dxfId="18" priority="18">
      <formula>IF(AND(AL64&gt;=0, RIGHT(TEXT(AL64,"0.#"),1)="."),TRUE,FALSE)</formula>
    </cfRule>
    <cfRule type="expression" dxfId="17" priority="19">
      <formula>IF(AND(AL64&lt;0, RIGHT(TEXT(AL64,"0.#"),1)&lt;&gt;"."),TRUE,FALSE)</formula>
    </cfRule>
    <cfRule type="expression" dxfId="16" priority="20">
      <formula>IF(AND(AL64&lt;0, RIGHT(TEXT(AL64,"0.#"),1)="."),TRUE,FALSE)</formula>
    </cfRule>
  </conditionalFormatting>
  <conditionalFormatting sqref="AL65:AO65">
    <cfRule type="expression" dxfId="15" priority="13">
      <formula>IF(AND(AL65&gt;=0, RIGHT(TEXT(AL65,"0.#"),1)&lt;&gt;"."),TRUE,FALSE)</formula>
    </cfRule>
    <cfRule type="expression" dxfId="14" priority="14">
      <formula>IF(AND(AL65&gt;=0, RIGHT(TEXT(AL65,"0.#"),1)="."),TRUE,FALSE)</formula>
    </cfRule>
    <cfRule type="expression" dxfId="13" priority="15">
      <formula>IF(AND(AL65&lt;0, RIGHT(TEXT(AL65,"0.#"),1)&lt;&gt;"."),TRUE,FALSE)</formula>
    </cfRule>
    <cfRule type="expression" dxfId="12" priority="16">
      <formula>IF(AND(AL65&lt;0, RIGHT(TEXT(AL65,"0.#"),1)="."),TRUE,FALSE)</formula>
    </cfRule>
  </conditionalFormatting>
  <conditionalFormatting sqref="AL66:AO66">
    <cfRule type="expression" dxfId="11" priority="9">
      <formula>IF(AND(AL66&gt;=0, RIGHT(TEXT(AL66,"0.#"),1)&lt;&gt;"."),TRUE,FALSE)</formula>
    </cfRule>
    <cfRule type="expression" dxfId="10" priority="10">
      <formula>IF(AND(AL66&gt;=0, RIGHT(TEXT(AL66,"0.#"),1)="."),TRUE,FALSE)</formula>
    </cfRule>
    <cfRule type="expression" dxfId="9" priority="11">
      <formula>IF(AND(AL66&lt;0, RIGHT(TEXT(AL66,"0.#"),1)&lt;&gt;"."),TRUE,FALSE)</formula>
    </cfRule>
    <cfRule type="expression" dxfId="8" priority="12">
      <formula>IF(AND(AL66&lt;0, RIGHT(TEXT(AL66,"0.#"),1)="."),TRUE,FALSE)</formula>
    </cfRule>
  </conditionalFormatting>
  <conditionalFormatting sqref="AL67:AO67">
    <cfRule type="expression" dxfId="7" priority="5">
      <formula>IF(AND(AL67&gt;=0, RIGHT(TEXT(AL67,"0.#"),1)&lt;&gt;"."),TRUE,FALSE)</formula>
    </cfRule>
    <cfRule type="expression" dxfId="6" priority="6">
      <formula>IF(AND(AL67&gt;=0, RIGHT(TEXT(AL67,"0.#"),1)="."),TRUE,FALSE)</formula>
    </cfRule>
    <cfRule type="expression" dxfId="5" priority="7">
      <formula>IF(AND(AL67&lt;0, RIGHT(TEXT(AL67,"0.#"),1)&lt;&gt;"."),TRUE,FALSE)</formula>
    </cfRule>
    <cfRule type="expression" dxfId="4" priority="8">
      <formula>IF(AND(AL67&lt;0, RIGHT(TEXT(AL67,"0.#"),1)="."),TRUE,FALSE)</formula>
    </cfRule>
  </conditionalFormatting>
  <conditionalFormatting sqref="AL68:AO68">
    <cfRule type="expression" dxfId="3" priority="1">
      <formula>IF(AND(AL68&gt;=0, RIGHT(TEXT(AL68,"0.#"),1)&lt;&gt;"."),TRUE,FALSE)</formula>
    </cfRule>
    <cfRule type="expression" dxfId="2" priority="2">
      <formula>IF(AND(AL68&gt;=0, RIGHT(TEXT(AL68,"0.#"),1)="."),TRUE,FALSE)</formula>
    </cfRule>
    <cfRule type="expression" dxfId="1" priority="3">
      <formula>IF(AND(AL68&lt;0, RIGHT(TEXT(AL68,"0.#"),1)&lt;&gt;"."),TRUE,FALSE)</formula>
    </cfRule>
    <cfRule type="expression" dxfId="0" priority="4">
      <formula>IF(AND(AL68&lt;0, RIGHT(TEXT(AL68,"0.#"),1)="."),TRUE,FALSE)</formula>
    </cfRule>
  </conditionalFormatting>
  <dataValidations count="3">
    <dataValidation type="custom" imeMode="disabled" allowBlank="1" showInputMessage="1" showErrorMessage="1" sqref="AL8:AL9 AL26 AL30 AL13 AL34 AL38:AL44 AL48:AL55 AL59:AL68 AL22 AL17:AL18 AL4 Y4:AB4 Y8:AB9 Y13:AB13 Y17:AB18 Y22:AB22 Y26:AB26 Y30:AB30 Y34:AB34 Y38:AB44 Y48:AB55 Y59:AB68">
      <formula1>OR(ISNUMBER(Y4), Y4="-")</formula1>
    </dataValidation>
    <dataValidation type="custom" imeMode="disabled" allowBlank="1" showInputMessage="1" showErrorMessage="1" sqref="AH4:AK4 AH8:AK9 AH13:AK13 AH17:AK18 AH22:AK22 AH26:AK26 AH30:AK30 AH34:AK34 AH38:AK44 AH48:AK55 AH59:AK68">
      <formula1>OR(AND(MOD(IF(ISNUMBER(AH4), AH4, 0.5),1)=0, 0&lt;=AH4), AH4="-")</formula1>
    </dataValidation>
    <dataValidation type="custom" allowBlank="1" showInputMessage="1" showErrorMessage="1" errorTitle="法人番号チェック" error="法人番号は13桁の数字で入力してください。" sqref="J59:O68 J48:O55 J38:O44 J34:O34 J30:O30 J26:O26 J22:O22 J17:O18 J13:O13 J8:O9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rowBreaks count="2" manualBreakCount="2">
    <brk id="35" max="49" man="1"/>
    <brk id="56" max="4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AC8:AG9 AC13:AG13 AC17:AG18 AC22:AG22 AC26:AG26 AC30:AG30 AC34:AG34 AC38:AG44 AC48:AG55 AC59:AG68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2022-08-26T10:20:06Z</dcterms:created>
  <dcterms:modified xsi:type="dcterms:W3CDTF">2022-09-14T02:58:46Z</dcterms:modified>
</cp:coreProperties>
</file>