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行政事業レビューシート!$A$3:$BH$134</definedName>
    <definedName name="_xlnm.Print_Area" localSheetId="0">行政事業レビューシート!$A$1:$AX$132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29" i="11" l="1"/>
  <c r="AY131" i="11" l="1"/>
  <c r="AY132" i="11"/>
  <c r="AY130" i="11"/>
  <c r="AY54" i="11" l="1"/>
  <c r="AY56" i="11" s="1"/>
  <c r="AY49" i="11"/>
  <c r="AY52" i="11" s="1"/>
  <c r="AY39" i="11"/>
  <c r="AY47" i="11" s="1"/>
  <c r="AY50" i="11" l="1"/>
  <c r="AY58" i="11"/>
  <c r="AY44" i="11"/>
  <c r="AY55" i="11"/>
  <c r="AY57" i="11"/>
  <c r="AY51" i="11"/>
  <c r="AY53" i="11"/>
  <c r="AY48" i="11"/>
  <c r="AY41" i="11"/>
  <c r="AY45" i="11"/>
  <c r="AY40" i="11"/>
  <c r="AY42" i="11"/>
  <c r="AY46" i="11"/>
  <c r="AY43" i="11"/>
  <c r="AW107" i="11" l="1"/>
  <c r="AT107" i="11"/>
  <c r="AQ107" i="11"/>
  <c r="AL107" i="11"/>
  <c r="AI107" i="11"/>
  <c r="AF107" i="11"/>
  <c r="Z107" i="11"/>
  <c r="W107" i="11"/>
  <c r="T107" i="11"/>
  <c r="N107" i="11"/>
  <c r="AW106" i="11"/>
  <c r="AT106" i="11"/>
  <c r="AQ106" i="11"/>
  <c r="AL106" i="11"/>
  <c r="AI106" i="11"/>
  <c r="AF106" i="11"/>
  <c r="Z106" i="11"/>
  <c r="W106" i="11"/>
  <c r="T106" i="11"/>
  <c r="N106" i="11"/>
  <c r="K106" i="11"/>
  <c r="H106" i="11"/>
  <c r="AU132" i="11" l="1"/>
  <c r="Y132" i="11"/>
  <c r="AU128" i="11"/>
  <c r="Y128"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<sst xmlns="http://schemas.openxmlformats.org/spreadsheetml/2006/main" count="853" uniqueCount="631">
  <si>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</si>
  <si>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</si>
  <si>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</si>
  <si>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</si>
  <si>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</si>
  <si>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</si>
  <si>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</si>
  <si>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</si>
  <si>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</si>
  <si>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</si>
  <si>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</si>
  <si>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</si>
  <si>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</si>
  <si>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</si>
  <si>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</si>
  <si>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</si>
  <si>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</si>
  <si>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</si>
  <si>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</si>
  <si>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</si>
  <si>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</si>
  <si>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</si>
  <si>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</si>
  <si>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</si>
  <si>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</si>
  <si>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</si>
  <si>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</si>
  <si>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</si>
  <si>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</si>
  <si>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</si>
  <si>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</si>
  <si>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</si>
  <si>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</si>
  <si>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</si>
  <si>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</si>
  <si>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</si>
  <si>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</si>
  <si>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</si>
  <si>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</si>
  <si>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</si>
  <si>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</si>
  <si>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</si>
  <si>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</si>
  <si>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</si>
  <si>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</si>
  <si>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</si>
  <si>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</si>
  <si>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</si>
  <si>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</si>
  <si>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</si>
  <si>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</si>
  <si>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</si>
  <si>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</si>
  <si>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</si>
  <si>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</si>
  <si>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</si>
  <si>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</si>
  <si>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</si>
  <si>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</si>
  <si>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</si>
  <si>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</si>
  <si>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</si>
  <si>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</si>
  <si>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</si>
  <si>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</si>
  <si>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</si>
  <si>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</si>
  <si>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</si>
  <si>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</si>
  <si>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</si>
  <si>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</si>
  <si>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</si>
  <si>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</si>
  <si>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</si>
  <si>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</si>
  <si>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</si>
  <si>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</si>
  <si>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</si>
  <si>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</si>
  <si>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</si>
  <si>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</si>
  <si>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</si>
  <si>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</si>
  <si>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</si>
  <si>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</si>
  <si>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</si>
  <si>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</si>
  <si>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</si>
  <si>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</si>
  <si>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</si>
  <si>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</si>
  <si>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</si>
  <si>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</si>
  <si>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</si>
  <si>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</si>
  <si>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</si>
  <si>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</si>
  <si>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</si>
  <si>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</si>
  <si>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</si>
  <si>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</si>
  <si>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</si>
  <si>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</si>
  <si>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</si>
  <si>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</si>
  <si>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</si>
  <si>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</si>
  <si>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</si>
  <si>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</si>
  <si>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</si>
  <si>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</si>
  <si>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</si>
  <si>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</si>
  <si>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</si>
  <si>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</si>
  <si>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</si>
  <si>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</si>
  <si>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</si>
  <si>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</si>
  <si>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</si>
  <si>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</si>
  <si>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</si>
  <si>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</si>
  <si>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</si>
  <si>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</si>
  <si>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</si>
  <si>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</si>
  <si>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</si>
  <si>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</si>
  <si>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</si>
  <si>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</si>
  <si>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</si>
  <si>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</si>
  <si>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</si>
  <si>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</si>
  <si>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</si>
  <si>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</si>
  <si>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</si>
  <si>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</si>
  <si>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</si>
  <si>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</si>
  <si>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</si>
  <si>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</si>
  <si>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</si>
  <si>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</si>
  <si>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</si>
  <si>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</si>
  <si>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</si>
  <si>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</si>
  <si>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</si>
  <si>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</si>
  <si>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</si>
  <si>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</si>
  <si>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</si>
  <si>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</si>
  <si>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</si>
  <si>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</si>
  <si>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</si>
  <si>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</si>
  <si>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</si>
  <si>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</si>
  <si>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</si>
  <si>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</si>
  <si>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</si>
  <si>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</si>
  <si>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</si>
  <si>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</si>
  <si>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</si>
  <si>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</si>
  <si>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</si>
  <si>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</si>
  <si>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</si>
  <si>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</si>
  <si>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</si>
  <si>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</si>
  <si>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</si>
  <si>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</si>
  <si>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</si>
  <si>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</si>
  <si>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</si>
  <si>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</si>
  <si>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</si>
  <si>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</si>
  <si>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</si>
  <si>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</si>
  <si>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</si>
  <si>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</si>
  <si>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</si>
  <si>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</si>
  <si>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</si>
  <si>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</si>
  <si>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</si>
  <si>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</si>
  <si>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</si>
  <si>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</si>
  <si>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</si>
  <si>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</si>
  <si>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</si>
  <si>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</si>
  <si>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</si>
  <si>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</si>
  <si>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</si>
  <si>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</si>
  <si>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</si>
  <si>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</si>
  <si>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</si>
  <si>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</si>
  <si>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</si>
  <si>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</si>
  <si>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</si>
  <si>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</si>
  <si>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</si>
  <si>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</si>
  <si>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</si>
  <si>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</si>
  <si>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</si>
  <si>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</si>
  <si>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</si>
  <si>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</si>
  <si>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</si>
  <si>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</si>
  <si>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</si>
  <si>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</si>
  <si>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</si>
  <si>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</si>
  <si>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</si>
  <si>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</si>
  <si>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</si>
  <si>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</si>
  <si>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</si>
  <si>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</si>
  <si>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</si>
  <si>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</si>
  <si>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</si>
  <si>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</si>
  <si>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</si>
  <si>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</si>
  <si>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</si>
  <si>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</si>
  <si>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</si>
  <si>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</si>
  <si>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</si>
  <si>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</si>
  <si>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</si>
  <si>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</si>
  <si>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</si>
  <si>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</si>
  <si>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</si>
  <si>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</si>
  <si>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</si>
  <si>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</si>
  <si>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</si>
  <si>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</si>
  <si>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</si>
  <si>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</si>
  <si>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</si>
  <si>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</si>
  <si>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</si>
  <si>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</si>
  <si>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</si>
  <si>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</si>
  <si>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</si>
  <si>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</si>
  <si>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</si>
  <si>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</si>
  <si>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</si>
  <si>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</si>
  <si>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</si>
  <si>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</si>
  <si>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</si>
  <si>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</si>
  <si>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</si>
  <si>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</si>
  <si>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</si>
  <si>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</si>
  <si>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</si>
  <si>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</si>
  <si>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</si>
  <si>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</si>
  <si>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</si>
  <si>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</si>
  <si>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</si>
  <si>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</si>
  <si>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</si>
  <si>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</si>
  <si>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</si>
  <si>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</si>
  <si>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</si>
  <si>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</si>
  <si>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</si>
  <si>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</si>
  <si>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</si>
  <si>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</si>
  <si>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</si>
  <si>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</si>
  <si>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</si>
  <si>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</si>
  <si>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</si>
  <si>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</si>
  <si>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</si>
  <si>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</si>
  <si>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</si>
  <si>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</si>
  <si>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</si>
  <si>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</si>
  <si>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</si>
  <si>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</si>
  <si>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</si>
  <si>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</si>
  <si>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</si>
  <si>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</si>
  <si>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</si>
  <si>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</si>
  <si>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</si>
  <si>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</si>
  <si>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</si>
  <si>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</si>
  <si>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</si>
  <si>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</si>
  <si>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</si>
  <si>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</si>
  <si>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</si>
  <si>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</si>
  <si>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</si>
  <si>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</si>
  <si>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</si>
  <si>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</si>
  <si>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</si>
  <si>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</si>
  <si>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</si>
  <si>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</si>
  <si>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</si>
  <si>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</si>
  <si>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</si>
  <si>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</si>
  <si>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</si>
  <si>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</si>
  <si>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</si>
  <si>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</si>
  <si>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</si>
  <si>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</si>
  <si>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</si>
  <si>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</si>
  <si>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</si>
  <si>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</si>
  <si>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</si>
  <si>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</si>
  <si>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</si>
  <si>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</si>
  <si>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</si>
  <si>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</si>
  <si>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</si>
  <si>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</si>
  <si>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</si>
  <si>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</si>
  <si>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</si>
  <si>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</si>
  <si>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</si>
  <si>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</si>
  <si>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</si>
  <si>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</si>
  <si>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</si>
  <si>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</si>
  <si>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</si>
  <si>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</si>
  <si>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</si>
  <si>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</si>
  <si>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</si>
  <si>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</si>
  <si>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</si>
  <si>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</si>
  <si>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</si>
  <si>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</si>
  <si>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</si>
  <si>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</si>
  <si>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</si>
  <si>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</si>
  <si>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</si>
  <si>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</si>
  <si>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</si>
  <si>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</si>
  <si>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</si>
  <si>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</si>
  <si>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</si>
  <si>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</si>
  <si>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</si>
  <si>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</si>
  <si>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</si>
  <si>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</si>
  <si>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</si>
  <si>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</si>
  <si>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</si>
  <si>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</si>
  <si>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</si>
  <si>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</si>
  <si>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</si>
  <si>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</si>
  <si>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</si>
  <si>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</si>
  <si>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</si>
  <si>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</si>
  <si>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</si>
  <si>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</si>
  <si>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</si>
  <si>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</si>
  <si>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</si>
  <si>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</si>
  <si>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</si>
  <si>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</si>
  <si>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</si>
  <si>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</si>
  <si>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</si>
  <si>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</si>
  <si>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</si>
  <si>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</si>
  <si>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</si>
  <si>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</si>
  <si>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</si>
  <si>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</si>
  <si>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</si>
  <si>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</si>
  <si>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</si>
  <si>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</si>
  <si>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</si>
  <si>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</si>
  <si>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</si>
  <si>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</si>
  <si>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</si>
  <si>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</si>
  <si>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</si>
  <si>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</si>
  <si>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</si>
  <si>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</si>
  <si>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</si>
  <si>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</si>
  <si>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</si>
  <si>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</si>
  <si>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</si>
  <si>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</si>
  <si>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</si>
  <si>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</si>
  <si>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</si>
  <si>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</si>
  <si>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</si>
  <si>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</si>
  <si>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</si>
  <si>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</si>
  <si>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</si>
  <si>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</si>
  <si>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</si>
  <si>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</si>
  <si>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</si>
  <si>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</si>
  <si>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</si>
  <si>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</si>
  <si>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</si>
  <si>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</si>
  <si>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</si>
  <si>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</si>
  <si>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</si>
  <si>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</si>
  <si>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</si>
  <si>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</si>
  <si>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</si>
  <si>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</si>
  <si>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</si>
  <si>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</si>
  <si>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</si>
  <si>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</si>
  <si>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</si>
  <si>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</si>
  <si>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</si>
  <si>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</si>
  <si>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</si>
  <si>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</si>
  <si>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</si>
  <si>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</si>
  <si>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</si>
  <si>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</si>
  <si>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</si>
  <si>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</si>
  <si>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</si>
  <si>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</si>
  <si>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</si>
  <si>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</si>
  <si>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</si>
  <si>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</si>
  <si>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</si>
  <si>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</si>
  <si>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</si>
  <si>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</si>
  <si>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</si>
  <si>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</si>
  <si>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</si>
  <si>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</si>
  <si>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</si>
  <si>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</si>
  <si>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</si>
  <si>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</si>
  <si>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</si>
  <si>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</si>
  <si>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</si>
  <si>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</si>
  <si>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</si>
  <si>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</si>
  <si>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</si>
  <si>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</si>
  <si>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</si>
  <si>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</si>
  <si>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</si>
  <si>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</si>
  <si>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</si>
  <si>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</si>
  <si>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</si>
  <si>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</si>
  <si>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</si>
  <si>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</si>
  <si>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</si>
  <si>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</si>
  <si>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</si>
  <si>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</si>
  <si>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</si>
  <si>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</si>
  <si>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</si>
  <si>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</si>
  <si>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</si>
  <si>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</si>
  <si>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</si>
  <si>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</si>
  <si>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</si>
  <si>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</si>
  <si>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</si>
  <si>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</si>
  <si>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</si>
  <si>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</si>
  <si>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</si>
  <si>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</si>
  <si>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</si>
  <si>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</si>
  <si>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</si>
  <si>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</si>
  <si>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</si>
  <si>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</si>
  <si>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</si>
  <si>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</si>
  <si>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</si>
  <si>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</si>
  <si>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</si>
  <si>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</si>
  <si>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</si>
  <si>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</si>
  <si>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</si>
  <si>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</si>
  <si>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</si>
  <si>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</si>
  <si>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</si>
  <si>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</si>
  <si>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</si>
  <si>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</si>
  <si>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内閣府</t>
  </si>
  <si>
    <t>科学技術イノベーション創造推進費（健康・医療分野）</t>
  </si>
  <si>
    <t>科学技術・イノベーション推進事務局</t>
  </si>
  <si>
    <t>平成26年度</t>
  </si>
  <si>
    <t>終了予定なし</t>
  </si>
  <si>
    <t>日本医療研究開発機構担当室</t>
  </si>
  <si>
    <t>健康・医療戦略（平成26年7月22日閣議決定、令和2年3月27日第2期閣議決定）、医療分野研究開発推進計画（平成26年7月22日健康・医療戦略推進本部決定、令和2年3月27日第2期健康・医療戦略推進本部決定）</t>
  </si>
  <si>
    <t>-</t>
  </si>
  <si>
    <t>６つの統合プロジェクトで掲げた2024年度までの成果目標（KPI）
例①疾患基礎研究
シーズの他の統合プロジェクトや企業等への導出件数　　10件</t>
  </si>
  <si>
    <t>成果目標（KPI)を達成した割合</t>
  </si>
  <si>
    <t>６つの統合プロジェクトで掲げた2024年度までの成果目標（KPI）
例②医薬品
シーズの企業への導出件数　60件</t>
  </si>
  <si>
    <t>統合プロジェクト数</t>
  </si>
  <si>
    <t>（必要な経費）／（課題数）</t>
    <phoneticPr fontId="6"/>
  </si>
  <si>
    <t>175億円/9課題</t>
  </si>
  <si>
    <t>175億円/6課題</t>
  </si>
  <si>
    <t>文部科学省</t>
  </si>
  <si>
    <t>医療分野の研究開発の推進</t>
  </si>
  <si>
    <t>厚生労働省</t>
  </si>
  <si>
    <t>経済産業省</t>
  </si>
  <si>
    <t>総務省</t>
  </si>
  <si>
    <t>新26-0003</t>
  </si>
  <si>
    <t>0036-02</t>
  </si>
  <si>
    <t>28-0033</t>
  </si>
  <si>
    <t>29-0034</t>
  </si>
  <si>
    <t>30-0034</t>
  </si>
  <si>
    <t>新31</t>
  </si>
  <si>
    <t>○</t>
  </si>
  <si>
    <t>府</t>
  </si>
  <si>
    <t>医療分野の研究開発に係る事業は、内閣府と関係省が共同で６つの統合プロジェクト等を組成し、予算要求を各省において行っている。
医療分野の研究開発関連の調整費（175億円）は、この６つの統合プロジェクトで掲げた成果目標（KPI)の着実な達成に向け、研究現場の状況・ニーズを踏まえ、その進捗等に応じて追加的に内閣府から関係省へ移し替え、一体的に執行することとしている。
このため、当該調整費は、当初予算と一体的に、事前に掲げられた６つの統合プロジェクトの成果目標（KPI)をもって評価する必要があるため。※令和２年度に健康・医療戦略の見直しを行ったため、目標年度の期間は令和２年度から６年度となっている。</t>
    <phoneticPr fontId="6"/>
  </si>
  <si>
    <t>-</t>
    <phoneticPr fontId="6"/>
  </si>
  <si>
    <t>175億円/6課題</t>
    <phoneticPr fontId="6"/>
  </si>
  <si>
    <t>健康・医療戦略推進本部において決定される「医療分野研究開発推進計画」に基づき、内閣府と関係省が共同で組成した６つの統合プロジェクト等に対し、日本医療研究開発機構のＰＤ（プログラムディレクター）等による研究マネジメントの下で、研究現場の状況・ニーズを踏まえ、その進捗等に応じて追加的に予算配分することを成果目標としている。
令和３年度は、上記のPD等の意見を勘案して、健康・医療戦略推進本部が配分を決定した後、日本医療研究開発機構において、関係省へ移し替えされた予算を一体的に、適切かつ効率的な執行を行った。</t>
    <phoneticPr fontId="6"/>
  </si>
  <si>
    <t>A.文部科学省</t>
    <rPh sb="2" eb="4">
      <t>モンブ</t>
    </rPh>
    <rPh sb="4" eb="7">
      <t>カガクショウ</t>
    </rPh>
    <phoneticPr fontId="6"/>
  </si>
  <si>
    <t>B.厚生労働省</t>
    <rPh sb="2" eb="4">
      <t>コウセイ</t>
    </rPh>
    <rPh sb="4" eb="7">
      <t>ロウドウショウ</t>
    </rPh>
    <phoneticPr fontId="6"/>
  </si>
  <si>
    <t>C.経済産業省</t>
    <rPh sb="2" eb="4">
      <t>ケイザイ</t>
    </rPh>
    <rPh sb="4" eb="7">
      <t>サンギョウショウ</t>
    </rPh>
    <phoneticPr fontId="6"/>
  </si>
  <si>
    <t>D.総務省</t>
    <rPh sb="2" eb="5">
      <t>ソウムショウ</t>
    </rPh>
    <phoneticPr fontId="6"/>
  </si>
  <si>
    <t>補助金交付事務</t>
  </si>
  <si>
    <t>研究開発費、研究開発基盤に係る経費</t>
  </si>
  <si>
    <t>-</t>
    <phoneticPr fontId="6"/>
  </si>
  <si>
    <t>プロジェクト</t>
    <phoneticPr fontId="6"/>
  </si>
  <si>
    <t>億円</t>
    <rPh sb="0" eb="2">
      <t>オクエン</t>
    </rPh>
    <phoneticPr fontId="6"/>
  </si>
  <si>
    <t>　億円/課題</t>
    <rPh sb="1" eb="3">
      <t>オクエン</t>
    </rPh>
    <rPh sb="4" eb="6">
      <t>カダイ</t>
    </rPh>
    <phoneticPr fontId="6"/>
  </si>
  <si>
    <t>本事業は、医療分野の研究開発関連の調整費として、各省を跨いで機動的かつ効率的に予算配分することを目的としている。配分に当たっては、国立研究開発法人日本医療研究開発機構のPD(プログラムディレクター)等の意見を勘案して健康・医療戦略推進本部が決定しており、研究現場の状況・ニーズを反映した配分となっている。</t>
    <rPh sb="65" eb="67">
      <t>コクリツ</t>
    </rPh>
    <rPh sb="67" eb="69">
      <t>ケンキュウ</t>
    </rPh>
    <rPh sb="69" eb="71">
      <t>カイハツ</t>
    </rPh>
    <rPh sb="71" eb="73">
      <t>ホウジン</t>
    </rPh>
    <phoneticPr fontId="6"/>
  </si>
  <si>
    <t>本事業は、文部科学省、厚生労働省、経済産業省等の当初予算で計上されているプロジェクトに対して、その進捗等に応じて追加的に内閣府から移し替えの上、一体的に執行することとしている。このため、当初予算と同様に国（国立研究開発法人日本医療研究開発機構）が実施すべき事業である。</t>
    <rPh sb="103" eb="105">
      <t>コクリツ</t>
    </rPh>
    <rPh sb="105" eb="107">
      <t>ケンキュウ</t>
    </rPh>
    <rPh sb="107" eb="109">
      <t>カイハツ</t>
    </rPh>
    <rPh sb="109" eb="111">
      <t>ホウジン</t>
    </rPh>
    <phoneticPr fontId="6"/>
  </si>
  <si>
    <t>国立研究開発法人日本医療研究開発機構のPD(プログラムディレクター)等の意見を勘案し、調整費の配分により、研究開発内容の充実及び当初の予定よりも前倒しで成果が期待される事業等を選定し、健康・医療戦略推進本部が配分を決定しており、政策体系の中で優先度の高い事業である。</t>
    <rPh sb="0" eb="2">
      <t>コクリツ</t>
    </rPh>
    <rPh sb="2" eb="4">
      <t>ケンキュウ</t>
    </rPh>
    <rPh sb="4" eb="6">
      <t>カイハツ</t>
    </rPh>
    <rPh sb="6" eb="8">
      <t>ホウジン</t>
    </rPh>
    <phoneticPr fontId="6"/>
  </si>
  <si>
    <t>無</t>
  </si>
  <si>
    <t>‐</t>
  </si>
  <si>
    <t>研究開発の委託等の支出先の選定に当たっては、課題等の採択プロセスにおいて、第三者の委員により構成される課題評価委員会等を開催し、専門的かつ厳格な審査を行っており妥当である。
一者応募の場合であっても、第三者の委員により構成される課題評価委員会等を開催し、採択するか否かについて、専門的かつ厳格な審査を行っており妥当である。</t>
    <phoneticPr fontId="6"/>
  </si>
  <si>
    <t>各省及び執行機関の国立研究開発法人日本医療研究開発機構では、事業の公募を行う際、公募要領に則り、研究経費等の妥当性を確認するなど、事業の効率的な実施に努めている。</t>
    <rPh sb="9" eb="11">
      <t>コクリツ</t>
    </rPh>
    <rPh sb="11" eb="13">
      <t>ケンキュウ</t>
    </rPh>
    <rPh sb="13" eb="15">
      <t>カイハツ</t>
    </rPh>
    <rPh sb="15" eb="17">
      <t>ホウジン</t>
    </rPh>
    <phoneticPr fontId="6"/>
  </si>
  <si>
    <t>各省及び執行機関の国立研究開発法人日本医療研究開発機構では、合理的な支出になるよう取り組んでいる。</t>
    <rPh sb="9" eb="11">
      <t>コクリツ</t>
    </rPh>
    <rPh sb="11" eb="13">
      <t>ケンキュウ</t>
    </rPh>
    <rPh sb="13" eb="15">
      <t>カイハツ</t>
    </rPh>
    <rPh sb="15" eb="17">
      <t>ホウジン</t>
    </rPh>
    <phoneticPr fontId="6"/>
  </si>
  <si>
    <t>事業実績報告等において費目・使途を十分に把握できており、事業目的に真に必要なものに限定されている。</t>
    <phoneticPr fontId="6"/>
  </si>
  <si>
    <t>各省及び執行機関の国立研究開発法人日本医療研究開発機構において、外部の専門家・有識者を活用するなど厳格な評価を行い、評価結果をその後の事業改善にフィードバックするなど、効率化等が図られるようPDCAサイクルを徹底することとしている。</t>
    <phoneticPr fontId="6"/>
  </si>
  <si>
    <t>代替目標の着実な達成に向け、健康・医療戦略推進本部においてPDCAを実施する。</t>
    <phoneticPr fontId="6"/>
  </si>
  <si>
    <t>執行機関の国立研究開発法人日本医療研究開発機構では、公募など、競争的な方法で支出先を選定している。</t>
    <rPh sb="5" eb="7">
      <t>コクリツ</t>
    </rPh>
    <rPh sb="7" eb="9">
      <t>ケンキュウ</t>
    </rPh>
    <rPh sb="9" eb="11">
      <t>カイハツ</t>
    </rPh>
    <rPh sb="11" eb="13">
      <t>ホウジン</t>
    </rPh>
    <phoneticPr fontId="6"/>
  </si>
  <si>
    <t>執行機関の国立研究開発法人日本医療研究開発機構では、PD（プログラムディレクター）、PO（プログラムオフィサー）等による一元的かつ一貫したプロジェクトマネジメント体制を構築し、研究開発の成果物の最大限の活用に努めている。</t>
    <rPh sb="5" eb="7">
      <t>コクリツ</t>
    </rPh>
    <rPh sb="7" eb="9">
      <t>ケンキュウ</t>
    </rPh>
    <rPh sb="9" eb="11">
      <t>カイハツ</t>
    </rPh>
    <rPh sb="11" eb="13">
      <t>ホウジン</t>
    </rPh>
    <phoneticPr fontId="6"/>
  </si>
  <si>
    <t>医療分野の研究開発に係る調整費（175億円）については、研究現場の状況・ニーズを踏まえ、各省をまたいで機動的かつ効率的に予算配分することを目的としており、文部科学省、厚生労働省、経済産業省等の当初予算で計上されているプロジェクトに対して、その進捗等に応じて追加的に内閣府から移し替えの上、一体的に執行することとしている。このため、当該調整費は、各省の行政事業レビューシート上に反映され、各省の事業評価の中で一体的にレビューされることとなる。</t>
    <phoneticPr fontId="6"/>
  </si>
  <si>
    <t>当初見込み通りの活動実績となっている。</t>
    <rPh sb="0" eb="2">
      <t>トウショ</t>
    </rPh>
    <rPh sb="2" eb="4">
      <t>ミコ</t>
    </rPh>
    <rPh sb="5" eb="6">
      <t>トオ</t>
    </rPh>
    <rPh sb="8" eb="10">
      <t>カツドウ</t>
    </rPh>
    <rPh sb="10" eb="12">
      <t>ジッセキ</t>
    </rPh>
    <phoneticPr fontId="6"/>
  </si>
  <si>
    <t>国立研究開発法人日本医療研究開発機構のPD(プログラムディレクター)等の意見を勘案し、健康・医療戦略推進本部が配分を決定した後、各省及び執行機関の国立研究開発法人日本医療研究開発機構において適切かつ効率的な執行に努めた。</t>
    <rPh sb="0" eb="2">
      <t>コクリツ</t>
    </rPh>
    <rPh sb="2" eb="4">
      <t>ケンキュウ</t>
    </rPh>
    <rPh sb="4" eb="6">
      <t>カイハツ</t>
    </rPh>
    <rPh sb="6" eb="8">
      <t>ホウジン</t>
    </rPh>
    <phoneticPr fontId="6"/>
  </si>
  <si>
    <t>引き続き、関係省と連携の強化を図るとともに、国立研究開発法人日本医療研究開発機構の一元的かつ一貫したプロジェクトマネジメント機能の活用や研究費の機能的運用を進めることにより、更なる効率化を図ることとする。</t>
    <phoneticPr fontId="6"/>
  </si>
  <si>
    <t>新型コロナウイルス感染症の拡大に伴う、世界的な半導体不足による研究機器の納期遅延、病院内の入構制限、コロナ診療優先の方針等による情報収集、検体収集等の大幅な遅延といった諸事情によって研究計画変更を余儀なくされ、年度内の事業完了が困難となった研究が複数件発生したため。</t>
    <rPh sb="13" eb="15">
      <t>カクダイ</t>
    </rPh>
    <rPh sb="16" eb="17">
      <t>トモナ</t>
    </rPh>
    <rPh sb="84" eb="87">
      <t>ショジジョウ</t>
    </rPh>
    <rPh sb="91" eb="93">
      <t>ケンキュウ</t>
    </rPh>
    <rPh sb="98" eb="100">
      <t>ヨギ</t>
    </rPh>
    <phoneticPr fontId="6"/>
  </si>
  <si>
    <t>注）科学技術イノベーション創造推進費は、レビューシートを３つ（戦略的イノベーション創造プログラム（エネルギー分野、次世代インフラ分野及び地域資源分野（事業番号＝0050））と（健康・医療分野の研究開発関連の調整費（本レビューシート（事業番号＝0051）及び官民研究開発投資拡大プログラム（PRISM）（事業番号＝0052））に分けている。
　なお、科学技術イノベーション創造推進費の令和4年度予算額は、上記５分野全体で、55,500百万円である。</t>
    <phoneticPr fontId="6"/>
  </si>
  <si>
    <t>健康・医療戦略推進本部において、医療分野の研究開発関連の調整費として、政府全体の見地から医療分野の研究開発に係る総合調整を円滑かつ効果的に進めるため、各省を跨いで機動的かつ効率的に予算配分することを目的としている。なお、その原資を内閣府に計上する科学技術イノベーション創造推進費の一部(平成26～令和4年度においては175億円）から充当する。</t>
    <phoneticPr fontId="6"/>
  </si>
  <si>
    <t>健康・医療戦略推進本部において、医療分野の研究開発関連の調整費として、「医療分野研究開発推進計画」に基づき、内閣府と関係省が共同で組成した6つの統合プロジェクト等に対し、国立研究開発法人日本医療研究開発機構のＰＤ（プログラムディレクター）等による研究マネジメントの下で、研究現場の状況・ニーズを踏まえ、その進捗等に応じて追加的に配分することとしている。</t>
    <rPh sb="85" eb="87">
      <t>コクリツ</t>
    </rPh>
    <rPh sb="87" eb="89">
      <t>ケンキュウ</t>
    </rPh>
    <rPh sb="89" eb="91">
      <t>カイハツ</t>
    </rPh>
    <rPh sb="91" eb="93">
      <t>ホウジン</t>
    </rPh>
    <phoneticPr fontId="6"/>
  </si>
  <si>
    <t>医療分野の研究開発の推進</t>
    <rPh sb="10" eb="12">
      <t>スイシン</t>
    </rPh>
    <phoneticPr fontId="6"/>
  </si>
  <si>
    <t>研究現場の状況・ニーズに対応するため、国立研究開発法人日本医療研究開発機構より提案される「理事長裁量型経費」及び健康・医療戦略推進本部長又は副本部長等が配分対象事業及び配分額案を策定し、機動的な予算配分を目的とする「トップダウン型経費」を健康・医療戦略推進本部の決定により、医療分野の研究開発を推進する関係省へ配分を行う。</t>
    <rPh sb="0" eb="2">
      <t>ケンキュウ</t>
    </rPh>
    <rPh sb="2" eb="4">
      <t>ゲンバ</t>
    </rPh>
    <rPh sb="5" eb="7">
      <t>ジョウキョウ</t>
    </rPh>
    <rPh sb="12" eb="14">
      <t>タイオウ</t>
    </rPh>
    <rPh sb="19" eb="21">
      <t>コクリツ</t>
    </rPh>
    <rPh sb="21" eb="23">
      <t>ケンキュウ</t>
    </rPh>
    <rPh sb="23" eb="25">
      <t>カイハツ</t>
    </rPh>
    <rPh sb="25" eb="27">
      <t>ホウジン</t>
    </rPh>
    <rPh sb="27" eb="29">
      <t>ニホン</t>
    </rPh>
    <rPh sb="29" eb="31">
      <t>イリョウ</t>
    </rPh>
    <rPh sb="31" eb="33">
      <t>ケンキュウ</t>
    </rPh>
    <rPh sb="33" eb="35">
      <t>カイハツ</t>
    </rPh>
    <rPh sb="35" eb="37">
      <t>キコウ</t>
    </rPh>
    <rPh sb="39" eb="41">
      <t>テイアン</t>
    </rPh>
    <rPh sb="45" eb="48">
      <t>リジチョウ</t>
    </rPh>
    <rPh sb="48" eb="51">
      <t>サイリョウガタ</t>
    </rPh>
    <rPh sb="51" eb="53">
      <t>ケイヒ</t>
    </rPh>
    <rPh sb="54" eb="55">
      <t>オヨ</t>
    </rPh>
    <rPh sb="56" eb="58">
      <t>ケンコウ</t>
    </rPh>
    <rPh sb="59" eb="61">
      <t>イリョウ</t>
    </rPh>
    <rPh sb="61" eb="63">
      <t>センリャク</t>
    </rPh>
    <rPh sb="68" eb="69">
      <t>マタ</t>
    </rPh>
    <rPh sb="76" eb="78">
      <t>ハイブン</t>
    </rPh>
    <rPh sb="78" eb="80">
      <t>タイショウ</t>
    </rPh>
    <rPh sb="80" eb="82">
      <t>ジギョウ</t>
    </rPh>
    <rPh sb="82" eb="83">
      <t>オヨ</t>
    </rPh>
    <rPh sb="84" eb="86">
      <t>ハイブン</t>
    </rPh>
    <rPh sb="86" eb="87">
      <t>ガク</t>
    </rPh>
    <rPh sb="87" eb="88">
      <t>アン</t>
    </rPh>
    <rPh sb="89" eb="91">
      <t>サクテイ</t>
    </rPh>
    <rPh sb="93" eb="96">
      <t>キドウテキ</t>
    </rPh>
    <rPh sb="97" eb="99">
      <t>ヨサン</t>
    </rPh>
    <rPh sb="99" eb="101">
      <t>ハイブン</t>
    </rPh>
    <rPh sb="102" eb="104">
      <t>モクテキ</t>
    </rPh>
    <rPh sb="114" eb="115">
      <t>ガタ</t>
    </rPh>
    <rPh sb="115" eb="117">
      <t>ケイヒ</t>
    </rPh>
    <rPh sb="119" eb="121">
      <t>ケンコウ</t>
    </rPh>
    <rPh sb="122" eb="124">
      <t>イリョウ</t>
    </rPh>
    <rPh sb="124" eb="126">
      <t>センリャク</t>
    </rPh>
    <rPh sb="131" eb="133">
      <t>ケッテイ</t>
    </rPh>
    <rPh sb="137" eb="139">
      <t>イリョウ</t>
    </rPh>
    <rPh sb="139" eb="141">
      <t>ブンヤ</t>
    </rPh>
    <rPh sb="142" eb="144">
      <t>ケンキュウ</t>
    </rPh>
    <rPh sb="144" eb="146">
      <t>カイハツ</t>
    </rPh>
    <rPh sb="147" eb="149">
      <t>スイシン</t>
    </rPh>
    <rPh sb="151" eb="153">
      <t>カンケイ</t>
    </rPh>
    <rPh sb="153" eb="154">
      <t>ショウ</t>
    </rPh>
    <rPh sb="155" eb="157">
      <t>ハイブン</t>
    </rPh>
    <rPh sb="158" eb="159">
      <t>オコナ</t>
    </rPh>
    <phoneticPr fontId="6"/>
  </si>
  <si>
    <t>-</t>
    <phoneticPr fontId="6"/>
  </si>
  <si>
    <t>内閣府設置法（平11法89）第４条、第40条の５
健康・医療戦略推進法（平成26年法48）第21条</t>
    <phoneticPr fontId="6"/>
  </si>
  <si>
    <t>過去の有識者の所見を踏まえ、事業の適切な進捗管理、予算の効率的かつ効果的な執行に努めること。</t>
    <phoneticPr fontId="6"/>
  </si>
  <si>
    <t>所見の通り、引き続き、事業の適切な進捗管理、予算の効率的かつ適正な執行に努めることとする。</t>
    <phoneticPr fontId="6"/>
  </si>
  <si>
    <t>重要政策推進枠：1,750</t>
    <phoneticPr fontId="6"/>
  </si>
  <si>
    <t>６つの統合プロジェクトで掲げた2024年度までの成果目標（KPI）
例③医療機器・ヘルスケアシーズの他事業や企業等への導出件数　15件</t>
    <phoneticPr fontId="6"/>
  </si>
  <si>
    <t>参事官　大畠　大</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</si>
</sst>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80" xfId="0" applyNumberFormat="1" applyFont="1" applyFill="1" applyBorder="1" applyAlignment="1" applyProtection="1">
      <alignment horizontal="center" vertical="center" wrapText="1"/>
      <protection locked="0"/>
    </xf>
    <xf numFmtId="49" fontId="21" fillId="0" borderId="137" xfId="0" applyNumberFormat="1" applyFont="1" applyFill="1" applyBorder="1" applyAlignment="1" applyProtection="1">
      <alignment horizontal="center" vertical="center" wrapText="1"/>
      <protection locked="0"/>
    </xf>
    <xf numFmtId="0" fontId="23" fillId="0" borderId="139" xfId="0" applyFont="1" applyFill="1" applyBorder="1" applyAlignment="1" applyProtection="1">
      <alignment horizontal="center" vertical="center" wrapText="1"/>
      <protection locked="0"/>
    </xf>
    <xf numFmtId="49" fontId="21" fillId="0" borderId="139" xfId="0" applyNumberFormat="1" applyFont="1" applyFill="1" applyBorder="1" applyAlignment="1" applyProtection="1">
      <alignment horizontal="center" vertical="center" wrapText="1"/>
      <protection locked="0"/>
    </xf>
    <xf numFmtId="179" fontId="23" fillId="0" borderId="139" xfId="0" applyNumberFormat="1" applyFont="1" applyFill="1" applyBorder="1" applyAlignment="1" applyProtection="1">
      <alignment horizontal="center" vertical="center" wrapText="1"/>
      <protection locked="0"/>
    </xf>
    <xf numFmtId="49" fontId="21" fillId="0" borderId="140" xfId="0" applyNumberFormat="1"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21" fillId="5" borderId="135" xfId="0"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42" xfId="0" applyFont="1" applyFill="1" applyBorder="1" applyAlignment="1">
      <alignment horizontal="center" vertical="center" wrapText="1"/>
    </xf>
    <xf numFmtId="0" fontId="21" fillId="5" borderId="143" xfId="0" applyFont="1" applyFill="1" applyBorder="1" applyAlignment="1">
      <alignment horizontal="center" vertical="center" wrapText="1"/>
    </xf>
    <xf numFmtId="0" fontId="21" fillId="5" borderId="144"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19"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2" borderId="115" xfId="0" applyFont="1" applyFill="1" applyBorder="1" applyAlignment="1">
      <alignment horizontal="center" vertical="center" wrapText="1"/>
    </xf>
    <xf numFmtId="0" fontId="14" fillId="2" borderId="119" xfId="0" applyFont="1" applyFill="1" applyBorder="1" applyAlignment="1">
      <alignment horizontal="center" vertical="center"/>
    </xf>
    <xf numFmtId="0" fontId="14" fillId="2" borderId="13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6" fillId="6" borderId="81" xfId="0" applyFont="1" applyFill="1" applyBorder="1" applyAlignment="1">
      <alignment horizontal="center" vertical="center" textRotation="255" wrapText="1"/>
    </xf>
    <xf numFmtId="0" fontId="16" fillId="6" borderId="13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35" xfId="0" applyNumberFormat="1" applyFont="1" applyFill="1" applyBorder="1" applyAlignment="1" applyProtection="1">
      <alignment horizontal="center" vertical="center" wrapText="1"/>
      <protection locked="0"/>
    </xf>
    <xf numFmtId="49" fontId="21" fillId="0" borderId="135"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12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112566</xdr:colOff>
      <xdr:row>117</xdr:row>
      <xdr:rowOff>51953</xdr:rowOff>
    </xdr:from>
    <xdr:to>
      <xdr:col>48</xdr:col>
      <xdr:colOff>127768</xdr:colOff>
      <xdr:row>118</xdr:row>
      <xdr:rowOff>317113</xdr:rowOff>
    </xdr:to>
    <xdr:sp macro="" textlink="">
      <xdr:nvSpPr>
        <xdr:cNvPr id="24" name="テキスト ボックス 23"/>
        <xdr:cNvSpPr txBox="1"/>
      </xdr:nvSpPr>
      <xdr:spPr>
        <a:xfrm>
          <a:off x="1307521" y="51729408"/>
          <a:ext cx="8379883" cy="6201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［令和４年度</a:t>
          </a:r>
          <a:endParaRPr kumimoji="1" lang="en-US" altLang="ja-JP" sz="1100"/>
        </a:p>
        <a:p>
          <a:r>
            <a:rPr kumimoji="1" lang="ja-JP" altLang="en-US" sz="1100"/>
            <a:t>　への繰越額］　　</a:t>
          </a:r>
          <a:r>
            <a:rPr kumimoji="1" lang="ja-JP" altLang="en-US" sz="1100">
              <a:solidFill>
                <a:srgbClr val="FF0000"/>
              </a:solidFill>
            </a:rPr>
            <a:t>　</a:t>
          </a:r>
          <a:r>
            <a:rPr kumimoji="1" lang="ja-JP" altLang="en-US" sz="1100">
              <a:solidFill>
                <a:sysClr val="windowText" lastClr="000000"/>
              </a:solidFill>
            </a:rPr>
            <a:t> （</a:t>
          </a:r>
          <a:r>
            <a:rPr kumimoji="1" lang="en-US" altLang="ja-JP" sz="1100">
              <a:solidFill>
                <a:sysClr val="windowText" lastClr="000000"/>
              </a:solidFill>
            </a:rPr>
            <a:t>278.3</a:t>
          </a:r>
          <a:r>
            <a:rPr kumimoji="1" lang="ja-JP" altLang="en-US" sz="1100">
              <a:solidFill>
                <a:sysClr val="windowText" lastClr="000000"/>
              </a:solidFill>
            </a:rPr>
            <a:t>百万円）　　　　　　　　　</a:t>
          </a:r>
          <a:r>
            <a:rPr kumimoji="1" lang="ja-JP" altLang="en-US" sz="1100"/>
            <a:t>（</a:t>
          </a:r>
          <a:r>
            <a:rPr kumimoji="1" lang="en-US" altLang="ja-JP" sz="1100"/>
            <a:t>573.6</a:t>
          </a:r>
          <a:r>
            <a:rPr kumimoji="1" lang="ja-JP" altLang="en-US" sz="1100"/>
            <a:t>百万円）　　　　　　　　　　</a:t>
          </a:r>
          <a:r>
            <a:rPr kumimoji="1" lang="ja-JP" altLang="en-US" sz="1100">
              <a:solidFill>
                <a:sysClr val="windowText" lastClr="000000"/>
              </a:solidFill>
            </a:rPr>
            <a:t>（</a:t>
          </a:r>
          <a:r>
            <a:rPr kumimoji="1" lang="en-US" altLang="ja-JP" sz="1100">
              <a:solidFill>
                <a:sysClr val="windowText" lastClr="000000"/>
              </a:solidFill>
            </a:rPr>
            <a:t>2,310.5</a:t>
          </a:r>
          <a:r>
            <a:rPr kumimoji="1" lang="ja-JP" altLang="en-US" sz="1100">
              <a:solidFill>
                <a:sysClr val="windowText" lastClr="000000"/>
              </a:solidFill>
            </a:rPr>
            <a:t>百万円）　</a:t>
          </a:r>
          <a:r>
            <a:rPr kumimoji="1" lang="ja-JP" altLang="en-US" sz="1100"/>
            <a:t>　　　　　　　　　　（</a:t>
          </a:r>
          <a:r>
            <a:rPr kumimoji="1" lang="en-US" altLang="ja-JP" sz="1100"/>
            <a:t>0</a:t>
          </a:r>
          <a:r>
            <a:rPr kumimoji="1" lang="ja-JP" altLang="en-US" sz="1100"/>
            <a:t>百万円）　</a:t>
          </a:r>
          <a:endParaRPr kumimoji="1" lang="en-US" altLang="ja-JP" sz="1100"/>
        </a:p>
      </xdr:txBody>
    </xdr:sp>
    <xdr:clientData/>
  </xdr:twoCellAnchor>
  <xdr:twoCellAnchor>
    <xdr:from>
      <xdr:col>18</xdr:col>
      <xdr:colOff>96166</xdr:colOff>
      <xdr:row>109</xdr:row>
      <xdr:rowOff>206636</xdr:rowOff>
    </xdr:from>
    <xdr:to>
      <xdr:col>38</xdr:col>
      <xdr:colOff>41563</xdr:colOff>
      <xdr:row>111</xdr:row>
      <xdr:rowOff>153708</xdr:rowOff>
    </xdr:to>
    <xdr:sp macro="" textlink="">
      <xdr:nvSpPr>
        <xdr:cNvPr id="2" name="テキスト ボックス 1"/>
        <xdr:cNvSpPr txBox="1"/>
      </xdr:nvSpPr>
      <xdr:spPr>
        <a:xfrm>
          <a:off x="3338130" y="44804418"/>
          <a:ext cx="3547578" cy="3627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科学技術・イノベーション推進事務局　</a:t>
          </a:r>
          <a:r>
            <a:rPr kumimoji="1" lang="en-US" altLang="ja-JP" sz="1200">
              <a:solidFill>
                <a:schemeClr val="tx1"/>
              </a:solidFill>
              <a:latin typeface="+mn-ea"/>
              <a:ea typeface="+mn-ea"/>
            </a:rPr>
            <a:t>17,500</a:t>
          </a:r>
          <a:r>
            <a:rPr kumimoji="1" lang="ja-JP" altLang="en-US" sz="1200">
              <a:solidFill>
                <a:schemeClr val="tx1"/>
              </a:solidFill>
              <a:latin typeface="+mn-ea"/>
              <a:ea typeface="+mn-ea"/>
            </a:rPr>
            <a:t>百万円</a:t>
          </a:r>
        </a:p>
      </xdr:txBody>
    </xdr:sp>
    <xdr:clientData/>
  </xdr:twoCellAnchor>
  <xdr:twoCellAnchor>
    <xdr:from>
      <xdr:col>28</xdr:col>
      <xdr:colOff>11206</xdr:colOff>
      <xdr:row>111</xdr:row>
      <xdr:rowOff>156883</xdr:rowOff>
    </xdr:from>
    <xdr:to>
      <xdr:col>28</xdr:col>
      <xdr:colOff>11206</xdr:colOff>
      <xdr:row>114</xdr:row>
      <xdr:rowOff>291196</xdr:rowOff>
    </xdr:to>
    <xdr:cxnSp macro="">
      <xdr:nvCxnSpPr>
        <xdr:cNvPr id="3" name="直線コネクタ 2"/>
        <xdr:cNvCxnSpPr/>
      </xdr:nvCxnSpPr>
      <xdr:spPr>
        <a:xfrm>
          <a:off x="5658971" y="49552412"/>
          <a:ext cx="0" cy="11764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33618</xdr:colOff>
      <xdr:row>112</xdr:row>
      <xdr:rowOff>224118</xdr:rowOff>
    </xdr:from>
    <xdr:ext cx="749179" cy="292452"/>
    <xdr:sp macro="" textlink="">
      <xdr:nvSpPr>
        <xdr:cNvPr id="7" name="テキスト ボックス 6"/>
        <xdr:cNvSpPr txBox="1"/>
      </xdr:nvSpPr>
      <xdr:spPr>
        <a:xfrm>
          <a:off x="5277971" y="49967030"/>
          <a:ext cx="749179" cy="292452"/>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移し替え</a:t>
          </a:r>
        </a:p>
      </xdr:txBody>
    </xdr:sp>
    <xdr:clientData/>
  </xdr:oneCellAnchor>
  <xdr:twoCellAnchor>
    <xdr:from>
      <xdr:col>14</xdr:col>
      <xdr:colOff>134471</xdr:colOff>
      <xdr:row>114</xdr:row>
      <xdr:rowOff>302559</xdr:rowOff>
    </xdr:from>
    <xdr:to>
      <xdr:col>41</xdr:col>
      <xdr:colOff>130362</xdr:colOff>
      <xdr:row>114</xdr:row>
      <xdr:rowOff>302559</xdr:rowOff>
    </xdr:to>
    <xdr:cxnSp macro="">
      <xdr:nvCxnSpPr>
        <xdr:cNvPr id="8" name="直線コネクタ 7"/>
        <xdr:cNvCxnSpPr/>
      </xdr:nvCxnSpPr>
      <xdr:spPr>
        <a:xfrm>
          <a:off x="2958353" y="50740235"/>
          <a:ext cx="5441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128358</xdr:colOff>
      <xdr:row>114</xdr:row>
      <xdr:rowOff>290335</xdr:rowOff>
    </xdr:from>
    <xdr:to>
      <xdr:col>14</xdr:col>
      <xdr:colOff>128358</xdr:colOff>
      <xdr:row>115</xdr:row>
      <xdr:rowOff>311567</xdr:rowOff>
    </xdr:to>
    <xdr:cxnSp macro="">
      <xdr:nvCxnSpPr>
        <xdr:cNvPr id="10" name="直線矢印コネクタ 9"/>
        <xdr:cNvCxnSpPr/>
      </xdr:nvCxnSpPr>
      <xdr:spPr>
        <a:xfrm>
          <a:off x="2916585" y="50902721"/>
          <a:ext cx="0" cy="3762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155863</xdr:colOff>
      <xdr:row>114</xdr:row>
      <xdr:rowOff>311727</xdr:rowOff>
    </xdr:from>
    <xdr:to>
      <xdr:col>23</xdr:col>
      <xdr:colOff>155863</xdr:colOff>
      <xdr:row>115</xdr:row>
      <xdr:rowOff>325319</xdr:rowOff>
    </xdr:to>
    <xdr:cxnSp macro="">
      <xdr:nvCxnSpPr>
        <xdr:cNvPr id="12" name="直線矢印コネクタ 11"/>
        <xdr:cNvCxnSpPr/>
      </xdr:nvCxnSpPr>
      <xdr:spPr>
        <a:xfrm>
          <a:off x="4736522" y="50924113"/>
          <a:ext cx="0" cy="3686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43296</xdr:colOff>
      <xdr:row>114</xdr:row>
      <xdr:rowOff>303069</xdr:rowOff>
    </xdr:from>
    <xdr:to>
      <xdr:col>33</xdr:col>
      <xdr:colOff>43296</xdr:colOff>
      <xdr:row>115</xdr:row>
      <xdr:rowOff>316661</xdr:rowOff>
    </xdr:to>
    <xdr:cxnSp macro="">
      <xdr:nvCxnSpPr>
        <xdr:cNvPr id="16" name="直線矢印コネクタ 15"/>
        <xdr:cNvCxnSpPr/>
      </xdr:nvCxnSpPr>
      <xdr:spPr>
        <a:xfrm>
          <a:off x="6615546" y="50915455"/>
          <a:ext cx="0" cy="3686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129885</xdr:colOff>
      <xdr:row>114</xdr:row>
      <xdr:rowOff>311727</xdr:rowOff>
    </xdr:from>
    <xdr:to>
      <xdr:col>41</xdr:col>
      <xdr:colOff>129885</xdr:colOff>
      <xdr:row>115</xdr:row>
      <xdr:rowOff>325319</xdr:rowOff>
    </xdr:to>
    <xdr:cxnSp macro="">
      <xdr:nvCxnSpPr>
        <xdr:cNvPr id="17" name="直線矢印コネクタ 16"/>
        <xdr:cNvCxnSpPr/>
      </xdr:nvCxnSpPr>
      <xdr:spPr>
        <a:xfrm>
          <a:off x="8295408" y="50924113"/>
          <a:ext cx="0" cy="3686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25977</xdr:colOff>
      <xdr:row>116</xdr:row>
      <xdr:rowOff>25977</xdr:rowOff>
    </xdr:from>
    <xdr:to>
      <xdr:col>18</xdr:col>
      <xdr:colOff>32039</xdr:colOff>
      <xdr:row>117</xdr:row>
      <xdr:rowOff>214513</xdr:rowOff>
    </xdr:to>
    <xdr:sp macro="" textlink="">
      <xdr:nvSpPr>
        <xdr:cNvPr id="20" name="テキスト ボックス 19"/>
        <xdr:cNvSpPr txBox="1"/>
      </xdr:nvSpPr>
      <xdr:spPr>
        <a:xfrm>
          <a:off x="2216727" y="51348409"/>
          <a:ext cx="1400176" cy="54355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rPr>
            <a:t>A.</a:t>
          </a:r>
          <a:r>
            <a:rPr kumimoji="1" lang="ja-JP" altLang="en-US" sz="1200">
              <a:solidFill>
                <a:schemeClr val="tx1"/>
              </a:solidFill>
              <a:latin typeface="+mn-ea"/>
              <a:ea typeface="+mn-ea"/>
            </a:rPr>
            <a:t>文部科学省</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7,068.5</a:t>
          </a:r>
          <a:r>
            <a:rPr kumimoji="1" lang="ja-JP" altLang="en-US" sz="1200">
              <a:solidFill>
                <a:schemeClr val="tx1"/>
              </a:solidFill>
              <a:latin typeface="+mn-ea"/>
              <a:ea typeface="+mn-ea"/>
            </a:rPr>
            <a:t>百万円</a:t>
          </a:r>
        </a:p>
      </xdr:txBody>
    </xdr:sp>
    <xdr:clientData/>
  </xdr:twoCellAnchor>
  <xdr:twoCellAnchor>
    <xdr:from>
      <xdr:col>20</xdr:col>
      <xdr:colOff>51955</xdr:colOff>
      <xdr:row>116</xdr:row>
      <xdr:rowOff>25977</xdr:rowOff>
    </xdr:from>
    <xdr:to>
      <xdr:col>27</xdr:col>
      <xdr:colOff>58016</xdr:colOff>
      <xdr:row>117</xdr:row>
      <xdr:rowOff>214513</xdr:rowOff>
    </xdr:to>
    <xdr:sp macro="" textlink="">
      <xdr:nvSpPr>
        <xdr:cNvPr id="21" name="テキスト ボックス 20"/>
        <xdr:cNvSpPr txBox="1"/>
      </xdr:nvSpPr>
      <xdr:spPr>
        <a:xfrm>
          <a:off x="4035137" y="51348409"/>
          <a:ext cx="1400174" cy="54355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rPr>
            <a:t>B.</a:t>
          </a:r>
          <a:r>
            <a:rPr kumimoji="1" lang="ja-JP" altLang="en-US" sz="1200">
              <a:solidFill>
                <a:schemeClr val="tx1"/>
              </a:solidFill>
              <a:latin typeface="+mn-ea"/>
              <a:ea typeface="+mn-ea"/>
            </a:rPr>
            <a:t>厚生労働省</a:t>
          </a:r>
          <a:endParaRPr kumimoji="1" lang="en-US" altLang="ja-JP" sz="1200">
            <a:solidFill>
              <a:schemeClr val="tx1"/>
            </a:solidFill>
            <a:latin typeface="+mn-ea"/>
            <a:ea typeface="+mn-ea"/>
          </a:endParaRPr>
        </a:p>
        <a:p>
          <a:pPr algn="ctr">
            <a:lnSpc>
              <a:spcPts val="1200"/>
            </a:lnSpc>
          </a:pPr>
          <a:r>
            <a:rPr kumimoji="0" lang="en-US" altLang="ja-JP" sz="1200" b="0" i="0" u="none" strike="noStrike">
              <a:solidFill>
                <a:schemeClr val="dk1"/>
              </a:solidFill>
              <a:effectLst/>
              <a:latin typeface="+mn-ea"/>
              <a:ea typeface="+mn-ea"/>
              <a:cs typeface="+mn-cs"/>
            </a:rPr>
            <a:t>6,486.6</a:t>
          </a:r>
          <a:r>
            <a:rPr kumimoji="0" lang="ja-JP" altLang="en-US" sz="1200" b="0" i="0" u="none" strike="noStrike">
              <a:solidFill>
                <a:schemeClr val="dk1"/>
              </a:solidFill>
              <a:effectLst/>
              <a:latin typeface="+mn-lt"/>
              <a:ea typeface="+mn-ea"/>
              <a:cs typeface="+mn-cs"/>
            </a:rPr>
            <a:t>百万円</a:t>
          </a:r>
          <a:endParaRPr kumimoji="1" lang="ja-JP" altLang="en-US" sz="1200">
            <a:solidFill>
              <a:schemeClr val="tx1"/>
            </a:solidFill>
            <a:latin typeface="+mn-ea"/>
            <a:ea typeface="+mn-ea"/>
          </a:endParaRPr>
        </a:p>
      </xdr:txBody>
    </xdr:sp>
    <xdr:clientData/>
  </xdr:twoCellAnchor>
  <xdr:twoCellAnchor>
    <xdr:from>
      <xdr:col>29</xdr:col>
      <xdr:colOff>138546</xdr:colOff>
      <xdr:row>116</xdr:row>
      <xdr:rowOff>25977</xdr:rowOff>
    </xdr:from>
    <xdr:to>
      <xdr:col>36</xdr:col>
      <xdr:colOff>156898</xdr:colOff>
      <xdr:row>117</xdr:row>
      <xdr:rowOff>214513</xdr:rowOff>
    </xdr:to>
    <xdr:sp macro="" textlink="">
      <xdr:nvSpPr>
        <xdr:cNvPr id="22" name="テキスト ボックス 21"/>
        <xdr:cNvSpPr txBox="1"/>
      </xdr:nvSpPr>
      <xdr:spPr>
        <a:xfrm>
          <a:off x="5914160" y="51348409"/>
          <a:ext cx="1412465" cy="54355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rPr>
            <a:t>C.</a:t>
          </a:r>
          <a:r>
            <a:rPr kumimoji="1" lang="ja-JP" altLang="en-US" sz="1200">
              <a:solidFill>
                <a:schemeClr val="tx1"/>
              </a:solidFill>
              <a:latin typeface="+mn-ea"/>
              <a:ea typeface="+mn-ea"/>
            </a:rPr>
            <a:t>経済産業省</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3,945</a:t>
          </a:r>
          <a:r>
            <a:rPr kumimoji="1" lang="ja-JP" altLang="en-US" sz="1200">
              <a:solidFill>
                <a:schemeClr val="tx1"/>
              </a:solidFill>
              <a:latin typeface="+mn-ea"/>
              <a:ea typeface="+mn-ea"/>
            </a:rPr>
            <a:t>百万円</a:t>
          </a:r>
        </a:p>
      </xdr:txBody>
    </xdr:sp>
    <xdr:clientData/>
  </xdr:twoCellAnchor>
  <xdr:twoCellAnchor>
    <xdr:from>
      <xdr:col>38</xdr:col>
      <xdr:colOff>103910</xdr:colOff>
      <xdr:row>116</xdr:row>
      <xdr:rowOff>43295</xdr:rowOff>
    </xdr:from>
    <xdr:to>
      <xdr:col>45</xdr:col>
      <xdr:colOff>116321</xdr:colOff>
      <xdr:row>117</xdr:row>
      <xdr:rowOff>228656</xdr:rowOff>
    </xdr:to>
    <xdr:sp macro="" textlink="">
      <xdr:nvSpPr>
        <xdr:cNvPr id="23" name="テキスト ボックス 22"/>
        <xdr:cNvSpPr txBox="1"/>
      </xdr:nvSpPr>
      <xdr:spPr>
        <a:xfrm>
          <a:off x="7671955" y="51365727"/>
          <a:ext cx="1406525" cy="54038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総務省</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3.9" customHeight="1" x14ac:dyDescent="0.15">
      <c r="AP1" s="9"/>
      <c r="AQ1" s="9"/>
      <c r="AR1" s="9"/>
      <c r="AS1" s="9"/>
      <c r="AT1" s="9"/>
      <c r="AU1" s="9"/>
      <c r="AV1" s="9"/>
      <c r="AW1" s="1"/>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142">
        <v>2022</v>
      </c>
      <c r="AE2" s="142"/>
      <c r="AF2" s="142"/>
      <c r="AG2" s="142"/>
      <c r="AH2" s="142"/>
      <c r="AI2" s="53" t="s">
        <v>241</v>
      </c>
      <c r="AJ2" s="142" t="s">
        <v>586</v>
      </c>
      <c r="AK2" s="142"/>
      <c r="AL2" s="142"/>
      <c r="AM2" s="142"/>
      <c r="AN2" s="53" t="s">
        <v>241</v>
      </c>
      <c r="AO2" s="142">
        <v>21</v>
      </c>
      <c r="AP2" s="142"/>
      <c r="AQ2" s="142"/>
      <c r="AR2" s="54" t="s">
        <v>241</v>
      </c>
      <c r="AS2" s="143">
        <v>137</v>
      </c>
      <c r="AT2" s="143"/>
      <c r="AU2" s="143"/>
      <c r="AV2" s="53" t="str">
        <f>IF(AW2="","","-")</f>
        <v/>
      </c>
      <c r="AW2" s="144"/>
      <c r="AX2" s="144"/>
    </row>
    <row r="3" spans="1:50" ht="21" customHeight="1" thickBot="1" x14ac:dyDescent="0.2">
      <c r="A3" s="145" t="s">
        <v>549</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9" t="s">
        <v>55</v>
      </c>
      <c r="AJ3" s="147" t="s">
        <v>559</v>
      </c>
      <c r="AK3" s="147"/>
      <c r="AL3" s="147"/>
      <c r="AM3" s="147"/>
      <c r="AN3" s="147"/>
      <c r="AO3" s="147"/>
      <c r="AP3" s="147"/>
      <c r="AQ3" s="147"/>
      <c r="AR3" s="147"/>
      <c r="AS3" s="147"/>
      <c r="AT3" s="147"/>
      <c r="AU3" s="147"/>
      <c r="AV3" s="147"/>
      <c r="AW3" s="147"/>
      <c r="AX3" s="20" t="s">
        <v>56</v>
      </c>
    </row>
    <row r="4" spans="1:50" ht="19.899999999999999" customHeight="1" x14ac:dyDescent="0.15">
      <c r="A4" s="117" t="s">
        <v>22</v>
      </c>
      <c r="B4" s="118"/>
      <c r="C4" s="118"/>
      <c r="D4" s="118"/>
      <c r="E4" s="118"/>
      <c r="F4" s="118"/>
      <c r="G4" s="119" t="s">
        <v>560</v>
      </c>
      <c r="H4" s="120"/>
      <c r="I4" s="120"/>
      <c r="J4" s="120"/>
      <c r="K4" s="120"/>
      <c r="L4" s="120"/>
      <c r="M4" s="120"/>
      <c r="N4" s="120"/>
      <c r="O4" s="120"/>
      <c r="P4" s="120"/>
      <c r="Q4" s="120"/>
      <c r="R4" s="120"/>
      <c r="S4" s="120"/>
      <c r="T4" s="120"/>
      <c r="U4" s="120"/>
      <c r="V4" s="120"/>
      <c r="W4" s="120"/>
      <c r="X4" s="120"/>
      <c r="Y4" s="121" t="s">
        <v>1</v>
      </c>
      <c r="Z4" s="122"/>
      <c r="AA4" s="122"/>
      <c r="AB4" s="122"/>
      <c r="AC4" s="122"/>
      <c r="AD4" s="123"/>
      <c r="AE4" s="124" t="s">
        <v>561</v>
      </c>
      <c r="AF4" s="125"/>
      <c r="AG4" s="125"/>
      <c r="AH4" s="125"/>
      <c r="AI4" s="125"/>
      <c r="AJ4" s="125"/>
      <c r="AK4" s="125"/>
      <c r="AL4" s="125"/>
      <c r="AM4" s="125"/>
      <c r="AN4" s="125"/>
      <c r="AO4" s="125"/>
      <c r="AP4" s="126"/>
      <c r="AQ4" s="127" t="s">
        <v>2</v>
      </c>
      <c r="AR4" s="122"/>
      <c r="AS4" s="122"/>
      <c r="AT4" s="122"/>
      <c r="AU4" s="122"/>
      <c r="AV4" s="122"/>
      <c r="AW4" s="122"/>
      <c r="AX4" s="128"/>
    </row>
    <row r="5" spans="1:50" ht="27" customHeight="1" x14ac:dyDescent="0.15">
      <c r="A5" s="129" t="s">
        <v>58</v>
      </c>
      <c r="B5" s="130"/>
      <c r="C5" s="130"/>
      <c r="D5" s="130"/>
      <c r="E5" s="130"/>
      <c r="F5" s="131"/>
      <c r="G5" s="132" t="s">
        <v>562</v>
      </c>
      <c r="H5" s="133"/>
      <c r="I5" s="133"/>
      <c r="J5" s="133"/>
      <c r="K5" s="133"/>
      <c r="L5" s="133"/>
      <c r="M5" s="134" t="s">
        <v>57</v>
      </c>
      <c r="N5" s="135"/>
      <c r="O5" s="135"/>
      <c r="P5" s="135"/>
      <c r="Q5" s="135"/>
      <c r="R5" s="136"/>
      <c r="S5" s="137" t="s">
        <v>563</v>
      </c>
      <c r="T5" s="133"/>
      <c r="U5" s="133"/>
      <c r="V5" s="133"/>
      <c r="W5" s="133"/>
      <c r="X5" s="138"/>
      <c r="Y5" s="139" t="s">
        <v>3</v>
      </c>
      <c r="Z5" s="140"/>
      <c r="AA5" s="140"/>
      <c r="AB5" s="140"/>
      <c r="AC5" s="140"/>
      <c r="AD5" s="141"/>
      <c r="AE5" s="164" t="s">
        <v>564</v>
      </c>
      <c r="AF5" s="164"/>
      <c r="AG5" s="164"/>
      <c r="AH5" s="164"/>
      <c r="AI5" s="164"/>
      <c r="AJ5" s="164"/>
      <c r="AK5" s="164"/>
      <c r="AL5" s="164"/>
      <c r="AM5" s="164"/>
      <c r="AN5" s="164"/>
      <c r="AO5" s="164"/>
      <c r="AP5" s="165"/>
      <c r="AQ5" s="166" t="s">
        <v>630</v>
      </c>
      <c r="AR5" s="167"/>
      <c r="AS5" s="167"/>
      <c r="AT5" s="167"/>
      <c r="AU5" s="167"/>
      <c r="AV5" s="167"/>
      <c r="AW5" s="167"/>
      <c r="AX5" s="168"/>
    </row>
    <row r="6" spans="1:50" ht="18" customHeight="1" x14ac:dyDescent="0.15">
      <c r="A6" s="169" t="s">
        <v>4</v>
      </c>
      <c r="B6" s="170"/>
      <c r="C6" s="170"/>
      <c r="D6" s="170"/>
      <c r="E6" s="170"/>
      <c r="F6" s="170"/>
      <c r="G6" s="171" t="str">
        <f>入力規則等!F39</f>
        <v>一般会計</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3"/>
    </row>
    <row r="7" spans="1:50" ht="64.5" customHeight="1" x14ac:dyDescent="0.15">
      <c r="A7" s="148" t="s">
        <v>19</v>
      </c>
      <c r="B7" s="149"/>
      <c r="C7" s="149"/>
      <c r="D7" s="149"/>
      <c r="E7" s="149"/>
      <c r="F7" s="150"/>
      <c r="G7" s="174" t="s">
        <v>625</v>
      </c>
      <c r="H7" s="175"/>
      <c r="I7" s="175"/>
      <c r="J7" s="175"/>
      <c r="K7" s="175"/>
      <c r="L7" s="175"/>
      <c r="M7" s="175"/>
      <c r="N7" s="175"/>
      <c r="O7" s="175"/>
      <c r="P7" s="175"/>
      <c r="Q7" s="175"/>
      <c r="R7" s="175"/>
      <c r="S7" s="175"/>
      <c r="T7" s="175"/>
      <c r="U7" s="175"/>
      <c r="V7" s="175"/>
      <c r="W7" s="175"/>
      <c r="X7" s="176"/>
      <c r="Y7" s="177" t="s">
        <v>229</v>
      </c>
      <c r="Z7" s="178"/>
      <c r="AA7" s="178"/>
      <c r="AB7" s="178"/>
      <c r="AC7" s="178"/>
      <c r="AD7" s="179"/>
      <c r="AE7" s="180" t="s">
        <v>565</v>
      </c>
      <c r="AF7" s="181"/>
      <c r="AG7" s="181"/>
      <c r="AH7" s="181"/>
      <c r="AI7" s="181"/>
      <c r="AJ7" s="181"/>
      <c r="AK7" s="181"/>
      <c r="AL7" s="181"/>
      <c r="AM7" s="181"/>
      <c r="AN7" s="181"/>
      <c r="AO7" s="181"/>
      <c r="AP7" s="181"/>
      <c r="AQ7" s="181"/>
      <c r="AR7" s="181"/>
      <c r="AS7" s="181"/>
      <c r="AT7" s="181"/>
      <c r="AU7" s="181"/>
      <c r="AV7" s="181"/>
      <c r="AW7" s="181"/>
      <c r="AX7" s="182"/>
    </row>
    <row r="8" spans="1:50" ht="21" customHeight="1" x14ac:dyDescent="0.15">
      <c r="A8" s="148" t="s">
        <v>172</v>
      </c>
      <c r="B8" s="149"/>
      <c r="C8" s="149"/>
      <c r="D8" s="149"/>
      <c r="E8" s="149"/>
      <c r="F8" s="150"/>
      <c r="G8" s="151" t="str">
        <f>入力規則等!A27</f>
        <v>医療分野の研究開発関連、科学技術・イノベーション</v>
      </c>
      <c r="H8" s="152"/>
      <c r="I8" s="152"/>
      <c r="J8" s="152"/>
      <c r="K8" s="152"/>
      <c r="L8" s="152"/>
      <c r="M8" s="152"/>
      <c r="N8" s="152"/>
      <c r="O8" s="152"/>
      <c r="P8" s="152"/>
      <c r="Q8" s="152"/>
      <c r="R8" s="152"/>
      <c r="S8" s="152"/>
      <c r="T8" s="152"/>
      <c r="U8" s="152"/>
      <c r="V8" s="152"/>
      <c r="W8" s="152"/>
      <c r="X8" s="153"/>
      <c r="Y8" s="154" t="s">
        <v>173</v>
      </c>
      <c r="Z8" s="155"/>
      <c r="AA8" s="155"/>
      <c r="AB8" s="155"/>
      <c r="AC8" s="155"/>
      <c r="AD8" s="156"/>
      <c r="AE8" s="157" t="str">
        <f>入力規則等!K13</f>
        <v>文教及び科学振興</v>
      </c>
      <c r="AF8" s="152"/>
      <c r="AG8" s="152"/>
      <c r="AH8" s="152"/>
      <c r="AI8" s="152"/>
      <c r="AJ8" s="152"/>
      <c r="AK8" s="152"/>
      <c r="AL8" s="152"/>
      <c r="AM8" s="152"/>
      <c r="AN8" s="152"/>
      <c r="AO8" s="152"/>
      <c r="AP8" s="152"/>
      <c r="AQ8" s="152"/>
      <c r="AR8" s="152"/>
      <c r="AS8" s="152"/>
      <c r="AT8" s="152"/>
      <c r="AU8" s="152"/>
      <c r="AV8" s="152"/>
      <c r="AW8" s="152"/>
      <c r="AX8" s="158"/>
    </row>
    <row r="9" spans="1:50" ht="58.5" customHeight="1" x14ac:dyDescent="0.15">
      <c r="A9" s="159" t="s">
        <v>20</v>
      </c>
      <c r="B9" s="160"/>
      <c r="C9" s="160"/>
      <c r="D9" s="160"/>
      <c r="E9" s="160"/>
      <c r="F9" s="160"/>
      <c r="G9" s="161" t="s">
        <v>620</v>
      </c>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3"/>
    </row>
    <row r="10" spans="1:50" ht="46.9" customHeight="1" x14ac:dyDescent="0.15">
      <c r="A10" s="204" t="s">
        <v>23</v>
      </c>
      <c r="B10" s="205"/>
      <c r="C10" s="205"/>
      <c r="D10" s="205"/>
      <c r="E10" s="205"/>
      <c r="F10" s="205"/>
      <c r="G10" s="206" t="s">
        <v>621</v>
      </c>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8"/>
    </row>
    <row r="11" spans="1:50" ht="19.899999999999999" customHeight="1" x14ac:dyDescent="0.15">
      <c r="A11" s="204" t="s">
        <v>5</v>
      </c>
      <c r="B11" s="205"/>
      <c r="C11" s="205"/>
      <c r="D11" s="205"/>
      <c r="E11" s="205"/>
      <c r="F11" s="209"/>
      <c r="G11" s="210" t="str">
        <f>入力規則等!P10</f>
        <v>補助</v>
      </c>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2"/>
    </row>
    <row r="12" spans="1:50" ht="21" customHeight="1" x14ac:dyDescent="0.15">
      <c r="A12" s="213" t="s">
        <v>21</v>
      </c>
      <c r="B12" s="214"/>
      <c r="C12" s="214"/>
      <c r="D12" s="214"/>
      <c r="E12" s="214"/>
      <c r="F12" s="215"/>
      <c r="G12" s="220"/>
      <c r="H12" s="221"/>
      <c r="I12" s="221"/>
      <c r="J12" s="221"/>
      <c r="K12" s="221"/>
      <c r="L12" s="221"/>
      <c r="M12" s="221"/>
      <c r="N12" s="221"/>
      <c r="O12" s="221"/>
      <c r="P12" s="192" t="s">
        <v>373</v>
      </c>
      <c r="Q12" s="193"/>
      <c r="R12" s="193"/>
      <c r="S12" s="193"/>
      <c r="T12" s="193"/>
      <c r="U12" s="193"/>
      <c r="V12" s="222"/>
      <c r="W12" s="192" t="s">
        <v>525</v>
      </c>
      <c r="X12" s="193"/>
      <c r="Y12" s="193"/>
      <c r="Z12" s="193"/>
      <c r="AA12" s="193"/>
      <c r="AB12" s="193"/>
      <c r="AC12" s="222"/>
      <c r="AD12" s="192" t="s">
        <v>527</v>
      </c>
      <c r="AE12" s="193"/>
      <c r="AF12" s="193"/>
      <c r="AG12" s="193"/>
      <c r="AH12" s="193"/>
      <c r="AI12" s="193"/>
      <c r="AJ12" s="222"/>
      <c r="AK12" s="192" t="s">
        <v>540</v>
      </c>
      <c r="AL12" s="193"/>
      <c r="AM12" s="193"/>
      <c r="AN12" s="193"/>
      <c r="AO12" s="193"/>
      <c r="AP12" s="193"/>
      <c r="AQ12" s="222"/>
      <c r="AR12" s="192" t="s">
        <v>541</v>
      </c>
      <c r="AS12" s="193"/>
      <c r="AT12" s="193"/>
      <c r="AU12" s="193"/>
      <c r="AV12" s="193"/>
      <c r="AW12" s="193"/>
      <c r="AX12" s="194"/>
    </row>
    <row r="13" spans="1:50" ht="18" customHeight="1" x14ac:dyDescent="0.15">
      <c r="A13" s="216"/>
      <c r="B13" s="217"/>
      <c r="C13" s="217"/>
      <c r="D13" s="217"/>
      <c r="E13" s="217"/>
      <c r="F13" s="218"/>
      <c r="G13" s="236" t="s">
        <v>6</v>
      </c>
      <c r="H13" s="237"/>
      <c r="I13" s="195" t="s">
        <v>7</v>
      </c>
      <c r="J13" s="196"/>
      <c r="K13" s="196"/>
      <c r="L13" s="196"/>
      <c r="M13" s="196"/>
      <c r="N13" s="196"/>
      <c r="O13" s="197"/>
      <c r="P13" s="186">
        <v>17500</v>
      </c>
      <c r="Q13" s="187"/>
      <c r="R13" s="187"/>
      <c r="S13" s="187"/>
      <c r="T13" s="187"/>
      <c r="U13" s="187"/>
      <c r="V13" s="188"/>
      <c r="W13" s="186">
        <v>17500</v>
      </c>
      <c r="X13" s="187"/>
      <c r="Y13" s="187"/>
      <c r="Z13" s="187"/>
      <c r="AA13" s="187"/>
      <c r="AB13" s="187"/>
      <c r="AC13" s="188"/>
      <c r="AD13" s="186">
        <v>17500</v>
      </c>
      <c r="AE13" s="187"/>
      <c r="AF13" s="187"/>
      <c r="AG13" s="187"/>
      <c r="AH13" s="187"/>
      <c r="AI13" s="187"/>
      <c r="AJ13" s="188"/>
      <c r="AK13" s="186">
        <v>17500</v>
      </c>
      <c r="AL13" s="187"/>
      <c r="AM13" s="187"/>
      <c r="AN13" s="187"/>
      <c r="AO13" s="187"/>
      <c r="AP13" s="187"/>
      <c r="AQ13" s="188"/>
      <c r="AR13" s="198">
        <v>17500</v>
      </c>
      <c r="AS13" s="199"/>
      <c r="AT13" s="199"/>
      <c r="AU13" s="199"/>
      <c r="AV13" s="199"/>
      <c r="AW13" s="199"/>
      <c r="AX13" s="200"/>
    </row>
    <row r="14" spans="1:50" ht="18" customHeight="1" x14ac:dyDescent="0.15">
      <c r="A14" s="216"/>
      <c r="B14" s="217"/>
      <c r="C14" s="217"/>
      <c r="D14" s="217"/>
      <c r="E14" s="217"/>
      <c r="F14" s="218"/>
      <c r="G14" s="238"/>
      <c r="H14" s="239"/>
      <c r="I14" s="183" t="s">
        <v>8</v>
      </c>
      <c r="J14" s="201"/>
      <c r="K14" s="201"/>
      <c r="L14" s="201"/>
      <c r="M14" s="201"/>
      <c r="N14" s="201"/>
      <c r="O14" s="202"/>
      <c r="P14" s="186">
        <v>-560</v>
      </c>
      <c r="Q14" s="187"/>
      <c r="R14" s="187"/>
      <c r="S14" s="187"/>
      <c r="T14" s="187"/>
      <c r="U14" s="187"/>
      <c r="V14" s="188"/>
      <c r="W14" s="186" t="s">
        <v>566</v>
      </c>
      <c r="X14" s="187"/>
      <c r="Y14" s="187"/>
      <c r="Z14" s="187"/>
      <c r="AA14" s="187"/>
      <c r="AB14" s="187"/>
      <c r="AC14" s="188"/>
      <c r="AD14" s="186" t="s">
        <v>566</v>
      </c>
      <c r="AE14" s="187"/>
      <c r="AF14" s="187"/>
      <c r="AG14" s="187"/>
      <c r="AH14" s="187"/>
      <c r="AI14" s="187"/>
      <c r="AJ14" s="188"/>
      <c r="AK14" s="186" t="s">
        <v>597</v>
      </c>
      <c r="AL14" s="187"/>
      <c r="AM14" s="187"/>
      <c r="AN14" s="187"/>
      <c r="AO14" s="187"/>
      <c r="AP14" s="187"/>
      <c r="AQ14" s="188"/>
      <c r="AR14" s="242"/>
      <c r="AS14" s="242"/>
      <c r="AT14" s="242"/>
      <c r="AU14" s="242"/>
      <c r="AV14" s="242"/>
      <c r="AW14" s="242"/>
      <c r="AX14" s="243"/>
    </row>
    <row r="15" spans="1:50" ht="18" customHeight="1" x14ac:dyDescent="0.15">
      <c r="A15" s="216"/>
      <c r="B15" s="217"/>
      <c r="C15" s="217"/>
      <c r="D15" s="217"/>
      <c r="E15" s="217"/>
      <c r="F15" s="218"/>
      <c r="G15" s="238"/>
      <c r="H15" s="239"/>
      <c r="I15" s="183" t="s">
        <v>43</v>
      </c>
      <c r="J15" s="184"/>
      <c r="K15" s="184"/>
      <c r="L15" s="184"/>
      <c r="M15" s="184"/>
      <c r="N15" s="184"/>
      <c r="O15" s="185"/>
      <c r="P15" s="186">
        <v>1165</v>
      </c>
      <c r="Q15" s="187"/>
      <c r="R15" s="187"/>
      <c r="S15" s="187"/>
      <c r="T15" s="187"/>
      <c r="U15" s="187"/>
      <c r="V15" s="188"/>
      <c r="W15" s="186">
        <v>8170</v>
      </c>
      <c r="X15" s="187"/>
      <c r="Y15" s="187"/>
      <c r="Z15" s="187"/>
      <c r="AA15" s="187"/>
      <c r="AB15" s="187"/>
      <c r="AC15" s="188"/>
      <c r="AD15" s="186">
        <v>5533</v>
      </c>
      <c r="AE15" s="187"/>
      <c r="AF15" s="187"/>
      <c r="AG15" s="187"/>
      <c r="AH15" s="187"/>
      <c r="AI15" s="187"/>
      <c r="AJ15" s="188"/>
      <c r="AK15" s="186">
        <v>3162</v>
      </c>
      <c r="AL15" s="187"/>
      <c r="AM15" s="187"/>
      <c r="AN15" s="187"/>
      <c r="AO15" s="187"/>
      <c r="AP15" s="187"/>
      <c r="AQ15" s="188"/>
      <c r="AR15" s="186"/>
      <c r="AS15" s="187"/>
      <c r="AT15" s="187"/>
      <c r="AU15" s="187"/>
      <c r="AV15" s="187"/>
      <c r="AW15" s="187"/>
      <c r="AX15" s="203"/>
    </row>
    <row r="16" spans="1:50" ht="18" customHeight="1" x14ac:dyDescent="0.15">
      <c r="A16" s="216"/>
      <c r="B16" s="217"/>
      <c r="C16" s="217"/>
      <c r="D16" s="217"/>
      <c r="E16" s="217"/>
      <c r="F16" s="218"/>
      <c r="G16" s="238"/>
      <c r="H16" s="239"/>
      <c r="I16" s="183" t="s">
        <v>44</v>
      </c>
      <c r="J16" s="184"/>
      <c r="K16" s="184"/>
      <c r="L16" s="184"/>
      <c r="M16" s="184"/>
      <c r="N16" s="184"/>
      <c r="O16" s="185"/>
      <c r="P16" s="186">
        <v>-8170</v>
      </c>
      <c r="Q16" s="187"/>
      <c r="R16" s="187"/>
      <c r="S16" s="187"/>
      <c r="T16" s="187"/>
      <c r="U16" s="187"/>
      <c r="V16" s="188"/>
      <c r="W16" s="186">
        <v>-5533</v>
      </c>
      <c r="X16" s="187"/>
      <c r="Y16" s="187"/>
      <c r="Z16" s="187"/>
      <c r="AA16" s="187"/>
      <c r="AB16" s="187"/>
      <c r="AC16" s="188"/>
      <c r="AD16" s="186">
        <v>-3162</v>
      </c>
      <c r="AE16" s="187"/>
      <c r="AF16" s="187"/>
      <c r="AG16" s="187"/>
      <c r="AH16" s="187"/>
      <c r="AI16" s="187"/>
      <c r="AJ16" s="188"/>
      <c r="AK16" s="186"/>
      <c r="AL16" s="187"/>
      <c r="AM16" s="187"/>
      <c r="AN16" s="187"/>
      <c r="AO16" s="187"/>
      <c r="AP16" s="187"/>
      <c r="AQ16" s="188"/>
      <c r="AR16" s="189"/>
      <c r="AS16" s="190"/>
      <c r="AT16" s="190"/>
      <c r="AU16" s="190"/>
      <c r="AV16" s="190"/>
      <c r="AW16" s="190"/>
      <c r="AX16" s="191"/>
    </row>
    <row r="17" spans="1:50" ht="18" customHeight="1" x14ac:dyDescent="0.15">
      <c r="A17" s="216"/>
      <c r="B17" s="217"/>
      <c r="C17" s="217"/>
      <c r="D17" s="217"/>
      <c r="E17" s="217"/>
      <c r="F17" s="218"/>
      <c r="G17" s="238"/>
      <c r="H17" s="239"/>
      <c r="I17" s="183" t="s">
        <v>42</v>
      </c>
      <c r="J17" s="201"/>
      <c r="K17" s="201"/>
      <c r="L17" s="201"/>
      <c r="M17" s="201"/>
      <c r="N17" s="201"/>
      <c r="O17" s="202"/>
      <c r="P17" s="186" t="s">
        <v>566</v>
      </c>
      <c r="Q17" s="187"/>
      <c r="R17" s="187"/>
      <c r="S17" s="187"/>
      <c r="T17" s="187"/>
      <c r="U17" s="187"/>
      <c r="V17" s="188"/>
      <c r="W17" s="186" t="s">
        <v>566</v>
      </c>
      <c r="X17" s="187"/>
      <c r="Y17" s="187"/>
      <c r="Z17" s="187"/>
      <c r="AA17" s="187"/>
      <c r="AB17" s="187"/>
      <c r="AC17" s="188"/>
      <c r="AD17" s="186" t="s">
        <v>566</v>
      </c>
      <c r="AE17" s="187"/>
      <c r="AF17" s="187"/>
      <c r="AG17" s="187"/>
      <c r="AH17" s="187"/>
      <c r="AI17" s="187"/>
      <c r="AJ17" s="188"/>
      <c r="AK17" s="186"/>
      <c r="AL17" s="187"/>
      <c r="AM17" s="187"/>
      <c r="AN17" s="187"/>
      <c r="AO17" s="187"/>
      <c r="AP17" s="187"/>
      <c r="AQ17" s="188"/>
      <c r="AR17" s="234"/>
      <c r="AS17" s="234"/>
      <c r="AT17" s="234"/>
      <c r="AU17" s="234"/>
      <c r="AV17" s="234"/>
      <c r="AW17" s="234"/>
      <c r="AX17" s="235"/>
    </row>
    <row r="18" spans="1:50" ht="18" customHeight="1" x14ac:dyDescent="0.15">
      <c r="A18" s="216"/>
      <c r="B18" s="217"/>
      <c r="C18" s="217"/>
      <c r="D18" s="217"/>
      <c r="E18" s="217"/>
      <c r="F18" s="218"/>
      <c r="G18" s="240"/>
      <c r="H18" s="241"/>
      <c r="I18" s="227" t="s">
        <v>18</v>
      </c>
      <c r="J18" s="228"/>
      <c r="K18" s="228"/>
      <c r="L18" s="228"/>
      <c r="M18" s="228"/>
      <c r="N18" s="228"/>
      <c r="O18" s="229"/>
      <c r="P18" s="230">
        <f>SUM(P13:V17)</f>
        <v>9935</v>
      </c>
      <c r="Q18" s="231"/>
      <c r="R18" s="231"/>
      <c r="S18" s="231"/>
      <c r="T18" s="231"/>
      <c r="U18" s="231"/>
      <c r="V18" s="232"/>
      <c r="W18" s="230">
        <f>SUM(W13:AC17)</f>
        <v>20137</v>
      </c>
      <c r="X18" s="231"/>
      <c r="Y18" s="231"/>
      <c r="Z18" s="231"/>
      <c r="AA18" s="231"/>
      <c r="AB18" s="231"/>
      <c r="AC18" s="232"/>
      <c r="AD18" s="230">
        <f>SUM(AD13:AJ17)</f>
        <v>19871</v>
      </c>
      <c r="AE18" s="231"/>
      <c r="AF18" s="231"/>
      <c r="AG18" s="231"/>
      <c r="AH18" s="231"/>
      <c r="AI18" s="231"/>
      <c r="AJ18" s="232"/>
      <c r="AK18" s="230">
        <f>SUM(AK13:AQ17)</f>
        <v>20662</v>
      </c>
      <c r="AL18" s="231"/>
      <c r="AM18" s="231"/>
      <c r="AN18" s="231"/>
      <c r="AO18" s="231"/>
      <c r="AP18" s="231"/>
      <c r="AQ18" s="232"/>
      <c r="AR18" s="230">
        <f>SUM(AR13:AX17)</f>
        <v>17500</v>
      </c>
      <c r="AS18" s="231"/>
      <c r="AT18" s="231"/>
      <c r="AU18" s="231"/>
      <c r="AV18" s="231"/>
      <c r="AW18" s="231"/>
      <c r="AX18" s="233"/>
    </row>
    <row r="19" spans="1:50" ht="18" customHeight="1" x14ac:dyDescent="0.15">
      <c r="A19" s="216"/>
      <c r="B19" s="217"/>
      <c r="C19" s="217"/>
      <c r="D19" s="217"/>
      <c r="E19" s="217"/>
      <c r="F19" s="218"/>
      <c r="G19" s="223" t="s">
        <v>9</v>
      </c>
      <c r="H19" s="224"/>
      <c r="I19" s="224"/>
      <c r="J19" s="224"/>
      <c r="K19" s="224"/>
      <c r="L19" s="224"/>
      <c r="M19" s="224"/>
      <c r="N19" s="224"/>
      <c r="O19" s="224"/>
      <c r="P19" s="186">
        <v>9936</v>
      </c>
      <c r="Q19" s="187"/>
      <c r="R19" s="187"/>
      <c r="S19" s="187"/>
      <c r="T19" s="187"/>
      <c r="U19" s="187"/>
      <c r="V19" s="188"/>
      <c r="W19" s="186">
        <v>20137</v>
      </c>
      <c r="X19" s="187"/>
      <c r="Y19" s="187"/>
      <c r="Z19" s="187"/>
      <c r="AA19" s="187"/>
      <c r="AB19" s="187"/>
      <c r="AC19" s="188"/>
      <c r="AD19" s="186">
        <v>19871</v>
      </c>
      <c r="AE19" s="187"/>
      <c r="AF19" s="187"/>
      <c r="AG19" s="187"/>
      <c r="AH19" s="187"/>
      <c r="AI19" s="187"/>
      <c r="AJ19" s="188"/>
      <c r="AK19" s="225"/>
      <c r="AL19" s="225"/>
      <c r="AM19" s="225"/>
      <c r="AN19" s="225"/>
      <c r="AO19" s="225"/>
      <c r="AP19" s="225"/>
      <c r="AQ19" s="225"/>
      <c r="AR19" s="225"/>
      <c r="AS19" s="225"/>
      <c r="AT19" s="225"/>
      <c r="AU19" s="225"/>
      <c r="AV19" s="225"/>
      <c r="AW19" s="225"/>
      <c r="AX19" s="226"/>
    </row>
    <row r="20" spans="1:50" ht="18" customHeight="1" x14ac:dyDescent="0.15">
      <c r="A20" s="216"/>
      <c r="B20" s="217"/>
      <c r="C20" s="217"/>
      <c r="D20" s="217"/>
      <c r="E20" s="217"/>
      <c r="F20" s="218"/>
      <c r="G20" s="223" t="s">
        <v>10</v>
      </c>
      <c r="H20" s="224"/>
      <c r="I20" s="224"/>
      <c r="J20" s="224"/>
      <c r="K20" s="224"/>
      <c r="L20" s="224"/>
      <c r="M20" s="224"/>
      <c r="N20" s="224"/>
      <c r="O20" s="224"/>
      <c r="P20" s="258">
        <f>IF(P18=0, "-", SUM(P19)/P18)</f>
        <v>1.0001006542526423</v>
      </c>
      <c r="Q20" s="258"/>
      <c r="R20" s="258"/>
      <c r="S20" s="258"/>
      <c r="T20" s="258"/>
      <c r="U20" s="258"/>
      <c r="V20" s="258"/>
      <c r="W20" s="258">
        <f>IF(W18=0, "-", SUM(W19)/W18)</f>
        <v>1</v>
      </c>
      <c r="X20" s="258"/>
      <c r="Y20" s="258"/>
      <c r="Z20" s="258"/>
      <c r="AA20" s="258"/>
      <c r="AB20" s="258"/>
      <c r="AC20" s="258"/>
      <c r="AD20" s="258">
        <f>IF(AD18=0, "-", SUM(AD19)/AD18)</f>
        <v>1</v>
      </c>
      <c r="AE20" s="258"/>
      <c r="AF20" s="258"/>
      <c r="AG20" s="258"/>
      <c r="AH20" s="258"/>
      <c r="AI20" s="258"/>
      <c r="AJ20" s="258"/>
      <c r="AK20" s="225"/>
      <c r="AL20" s="225"/>
      <c r="AM20" s="225"/>
      <c r="AN20" s="225"/>
      <c r="AO20" s="225"/>
      <c r="AP20" s="225"/>
      <c r="AQ20" s="259"/>
      <c r="AR20" s="259"/>
      <c r="AS20" s="259"/>
      <c r="AT20" s="259"/>
      <c r="AU20" s="225"/>
      <c r="AV20" s="225"/>
      <c r="AW20" s="225"/>
      <c r="AX20" s="226"/>
    </row>
    <row r="21" spans="1:50" ht="25.5" customHeight="1" x14ac:dyDescent="0.15">
      <c r="A21" s="159"/>
      <c r="B21" s="160"/>
      <c r="C21" s="160"/>
      <c r="D21" s="160"/>
      <c r="E21" s="160"/>
      <c r="F21" s="219"/>
      <c r="G21" s="256" t="s">
        <v>205</v>
      </c>
      <c r="H21" s="257"/>
      <c r="I21" s="257"/>
      <c r="J21" s="257"/>
      <c r="K21" s="257"/>
      <c r="L21" s="257"/>
      <c r="M21" s="257"/>
      <c r="N21" s="257"/>
      <c r="O21" s="257"/>
      <c r="P21" s="258">
        <f>IF(P19=0, "-", SUM(P19)/SUM(P13,P14))</f>
        <v>0.58654073199527745</v>
      </c>
      <c r="Q21" s="258"/>
      <c r="R21" s="258"/>
      <c r="S21" s="258"/>
      <c r="T21" s="258"/>
      <c r="U21" s="258"/>
      <c r="V21" s="258"/>
      <c r="W21" s="258">
        <f>IF(W19=0, "-", SUM(W19)/SUM(W13,W14))</f>
        <v>1.1506857142857143</v>
      </c>
      <c r="X21" s="258"/>
      <c r="Y21" s="258"/>
      <c r="Z21" s="258"/>
      <c r="AA21" s="258"/>
      <c r="AB21" s="258"/>
      <c r="AC21" s="258"/>
      <c r="AD21" s="258">
        <f>IF(AD19=0, "-", SUM(AD19)/SUM(AD13,AD14))</f>
        <v>1.1354857142857142</v>
      </c>
      <c r="AE21" s="258"/>
      <c r="AF21" s="258"/>
      <c r="AG21" s="258"/>
      <c r="AH21" s="258"/>
      <c r="AI21" s="258"/>
      <c r="AJ21" s="258"/>
      <c r="AK21" s="225"/>
      <c r="AL21" s="225"/>
      <c r="AM21" s="225"/>
      <c r="AN21" s="225"/>
      <c r="AO21" s="225"/>
      <c r="AP21" s="225"/>
      <c r="AQ21" s="259"/>
      <c r="AR21" s="259"/>
      <c r="AS21" s="259"/>
      <c r="AT21" s="259"/>
      <c r="AU21" s="225"/>
      <c r="AV21" s="225"/>
      <c r="AW21" s="225"/>
      <c r="AX21" s="226"/>
    </row>
    <row r="22" spans="1:50" ht="18.75" customHeight="1" x14ac:dyDescent="0.15">
      <c r="A22" s="260" t="s">
        <v>544</v>
      </c>
      <c r="B22" s="261"/>
      <c r="C22" s="261"/>
      <c r="D22" s="261"/>
      <c r="E22" s="261"/>
      <c r="F22" s="262"/>
      <c r="G22" s="266" t="s">
        <v>200</v>
      </c>
      <c r="H22" s="245"/>
      <c r="I22" s="245"/>
      <c r="J22" s="245"/>
      <c r="K22" s="245"/>
      <c r="L22" s="245"/>
      <c r="M22" s="245"/>
      <c r="N22" s="245"/>
      <c r="O22" s="267"/>
      <c r="P22" s="244" t="s">
        <v>542</v>
      </c>
      <c r="Q22" s="245"/>
      <c r="R22" s="245"/>
      <c r="S22" s="245"/>
      <c r="T22" s="245"/>
      <c r="U22" s="245"/>
      <c r="V22" s="267"/>
      <c r="W22" s="244" t="s">
        <v>543</v>
      </c>
      <c r="X22" s="245"/>
      <c r="Y22" s="245"/>
      <c r="Z22" s="245"/>
      <c r="AA22" s="245"/>
      <c r="AB22" s="245"/>
      <c r="AC22" s="267"/>
      <c r="AD22" s="244" t="s">
        <v>199</v>
      </c>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41.45" customHeight="1" x14ac:dyDescent="0.15">
      <c r="A23" s="263"/>
      <c r="B23" s="264"/>
      <c r="C23" s="264"/>
      <c r="D23" s="264"/>
      <c r="E23" s="264"/>
      <c r="F23" s="265"/>
      <c r="G23" s="247" t="s">
        <v>560</v>
      </c>
      <c r="H23" s="248"/>
      <c r="I23" s="248"/>
      <c r="J23" s="248"/>
      <c r="K23" s="248"/>
      <c r="L23" s="248"/>
      <c r="M23" s="248"/>
      <c r="N23" s="248"/>
      <c r="O23" s="249"/>
      <c r="P23" s="198">
        <v>17500</v>
      </c>
      <c r="Q23" s="199"/>
      <c r="R23" s="199"/>
      <c r="S23" s="199"/>
      <c r="T23" s="199"/>
      <c r="U23" s="199"/>
      <c r="V23" s="250"/>
      <c r="W23" s="198">
        <v>17500</v>
      </c>
      <c r="X23" s="199"/>
      <c r="Y23" s="199"/>
      <c r="Z23" s="199"/>
      <c r="AA23" s="199"/>
      <c r="AB23" s="199"/>
      <c r="AC23" s="250"/>
      <c r="AD23" s="251" t="s">
        <v>628</v>
      </c>
      <c r="AE23" s="252"/>
      <c r="AF23" s="252"/>
      <c r="AG23" s="252"/>
      <c r="AH23" s="252"/>
      <c r="AI23" s="252"/>
      <c r="AJ23" s="252"/>
      <c r="AK23" s="252"/>
      <c r="AL23" s="252"/>
      <c r="AM23" s="252"/>
      <c r="AN23" s="252"/>
      <c r="AO23" s="252"/>
      <c r="AP23" s="252"/>
      <c r="AQ23" s="252"/>
      <c r="AR23" s="252"/>
      <c r="AS23" s="252"/>
      <c r="AT23" s="252"/>
      <c r="AU23" s="252"/>
      <c r="AV23" s="252"/>
      <c r="AW23" s="252"/>
      <c r="AX23" s="253"/>
    </row>
    <row r="24" spans="1:50" ht="25.5" customHeight="1" thickBot="1" x14ac:dyDescent="0.2">
      <c r="A24" s="263"/>
      <c r="B24" s="264"/>
      <c r="C24" s="264"/>
      <c r="D24" s="264"/>
      <c r="E24" s="264"/>
      <c r="F24" s="265"/>
      <c r="G24" s="96" t="s">
        <v>18</v>
      </c>
      <c r="H24" s="97"/>
      <c r="I24" s="97"/>
      <c r="J24" s="97"/>
      <c r="K24" s="97"/>
      <c r="L24" s="97"/>
      <c r="M24" s="97"/>
      <c r="N24" s="97"/>
      <c r="O24" s="98"/>
      <c r="P24" s="286">
        <f>AK13</f>
        <v>17500</v>
      </c>
      <c r="Q24" s="287"/>
      <c r="R24" s="287"/>
      <c r="S24" s="287"/>
      <c r="T24" s="287"/>
      <c r="U24" s="287"/>
      <c r="V24" s="288"/>
      <c r="W24" s="289">
        <f>AR13</f>
        <v>17500</v>
      </c>
      <c r="X24" s="290"/>
      <c r="Y24" s="290"/>
      <c r="Z24" s="290"/>
      <c r="AA24" s="290"/>
      <c r="AB24" s="290"/>
      <c r="AC24" s="291"/>
      <c r="AD24" s="254"/>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0" ht="43.9" customHeight="1" x14ac:dyDescent="0.15">
      <c r="A25" s="292" t="s">
        <v>533</v>
      </c>
      <c r="B25" s="293"/>
      <c r="C25" s="293"/>
      <c r="D25" s="293"/>
      <c r="E25" s="293"/>
      <c r="F25" s="294"/>
      <c r="G25" s="295" t="s">
        <v>623</v>
      </c>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9"/>
    </row>
    <row r="26" spans="1:50" ht="31.5" customHeight="1" x14ac:dyDescent="0.15">
      <c r="A26" s="304" t="s">
        <v>534</v>
      </c>
      <c r="B26" s="273"/>
      <c r="C26" s="273"/>
      <c r="D26" s="273"/>
      <c r="E26" s="273"/>
      <c r="F26" s="274"/>
      <c r="G26" s="306" t="s">
        <v>529</v>
      </c>
      <c r="H26" s="307"/>
      <c r="I26" s="307"/>
      <c r="J26" s="307"/>
      <c r="K26" s="307"/>
      <c r="L26" s="307"/>
      <c r="M26" s="307"/>
      <c r="N26" s="307"/>
      <c r="O26" s="307"/>
      <c r="P26" s="308" t="s">
        <v>528</v>
      </c>
      <c r="Q26" s="307"/>
      <c r="R26" s="307"/>
      <c r="S26" s="307"/>
      <c r="T26" s="307"/>
      <c r="U26" s="307"/>
      <c r="V26" s="307"/>
      <c r="W26" s="307"/>
      <c r="X26" s="309"/>
      <c r="Y26" s="310"/>
      <c r="Z26" s="311"/>
      <c r="AA26" s="312"/>
      <c r="AB26" s="357" t="s">
        <v>11</v>
      </c>
      <c r="AC26" s="357"/>
      <c r="AD26" s="357"/>
      <c r="AE26" s="358" t="s">
        <v>373</v>
      </c>
      <c r="AF26" s="359"/>
      <c r="AG26" s="359"/>
      <c r="AH26" s="360"/>
      <c r="AI26" s="358" t="s">
        <v>525</v>
      </c>
      <c r="AJ26" s="359"/>
      <c r="AK26" s="359"/>
      <c r="AL26" s="360"/>
      <c r="AM26" s="358" t="s">
        <v>341</v>
      </c>
      <c r="AN26" s="359"/>
      <c r="AO26" s="359"/>
      <c r="AP26" s="360"/>
      <c r="AQ26" s="367" t="s">
        <v>372</v>
      </c>
      <c r="AR26" s="368"/>
      <c r="AS26" s="368"/>
      <c r="AT26" s="369"/>
      <c r="AU26" s="367" t="s">
        <v>545</v>
      </c>
      <c r="AV26" s="368"/>
      <c r="AW26" s="368"/>
      <c r="AX26" s="370"/>
    </row>
    <row r="27" spans="1:50" ht="19.899999999999999" customHeight="1" x14ac:dyDescent="0.15">
      <c r="A27" s="304"/>
      <c r="B27" s="273"/>
      <c r="C27" s="273"/>
      <c r="D27" s="273"/>
      <c r="E27" s="273"/>
      <c r="F27" s="274"/>
      <c r="G27" s="313" t="s">
        <v>622</v>
      </c>
      <c r="H27" s="314"/>
      <c r="I27" s="314"/>
      <c r="J27" s="314"/>
      <c r="K27" s="314"/>
      <c r="L27" s="314"/>
      <c r="M27" s="314"/>
      <c r="N27" s="314"/>
      <c r="O27" s="314"/>
      <c r="P27" s="317" t="s">
        <v>570</v>
      </c>
      <c r="Q27" s="318"/>
      <c r="R27" s="318"/>
      <c r="S27" s="318"/>
      <c r="T27" s="318"/>
      <c r="U27" s="318"/>
      <c r="V27" s="318"/>
      <c r="W27" s="318"/>
      <c r="X27" s="319"/>
      <c r="Y27" s="323" t="s">
        <v>47</v>
      </c>
      <c r="Z27" s="324"/>
      <c r="AA27" s="325"/>
      <c r="AB27" s="326" t="s">
        <v>598</v>
      </c>
      <c r="AC27" s="327"/>
      <c r="AD27" s="327"/>
      <c r="AE27" s="328">
        <v>9</v>
      </c>
      <c r="AF27" s="328"/>
      <c r="AG27" s="328"/>
      <c r="AH27" s="328"/>
      <c r="AI27" s="328">
        <v>6</v>
      </c>
      <c r="AJ27" s="328"/>
      <c r="AK27" s="328"/>
      <c r="AL27" s="328"/>
      <c r="AM27" s="328">
        <v>6</v>
      </c>
      <c r="AN27" s="328"/>
      <c r="AO27" s="328"/>
      <c r="AP27" s="328"/>
      <c r="AQ27" s="354" t="s">
        <v>588</v>
      </c>
      <c r="AR27" s="328"/>
      <c r="AS27" s="328"/>
      <c r="AT27" s="328"/>
      <c r="AU27" s="345" t="s">
        <v>588</v>
      </c>
      <c r="AV27" s="361"/>
      <c r="AW27" s="361"/>
      <c r="AX27" s="362"/>
    </row>
    <row r="28" spans="1:50" ht="19.899999999999999" customHeight="1" x14ac:dyDescent="0.15">
      <c r="A28" s="305"/>
      <c r="B28" s="276"/>
      <c r="C28" s="276"/>
      <c r="D28" s="276"/>
      <c r="E28" s="276"/>
      <c r="F28" s="277"/>
      <c r="G28" s="315"/>
      <c r="H28" s="316"/>
      <c r="I28" s="316"/>
      <c r="J28" s="316"/>
      <c r="K28" s="316"/>
      <c r="L28" s="316"/>
      <c r="M28" s="316"/>
      <c r="N28" s="316"/>
      <c r="O28" s="316"/>
      <c r="P28" s="320"/>
      <c r="Q28" s="321"/>
      <c r="R28" s="321"/>
      <c r="S28" s="321"/>
      <c r="T28" s="321"/>
      <c r="U28" s="321"/>
      <c r="V28" s="321"/>
      <c r="W28" s="321"/>
      <c r="X28" s="322"/>
      <c r="Y28" s="363" t="s">
        <v>48</v>
      </c>
      <c r="Z28" s="364"/>
      <c r="AA28" s="365"/>
      <c r="AB28" s="326" t="s">
        <v>598</v>
      </c>
      <c r="AC28" s="327"/>
      <c r="AD28" s="327"/>
      <c r="AE28" s="328">
        <v>9</v>
      </c>
      <c r="AF28" s="328"/>
      <c r="AG28" s="328"/>
      <c r="AH28" s="328"/>
      <c r="AI28" s="328">
        <v>6</v>
      </c>
      <c r="AJ28" s="328"/>
      <c r="AK28" s="328"/>
      <c r="AL28" s="328"/>
      <c r="AM28" s="328">
        <v>6</v>
      </c>
      <c r="AN28" s="328"/>
      <c r="AO28" s="328"/>
      <c r="AP28" s="328"/>
      <c r="AQ28" s="328">
        <v>6</v>
      </c>
      <c r="AR28" s="328"/>
      <c r="AS28" s="328"/>
      <c r="AT28" s="328"/>
      <c r="AU28" s="366">
        <v>6</v>
      </c>
      <c r="AV28" s="361"/>
      <c r="AW28" s="361"/>
      <c r="AX28" s="362"/>
    </row>
    <row r="29" spans="1:50" ht="23.25" customHeight="1" x14ac:dyDescent="0.15">
      <c r="A29" s="391" t="s">
        <v>535</v>
      </c>
      <c r="B29" s="392"/>
      <c r="C29" s="392"/>
      <c r="D29" s="392"/>
      <c r="E29" s="392"/>
      <c r="F29" s="393"/>
      <c r="G29" s="193" t="s">
        <v>536</v>
      </c>
      <c r="H29" s="193"/>
      <c r="I29" s="193"/>
      <c r="J29" s="193"/>
      <c r="K29" s="193"/>
      <c r="L29" s="193"/>
      <c r="M29" s="193"/>
      <c r="N29" s="193"/>
      <c r="O29" s="193"/>
      <c r="P29" s="193"/>
      <c r="Q29" s="193"/>
      <c r="R29" s="193"/>
      <c r="S29" s="193"/>
      <c r="T29" s="193"/>
      <c r="U29" s="193"/>
      <c r="V29" s="193"/>
      <c r="W29" s="193"/>
      <c r="X29" s="222"/>
      <c r="Y29" s="399"/>
      <c r="Z29" s="400"/>
      <c r="AA29" s="401"/>
      <c r="AB29" s="192" t="s">
        <v>11</v>
      </c>
      <c r="AC29" s="193"/>
      <c r="AD29" s="222"/>
      <c r="AE29" s="192" t="s">
        <v>373</v>
      </c>
      <c r="AF29" s="193"/>
      <c r="AG29" s="193"/>
      <c r="AH29" s="222"/>
      <c r="AI29" s="192" t="s">
        <v>525</v>
      </c>
      <c r="AJ29" s="193"/>
      <c r="AK29" s="193"/>
      <c r="AL29" s="222"/>
      <c r="AM29" s="192" t="s">
        <v>341</v>
      </c>
      <c r="AN29" s="193"/>
      <c r="AO29" s="193"/>
      <c r="AP29" s="222"/>
      <c r="AQ29" s="372" t="s">
        <v>546</v>
      </c>
      <c r="AR29" s="373"/>
      <c r="AS29" s="373"/>
      <c r="AT29" s="373"/>
      <c r="AU29" s="373"/>
      <c r="AV29" s="373"/>
      <c r="AW29" s="373"/>
      <c r="AX29" s="374"/>
    </row>
    <row r="30" spans="1:50" ht="23.25" customHeight="1" x14ac:dyDescent="0.15">
      <c r="A30" s="394"/>
      <c r="B30" s="395"/>
      <c r="C30" s="395"/>
      <c r="D30" s="395"/>
      <c r="E30" s="395"/>
      <c r="F30" s="396"/>
      <c r="G30" s="350" t="s">
        <v>571</v>
      </c>
      <c r="H30" s="351"/>
      <c r="I30" s="351"/>
      <c r="J30" s="351"/>
      <c r="K30" s="351"/>
      <c r="L30" s="351"/>
      <c r="M30" s="351"/>
      <c r="N30" s="351"/>
      <c r="O30" s="351"/>
      <c r="P30" s="351"/>
      <c r="Q30" s="351"/>
      <c r="R30" s="351"/>
      <c r="S30" s="351"/>
      <c r="T30" s="351"/>
      <c r="U30" s="351"/>
      <c r="V30" s="351"/>
      <c r="W30" s="351"/>
      <c r="X30" s="351"/>
      <c r="Y30" s="375" t="s">
        <v>535</v>
      </c>
      <c r="Z30" s="376"/>
      <c r="AA30" s="377"/>
      <c r="AB30" s="378" t="s">
        <v>599</v>
      </c>
      <c r="AC30" s="379"/>
      <c r="AD30" s="380"/>
      <c r="AE30" s="354">
        <v>19.440000000000001</v>
      </c>
      <c r="AF30" s="354"/>
      <c r="AG30" s="354"/>
      <c r="AH30" s="354"/>
      <c r="AI30" s="354">
        <v>29.16</v>
      </c>
      <c r="AJ30" s="354"/>
      <c r="AK30" s="354"/>
      <c r="AL30" s="354"/>
      <c r="AM30" s="354">
        <v>29.2</v>
      </c>
      <c r="AN30" s="354"/>
      <c r="AO30" s="354"/>
      <c r="AP30" s="354"/>
      <c r="AQ30" s="345">
        <v>29.2</v>
      </c>
      <c r="AR30" s="329"/>
      <c r="AS30" s="329"/>
      <c r="AT30" s="329"/>
      <c r="AU30" s="329"/>
      <c r="AV30" s="329"/>
      <c r="AW30" s="329"/>
      <c r="AX30" s="330"/>
    </row>
    <row r="31" spans="1:50" ht="24" customHeight="1" x14ac:dyDescent="0.15">
      <c r="A31" s="397"/>
      <c r="B31" s="178"/>
      <c r="C31" s="178"/>
      <c r="D31" s="178"/>
      <c r="E31" s="178"/>
      <c r="F31" s="398"/>
      <c r="G31" s="352"/>
      <c r="H31" s="353"/>
      <c r="I31" s="353"/>
      <c r="J31" s="353"/>
      <c r="K31" s="353"/>
      <c r="L31" s="353"/>
      <c r="M31" s="353"/>
      <c r="N31" s="353"/>
      <c r="O31" s="353"/>
      <c r="P31" s="353"/>
      <c r="Q31" s="353"/>
      <c r="R31" s="353"/>
      <c r="S31" s="353"/>
      <c r="T31" s="353"/>
      <c r="U31" s="353"/>
      <c r="V31" s="353"/>
      <c r="W31" s="353"/>
      <c r="X31" s="353"/>
      <c r="Y31" s="342" t="s">
        <v>537</v>
      </c>
      <c r="Z31" s="355"/>
      <c r="AA31" s="356"/>
      <c r="AB31" s="381" t="s">
        <v>600</v>
      </c>
      <c r="AC31" s="382"/>
      <c r="AD31" s="383"/>
      <c r="AE31" s="384" t="s">
        <v>572</v>
      </c>
      <c r="AF31" s="384"/>
      <c r="AG31" s="384"/>
      <c r="AH31" s="384"/>
      <c r="AI31" s="384" t="s">
        <v>573</v>
      </c>
      <c r="AJ31" s="384"/>
      <c r="AK31" s="384"/>
      <c r="AL31" s="384"/>
      <c r="AM31" s="384" t="s">
        <v>589</v>
      </c>
      <c r="AN31" s="384"/>
      <c r="AO31" s="384"/>
      <c r="AP31" s="384"/>
      <c r="AQ31" s="384" t="s">
        <v>589</v>
      </c>
      <c r="AR31" s="384"/>
      <c r="AS31" s="384"/>
      <c r="AT31" s="384"/>
      <c r="AU31" s="384"/>
      <c r="AV31" s="384"/>
      <c r="AW31" s="384"/>
      <c r="AX31" s="385"/>
    </row>
    <row r="32" spans="1:50" ht="18.75" customHeight="1" x14ac:dyDescent="0.15">
      <c r="A32" s="416" t="s">
        <v>203</v>
      </c>
      <c r="B32" s="417"/>
      <c r="C32" s="417"/>
      <c r="D32" s="417"/>
      <c r="E32" s="417"/>
      <c r="F32" s="418"/>
      <c r="G32" s="426" t="s">
        <v>135</v>
      </c>
      <c r="H32" s="278"/>
      <c r="I32" s="278"/>
      <c r="J32" s="278"/>
      <c r="K32" s="278"/>
      <c r="L32" s="278"/>
      <c r="M32" s="278"/>
      <c r="N32" s="278"/>
      <c r="O32" s="279"/>
      <c r="P32" s="282" t="s">
        <v>51</v>
      </c>
      <c r="Q32" s="278"/>
      <c r="R32" s="278"/>
      <c r="S32" s="278"/>
      <c r="T32" s="278"/>
      <c r="U32" s="278"/>
      <c r="V32" s="278"/>
      <c r="W32" s="278"/>
      <c r="X32" s="279"/>
      <c r="Y32" s="427"/>
      <c r="Z32" s="428"/>
      <c r="AA32" s="429"/>
      <c r="AB32" s="433" t="s">
        <v>11</v>
      </c>
      <c r="AC32" s="434"/>
      <c r="AD32" s="435"/>
      <c r="AE32" s="433" t="s">
        <v>373</v>
      </c>
      <c r="AF32" s="434"/>
      <c r="AG32" s="434"/>
      <c r="AH32" s="435"/>
      <c r="AI32" s="438" t="s">
        <v>525</v>
      </c>
      <c r="AJ32" s="438"/>
      <c r="AK32" s="438"/>
      <c r="AL32" s="433"/>
      <c r="AM32" s="438" t="s">
        <v>341</v>
      </c>
      <c r="AN32" s="438"/>
      <c r="AO32" s="438"/>
      <c r="AP32" s="433"/>
      <c r="AQ32" s="412" t="s">
        <v>163</v>
      </c>
      <c r="AR32" s="413"/>
      <c r="AS32" s="413"/>
      <c r="AT32" s="414"/>
      <c r="AU32" s="278" t="s">
        <v>124</v>
      </c>
      <c r="AV32" s="278"/>
      <c r="AW32" s="278"/>
      <c r="AX32" s="283"/>
    </row>
    <row r="33" spans="1:60" ht="18.75" customHeight="1" x14ac:dyDescent="0.15">
      <c r="A33" s="419"/>
      <c r="B33" s="420"/>
      <c r="C33" s="420"/>
      <c r="D33" s="420"/>
      <c r="E33" s="420"/>
      <c r="F33" s="421"/>
      <c r="G33" s="299"/>
      <c r="H33" s="280"/>
      <c r="I33" s="280"/>
      <c r="J33" s="280"/>
      <c r="K33" s="280"/>
      <c r="L33" s="280"/>
      <c r="M33" s="280"/>
      <c r="N33" s="280"/>
      <c r="O33" s="281"/>
      <c r="P33" s="284"/>
      <c r="Q33" s="280"/>
      <c r="R33" s="280"/>
      <c r="S33" s="280"/>
      <c r="T33" s="280"/>
      <c r="U33" s="280"/>
      <c r="V33" s="280"/>
      <c r="W33" s="280"/>
      <c r="X33" s="281"/>
      <c r="Y33" s="430"/>
      <c r="Z33" s="431"/>
      <c r="AA33" s="432"/>
      <c r="AB33" s="358"/>
      <c r="AC33" s="436"/>
      <c r="AD33" s="437"/>
      <c r="AE33" s="358"/>
      <c r="AF33" s="436"/>
      <c r="AG33" s="436"/>
      <c r="AH33" s="437"/>
      <c r="AI33" s="439"/>
      <c r="AJ33" s="439"/>
      <c r="AK33" s="439"/>
      <c r="AL33" s="358"/>
      <c r="AM33" s="439"/>
      <c r="AN33" s="439"/>
      <c r="AO33" s="439"/>
      <c r="AP33" s="358"/>
      <c r="AQ33" s="386" t="s">
        <v>566</v>
      </c>
      <c r="AR33" s="387"/>
      <c r="AS33" s="388" t="s">
        <v>164</v>
      </c>
      <c r="AT33" s="389"/>
      <c r="AU33" s="390" t="s">
        <v>566</v>
      </c>
      <c r="AV33" s="390"/>
      <c r="AW33" s="280" t="s">
        <v>162</v>
      </c>
      <c r="AX33" s="285"/>
    </row>
    <row r="34" spans="1:60" ht="23.25" customHeight="1" x14ac:dyDescent="0.15">
      <c r="A34" s="422"/>
      <c r="B34" s="420"/>
      <c r="C34" s="420"/>
      <c r="D34" s="420"/>
      <c r="E34" s="420"/>
      <c r="F34" s="421"/>
      <c r="G34" s="331" t="s">
        <v>566</v>
      </c>
      <c r="H34" s="332"/>
      <c r="I34" s="332"/>
      <c r="J34" s="332"/>
      <c r="K34" s="332"/>
      <c r="L34" s="332"/>
      <c r="M34" s="332"/>
      <c r="N34" s="332"/>
      <c r="O34" s="333"/>
      <c r="P34" s="109" t="s">
        <v>566</v>
      </c>
      <c r="Q34" s="109"/>
      <c r="R34" s="109"/>
      <c r="S34" s="109"/>
      <c r="T34" s="109"/>
      <c r="U34" s="109"/>
      <c r="V34" s="109"/>
      <c r="W34" s="109"/>
      <c r="X34" s="110"/>
      <c r="Y34" s="342" t="s">
        <v>12</v>
      </c>
      <c r="Z34" s="343"/>
      <c r="AA34" s="344"/>
      <c r="AB34" s="326" t="s">
        <v>566</v>
      </c>
      <c r="AC34" s="326"/>
      <c r="AD34" s="326"/>
      <c r="AE34" s="345" t="s">
        <v>566</v>
      </c>
      <c r="AF34" s="329"/>
      <c r="AG34" s="329"/>
      <c r="AH34" s="329"/>
      <c r="AI34" s="345" t="s">
        <v>566</v>
      </c>
      <c r="AJ34" s="329"/>
      <c r="AK34" s="329"/>
      <c r="AL34" s="329"/>
      <c r="AM34" s="345" t="s">
        <v>566</v>
      </c>
      <c r="AN34" s="329"/>
      <c r="AO34" s="329"/>
      <c r="AP34" s="329"/>
      <c r="AQ34" s="347" t="s">
        <v>566</v>
      </c>
      <c r="AR34" s="348"/>
      <c r="AS34" s="348"/>
      <c r="AT34" s="349"/>
      <c r="AU34" s="329" t="s">
        <v>566</v>
      </c>
      <c r="AV34" s="329"/>
      <c r="AW34" s="329"/>
      <c r="AX34" s="330"/>
    </row>
    <row r="35" spans="1:60" ht="23.25" customHeight="1" x14ac:dyDescent="0.15">
      <c r="A35" s="423"/>
      <c r="B35" s="424"/>
      <c r="C35" s="424"/>
      <c r="D35" s="424"/>
      <c r="E35" s="424"/>
      <c r="F35" s="425"/>
      <c r="G35" s="334"/>
      <c r="H35" s="335"/>
      <c r="I35" s="335"/>
      <c r="J35" s="335"/>
      <c r="K35" s="335"/>
      <c r="L35" s="335"/>
      <c r="M35" s="335"/>
      <c r="N35" s="335"/>
      <c r="O35" s="336"/>
      <c r="P35" s="340"/>
      <c r="Q35" s="340"/>
      <c r="R35" s="340"/>
      <c r="S35" s="340"/>
      <c r="T35" s="340"/>
      <c r="U35" s="340"/>
      <c r="V35" s="340"/>
      <c r="W35" s="340"/>
      <c r="X35" s="341"/>
      <c r="Y35" s="192" t="s">
        <v>46</v>
      </c>
      <c r="Z35" s="193"/>
      <c r="AA35" s="222"/>
      <c r="AB35" s="402" t="s">
        <v>566</v>
      </c>
      <c r="AC35" s="402"/>
      <c r="AD35" s="402"/>
      <c r="AE35" s="345" t="s">
        <v>566</v>
      </c>
      <c r="AF35" s="329"/>
      <c r="AG35" s="329"/>
      <c r="AH35" s="329"/>
      <c r="AI35" s="345" t="s">
        <v>566</v>
      </c>
      <c r="AJ35" s="329"/>
      <c r="AK35" s="329"/>
      <c r="AL35" s="329"/>
      <c r="AM35" s="345" t="s">
        <v>566</v>
      </c>
      <c r="AN35" s="329"/>
      <c r="AO35" s="329"/>
      <c r="AP35" s="329"/>
      <c r="AQ35" s="347" t="s">
        <v>566</v>
      </c>
      <c r="AR35" s="348"/>
      <c r="AS35" s="348"/>
      <c r="AT35" s="349"/>
      <c r="AU35" s="329" t="s">
        <v>566</v>
      </c>
      <c r="AV35" s="329"/>
      <c r="AW35" s="329"/>
      <c r="AX35" s="330"/>
    </row>
    <row r="36" spans="1:60" ht="23.25" customHeight="1" x14ac:dyDescent="0.15">
      <c r="A36" s="422"/>
      <c r="B36" s="420"/>
      <c r="C36" s="420"/>
      <c r="D36" s="420"/>
      <c r="E36" s="420"/>
      <c r="F36" s="421"/>
      <c r="G36" s="337"/>
      <c r="H36" s="338"/>
      <c r="I36" s="338"/>
      <c r="J36" s="338"/>
      <c r="K36" s="338"/>
      <c r="L36" s="338"/>
      <c r="M36" s="338"/>
      <c r="N36" s="338"/>
      <c r="O36" s="339"/>
      <c r="P36" s="112"/>
      <c r="Q36" s="112"/>
      <c r="R36" s="112"/>
      <c r="S36" s="112"/>
      <c r="T36" s="112"/>
      <c r="U36" s="112"/>
      <c r="V36" s="112"/>
      <c r="W36" s="112"/>
      <c r="X36" s="113"/>
      <c r="Y36" s="192" t="s">
        <v>13</v>
      </c>
      <c r="Z36" s="193"/>
      <c r="AA36" s="222"/>
      <c r="AB36" s="346" t="s">
        <v>14</v>
      </c>
      <c r="AC36" s="346"/>
      <c r="AD36" s="346"/>
      <c r="AE36" s="345" t="s">
        <v>566</v>
      </c>
      <c r="AF36" s="329"/>
      <c r="AG36" s="329"/>
      <c r="AH36" s="329"/>
      <c r="AI36" s="345" t="s">
        <v>566</v>
      </c>
      <c r="AJ36" s="329"/>
      <c r="AK36" s="329"/>
      <c r="AL36" s="329"/>
      <c r="AM36" s="345" t="s">
        <v>566</v>
      </c>
      <c r="AN36" s="329"/>
      <c r="AO36" s="329"/>
      <c r="AP36" s="329"/>
      <c r="AQ36" s="347" t="s">
        <v>566</v>
      </c>
      <c r="AR36" s="348"/>
      <c r="AS36" s="348"/>
      <c r="AT36" s="349"/>
      <c r="AU36" s="329" t="s">
        <v>566</v>
      </c>
      <c r="AV36" s="329"/>
      <c r="AW36" s="329"/>
      <c r="AX36" s="330"/>
    </row>
    <row r="37" spans="1:60" ht="28.9" customHeight="1" x14ac:dyDescent="0.15">
      <c r="A37" s="415" t="s">
        <v>221</v>
      </c>
      <c r="B37" s="410"/>
      <c r="C37" s="410"/>
      <c r="D37" s="410"/>
      <c r="E37" s="410"/>
      <c r="F37" s="411"/>
      <c r="G37" s="446" t="s">
        <v>566</v>
      </c>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8"/>
    </row>
    <row r="38" spans="1:60" ht="28.9" customHeight="1" x14ac:dyDescent="0.15">
      <c r="A38" s="305"/>
      <c r="B38" s="276"/>
      <c r="C38" s="276"/>
      <c r="D38" s="276"/>
      <c r="E38" s="276"/>
      <c r="F38" s="277"/>
      <c r="G38" s="449"/>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1"/>
    </row>
    <row r="39" spans="1:60" ht="18.75" customHeight="1" x14ac:dyDescent="0.15">
      <c r="A39" s="673" t="s">
        <v>530</v>
      </c>
      <c r="B39" s="272" t="s">
        <v>531</v>
      </c>
      <c r="C39" s="273"/>
      <c r="D39" s="273"/>
      <c r="E39" s="273"/>
      <c r="F39" s="274"/>
      <c r="G39" s="278" t="s">
        <v>532</v>
      </c>
      <c r="H39" s="278"/>
      <c r="I39" s="278"/>
      <c r="J39" s="278"/>
      <c r="K39" s="278"/>
      <c r="L39" s="278"/>
      <c r="M39" s="278"/>
      <c r="N39" s="278"/>
      <c r="O39" s="278"/>
      <c r="P39" s="278"/>
      <c r="Q39" s="278"/>
      <c r="R39" s="278"/>
      <c r="S39" s="278"/>
      <c r="T39" s="278"/>
      <c r="U39" s="278"/>
      <c r="V39" s="278"/>
      <c r="W39" s="278"/>
      <c r="X39" s="278"/>
      <c r="Y39" s="278"/>
      <c r="Z39" s="278"/>
      <c r="AA39" s="279"/>
      <c r="AB39" s="282" t="s">
        <v>547</v>
      </c>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83"/>
      <c r="AY39">
        <f>COUNTA($G$41)</f>
        <v>1</v>
      </c>
    </row>
    <row r="40" spans="1:60" ht="22.5" customHeight="1" x14ac:dyDescent="0.15">
      <c r="A40" s="270"/>
      <c r="B40" s="272"/>
      <c r="C40" s="273"/>
      <c r="D40" s="273"/>
      <c r="E40" s="273"/>
      <c r="F40" s="274"/>
      <c r="G40" s="280"/>
      <c r="H40" s="280"/>
      <c r="I40" s="280"/>
      <c r="J40" s="280"/>
      <c r="K40" s="280"/>
      <c r="L40" s="280"/>
      <c r="M40" s="280"/>
      <c r="N40" s="280"/>
      <c r="O40" s="280"/>
      <c r="P40" s="280"/>
      <c r="Q40" s="280"/>
      <c r="R40" s="280"/>
      <c r="S40" s="280"/>
      <c r="T40" s="280"/>
      <c r="U40" s="280"/>
      <c r="V40" s="280"/>
      <c r="W40" s="280"/>
      <c r="X40" s="280"/>
      <c r="Y40" s="280"/>
      <c r="Z40" s="280"/>
      <c r="AA40" s="281"/>
      <c r="AB40" s="284"/>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5"/>
      <c r="AY40">
        <f t="shared" ref="AY40:AY48" si="0">$AY$39</f>
        <v>1</v>
      </c>
    </row>
    <row r="41" spans="1:60" ht="58.9" customHeight="1" x14ac:dyDescent="0.15">
      <c r="A41" s="270"/>
      <c r="B41" s="272"/>
      <c r="C41" s="273"/>
      <c r="D41" s="273"/>
      <c r="E41" s="273"/>
      <c r="F41" s="274"/>
      <c r="G41" s="452" t="s">
        <v>587</v>
      </c>
      <c r="H41" s="452"/>
      <c r="I41" s="452"/>
      <c r="J41" s="452"/>
      <c r="K41" s="452"/>
      <c r="L41" s="452"/>
      <c r="M41" s="452"/>
      <c r="N41" s="452"/>
      <c r="O41" s="452"/>
      <c r="P41" s="452"/>
      <c r="Q41" s="452"/>
      <c r="R41" s="452"/>
      <c r="S41" s="452"/>
      <c r="T41" s="452"/>
      <c r="U41" s="452"/>
      <c r="V41" s="452"/>
      <c r="W41" s="452"/>
      <c r="X41" s="452"/>
      <c r="Y41" s="452"/>
      <c r="Z41" s="452"/>
      <c r="AA41" s="453"/>
      <c r="AB41" s="458" t="s">
        <v>590</v>
      </c>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9"/>
      <c r="AY41">
        <f t="shared" si="0"/>
        <v>1</v>
      </c>
    </row>
    <row r="42" spans="1:60" ht="58.9" customHeight="1" x14ac:dyDescent="0.15">
      <c r="A42" s="270"/>
      <c r="B42" s="272"/>
      <c r="C42" s="273"/>
      <c r="D42" s="273"/>
      <c r="E42" s="273"/>
      <c r="F42" s="274"/>
      <c r="G42" s="454"/>
      <c r="H42" s="454"/>
      <c r="I42" s="454"/>
      <c r="J42" s="454"/>
      <c r="K42" s="454"/>
      <c r="L42" s="454"/>
      <c r="M42" s="454"/>
      <c r="N42" s="454"/>
      <c r="O42" s="454"/>
      <c r="P42" s="454"/>
      <c r="Q42" s="454"/>
      <c r="R42" s="454"/>
      <c r="S42" s="454"/>
      <c r="T42" s="454"/>
      <c r="U42" s="454"/>
      <c r="V42" s="454"/>
      <c r="W42" s="454"/>
      <c r="X42" s="454"/>
      <c r="Y42" s="454"/>
      <c r="Z42" s="454"/>
      <c r="AA42" s="455"/>
      <c r="AB42" s="460"/>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61"/>
      <c r="AY42">
        <f t="shared" si="0"/>
        <v>1</v>
      </c>
    </row>
    <row r="43" spans="1:60" ht="61.9" customHeight="1" x14ac:dyDescent="0.15">
      <c r="A43" s="270"/>
      <c r="B43" s="275"/>
      <c r="C43" s="276"/>
      <c r="D43" s="276"/>
      <c r="E43" s="276"/>
      <c r="F43" s="277"/>
      <c r="G43" s="456"/>
      <c r="H43" s="456"/>
      <c r="I43" s="456"/>
      <c r="J43" s="456"/>
      <c r="K43" s="456"/>
      <c r="L43" s="456"/>
      <c r="M43" s="456"/>
      <c r="N43" s="456"/>
      <c r="O43" s="456"/>
      <c r="P43" s="456"/>
      <c r="Q43" s="456"/>
      <c r="R43" s="456"/>
      <c r="S43" s="456"/>
      <c r="T43" s="456"/>
      <c r="U43" s="456"/>
      <c r="V43" s="456"/>
      <c r="W43" s="456"/>
      <c r="X43" s="456"/>
      <c r="Y43" s="456"/>
      <c r="Z43" s="456"/>
      <c r="AA43" s="457"/>
      <c r="AB43" s="462"/>
      <c r="AC43" s="456"/>
      <c r="AD43" s="456"/>
      <c r="AE43" s="454"/>
      <c r="AF43" s="454"/>
      <c r="AG43" s="454"/>
      <c r="AH43" s="454"/>
      <c r="AI43" s="454"/>
      <c r="AJ43" s="454"/>
      <c r="AK43" s="454"/>
      <c r="AL43" s="454"/>
      <c r="AM43" s="454"/>
      <c r="AN43" s="454"/>
      <c r="AO43" s="454"/>
      <c r="AP43" s="454"/>
      <c r="AQ43" s="454"/>
      <c r="AR43" s="454"/>
      <c r="AS43" s="454"/>
      <c r="AT43" s="454"/>
      <c r="AU43" s="456"/>
      <c r="AV43" s="456"/>
      <c r="AW43" s="456"/>
      <c r="AX43" s="463"/>
      <c r="AY43">
        <f t="shared" si="0"/>
        <v>1</v>
      </c>
    </row>
    <row r="44" spans="1:60" ht="18.75" customHeight="1" x14ac:dyDescent="0.15">
      <c r="A44" s="270"/>
      <c r="B44" s="409" t="s">
        <v>134</v>
      </c>
      <c r="C44" s="410"/>
      <c r="D44" s="410"/>
      <c r="E44" s="410"/>
      <c r="F44" s="411"/>
      <c r="G44" s="296" t="s">
        <v>52</v>
      </c>
      <c r="H44" s="297"/>
      <c r="I44" s="297"/>
      <c r="J44" s="297"/>
      <c r="K44" s="297"/>
      <c r="L44" s="297"/>
      <c r="M44" s="297"/>
      <c r="N44" s="297"/>
      <c r="O44" s="298"/>
      <c r="P44" s="300" t="s">
        <v>54</v>
      </c>
      <c r="Q44" s="297"/>
      <c r="R44" s="297"/>
      <c r="S44" s="297"/>
      <c r="T44" s="297"/>
      <c r="U44" s="297"/>
      <c r="V44" s="297"/>
      <c r="W44" s="297"/>
      <c r="X44" s="298"/>
      <c r="Y44" s="301"/>
      <c r="Z44" s="302"/>
      <c r="AA44" s="303"/>
      <c r="AB44" s="670" t="s">
        <v>11</v>
      </c>
      <c r="AC44" s="671"/>
      <c r="AD44" s="672"/>
      <c r="AE44" s="371" t="s">
        <v>373</v>
      </c>
      <c r="AF44" s="371"/>
      <c r="AG44" s="371"/>
      <c r="AH44" s="371"/>
      <c r="AI44" s="371" t="s">
        <v>525</v>
      </c>
      <c r="AJ44" s="371"/>
      <c r="AK44" s="371"/>
      <c r="AL44" s="371"/>
      <c r="AM44" s="371" t="s">
        <v>341</v>
      </c>
      <c r="AN44" s="371"/>
      <c r="AO44" s="371"/>
      <c r="AP44" s="371"/>
      <c r="AQ44" s="440" t="s">
        <v>163</v>
      </c>
      <c r="AR44" s="441"/>
      <c r="AS44" s="441"/>
      <c r="AT44" s="442"/>
      <c r="AU44" s="443" t="s">
        <v>124</v>
      </c>
      <c r="AV44" s="443"/>
      <c r="AW44" s="443"/>
      <c r="AX44" s="444"/>
      <c r="AY44">
        <f t="shared" si="0"/>
        <v>1</v>
      </c>
      <c r="BA44" s="8"/>
      <c r="BB44" s="8"/>
      <c r="BC44" s="8"/>
    </row>
    <row r="45" spans="1:60" ht="18.75" customHeight="1" x14ac:dyDescent="0.15">
      <c r="A45" s="270"/>
      <c r="B45" s="272"/>
      <c r="C45" s="273"/>
      <c r="D45" s="273"/>
      <c r="E45" s="273"/>
      <c r="F45" s="274"/>
      <c r="G45" s="299"/>
      <c r="H45" s="280"/>
      <c r="I45" s="280"/>
      <c r="J45" s="280"/>
      <c r="K45" s="280"/>
      <c r="L45" s="280"/>
      <c r="M45" s="280"/>
      <c r="N45" s="280"/>
      <c r="O45" s="281"/>
      <c r="P45" s="284"/>
      <c r="Q45" s="280"/>
      <c r="R45" s="280"/>
      <c r="S45" s="280"/>
      <c r="T45" s="280"/>
      <c r="U45" s="280"/>
      <c r="V45" s="280"/>
      <c r="W45" s="280"/>
      <c r="X45" s="281"/>
      <c r="Y45" s="301"/>
      <c r="Z45" s="302"/>
      <c r="AA45" s="303"/>
      <c r="AB45" s="358"/>
      <c r="AC45" s="436"/>
      <c r="AD45" s="437"/>
      <c r="AE45" s="371"/>
      <c r="AF45" s="371"/>
      <c r="AG45" s="371"/>
      <c r="AH45" s="371"/>
      <c r="AI45" s="371"/>
      <c r="AJ45" s="371"/>
      <c r="AK45" s="371"/>
      <c r="AL45" s="371"/>
      <c r="AM45" s="371"/>
      <c r="AN45" s="371"/>
      <c r="AO45" s="371"/>
      <c r="AP45" s="371"/>
      <c r="AQ45" s="445" t="s">
        <v>566</v>
      </c>
      <c r="AR45" s="390"/>
      <c r="AS45" s="388" t="s">
        <v>164</v>
      </c>
      <c r="AT45" s="389"/>
      <c r="AU45" s="390">
        <v>6</v>
      </c>
      <c r="AV45" s="390"/>
      <c r="AW45" s="280" t="s">
        <v>162</v>
      </c>
      <c r="AX45" s="285"/>
      <c r="AY45">
        <f t="shared" si="0"/>
        <v>1</v>
      </c>
      <c r="BA45" s="8"/>
      <c r="BB45" s="8"/>
      <c r="BC45" s="8"/>
      <c r="BD45" s="8"/>
      <c r="BE45" s="8"/>
      <c r="BF45" s="8"/>
      <c r="BG45" s="8"/>
      <c r="BH45" s="8"/>
    </row>
    <row r="46" spans="1:60" ht="32.450000000000003" customHeight="1" x14ac:dyDescent="0.15">
      <c r="A46" s="270"/>
      <c r="B46" s="272"/>
      <c r="C46" s="273"/>
      <c r="D46" s="273"/>
      <c r="E46" s="273"/>
      <c r="F46" s="274"/>
      <c r="G46" s="108" t="s">
        <v>567</v>
      </c>
      <c r="H46" s="109"/>
      <c r="I46" s="109"/>
      <c r="J46" s="109"/>
      <c r="K46" s="109"/>
      <c r="L46" s="109"/>
      <c r="M46" s="109"/>
      <c r="N46" s="109"/>
      <c r="O46" s="110"/>
      <c r="P46" s="109" t="s">
        <v>568</v>
      </c>
      <c r="Q46" s="403"/>
      <c r="R46" s="403"/>
      <c r="S46" s="403"/>
      <c r="T46" s="403"/>
      <c r="U46" s="403"/>
      <c r="V46" s="403"/>
      <c r="W46" s="403"/>
      <c r="X46" s="404"/>
      <c r="Y46" s="674" t="s">
        <v>53</v>
      </c>
      <c r="Z46" s="675"/>
      <c r="AA46" s="676"/>
      <c r="AB46" s="326" t="s">
        <v>566</v>
      </c>
      <c r="AC46" s="326"/>
      <c r="AD46" s="326"/>
      <c r="AE46" s="345" t="s">
        <v>566</v>
      </c>
      <c r="AF46" s="329"/>
      <c r="AG46" s="329"/>
      <c r="AH46" s="329"/>
      <c r="AI46" s="345" t="s">
        <v>566</v>
      </c>
      <c r="AJ46" s="329"/>
      <c r="AK46" s="329"/>
      <c r="AL46" s="329"/>
      <c r="AM46" s="345" t="s">
        <v>588</v>
      </c>
      <c r="AN46" s="329"/>
      <c r="AO46" s="329"/>
      <c r="AP46" s="329"/>
      <c r="AQ46" s="347" t="s">
        <v>566</v>
      </c>
      <c r="AR46" s="348"/>
      <c r="AS46" s="348"/>
      <c r="AT46" s="349"/>
      <c r="AU46" s="329" t="s">
        <v>566</v>
      </c>
      <c r="AV46" s="329"/>
      <c r="AW46" s="329"/>
      <c r="AX46" s="330"/>
      <c r="AY46">
        <f t="shared" si="0"/>
        <v>1</v>
      </c>
    </row>
    <row r="47" spans="1:60" ht="32.450000000000003" customHeight="1" x14ac:dyDescent="0.15">
      <c r="A47" s="270"/>
      <c r="B47" s="272"/>
      <c r="C47" s="273"/>
      <c r="D47" s="273"/>
      <c r="E47" s="273"/>
      <c r="F47" s="274"/>
      <c r="G47" s="677"/>
      <c r="H47" s="340"/>
      <c r="I47" s="340"/>
      <c r="J47" s="340"/>
      <c r="K47" s="340"/>
      <c r="L47" s="340"/>
      <c r="M47" s="340"/>
      <c r="N47" s="340"/>
      <c r="O47" s="341"/>
      <c r="P47" s="405"/>
      <c r="Q47" s="405"/>
      <c r="R47" s="405"/>
      <c r="S47" s="405"/>
      <c r="T47" s="405"/>
      <c r="U47" s="405"/>
      <c r="V47" s="405"/>
      <c r="W47" s="405"/>
      <c r="X47" s="406"/>
      <c r="Y47" s="678" t="s">
        <v>46</v>
      </c>
      <c r="Z47" s="620"/>
      <c r="AA47" s="621"/>
      <c r="AB47" s="402" t="s">
        <v>212</v>
      </c>
      <c r="AC47" s="402"/>
      <c r="AD47" s="402"/>
      <c r="AE47" s="345" t="s">
        <v>566</v>
      </c>
      <c r="AF47" s="329"/>
      <c r="AG47" s="329"/>
      <c r="AH47" s="329"/>
      <c r="AI47" s="345" t="s">
        <v>566</v>
      </c>
      <c r="AJ47" s="329"/>
      <c r="AK47" s="329"/>
      <c r="AL47" s="329"/>
      <c r="AM47" s="345" t="s">
        <v>588</v>
      </c>
      <c r="AN47" s="329"/>
      <c r="AO47" s="329"/>
      <c r="AP47" s="329"/>
      <c r="AQ47" s="347" t="s">
        <v>566</v>
      </c>
      <c r="AR47" s="348"/>
      <c r="AS47" s="348"/>
      <c r="AT47" s="349"/>
      <c r="AU47" s="329">
        <v>100</v>
      </c>
      <c r="AV47" s="329"/>
      <c r="AW47" s="329"/>
      <c r="AX47" s="330"/>
      <c r="AY47">
        <f t="shared" si="0"/>
        <v>1</v>
      </c>
      <c r="BA47" s="8"/>
      <c r="BB47" s="8"/>
      <c r="BC47" s="8"/>
    </row>
    <row r="48" spans="1:60" ht="32.450000000000003" customHeight="1" x14ac:dyDescent="0.15">
      <c r="A48" s="270"/>
      <c r="B48" s="272"/>
      <c r="C48" s="273"/>
      <c r="D48" s="273"/>
      <c r="E48" s="273"/>
      <c r="F48" s="274"/>
      <c r="G48" s="111"/>
      <c r="H48" s="112"/>
      <c r="I48" s="112"/>
      <c r="J48" s="112"/>
      <c r="K48" s="112"/>
      <c r="L48" s="112"/>
      <c r="M48" s="112"/>
      <c r="N48" s="112"/>
      <c r="O48" s="113"/>
      <c r="P48" s="407"/>
      <c r="Q48" s="407"/>
      <c r="R48" s="407"/>
      <c r="S48" s="407"/>
      <c r="T48" s="407"/>
      <c r="U48" s="407"/>
      <c r="V48" s="407"/>
      <c r="W48" s="407"/>
      <c r="X48" s="408"/>
      <c r="Y48" s="678" t="s">
        <v>13</v>
      </c>
      <c r="Z48" s="620"/>
      <c r="AA48" s="621"/>
      <c r="AB48" s="679" t="s">
        <v>14</v>
      </c>
      <c r="AC48" s="679"/>
      <c r="AD48" s="679"/>
      <c r="AE48" s="464" t="s">
        <v>566</v>
      </c>
      <c r="AF48" s="465"/>
      <c r="AG48" s="465"/>
      <c r="AH48" s="465"/>
      <c r="AI48" s="464" t="s">
        <v>566</v>
      </c>
      <c r="AJ48" s="465"/>
      <c r="AK48" s="465"/>
      <c r="AL48" s="465"/>
      <c r="AM48" s="464" t="s">
        <v>588</v>
      </c>
      <c r="AN48" s="465"/>
      <c r="AO48" s="465"/>
      <c r="AP48" s="465"/>
      <c r="AQ48" s="347" t="s">
        <v>566</v>
      </c>
      <c r="AR48" s="348"/>
      <c r="AS48" s="348"/>
      <c r="AT48" s="349"/>
      <c r="AU48" s="329" t="s">
        <v>566</v>
      </c>
      <c r="AV48" s="329"/>
      <c r="AW48" s="329"/>
      <c r="AX48" s="330"/>
      <c r="AY48">
        <f t="shared" si="0"/>
        <v>1</v>
      </c>
      <c r="BA48" s="8"/>
      <c r="BB48" s="8"/>
      <c r="BC48" s="8"/>
      <c r="BD48" s="8"/>
      <c r="BE48" s="8"/>
      <c r="BF48" s="8"/>
      <c r="BG48" s="8"/>
      <c r="BH48" s="8"/>
    </row>
    <row r="49" spans="1:60" ht="18.75" customHeight="1" x14ac:dyDescent="0.15">
      <c r="A49" s="270"/>
      <c r="B49" s="409" t="s">
        <v>134</v>
      </c>
      <c r="C49" s="410"/>
      <c r="D49" s="410"/>
      <c r="E49" s="410"/>
      <c r="F49" s="411"/>
      <c r="G49" s="296" t="s">
        <v>52</v>
      </c>
      <c r="H49" s="297"/>
      <c r="I49" s="297"/>
      <c r="J49" s="297"/>
      <c r="K49" s="297"/>
      <c r="L49" s="297"/>
      <c r="M49" s="297"/>
      <c r="N49" s="297"/>
      <c r="O49" s="298"/>
      <c r="P49" s="300" t="s">
        <v>54</v>
      </c>
      <c r="Q49" s="297"/>
      <c r="R49" s="297"/>
      <c r="S49" s="297"/>
      <c r="T49" s="297"/>
      <c r="U49" s="297"/>
      <c r="V49" s="297"/>
      <c r="W49" s="297"/>
      <c r="X49" s="298"/>
      <c r="Y49" s="301"/>
      <c r="Z49" s="302"/>
      <c r="AA49" s="303"/>
      <c r="AB49" s="670" t="s">
        <v>11</v>
      </c>
      <c r="AC49" s="671"/>
      <c r="AD49" s="672"/>
      <c r="AE49" s="371" t="s">
        <v>373</v>
      </c>
      <c r="AF49" s="371"/>
      <c r="AG49" s="371"/>
      <c r="AH49" s="371"/>
      <c r="AI49" s="371" t="s">
        <v>525</v>
      </c>
      <c r="AJ49" s="371"/>
      <c r="AK49" s="371"/>
      <c r="AL49" s="371"/>
      <c r="AM49" s="371" t="s">
        <v>341</v>
      </c>
      <c r="AN49" s="371"/>
      <c r="AO49" s="371"/>
      <c r="AP49" s="371"/>
      <c r="AQ49" s="440" t="s">
        <v>163</v>
      </c>
      <c r="AR49" s="441"/>
      <c r="AS49" s="441"/>
      <c r="AT49" s="442"/>
      <c r="AU49" s="443" t="s">
        <v>124</v>
      </c>
      <c r="AV49" s="443"/>
      <c r="AW49" s="443"/>
      <c r="AX49" s="444"/>
      <c r="AY49">
        <f>COUNTA($G$51)</f>
        <v>1</v>
      </c>
      <c r="BA49" s="8"/>
      <c r="BB49" s="8"/>
      <c r="BC49" s="8"/>
    </row>
    <row r="50" spans="1:60" ht="18.75" customHeight="1" x14ac:dyDescent="0.15">
      <c r="A50" s="270"/>
      <c r="B50" s="272"/>
      <c r="C50" s="273"/>
      <c r="D50" s="273"/>
      <c r="E50" s="273"/>
      <c r="F50" s="274"/>
      <c r="G50" s="299"/>
      <c r="H50" s="280"/>
      <c r="I50" s="280"/>
      <c r="J50" s="280"/>
      <c r="K50" s="280"/>
      <c r="L50" s="280"/>
      <c r="M50" s="280"/>
      <c r="N50" s="280"/>
      <c r="O50" s="281"/>
      <c r="P50" s="284"/>
      <c r="Q50" s="280"/>
      <c r="R50" s="280"/>
      <c r="S50" s="280"/>
      <c r="T50" s="280"/>
      <c r="U50" s="280"/>
      <c r="V50" s="280"/>
      <c r="W50" s="280"/>
      <c r="X50" s="281"/>
      <c r="Y50" s="301"/>
      <c r="Z50" s="302"/>
      <c r="AA50" s="303"/>
      <c r="AB50" s="358"/>
      <c r="AC50" s="436"/>
      <c r="AD50" s="437"/>
      <c r="AE50" s="371"/>
      <c r="AF50" s="371"/>
      <c r="AG50" s="371"/>
      <c r="AH50" s="371"/>
      <c r="AI50" s="371"/>
      <c r="AJ50" s="371"/>
      <c r="AK50" s="371"/>
      <c r="AL50" s="371"/>
      <c r="AM50" s="371"/>
      <c r="AN50" s="371"/>
      <c r="AO50" s="371"/>
      <c r="AP50" s="371"/>
      <c r="AQ50" s="445" t="s">
        <v>566</v>
      </c>
      <c r="AR50" s="390"/>
      <c r="AS50" s="388" t="s">
        <v>164</v>
      </c>
      <c r="AT50" s="389"/>
      <c r="AU50" s="390">
        <v>6</v>
      </c>
      <c r="AV50" s="390"/>
      <c r="AW50" s="280" t="s">
        <v>162</v>
      </c>
      <c r="AX50" s="285"/>
      <c r="AY50">
        <f>$AY$49</f>
        <v>1</v>
      </c>
      <c r="BA50" s="8"/>
      <c r="BB50" s="8"/>
      <c r="BC50" s="8"/>
      <c r="BD50" s="8"/>
      <c r="BE50" s="8"/>
      <c r="BF50" s="8"/>
      <c r="BG50" s="8"/>
      <c r="BH50" s="8"/>
    </row>
    <row r="51" spans="1:60" ht="29.45" customHeight="1" x14ac:dyDescent="0.15">
      <c r="A51" s="270"/>
      <c r="B51" s="272"/>
      <c r="C51" s="273"/>
      <c r="D51" s="273"/>
      <c r="E51" s="273"/>
      <c r="F51" s="274"/>
      <c r="G51" s="108" t="s">
        <v>569</v>
      </c>
      <c r="H51" s="109"/>
      <c r="I51" s="109"/>
      <c r="J51" s="109"/>
      <c r="K51" s="109"/>
      <c r="L51" s="109"/>
      <c r="M51" s="109"/>
      <c r="N51" s="109"/>
      <c r="O51" s="110"/>
      <c r="P51" s="109" t="s">
        <v>568</v>
      </c>
      <c r="Q51" s="403"/>
      <c r="R51" s="403"/>
      <c r="S51" s="403"/>
      <c r="T51" s="403"/>
      <c r="U51" s="403"/>
      <c r="V51" s="403"/>
      <c r="W51" s="403"/>
      <c r="X51" s="404"/>
      <c r="Y51" s="674" t="s">
        <v>53</v>
      </c>
      <c r="Z51" s="675"/>
      <c r="AA51" s="676"/>
      <c r="AB51" s="326" t="s">
        <v>566</v>
      </c>
      <c r="AC51" s="326"/>
      <c r="AD51" s="326"/>
      <c r="AE51" s="345" t="s">
        <v>566</v>
      </c>
      <c r="AF51" s="329"/>
      <c r="AG51" s="329"/>
      <c r="AH51" s="329"/>
      <c r="AI51" s="345" t="s">
        <v>566</v>
      </c>
      <c r="AJ51" s="329"/>
      <c r="AK51" s="329"/>
      <c r="AL51" s="329"/>
      <c r="AM51" s="345" t="s">
        <v>588</v>
      </c>
      <c r="AN51" s="329"/>
      <c r="AO51" s="329"/>
      <c r="AP51" s="329"/>
      <c r="AQ51" s="347" t="s">
        <v>566</v>
      </c>
      <c r="AR51" s="348"/>
      <c r="AS51" s="348"/>
      <c r="AT51" s="349"/>
      <c r="AU51" s="329" t="s">
        <v>566</v>
      </c>
      <c r="AV51" s="329"/>
      <c r="AW51" s="329"/>
      <c r="AX51" s="330"/>
      <c r="AY51">
        <f>$AY$49</f>
        <v>1</v>
      </c>
    </row>
    <row r="52" spans="1:60" ht="29.45" customHeight="1" x14ac:dyDescent="0.15">
      <c r="A52" s="270"/>
      <c r="B52" s="272"/>
      <c r="C52" s="273"/>
      <c r="D52" s="273"/>
      <c r="E52" s="273"/>
      <c r="F52" s="274"/>
      <c r="G52" s="677"/>
      <c r="H52" s="340"/>
      <c r="I52" s="340"/>
      <c r="J52" s="340"/>
      <c r="K52" s="340"/>
      <c r="L52" s="340"/>
      <c r="M52" s="340"/>
      <c r="N52" s="340"/>
      <c r="O52" s="341"/>
      <c r="P52" s="405"/>
      <c r="Q52" s="405"/>
      <c r="R52" s="405"/>
      <c r="S52" s="405"/>
      <c r="T52" s="405"/>
      <c r="U52" s="405"/>
      <c r="V52" s="405"/>
      <c r="W52" s="405"/>
      <c r="X52" s="406"/>
      <c r="Y52" s="678" t="s">
        <v>46</v>
      </c>
      <c r="Z52" s="620"/>
      <c r="AA52" s="621"/>
      <c r="AB52" s="402" t="s">
        <v>212</v>
      </c>
      <c r="AC52" s="402"/>
      <c r="AD52" s="402"/>
      <c r="AE52" s="345" t="s">
        <v>566</v>
      </c>
      <c r="AF52" s="329"/>
      <c r="AG52" s="329"/>
      <c r="AH52" s="329"/>
      <c r="AI52" s="345" t="s">
        <v>566</v>
      </c>
      <c r="AJ52" s="329"/>
      <c r="AK52" s="329"/>
      <c r="AL52" s="329"/>
      <c r="AM52" s="345" t="s">
        <v>588</v>
      </c>
      <c r="AN52" s="329"/>
      <c r="AO52" s="329"/>
      <c r="AP52" s="329"/>
      <c r="AQ52" s="347" t="s">
        <v>566</v>
      </c>
      <c r="AR52" s="348"/>
      <c r="AS52" s="348"/>
      <c r="AT52" s="349"/>
      <c r="AU52" s="329">
        <v>100</v>
      </c>
      <c r="AV52" s="329"/>
      <c r="AW52" s="329"/>
      <c r="AX52" s="330"/>
      <c r="AY52">
        <f>$AY$49</f>
        <v>1</v>
      </c>
      <c r="BA52" s="8"/>
      <c r="BB52" s="8"/>
      <c r="BC52" s="8"/>
    </row>
    <row r="53" spans="1:60" ht="29.45" customHeight="1" x14ac:dyDescent="0.15">
      <c r="A53" s="270"/>
      <c r="B53" s="275"/>
      <c r="C53" s="276"/>
      <c r="D53" s="276"/>
      <c r="E53" s="276"/>
      <c r="F53" s="277"/>
      <c r="G53" s="111"/>
      <c r="H53" s="112"/>
      <c r="I53" s="112"/>
      <c r="J53" s="112"/>
      <c r="K53" s="112"/>
      <c r="L53" s="112"/>
      <c r="M53" s="112"/>
      <c r="N53" s="112"/>
      <c r="O53" s="113"/>
      <c r="P53" s="407"/>
      <c r="Q53" s="407"/>
      <c r="R53" s="407"/>
      <c r="S53" s="407"/>
      <c r="T53" s="407"/>
      <c r="U53" s="407"/>
      <c r="V53" s="407"/>
      <c r="W53" s="407"/>
      <c r="X53" s="408"/>
      <c r="Y53" s="678" t="s">
        <v>13</v>
      </c>
      <c r="Z53" s="620"/>
      <c r="AA53" s="621"/>
      <c r="AB53" s="679" t="s">
        <v>14</v>
      </c>
      <c r="AC53" s="679"/>
      <c r="AD53" s="679"/>
      <c r="AE53" s="464" t="s">
        <v>566</v>
      </c>
      <c r="AF53" s="465"/>
      <c r="AG53" s="465"/>
      <c r="AH53" s="465"/>
      <c r="AI53" s="464" t="s">
        <v>566</v>
      </c>
      <c r="AJ53" s="465"/>
      <c r="AK53" s="465"/>
      <c r="AL53" s="465"/>
      <c r="AM53" s="464" t="s">
        <v>588</v>
      </c>
      <c r="AN53" s="465"/>
      <c r="AO53" s="465"/>
      <c r="AP53" s="465"/>
      <c r="AQ53" s="347" t="s">
        <v>566</v>
      </c>
      <c r="AR53" s="348"/>
      <c r="AS53" s="348"/>
      <c r="AT53" s="349"/>
      <c r="AU53" s="329" t="s">
        <v>566</v>
      </c>
      <c r="AV53" s="329"/>
      <c r="AW53" s="329"/>
      <c r="AX53" s="330"/>
      <c r="AY53">
        <f>$AY$49</f>
        <v>1</v>
      </c>
      <c r="BA53" s="8"/>
      <c r="BB53" s="8"/>
      <c r="BC53" s="8"/>
      <c r="BD53" s="8"/>
      <c r="BE53" s="8"/>
      <c r="BF53" s="8"/>
      <c r="BG53" s="8"/>
      <c r="BH53" s="8"/>
    </row>
    <row r="54" spans="1:60" ht="18.75" customHeight="1" x14ac:dyDescent="0.15">
      <c r="A54" s="270"/>
      <c r="B54" s="409" t="s">
        <v>134</v>
      </c>
      <c r="C54" s="410"/>
      <c r="D54" s="410"/>
      <c r="E54" s="410"/>
      <c r="F54" s="411"/>
      <c r="G54" s="296" t="s">
        <v>52</v>
      </c>
      <c r="H54" s="297"/>
      <c r="I54" s="297"/>
      <c r="J54" s="297"/>
      <c r="K54" s="297"/>
      <c r="L54" s="297"/>
      <c r="M54" s="297"/>
      <c r="N54" s="297"/>
      <c r="O54" s="298"/>
      <c r="P54" s="300" t="s">
        <v>54</v>
      </c>
      <c r="Q54" s="297"/>
      <c r="R54" s="297"/>
      <c r="S54" s="297"/>
      <c r="T54" s="297"/>
      <c r="U54" s="297"/>
      <c r="V54" s="297"/>
      <c r="W54" s="297"/>
      <c r="X54" s="298"/>
      <c r="Y54" s="301"/>
      <c r="Z54" s="302"/>
      <c r="AA54" s="303"/>
      <c r="AB54" s="670" t="s">
        <v>11</v>
      </c>
      <c r="AC54" s="671"/>
      <c r="AD54" s="672"/>
      <c r="AE54" s="371" t="s">
        <v>373</v>
      </c>
      <c r="AF54" s="371"/>
      <c r="AG54" s="371"/>
      <c r="AH54" s="371"/>
      <c r="AI54" s="371" t="s">
        <v>525</v>
      </c>
      <c r="AJ54" s="371"/>
      <c r="AK54" s="371"/>
      <c r="AL54" s="371"/>
      <c r="AM54" s="371" t="s">
        <v>341</v>
      </c>
      <c r="AN54" s="371"/>
      <c r="AO54" s="371"/>
      <c r="AP54" s="371"/>
      <c r="AQ54" s="440" t="s">
        <v>163</v>
      </c>
      <c r="AR54" s="441"/>
      <c r="AS54" s="441"/>
      <c r="AT54" s="442"/>
      <c r="AU54" s="443" t="s">
        <v>124</v>
      </c>
      <c r="AV54" s="443"/>
      <c r="AW54" s="443"/>
      <c r="AX54" s="444"/>
      <c r="AY54">
        <f>COUNTA($G$56)</f>
        <v>1</v>
      </c>
      <c r="BA54" s="8"/>
      <c r="BB54" s="8"/>
      <c r="BC54" s="8"/>
    </row>
    <row r="55" spans="1:60" ht="18.75" customHeight="1" x14ac:dyDescent="0.15">
      <c r="A55" s="270"/>
      <c r="B55" s="272"/>
      <c r="C55" s="273"/>
      <c r="D55" s="273"/>
      <c r="E55" s="273"/>
      <c r="F55" s="274"/>
      <c r="G55" s="299"/>
      <c r="H55" s="280"/>
      <c r="I55" s="280"/>
      <c r="J55" s="280"/>
      <c r="K55" s="280"/>
      <c r="L55" s="280"/>
      <c r="M55" s="280"/>
      <c r="N55" s="280"/>
      <c r="O55" s="281"/>
      <c r="P55" s="284"/>
      <c r="Q55" s="280"/>
      <c r="R55" s="280"/>
      <c r="S55" s="280"/>
      <c r="T55" s="280"/>
      <c r="U55" s="280"/>
      <c r="V55" s="280"/>
      <c r="W55" s="280"/>
      <c r="X55" s="281"/>
      <c r="Y55" s="301"/>
      <c r="Z55" s="302"/>
      <c r="AA55" s="303"/>
      <c r="AB55" s="358"/>
      <c r="AC55" s="436"/>
      <c r="AD55" s="437"/>
      <c r="AE55" s="371"/>
      <c r="AF55" s="371"/>
      <c r="AG55" s="371"/>
      <c r="AH55" s="371"/>
      <c r="AI55" s="371"/>
      <c r="AJ55" s="371"/>
      <c r="AK55" s="371"/>
      <c r="AL55" s="371"/>
      <c r="AM55" s="371"/>
      <c r="AN55" s="371"/>
      <c r="AO55" s="371"/>
      <c r="AP55" s="371"/>
      <c r="AQ55" s="445" t="s">
        <v>566</v>
      </c>
      <c r="AR55" s="390"/>
      <c r="AS55" s="388" t="s">
        <v>164</v>
      </c>
      <c r="AT55" s="389"/>
      <c r="AU55" s="390">
        <v>6</v>
      </c>
      <c r="AV55" s="390"/>
      <c r="AW55" s="280" t="s">
        <v>162</v>
      </c>
      <c r="AX55" s="285"/>
      <c r="AY55">
        <f>$AY$54</f>
        <v>1</v>
      </c>
      <c r="BA55" s="8"/>
      <c r="BB55" s="8"/>
      <c r="BC55" s="8"/>
      <c r="BD55" s="8"/>
      <c r="BE55" s="8"/>
      <c r="BF55" s="8"/>
      <c r="BG55" s="8"/>
      <c r="BH55" s="8"/>
    </row>
    <row r="56" spans="1:60" ht="30.6" customHeight="1" x14ac:dyDescent="0.15">
      <c r="A56" s="270"/>
      <c r="B56" s="272"/>
      <c r="C56" s="273"/>
      <c r="D56" s="273"/>
      <c r="E56" s="273"/>
      <c r="F56" s="274"/>
      <c r="G56" s="108" t="s">
        <v>629</v>
      </c>
      <c r="H56" s="109"/>
      <c r="I56" s="109"/>
      <c r="J56" s="109"/>
      <c r="K56" s="109"/>
      <c r="L56" s="109"/>
      <c r="M56" s="109"/>
      <c r="N56" s="109"/>
      <c r="O56" s="110"/>
      <c r="P56" s="109" t="s">
        <v>568</v>
      </c>
      <c r="Q56" s="403"/>
      <c r="R56" s="403"/>
      <c r="S56" s="403"/>
      <c r="T56" s="403"/>
      <c r="U56" s="403"/>
      <c r="V56" s="403"/>
      <c r="W56" s="403"/>
      <c r="X56" s="404"/>
      <c r="Y56" s="674" t="s">
        <v>53</v>
      </c>
      <c r="Z56" s="675"/>
      <c r="AA56" s="676"/>
      <c r="AB56" s="326" t="s">
        <v>566</v>
      </c>
      <c r="AC56" s="326"/>
      <c r="AD56" s="326"/>
      <c r="AE56" s="345" t="s">
        <v>566</v>
      </c>
      <c r="AF56" s="329"/>
      <c r="AG56" s="329"/>
      <c r="AH56" s="329"/>
      <c r="AI56" s="345" t="s">
        <v>566</v>
      </c>
      <c r="AJ56" s="329"/>
      <c r="AK56" s="329"/>
      <c r="AL56" s="329"/>
      <c r="AM56" s="345" t="s">
        <v>588</v>
      </c>
      <c r="AN56" s="329"/>
      <c r="AO56" s="329"/>
      <c r="AP56" s="329"/>
      <c r="AQ56" s="347" t="s">
        <v>566</v>
      </c>
      <c r="AR56" s="348"/>
      <c r="AS56" s="348"/>
      <c r="AT56" s="349"/>
      <c r="AU56" s="329" t="s">
        <v>566</v>
      </c>
      <c r="AV56" s="329"/>
      <c r="AW56" s="329"/>
      <c r="AX56" s="330"/>
      <c r="AY56">
        <f>$AY$54</f>
        <v>1</v>
      </c>
    </row>
    <row r="57" spans="1:60" ht="30.6" customHeight="1" x14ac:dyDescent="0.15">
      <c r="A57" s="270"/>
      <c r="B57" s="272"/>
      <c r="C57" s="273"/>
      <c r="D57" s="273"/>
      <c r="E57" s="273"/>
      <c r="F57" s="274"/>
      <c r="G57" s="677"/>
      <c r="H57" s="340"/>
      <c r="I57" s="340"/>
      <c r="J57" s="340"/>
      <c r="K57" s="340"/>
      <c r="L57" s="340"/>
      <c r="M57" s="340"/>
      <c r="N57" s="340"/>
      <c r="O57" s="341"/>
      <c r="P57" s="405"/>
      <c r="Q57" s="405"/>
      <c r="R57" s="405"/>
      <c r="S57" s="405"/>
      <c r="T57" s="405"/>
      <c r="U57" s="405"/>
      <c r="V57" s="405"/>
      <c r="W57" s="405"/>
      <c r="X57" s="406"/>
      <c r="Y57" s="678" t="s">
        <v>46</v>
      </c>
      <c r="Z57" s="620"/>
      <c r="AA57" s="621"/>
      <c r="AB57" s="402" t="s">
        <v>212</v>
      </c>
      <c r="AC57" s="402"/>
      <c r="AD57" s="402"/>
      <c r="AE57" s="345" t="s">
        <v>566</v>
      </c>
      <c r="AF57" s="329"/>
      <c r="AG57" s="329"/>
      <c r="AH57" s="329"/>
      <c r="AI57" s="345" t="s">
        <v>566</v>
      </c>
      <c r="AJ57" s="329"/>
      <c r="AK57" s="329"/>
      <c r="AL57" s="329"/>
      <c r="AM57" s="345" t="s">
        <v>588</v>
      </c>
      <c r="AN57" s="329"/>
      <c r="AO57" s="329"/>
      <c r="AP57" s="329"/>
      <c r="AQ57" s="347" t="s">
        <v>566</v>
      </c>
      <c r="AR57" s="348"/>
      <c r="AS57" s="348"/>
      <c r="AT57" s="349"/>
      <c r="AU57" s="329">
        <v>100</v>
      </c>
      <c r="AV57" s="329"/>
      <c r="AW57" s="329"/>
      <c r="AX57" s="330"/>
      <c r="AY57">
        <f>$AY$54</f>
        <v>1</v>
      </c>
      <c r="BA57" s="8"/>
      <c r="BB57" s="8"/>
      <c r="BC57" s="8"/>
    </row>
    <row r="58" spans="1:60" ht="25.9" customHeight="1" thickBot="1" x14ac:dyDescent="0.2">
      <c r="A58" s="271"/>
      <c r="B58" s="667"/>
      <c r="C58" s="668"/>
      <c r="D58" s="668"/>
      <c r="E58" s="668"/>
      <c r="F58" s="669"/>
      <c r="G58" s="111"/>
      <c r="H58" s="112"/>
      <c r="I58" s="112"/>
      <c r="J58" s="112"/>
      <c r="K58" s="112"/>
      <c r="L58" s="112"/>
      <c r="M58" s="112"/>
      <c r="N58" s="112"/>
      <c r="O58" s="113"/>
      <c r="P58" s="407"/>
      <c r="Q58" s="407"/>
      <c r="R58" s="407"/>
      <c r="S58" s="407"/>
      <c r="T58" s="407"/>
      <c r="U58" s="407"/>
      <c r="V58" s="407"/>
      <c r="W58" s="407"/>
      <c r="X58" s="408"/>
      <c r="Y58" s="678" t="s">
        <v>13</v>
      </c>
      <c r="Z58" s="620"/>
      <c r="AA58" s="621"/>
      <c r="AB58" s="679" t="s">
        <v>14</v>
      </c>
      <c r="AC58" s="679"/>
      <c r="AD58" s="679"/>
      <c r="AE58" s="464" t="s">
        <v>566</v>
      </c>
      <c r="AF58" s="465"/>
      <c r="AG58" s="465"/>
      <c r="AH58" s="465"/>
      <c r="AI58" s="464" t="s">
        <v>566</v>
      </c>
      <c r="AJ58" s="465"/>
      <c r="AK58" s="465"/>
      <c r="AL58" s="465"/>
      <c r="AM58" s="464" t="s">
        <v>588</v>
      </c>
      <c r="AN58" s="465"/>
      <c r="AO58" s="465"/>
      <c r="AP58" s="465"/>
      <c r="AQ58" s="347" t="s">
        <v>566</v>
      </c>
      <c r="AR58" s="348"/>
      <c r="AS58" s="348"/>
      <c r="AT58" s="349"/>
      <c r="AU58" s="329" t="s">
        <v>566</v>
      </c>
      <c r="AV58" s="329"/>
      <c r="AW58" s="329"/>
      <c r="AX58" s="330"/>
      <c r="AY58">
        <f>$AY$54</f>
        <v>1</v>
      </c>
      <c r="BA58" s="8"/>
      <c r="BB58" s="8"/>
      <c r="BC58" s="8"/>
      <c r="BD58" s="8"/>
      <c r="BE58" s="8"/>
      <c r="BF58" s="8"/>
      <c r="BG58" s="8"/>
      <c r="BH58" s="8"/>
    </row>
    <row r="59" spans="1:60" ht="45" customHeight="1" x14ac:dyDescent="0.15">
      <c r="A59" s="495" t="s">
        <v>240</v>
      </c>
      <c r="B59" s="496"/>
      <c r="C59" s="498" t="s">
        <v>165</v>
      </c>
      <c r="D59" s="496"/>
      <c r="E59" s="499" t="s">
        <v>178</v>
      </c>
      <c r="F59" s="500"/>
      <c r="G59" s="501" t="s">
        <v>624</v>
      </c>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3"/>
    </row>
    <row r="60" spans="1:60" ht="32.25" customHeight="1" x14ac:dyDescent="0.15">
      <c r="A60" s="497"/>
      <c r="B60" s="491"/>
      <c r="C60" s="490"/>
      <c r="D60" s="491"/>
      <c r="E60" s="409" t="s">
        <v>177</v>
      </c>
      <c r="F60" s="411"/>
      <c r="G60" s="108" t="s">
        <v>624</v>
      </c>
      <c r="H60" s="109"/>
      <c r="I60" s="109"/>
      <c r="J60" s="109"/>
      <c r="K60" s="109"/>
      <c r="L60" s="109"/>
      <c r="M60" s="109"/>
      <c r="N60" s="109"/>
      <c r="O60" s="109"/>
      <c r="P60" s="109"/>
      <c r="Q60" s="109"/>
      <c r="R60" s="109"/>
      <c r="S60" s="109"/>
      <c r="T60" s="109"/>
      <c r="U60" s="109"/>
      <c r="V60" s="110"/>
      <c r="W60" s="479" t="s">
        <v>538</v>
      </c>
      <c r="X60" s="480"/>
      <c r="Y60" s="480"/>
      <c r="Z60" s="480"/>
      <c r="AA60" s="481"/>
      <c r="AB60" s="482" t="s">
        <v>597</v>
      </c>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4"/>
    </row>
    <row r="61" spans="1:60" ht="21" customHeight="1" x14ac:dyDescent="0.15">
      <c r="A61" s="497"/>
      <c r="B61" s="491"/>
      <c r="C61" s="490"/>
      <c r="D61" s="491"/>
      <c r="E61" s="275"/>
      <c r="F61" s="277"/>
      <c r="G61" s="111"/>
      <c r="H61" s="112"/>
      <c r="I61" s="112"/>
      <c r="J61" s="112"/>
      <c r="K61" s="112"/>
      <c r="L61" s="112"/>
      <c r="M61" s="112"/>
      <c r="N61" s="112"/>
      <c r="O61" s="112"/>
      <c r="P61" s="112"/>
      <c r="Q61" s="112"/>
      <c r="R61" s="112"/>
      <c r="S61" s="112"/>
      <c r="T61" s="112"/>
      <c r="U61" s="112"/>
      <c r="V61" s="113"/>
      <c r="W61" s="485" t="s">
        <v>539</v>
      </c>
      <c r="X61" s="486"/>
      <c r="Y61" s="486"/>
      <c r="Z61" s="486"/>
      <c r="AA61" s="487"/>
      <c r="AB61" s="482" t="s">
        <v>597</v>
      </c>
      <c r="AC61" s="483"/>
      <c r="AD61" s="483"/>
      <c r="AE61" s="483"/>
      <c r="AF61" s="483"/>
      <c r="AG61" s="483"/>
      <c r="AH61" s="483"/>
      <c r="AI61" s="483"/>
      <c r="AJ61" s="483"/>
      <c r="AK61" s="483"/>
      <c r="AL61" s="483"/>
      <c r="AM61" s="483"/>
      <c r="AN61" s="483"/>
      <c r="AO61" s="483"/>
      <c r="AP61" s="483"/>
      <c r="AQ61" s="483"/>
      <c r="AR61" s="483"/>
      <c r="AS61" s="483"/>
      <c r="AT61" s="483"/>
      <c r="AU61" s="483"/>
      <c r="AV61" s="483"/>
      <c r="AW61" s="483"/>
      <c r="AX61" s="484"/>
    </row>
    <row r="62" spans="1:60" ht="46.9" customHeight="1" x14ac:dyDescent="0.15">
      <c r="A62" s="497"/>
      <c r="B62" s="491"/>
      <c r="C62" s="488" t="s">
        <v>551</v>
      </c>
      <c r="D62" s="489"/>
      <c r="E62" s="409" t="s">
        <v>236</v>
      </c>
      <c r="F62" s="411"/>
      <c r="G62" s="469" t="s">
        <v>168</v>
      </c>
      <c r="H62" s="470"/>
      <c r="I62" s="470"/>
      <c r="J62" s="492" t="s">
        <v>566</v>
      </c>
      <c r="K62" s="493"/>
      <c r="L62" s="493"/>
      <c r="M62" s="493"/>
      <c r="N62" s="493"/>
      <c r="O62" s="493"/>
      <c r="P62" s="493"/>
      <c r="Q62" s="493"/>
      <c r="R62" s="493"/>
      <c r="S62" s="493"/>
      <c r="T62" s="494"/>
      <c r="U62" s="467" t="s">
        <v>597</v>
      </c>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8"/>
      <c r="AY62" s="49"/>
    </row>
    <row r="63" spans="1:60" ht="46.9" customHeight="1" x14ac:dyDescent="0.15">
      <c r="A63" s="497"/>
      <c r="B63" s="491"/>
      <c r="C63" s="490"/>
      <c r="D63" s="491"/>
      <c r="E63" s="272"/>
      <c r="F63" s="274"/>
      <c r="G63" s="469" t="s">
        <v>552</v>
      </c>
      <c r="H63" s="470"/>
      <c r="I63" s="470"/>
      <c r="J63" s="470"/>
      <c r="K63" s="470"/>
      <c r="L63" s="470"/>
      <c r="M63" s="470"/>
      <c r="N63" s="470"/>
      <c r="O63" s="470"/>
      <c r="P63" s="470"/>
      <c r="Q63" s="470"/>
      <c r="R63" s="470"/>
      <c r="S63" s="470"/>
      <c r="T63" s="470"/>
      <c r="U63" s="466" t="s">
        <v>597</v>
      </c>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468"/>
      <c r="AY63" s="49"/>
    </row>
    <row r="64" spans="1:60" ht="46.9" customHeight="1" thickBot="1" x14ac:dyDescent="0.2">
      <c r="A64" s="497"/>
      <c r="B64" s="491"/>
      <c r="C64" s="490"/>
      <c r="D64" s="491"/>
      <c r="E64" s="275"/>
      <c r="F64" s="277"/>
      <c r="G64" s="469" t="s">
        <v>539</v>
      </c>
      <c r="H64" s="470"/>
      <c r="I64" s="470"/>
      <c r="J64" s="470"/>
      <c r="K64" s="470"/>
      <c r="L64" s="470"/>
      <c r="M64" s="470"/>
      <c r="N64" s="470"/>
      <c r="O64" s="470"/>
      <c r="P64" s="470"/>
      <c r="Q64" s="470"/>
      <c r="R64" s="470"/>
      <c r="S64" s="470"/>
      <c r="T64" s="470"/>
      <c r="U64" s="114" t="s">
        <v>597</v>
      </c>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6"/>
      <c r="AY64" s="49"/>
    </row>
    <row r="65" spans="1:50" ht="27" customHeight="1" x14ac:dyDescent="0.15">
      <c r="A65" s="471" t="s">
        <v>40</v>
      </c>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3"/>
    </row>
    <row r="66" spans="1:50" ht="27" customHeight="1" x14ac:dyDescent="0.15">
      <c r="A66" s="4"/>
      <c r="B66" s="5"/>
      <c r="C66" s="474" t="s">
        <v>25</v>
      </c>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6"/>
      <c r="AD66" s="475" t="s">
        <v>29</v>
      </c>
      <c r="AE66" s="475"/>
      <c r="AF66" s="475"/>
      <c r="AG66" s="477" t="s">
        <v>24</v>
      </c>
      <c r="AH66" s="475"/>
      <c r="AI66" s="475"/>
      <c r="AJ66" s="475"/>
      <c r="AK66" s="475"/>
      <c r="AL66" s="475"/>
      <c r="AM66" s="475"/>
      <c r="AN66" s="475"/>
      <c r="AO66" s="475"/>
      <c r="AP66" s="475"/>
      <c r="AQ66" s="475"/>
      <c r="AR66" s="475"/>
      <c r="AS66" s="475"/>
      <c r="AT66" s="475"/>
      <c r="AU66" s="475"/>
      <c r="AV66" s="475"/>
      <c r="AW66" s="475"/>
      <c r="AX66" s="478"/>
    </row>
    <row r="67" spans="1:50" ht="85.5" customHeight="1" x14ac:dyDescent="0.15">
      <c r="A67" s="537" t="s">
        <v>129</v>
      </c>
      <c r="B67" s="538"/>
      <c r="C67" s="543" t="s">
        <v>130</v>
      </c>
      <c r="D67" s="544"/>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5"/>
      <c r="AD67" s="546" t="s">
        <v>585</v>
      </c>
      <c r="AE67" s="547"/>
      <c r="AF67" s="547"/>
      <c r="AG67" s="548" t="s">
        <v>601</v>
      </c>
      <c r="AH67" s="549"/>
      <c r="AI67" s="549"/>
      <c r="AJ67" s="549"/>
      <c r="AK67" s="549"/>
      <c r="AL67" s="549"/>
      <c r="AM67" s="549"/>
      <c r="AN67" s="549"/>
      <c r="AO67" s="549"/>
      <c r="AP67" s="549"/>
      <c r="AQ67" s="549"/>
      <c r="AR67" s="549"/>
      <c r="AS67" s="549"/>
      <c r="AT67" s="549"/>
      <c r="AU67" s="549"/>
      <c r="AV67" s="549"/>
      <c r="AW67" s="549"/>
      <c r="AX67" s="550"/>
    </row>
    <row r="68" spans="1:50" ht="83.45" customHeight="1" x14ac:dyDescent="0.15">
      <c r="A68" s="539"/>
      <c r="B68" s="540"/>
      <c r="C68" s="551" t="s">
        <v>30</v>
      </c>
      <c r="D68" s="552"/>
      <c r="E68" s="552"/>
      <c r="F68" s="552"/>
      <c r="G68" s="552"/>
      <c r="H68" s="552"/>
      <c r="I68" s="552"/>
      <c r="J68" s="552"/>
      <c r="K68" s="552"/>
      <c r="L68" s="552"/>
      <c r="M68" s="552"/>
      <c r="N68" s="552"/>
      <c r="O68" s="552"/>
      <c r="P68" s="552"/>
      <c r="Q68" s="552"/>
      <c r="R68" s="552"/>
      <c r="S68" s="552"/>
      <c r="T68" s="552"/>
      <c r="U68" s="552"/>
      <c r="V68" s="552"/>
      <c r="W68" s="552"/>
      <c r="X68" s="552"/>
      <c r="Y68" s="552"/>
      <c r="Z68" s="552"/>
      <c r="AA68" s="552"/>
      <c r="AB68" s="552"/>
      <c r="AC68" s="553"/>
      <c r="AD68" s="527" t="s">
        <v>585</v>
      </c>
      <c r="AE68" s="528"/>
      <c r="AF68" s="528"/>
      <c r="AG68" s="554" t="s">
        <v>602</v>
      </c>
      <c r="AH68" s="555"/>
      <c r="AI68" s="555"/>
      <c r="AJ68" s="555"/>
      <c r="AK68" s="555"/>
      <c r="AL68" s="555"/>
      <c r="AM68" s="555"/>
      <c r="AN68" s="555"/>
      <c r="AO68" s="555"/>
      <c r="AP68" s="555"/>
      <c r="AQ68" s="555"/>
      <c r="AR68" s="555"/>
      <c r="AS68" s="555"/>
      <c r="AT68" s="555"/>
      <c r="AU68" s="555"/>
      <c r="AV68" s="555"/>
      <c r="AW68" s="555"/>
      <c r="AX68" s="556"/>
    </row>
    <row r="69" spans="1:50" ht="84.6" customHeight="1" x14ac:dyDescent="0.15">
      <c r="A69" s="541"/>
      <c r="B69" s="542"/>
      <c r="C69" s="557" t="s">
        <v>131</v>
      </c>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9"/>
      <c r="AD69" s="560" t="s">
        <v>585</v>
      </c>
      <c r="AE69" s="561"/>
      <c r="AF69" s="561"/>
      <c r="AG69" s="518" t="s">
        <v>603</v>
      </c>
      <c r="AH69" s="340"/>
      <c r="AI69" s="340"/>
      <c r="AJ69" s="340"/>
      <c r="AK69" s="340"/>
      <c r="AL69" s="340"/>
      <c r="AM69" s="340"/>
      <c r="AN69" s="340"/>
      <c r="AO69" s="340"/>
      <c r="AP69" s="340"/>
      <c r="AQ69" s="340"/>
      <c r="AR69" s="340"/>
      <c r="AS69" s="340"/>
      <c r="AT69" s="340"/>
      <c r="AU69" s="340"/>
      <c r="AV69" s="340"/>
      <c r="AW69" s="340"/>
      <c r="AX69" s="519"/>
    </row>
    <row r="70" spans="1:50" ht="30.75" customHeight="1" x14ac:dyDescent="0.15">
      <c r="A70" s="92" t="s">
        <v>32</v>
      </c>
      <c r="B70" s="504"/>
      <c r="C70" s="510" t="s">
        <v>34</v>
      </c>
      <c r="D70" s="511"/>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3"/>
      <c r="AD70" s="514" t="s">
        <v>585</v>
      </c>
      <c r="AE70" s="515"/>
      <c r="AF70" s="515"/>
      <c r="AG70" s="516" t="s">
        <v>606</v>
      </c>
      <c r="AH70" s="109"/>
      <c r="AI70" s="109"/>
      <c r="AJ70" s="109"/>
      <c r="AK70" s="109"/>
      <c r="AL70" s="109"/>
      <c r="AM70" s="109"/>
      <c r="AN70" s="109"/>
      <c r="AO70" s="109"/>
      <c r="AP70" s="109"/>
      <c r="AQ70" s="109"/>
      <c r="AR70" s="109"/>
      <c r="AS70" s="109"/>
      <c r="AT70" s="109"/>
      <c r="AU70" s="109"/>
      <c r="AV70" s="109"/>
      <c r="AW70" s="109"/>
      <c r="AX70" s="517"/>
    </row>
    <row r="71" spans="1:50" ht="35.25" customHeight="1" x14ac:dyDescent="0.15">
      <c r="A71" s="505"/>
      <c r="B71" s="506"/>
      <c r="C71" s="520"/>
      <c r="D71" s="521"/>
      <c r="E71" s="524" t="s">
        <v>222</v>
      </c>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6"/>
      <c r="AD71" s="527" t="s">
        <v>604</v>
      </c>
      <c r="AE71" s="528"/>
      <c r="AF71" s="529"/>
      <c r="AG71" s="518"/>
      <c r="AH71" s="340"/>
      <c r="AI71" s="340"/>
      <c r="AJ71" s="340"/>
      <c r="AK71" s="340"/>
      <c r="AL71" s="340"/>
      <c r="AM71" s="340"/>
      <c r="AN71" s="340"/>
      <c r="AO71" s="340"/>
      <c r="AP71" s="340"/>
      <c r="AQ71" s="340"/>
      <c r="AR71" s="340"/>
      <c r="AS71" s="340"/>
      <c r="AT71" s="340"/>
      <c r="AU71" s="340"/>
      <c r="AV71" s="340"/>
      <c r="AW71" s="340"/>
      <c r="AX71" s="519"/>
    </row>
    <row r="72" spans="1:50" ht="30.75" customHeight="1" x14ac:dyDescent="0.15">
      <c r="A72" s="505"/>
      <c r="B72" s="506"/>
      <c r="C72" s="522"/>
      <c r="D72" s="523"/>
      <c r="E72" s="530" t="s">
        <v>194</v>
      </c>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2"/>
      <c r="AD72" s="533" t="s">
        <v>604</v>
      </c>
      <c r="AE72" s="534"/>
      <c r="AF72" s="534"/>
      <c r="AG72" s="518"/>
      <c r="AH72" s="340"/>
      <c r="AI72" s="340"/>
      <c r="AJ72" s="340"/>
      <c r="AK72" s="340"/>
      <c r="AL72" s="340"/>
      <c r="AM72" s="340"/>
      <c r="AN72" s="340"/>
      <c r="AO72" s="340"/>
      <c r="AP72" s="340"/>
      <c r="AQ72" s="340"/>
      <c r="AR72" s="340"/>
      <c r="AS72" s="340"/>
      <c r="AT72" s="340"/>
      <c r="AU72" s="340"/>
      <c r="AV72" s="340"/>
      <c r="AW72" s="340"/>
      <c r="AX72" s="519"/>
    </row>
    <row r="73" spans="1:50" ht="26.25" customHeight="1" x14ac:dyDescent="0.15">
      <c r="A73" s="505"/>
      <c r="B73" s="507"/>
      <c r="C73" s="535" t="s">
        <v>35</v>
      </c>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536"/>
      <c r="AC73" s="536"/>
      <c r="AD73" s="579" t="s">
        <v>605</v>
      </c>
      <c r="AE73" s="580"/>
      <c r="AF73" s="580"/>
      <c r="AG73" s="581"/>
      <c r="AH73" s="582"/>
      <c r="AI73" s="582"/>
      <c r="AJ73" s="582"/>
      <c r="AK73" s="582"/>
      <c r="AL73" s="582"/>
      <c r="AM73" s="582"/>
      <c r="AN73" s="582"/>
      <c r="AO73" s="582"/>
      <c r="AP73" s="582"/>
      <c r="AQ73" s="582"/>
      <c r="AR73" s="582"/>
      <c r="AS73" s="582"/>
      <c r="AT73" s="582"/>
      <c r="AU73" s="582"/>
      <c r="AV73" s="582"/>
      <c r="AW73" s="582"/>
      <c r="AX73" s="583"/>
    </row>
    <row r="74" spans="1:50" ht="53.25" customHeight="1" x14ac:dyDescent="0.15">
      <c r="A74" s="505"/>
      <c r="B74" s="507"/>
      <c r="C74" s="574" t="s">
        <v>132</v>
      </c>
      <c r="D74" s="553"/>
      <c r="E74" s="553"/>
      <c r="F74" s="553"/>
      <c r="G74" s="553"/>
      <c r="H74" s="553"/>
      <c r="I74" s="553"/>
      <c r="J74" s="553"/>
      <c r="K74" s="553"/>
      <c r="L74" s="553"/>
      <c r="M74" s="553"/>
      <c r="N74" s="553"/>
      <c r="O74" s="553"/>
      <c r="P74" s="553"/>
      <c r="Q74" s="553"/>
      <c r="R74" s="553"/>
      <c r="S74" s="553"/>
      <c r="T74" s="553"/>
      <c r="U74" s="553"/>
      <c r="V74" s="553"/>
      <c r="W74" s="553"/>
      <c r="X74" s="553"/>
      <c r="Y74" s="553"/>
      <c r="Z74" s="553"/>
      <c r="AA74" s="553"/>
      <c r="AB74" s="553"/>
      <c r="AC74" s="553"/>
      <c r="AD74" s="527" t="s">
        <v>585</v>
      </c>
      <c r="AE74" s="528"/>
      <c r="AF74" s="528"/>
      <c r="AG74" s="554" t="s">
        <v>607</v>
      </c>
      <c r="AH74" s="555"/>
      <c r="AI74" s="555"/>
      <c r="AJ74" s="555"/>
      <c r="AK74" s="555"/>
      <c r="AL74" s="555"/>
      <c r="AM74" s="555"/>
      <c r="AN74" s="555"/>
      <c r="AO74" s="555"/>
      <c r="AP74" s="555"/>
      <c r="AQ74" s="555"/>
      <c r="AR74" s="555"/>
      <c r="AS74" s="555"/>
      <c r="AT74" s="555"/>
      <c r="AU74" s="555"/>
      <c r="AV74" s="555"/>
      <c r="AW74" s="555"/>
      <c r="AX74" s="556"/>
    </row>
    <row r="75" spans="1:50" ht="31.5" customHeight="1" x14ac:dyDescent="0.15">
      <c r="A75" s="505"/>
      <c r="B75" s="507"/>
      <c r="C75" s="574" t="s">
        <v>31</v>
      </c>
      <c r="D75" s="553"/>
      <c r="E75" s="553"/>
      <c r="F75" s="553"/>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27" t="s">
        <v>585</v>
      </c>
      <c r="AE75" s="528"/>
      <c r="AF75" s="528"/>
      <c r="AG75" s="554" t="s">
        <v>608</v>
      </c>
      <c r="AH75" s="555"/>
      <c r="AI75" s="555"/>
      <c r="AJ75" s="555"/>
      <c r="AK75" s="555"/>
      <c r="AL75" s="555"/>
      <c r="AM75" s="555"/>
      <c r="AN75" s="555"/>
      <c r="AO75" s="555"/>
      <c r="AP75" s="555"/>
      <c r="AQ75" s="555"/>
      <c r="AR75" s="555"/>
      <c r="AS75" s="555"/>
      <c r="AT75" s="555"/>
      <c r="AU75" s="555"/>
      <c r="AV75" s="555"/>
      <c r="AW75" s="555"/>
      <c r="AX75" s="556"/>
    </row>
    <row r="76" spans="1:50" ht="31.5" customHeight="1" x14ac:dyDescent="0.15">
      <c r="A76" s="505"/>
      <c r="B76" s="507"/>
      <c r="C76" s="574" t="s">
        <v>36</v>
      </c>
      <c r="D76" s="553"/>
      <c r="E76" s="553"/>
      <c r="F76" s="553"/>
      <c r="G76" s="553"/>
      <c r="H76" s="553"/>
      <c r="I76" s="553"/>
      <c r="J76" s="553"/>
      <c r="K76" s="553"/>
      <c r="L76" s="553"/>
      <c r="M76" s="553"/>
      <c r="N76" s="553"/>
      <c r="O76" s="553"/>
      <c r="P76" s="553"/>
      <c r="Q76" s="553"/>
      <c r="R76" s="553"/>
      <c r="S76" s="553"/>
      <c r="T76" s="553"/>
      <c r="U76" s="553"/>
      <c r="V76" s="553"/>
      <c r="W76" s="553"/>
      <c r="X76" s="553"/>
      <c r="Y76" s="553"/>
      <c r="Z76" s="553"/>
      <c r="AA76" s="553"/>
      <c r="AB76" s="553"/>
      <c r="AC76" s="575"/>
      <c r="AD76" s="527" t="s">
        <v>585</v>
      </c>
      <c r="AE76" s="528"/>
      <c r="AF76" s="528"/>
      <c r="AG76" s="554" t="s">
        <v>609</v>
      </c>
      <c r="AH76" s="555"/>
      <c r="AI76" s="555"/>
      <c r="AJ76" s="555"/>
      <c r="AK76" s="555"/>
      <c r="AL76" s="555"/>
      <c r="AM76" s="555"/>
      <c r="AN76" s="555"/>
      <c r="AO76" s="555"/>
      <c r="AP76" s="555"/>
      <c r="AQ76" s="555"/>
      <c r="AR76" s="555"/>
      <c r="AS76" s="555"/>
      <c r="AT76" s="555"/>
      <c r="AU76" s="555"/>
      <c r="AV76" s="555"/>
      <c r="AW76" s="555"/>
      <c r="AX76" s="556"/>
    </row>
    <row r="77" spans="1:50" ht="26.25" customHeight="1" x14ac:dyDescent="0.15">
      <c r="A77" s="505"/>
      <c r="B77" s="507"/>
      <c r="C77" s="574" t="s">
        <v>201</v>
      </c>
      <c r="D77" s="553"/>
      <c r="E77" s="553"/>
      <c r="F77" s="553"/>
      <c r="G77" s="553"/>
      <c r="H77" s="553"/>
      <c r="I77" s="553"/>
      <c r="J77" s="553"/>
      <c r="K77" s="553"/>
      <c r="L77" s="553"/>
      <c r="M77" s="553"/>
      <c r="N77" s="553"/>
      <c r="O77" s="553"/>
      <c r="P77" s="553"/>
      <c r="Q77" s="553"/>
      <c r="R77" s="553"/>
      <c r="S77" s="553"/>
      <c r="T77" s="553"/>
      <c r="U77" s="553"/>
      <c r="V77" s="553"/>
      <c r="W77" s="553"/>
      <c r="X77" s="553"/>
      <c r="Y77" s="553"/>
      <c r="Z77" s="553"/>
      <c r="AA77" s="553"/>
      <c r="AB77" s="553"/>
      <c r="AC77" s="575"/>
      <c r="AD77" s="560" t="s">
        <v>605</v>
      </c>
      <c r="AE77" s="561"/>
      <c r="AF77" s="561"/>
      <c r="AG77" s="576"/>
      <c r="AH77" s="577"/>
      <c r="AI77" s="577"/>
      <c r="AJ77" s="577"/>
      <c r="AK77" s="577"/>
      <c r="AL77" s="577"/>
      <c r="AM77" s="577"/>
      <c r="AN77" s="577"/>
      <c r="AO77" s="577"/>
      <c r="AP77" s="577"/>
      <c r="AQ77" s="577"/>
      <c r="AR77" s="577"/>
      <c r="AS77" s="577"/>
      <c r="AT77" s="577"/>
      <c r="AU77" s="577"/>
      <c r="AV77" s="577"/>
      <c r="AW77" s="577"/>
      <c r="AX77" s="578"/>
    </row>
    <row r="78" spans="1:50" ht="84" customHeight="1" x14ac:dyDescent="0.15">
      <c r="A78" s="505"/>
      <c r="B78" s="507"/>
      <c r="C78" s="562" t="s">
        <v>202</v>
      </c>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4"/>
      <c r="AD78" s="527" t="s">
        <v>585</v>
      </c>
      <c r="AE78" s="528"/>
      <c r="AF78" s="529"/>
      <c r="AG78" s="554" t="s">
        <v>618</v>
      </c>
      <c r="AH78" s="555"/>
      <c r="AI78" s="555"/>
      <c r="AJ78" s="555"/>
      <c r="AK78" s="555"/>
      <c r="AL78" s="555"/>
      <c r="AM78" s="555"/>
      <c r="AN78" s="555"/>
      <c r="AO78" s="555"/>
      <c r="AP78" s="555"/>
      <c r="AQ78" s="555"/>
      <c r="AR78" s="555"/>
      <c r="AS78" s="555"/>
      <c r="AT78" s="555"/>
      <c r="AU78" s="555"/>
      <c r="AV78" s="555"/>
      <c r="AW78" s="555"/>
      <c r="AX78" s="556"/>
    </row>
    <row r="79" spans="1:50" ht="66" customHeight="1" x14ac:dyDescent="0.15">
      <c r="A79" s="508"/>
      <c r="B79" s="509"/>
      <c r="C79" s="565" t="s">
        <v>195</v>
      </c>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7"/>
      <c r="AD79" s="568" t="s">
        <v>585</v>
      </c>
      <c r="AE79" s="569"/>
      <c r="AF79" s="570"/>
      <c r="AG79" s="571" t="s">
        <v>610</v>
      </c>
      <c r="AH79" s="572"/>
      <c r="AI79" s="572"/>
      <c r="AJ79" s="572"/>
      <c r="AK79" s="572"/>
      <c r="AL79" s="572"/>
      <c r="AM79" s="572"/>
      <c r="AN79" s="572"/>
      <c r="AO79" s="572"/>
      <c r="AP79" s="572"/>
      <c r="AQ79" s="572"/>
      <c r="AR79" s="572"/>
      <c r="AS79" s="572"/>
      <c r="AT79" s="572"/>
      <c r="AU79" s="572"/>
      <c r="AV79" s="572"/>
      <c r="AW79" s="572"/>
      <c r="AX79" s="573"/>
    </row>
    <row r="80" spans="1:50" ht="31.5" customHeight="1" x14ac:dyDescent="0.15">
      <c r="A80" s="92" t="s">
        <v>33</v>
      </c>
      <c r="B80" s="586"/>
      <c r="C80" s="587" t="s">
        <v>196</v>
      </c>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9"/>
      <c r="AD80" s="579" t="s">
        <v>605</v>
      </c>
      <c r="AE80" s="580"/>
      <c r="AF80" s="590"/>
      <c r="AG80" s="581" t="s">
        <v>611</v>
      </c>
      <c r="AH80" s="582"/>
      <c r="AI80" s="582"/>
      <c r="AJ80" s="582"/>
      <c r="AK80" s="582"/>
      <c r="AL80" s="582"/>
      <c r="AM80" s="582"/>
      <c r="AN80" s="582"/>
      <c r="AO80" s="582"/>
      <c r="AP80" s="582"/>
      <c r="AQ80" s="582"/>
      <c r="AR80" s="582"/>
      <c r="AS80" s="582"/>
      <c r="AT80" s="582"/>
      <c r="AU80" s="582"/>
      <c r="AV80" s="582"/>
      <c r="AW80" s="582"/>
      <c r="AX80" s="583"/>
    </row>
    <row r="81" spans="1:50" ht="33.75" customHeight="1" x14ac:dyDescent="0.15">
      <c r="A81" s="505"/>
      <c r="B81" s="507"/>
      <c r="C81" s="591" t="s">
        <v>38</v>
      </c>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3"/>
      <c r="AD81" s="594" t="s">
        <v>585</v>
      </c>
      <c r="AE81" s="595"/>
      <c r="AF81" s="595"/>
      <c r="AG81" s="554" t="s">
        <v>612</v>
      </c>
      <c r="AH81" s="555"/>
      <c r="AI81" s="555"/>
      <c r="AJ81" s="555"/>
      <c r="AK81" s="555"/>
      <c r="AL81" s="555"/>
      <c r="AM81" s="555"/>
      <c r="AN81" s="555"/>
      <c r="AO81" s="555"/>
      <c r="AP81" s="555"/>
      <c r="AQ81" s="555"/>
      <c r="AR81" s="555"/>
      <c r="AS81" s="555"/>
      <c r="AT81" s="555"/>
      <c r="AU81" s="555"/>
      <c r="AV81" s="555"/>
      <c r="AW81" s="555"/>
      <c r="AX81" s="556"/>
    </row>
    <row r="82" spans="1:50" ht="28.5" customHeight="1" x14ac:dyDescent="0.15">
      <c r="A82" s="505"/>
      <c r="B82" s="507"/>
      <c r="C82" s="574" t="s">
        <v>166</v>
      </c>
      <c r="D82" s="553"/>
      <c r="E82" s="553"/>
      <c r="F82" s="553"/>
      <c r="G82" s="553"/>
      <c r="H82" s="553"/>
      <c r="I82" s="553"/>
      <c r="J82" s="553"/>
      <c r="K82" s="553"/>
      <c r="L82" s="553"/>
      <c r="M82" s="553"/>
      <c r="N82" s="553"/>
      <c r="O82" s="553"/>
      <c r="P82" s="553"/>
      <c r="Q82" s="553"/>
      <c r="R82" s="553"/>
      <c r="S82" s="553"/>
      <c r="T82" s="553"/>
      <c r="U82" s="553"/>
      <c r="V82" s="553"/>
      <c r="W82" s="553"/>
      <c r="X82" s="553"/>
      <c r="Y82" s="553"/>
      <c r="Z82" s="553"/>
      <c r="AA82" s="553"/>
      <c r="AB82" s="553"/>
      <c r="AC82" s="553"/>
      <c r="AD82" s="527" t="s">
        <v>585</v>
      </c>
      <c r="AE82" s="528"/>
      <c r="AF82" s="528"/>
      <c r="AG82" s="554" t="s">
        <v>615</v>
      </c>
      <c r="AH82" s="555"/>
      <c r="AI82" s="555"/>
      <c r="AJ82" s="555"/>
      <c r="AK82" s="555"/>
      <c r="AL82" s="555"/>
      <c r="AM82" s="555"/>
      <c r="AN82" s="555"/>
      <c r="AO82" s="555"/>
      <c r="AP82" s="555"/>
      <c r="AQ82" s="555"/>
      <c r="AR82" s="555"/>
      <c r="AS82" s="555"/>
      <c r="AT82" s="555"/>
      <c r="AU82" s="555"/>
      <c r="AV82" s="555"/>
      <c r="AW82" s="555"/>
      <c r="AX82" s="556"/>
    </row>
    <row r="83" spans="1:50" ht="66" customHeight="1" x14ac:dyDescent="0.15">
      <c r="A83" s="508"/>
      <c r="B83" s="509"/>
      <c r="C83" s="574" t="s">
        <v>37</v>
      </c>
      <c r="D83" s="553"/>
      <c r="E83" s="553"/>
      <c r="F83" s="553"/>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27" t="s">
        <v>585</v>
      </c>
      <c r="AE83" s="528"/>
      <c r="AF83" s="528"/>
      <c r="AG83" s="584" t="s">
        <v>613</v>
      </c>
      <c r="AH83" s="112"/>
      <c r="AI83" s="112"/>
      <c r="AJ83" s="112"/>
      <c r="AK83" s="112"/>
      <c r="AL83" s="112"/>
      <c r="AM83" s="112"/>
      <c r="AN83" s="112"/>
      <c r="AO83" s="112"/>
      <c r="AP83" s="112"/>
      <c r="AQ83" s="112"/>
      <c r="AR83" s="112"/>
      <c r="AS83" s="112"/>
      <c r="AT83" s="112"/>
      <c r="AU83" s="112"/>
      <c r="AV83" s="112"/>
      <c r="AW83" s="112"/>
      <c r="AX83" s="585"/>
    </row>
    <row r="84" spans="1:50" ht="41.25" customHeight="1" x14ac:dyDescent="0.15">
      <c r="A84" s="599" t="s">
        <v>50</v>
      </c>
      <c r="B84" s="600"/>
      <c r="C84" s="603" t="s">
        <v>133</v>
      </c>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511"/>
      <c r="AD84" s="514" t="s">
        <v>585</v>
      </c>
      <c r="AE84" s="515"/>
      <c r="AF84" s="605"/>
      <c r="AG84" s="516" t="s">
        <v>614</v>
      </c>
      <c r="AH84" s="109"/>
      <c r="AI84" s="109"/>
      <c r="AJ84" s="109"/>
      <c r="AK84" s="109"/>
      <c r="AL84" s="109"/>
      <c r="AM84" s="109"/>
      <c r="AN84" s="109"/>
      <c r="AO84" s="109"/>
      <c r="AP84" s="109"/>
      <c r="AQ84" s="109"/>
      <c r="AR84" s="109"/>
      <c r="AS84" s="109"/>
      <c r="AT84" s="109"/>
      <c r="AU84" s="109"/>
      <c r="AV84" s="109"/>
      <c r="AW84" s="109"/>
      <c r="AX84" s="517"/>
    </row>
    <row r="85" spans="1:50" ht="19.7" customHeight="1" x14ac:dyDescent="0.15">
      <c r="A85" s="601"/>
      <c r="B85" s="602"/>
      <c r="C85" s="74" t="s">
        <v>0</v>
      </c>
      <c r="D85" s="75"/>
      <c r="E85" s="75"/>
      <c r="F85" s="75"/>
      <c r="G85" s="75"/>
      <c r="H85" s="75"/>
      <c r="I85" s="75"/>
      <c r="J85" s="75"/>
      <c r="K85" s="75"/>
      <c r="L85" s="75"/>
      <c r="M85" s="75"/>
      <c r="N85" s="75"/>
      <c r="O85" s="71" t="s">
        <v>557</v>
      </c>
      <c r="P85" s="72"/>
      <c r="Q85" s="72"/>
      <c r="R85" s="72"/>
      <c r="S85" s="72"/>
      <c r="T85" s="72"/>
      <c r="U85" s="72"/>
      <c r="V85" s="72"/>
      <c r="W85" s="72"/>
      <c r="X85" s="72"/>
      <c r="Y85" s="72"/>
      <c r="Z85" s="72"/>
      <c r="AA85" s="72"/>
      <c r="AB85" s="72"/>
      <c r="AC85" s="72"/>
      <c r="AD85" s="72"/>
      <c r="AE85" s="72"/>
      <c r="AF85" s="73"/>
      <c r="AG85" s="518"/>
      <c r="AH85" s="340"/>
      <c r="AI85" s="340"/>
      <c r="AJ85" s="340"/>
      <c r="AK85" s="340"/>
      <c r="AL85" s="340"/>
      <c r="AM85" s="340"/>
      <c r="AN85" s="340"/>
      <c r="AO85" s="340"/>
      <c r="AP85" s="340"/>
      <c r="AQ85" s="340"/>
      <c r="AR85" s="340"/>
      <c r="AS85" s="340"/>
      <c r="AT85" s="340"/>
      <c r="AU85" s="340"/>
      <c r="AV85" s="340"/>
      <c r="AW85" s="340"/>
      <c r="AX85" s="519"/>
    </row>
    <row r="86" spans="1:50" ht="24.75" customHeight="1" x14ac:dyDescent="0.15">
      <c r="A86" s="601"/>
      <c r="B86" s="602"/>
      <c r="C86" s="59"/>
      <c r="D86" s="60"/>
      <c r="E86" s="61" t="s">
        <v>574</v>
      </c>
      <c r="F86" s="61"/>
      <c r="G86" s="61"/>
      <c r="H86" s="62"/>
      <c r="I86" s="62"/>
      <c r="J86" s="63"/>
      <c r="K86" s="63"/>
      <c r="L86" s="63"/>
      <c r="M86" s="62"/>
      <c r="N86" s="64"/>
      <c r="O86" s="65" t="s">
        <v>575</v>
      </c>
      <c r="P86" s="66"/>
      <c r="Q86" s="66"/>
      <c r="R86" s="66"/>
      <c r="S86" s="66"/>
      <c r="T86" s="66"/>
      <c r="U86" s="66"/>
      <c r="V86" s="66"/>
      <c r="W86" s="66"/>
      <c r="X86" s="66"/>
      <c r="Y86" s="66"/>
      <c r="Z86" s="66"/>
      <c r="AA86" s="66"/>
      <c r="AB86" s="66"/>
      <c r="AC86" s="66"/>
      <c r="AD86" s="66"/>
      <c r="AE86" s="66"/>
      <c r="AF86" s="67"/>
      <c r="AG86" s="518"/>
      <c r="AH86" s="340"/>
      <c r="AI86" s="340"/>
      <c r="AJ86" s="340"/>
      <c r="AK86" s="340"/>
      <c r="AL86" s="340"/>
      <c r="AM86" s="340"/>
      <c r="AN86" s="340"/>
      <c r="AO86" s="340"/>
      <c r="AP86" s="340"/>
      <c r="AQ86" s="340"/>
      <c r="AR86" s="340"/>
      <c r="AS86" s="340"/>
      <c r="AT86" s="340"/>
      <c r="AU86" s="340"/>
      <c r="AV86" s="340"/>
      <c r="AW86" s="340"/>
      <c r="AX86" s="519"/>
    </row>
    <row r="87" spans="1:50" ht="24.75" customHeight="1" x14ac:dyDescent="0.15">
      <c r="A87" s="601"/>
      <c r="B87" s="602"/>
      <c r="C87" s="77"/>
      <c r="D87" s="78"/>
      <c r="E87" s="61" t="s">
        <v>576</v>
      </c>
      <c r="F87" s="61"/>
      <c r="G87" s="61"/>
      <c r="H87" s="62"/>
      <c r="I87" s="62"/>
      <c r="J87" s="596"/>
      <c r="K87" s="596"/>
      <c r="L87" s="596"/>
      <c r="M87" s="597"/>
      <c r="N87" s="598"/>
      <c r="O87" s="68" t="s">
        <v>575</v>
      </c>
      <c r="P87" s="69"/>
      <c r="Q87" s="69"/>
      <c r="R87" s="69"/>
      <c r="S87" s="69"/>
      <c r="T87" s="69"/>
      <c r="U87" s="69"/>
      <c r="V87" s="69"/>
      <c r="W87" s="69"/>
      <c r="X87" s="69"/>
      <c r="Y87" s="69"/>
      <c r="Z87" s="69"/>
      <c r="AA87" s="69"/>
      <c r="AB87" s="69"/>
      <c r="AC87" s="69"/>
      <c r="AD87" s="69"/>
      <c r="AE87" s="69"/>
      <c r="AF87" s="70"/>
      <c r="AG87" s="518"/>
      <c r="AH87" s="340"/>
      <c r="AI87" s="340"/>
      <c r="AJ87" s="340"/>
      <c r="AK87" s="340"/>
      <c r="AL87" s="340"/>
      <c r="AM87" s="340"/>
      <c r="AN87" s="340"/>
      <c r="AO87" s="340"/>
      <c r="AP87" s="340"/>
      <c r="AQ87" s="340"/>
      <c r="AR87" s="340"/>
      <c r="AS87" s="340"/>
      <c r="AT87" s="340"/>
      <c r="AU87" s="340"/>
      <c r="AV87" s="340"/>
      <c r="AW87" s="340"/>
      <c r="AX87" s="519"/>
    </row>
    <row r="88" spans="1:50" ht="24.75" customHeight="1" x14ac:dyDescent="0.15">
      <c r="A88" s="601"/>
      <c r="B88" s="602"/>
      <c r="C88" s="77"/>
      <c r="D88" s="78"/>
      <c r="E88" s="61" t="s">
        <v>577</v>
      </c>
      <c r="F88" s="61"/>
      <c r="G88" s="61"/>
      <c r="H88" s="62"/>
      <c r="I88" s="62"/>
      <c r="J88" s="596"/>
      <c r="K88" s="596"/>
      <c r="L88" s="596"/>
      <c r="M88" s="597"/>
      <c r="N88" s="598"/>
      <c r="O88" s="68" t="s">
        <v>575</v>
      </c>
      <c r="P88" s="69"/>
      <c r="Q88" s="69"/>
      <c r="R88" s="69"/>
      <c r="S88" s="69"/>
      <c r="T88" s="69"/>
      <c r="U88" s="69"/>
      <c r="V88" s="69"/>
      <c r="W88" s="69"/>
      <c r="X88" s="69"/>
      <c r="Y88" s="69"/>
      <c r="Z88" s="69"/>
      <c r="AA88" s="69"/>
      <c r="AB88" s="69"/>
      <c r="AC88" s="69"/>
      <c r="AD88" s="69"/>
      <c r="AE88" s="69"/>
      <c r="AF88" s="70"/>
      <c r="AG88" s="518"/>
      <c r="AH88" s="340"/>
      <c r="AI88" s="340"/>
      <c r="AJ88" s="340"/>
      <c r="AK88" s="340"/>
      <c r="AL88" s="340"/>
      <c r="AM88" s="340"/>
      <c r="AN88" s="340"/>
      <c r="AO88" s="340"/>
      <c r="AP88" s="340"/>
      <c r="AQ88" s="340"/>
      <c r="AR88" s="340"/>
      <c r="AS88" s="340"/>
      <c r="AT88" s="340"/>
      <c r="AU88" s="340"/>
      <c r="AV88" s="340"/>
      <c r="AW88" s="340"/>
      <c r="AX88" s="519"/>
    </row>
    <row r="89" spans="1:50" ht="20.45" customHeight="1" x14ac:dyDescent="0.15">
      <c r="A89" s="601"/>
      <c r="B89" s="602"/>
      <c r="C89" s="77"/>
      <c r="D89" s="78"/>
      <c r="E89" s="61" t="s">
        <v>578</v>
      </c>
      <c r="F89" s="61"/>
      <c r="G89" s="61"/>
      <c r="H89" s="62"/>
      <c r="I89" s="62"/>
      <c r="J89" s="596"/>
      <c r="K89" s="596"/>
      <c r="L89" s="596"/>
      <c r="M89" s="597"/>
      <c r="N89" s="598"/>
      <c r="O89" s="68" t="s">
        <v>575</v>
      </c>
      <c r="P89" s="69"/>
      <c r="Q89" s="69"/>
      <c r="R89" s="69"/>
      <c r="S89" s="69"/>
      <c r="T89" s="69"/>
      <c r="U89" s="69"/>
      <c r="V89" s="69"/>
      <c r="W89" s="69"/>
      <c r="X89" s="69"/>
      <c r="Y89" s="69"/>
      <c r="Z89" s="69"/>
      <c r="AA89" s="69"/>
      <c r="AB89" s="69"/>
      <c r="AC89" s="69"/>
      <c r="AD89" s="69"/>
      <c r="AE89" s="69"/>
      <c r="AF89" s="70"/>
      <c r="AG89" s="518"/>
      <c r="AH89" s="340"/>
      <c r="AI89" s="340"/>
      <c r="AJ89" s="340"/>
      <c r="AK89" s="340"/>
      <c r="AL89" s="340"/>
      <c r="AM89" s="340"/>
      <c r="AN89" s="340"/>
      <c r="AO89" s="340"/>
      <c r="AP89" s="340"/>
      <c r="AQ89" s="340"/>
      <c r="AR89" s="340"/>
      <c r="AS89" s="340"/>
      <c r="AT89" s="340"/>
      <c r="AU89" s="340"/>
      <c r="AV89" s="340"/>
      <c r="AW89" s="340"/>
      <c r="AX89" s="519"/>
    </row>
    <row r="90" spans="1:50" ht="52.15" customHeight="1" x14ac:dyDescent="0.15">
      <c r="A90" s="92" t="s">
        <v>41</v>
      </c>
      <c r="B90" s="93"/>
      <c r="C90" s="96" t="s">
        <v>45</v>
      </c>
      <c r="D90" s="97"/>
      <c r="E90" s="97"/>
      <c r="F90" s="98"/>
      <c r="G90" s="99" t="s">
        <v>616</v>
      </c>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100"/>
    </row>
    <row r="91" spans="1:50" ht="53.45" customHeight="1" thickBot="1" x14ac:dyDescent="0.2">
      <c r="A91" s="94"/>
      <c r="B91" s="95"/>
      <c r="C91" s="101" t="s">
        <v>49</v>
      </c>
      <c r="D91" s="102"/>
      <c r="E91" s="102"/>
      <c r="F91" s="103"/>
      <c r="G91" s="104" t="s">
        <v>617</v>
      </c>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5"/>
    </row>
    <row r="92" spans="1:50" ht="24" customHeight="1" x14ac:dyDescent="0.15">
      <c r="A92" s="79" t="s">
        <v>26</v>
      </c>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1"/>
    </row>
    <row r="93" spans="1:50" ht="30.6" customHeight="1" thickBot="1" x14ac:dyDescent="0.2">
      <c r="A93" s="82"/>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4"/>
    </row>
    <row r="94" spans="1:50" ht="24.75" customHeight="1" x14ac:dyDescent="0.15">
      <c r="A94" s="85" t="s">
        <v>27</v>
      </c>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7"/>
    </row>
    <row r="95" spans="1:50" ht="60" customHeight="1" thickBot="1" x14ac:dyDescent="0.2">
      <c r="A95" s="88" t="s">
        <v>128</v>
      </c>
      <c r="B95" s="89"/>
      <c r="C95" s="89"/>
      <c r="D95" s="89"/>
      <c r="E95" s="90"/>
      <c r="F95" s="91" t="s">
        <v>626</v>
      </c>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4"/>
    </row>
    <row r="96" spans="1:50" ht="24.75" customHeight="1" x14ac:dyDescent="0.15">
      <c r="A96" s="85" t="s">
        <v>39</v>
      </c>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7"/>
    </row>
    <row r="97" spans="1:50" ht="57.6" customHeight="1" thickBot="1" x14ac:dyDescent="0.2">
      <c r="A97" s="88" t="s">
        <v>128</v>
      </c>
      <c r="B97" s="89"/>
      <c r="C97" s="89"/>
      <c r="D97" s="89"/>
      <c r="E97" s="90"/>
      <c r="F97" s="610" t="s">
        <v>627</v>
      </c>
      <c r="G97" s="611"/>
      <c r="H97" s="611"/>
      <c r="I97" s="611"/>
      <c r="J97" s="611"/>
      <c r="K97" s="611"/>
      <c r="L97" s="611"/>
      <c r="M97" s="611"/>
      <c r="N97" s="611"/>
      <c r="O97" s="611"/>
      <c r="P97" s="611"/>
      <c r="Q97" s="611"/>
      <c r="R97" s="611"/>
      <c r="S97" s="611"/>
      <c r="T97" s="611"/>
      <c r="U97" s="611"/>
      <c r="V97" s="611"/>
      <c r="W97" s="611"/>
      <c r="X97" s="611"/>
      <c r="Y97" s="611"/>
      <c r="Z97" s="611"/>
      <c r="AA97" s="611"/>
      <c r="AB97" s="611"/>
      <c r="AC97" s="611"/>
      <c r="AD97" s="611"/>
      <c r="AE97" s="611"/>
      <c r="AF97" s="611"/>
      <c r="AG97" s="611"/>
      <c r="AH97" s="611"/>
      <c r="AI97" s="611"/>
      <c r="AJ97" s="611"/>
      <c r="AK97" s="611"/>
      <c r="AL97" s="611"/>
      <c r="AM97" s="611"/>
      <c r="AN97" s="611"/>
      <c r="AO97" s="611"/>
      <c r="AP97" s="611"/>
      <c r="AQ97" s="611"/>
      <c r="AR97" s="611"/>
      <c r="AS97" s="611"/>
      <c r="AT97" s="611"/>
      <c r="AU97" s="611"/>
      <c r="AV97" s="611"/>
      <c r="AW97" s="611"/>
      <c r="AX97" s="612"/>
    </row>
    <row r="98" spans="1:50" ht="24.75" customHeight="1" x14ac:dyDescent="0.15">
      <c r="A98" s="613" t="s">
        <v>28</v>
      </c>
      <c r="B98" s="614"/>
      <c r="C98" s="614"/>
      <c r="D98" s="614"/>
      <c r="E98" s="614"/>
      <c r="F98" s="614"/>
      <c r="G98" s="614"/>
      <c r="H98" s="614"/>
      <c r="I98" s="614"/>
      <c r="J98" s="614"/>
      <c r="K98" s="614"/>
      <c r="L98" s="614"/>
      <c r="M98" s="614"/>
      <c r="N98" s="614"/>
      <c r="O98" s="614"/>
      <c r="P98" s="614"/>
      <c r="Q98" s="614"/>
      <c r="R98" s="614"/>
      <c r="S98" s="614"/>
      <c r="T98" s="614"/>
      <c r="U98" s="614"/>
      <c r="V98" s="614"/>
      <c r="W98" s="614"/>
      <c r="X98" s="614"/>
      <c r="Y98" s="614"/>
      <c r="Z98" s="614"/>
      <c r="AA98" s="614"/>
      <c r="AB98" s="614"/>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5"/>
    </row>
    <row r="99" spans="1:50" ht="67.5" customHeight="1" thickBot="1" x14ac:dyDescent="0.2">
      <c r="A99" s="616" t="s">
        <v>619</v>
      </c>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6"/>
    </row>
    <row r="100" spans="1:50" ht="24.75" customHeight="1" x14ac:dyDescent="0.15">
      <c r="A100" s="617" t="s">
        <v>204</v>
      </c>
      <c r="B100" s="618"/>
      <c r="C100" s="61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c r="AA100" s="618"/>
      <c r="AB100" s="618"/>
      <c r="AC100" s="618"/>
      <c r="AD100" s="618"/>
      <c r="AE100" s="618"/>
      <c r="AF100" s="618"/>
      <c r="AG100" s="618"/>
      <c r="AH100" s="618"/>
      <c r="AI100" s="618"/>
      <c r="AJ100" s="618"/>
      <c r="AK100" s="618"/>
      <c r="AL100" s="618"/>
      <c r="AM100" s="618"/>
      <c r="AN100" s="618"/>
      <c r="AO100" s="618"/>
      <c r="AP100" s="618"/>
      <c r="AQ100" s="618"/>
      <c r="AR100" s="618"/>
      <c r="AS100" s="618"/>
      <c r="AT100" s="618"/>
      <c r="AU100" s="618"/>
      <c r="AV100" s="618"/>
      <c r="AW100" s="618"/>
      <c r="AX100" s="619"/>
    </row>
    <row r="101" spans="1:50" ht="24.75" customHeight="1" x14ac:dyDescent="0.15">
      <c r="A101" s="106" t="s">
        <v>234</v>
      </c>
      <c r="B101" s="106"/>
      <c r="C101" s="106"/>
      <c r="D101" s="106"/>
      <c r="E101" s="606" t="s">
        <v>579</v>
      </c>
      <c r="F101" s="607"/>
      <c r="G101" s="607"/>
      <c r="H101" s="607"/>
      <c r="I101" s="607"/>
      <c r="J101" s="607"/>
      <c r="K101" s="607"/>
      <c r="L101" s="607"/>
      <c r="M101" s="607"/>
      <c r="N101" s="607"/>
      <c r="O101" s="607"/>
      <c r="P101" s="608"/>
      <c r="Q101" s="606"/>
      <c r="R101" s="607"/>
      <c r="S101" s="607"/>
      <c r="T101" s="607"/>
      <c r="U101" s="607"/>
      <c r="V101" s="607"/>
      <c r="W101" s="607"/>
      <c r="X101" s="607"/>
      <c r="Y101" s="607"/>
      <c r="Z101" s="607"/>
      <c r="AA101" s="607"/>
      <c r="AB101" s="608"/>
      <c r="AC101" s="606"/>
      <c r="AD101" s="607"/>
      <c r="AE101" s="607"/>
      <c r="AF101" s="607"/>
      <c r="AG101" s="607"/>
      <c r="AH101" s="607"/>
      <c r="AI101" s="607"/>
      <c r="AJ101" s="607"/>
      <c r="AK101" s="607"/>
      <c r="AL101" s="607"/>
      <c r="AM101" s="607"/>
      <c r="AN101" s="608"/>
      <c r="AO101" s="606"/>
      <c r="AP101" s="607"/>
      <c r="AQ101" s="607"/>
      <c r="AR101" s="607"/>
      <c r="AS101" s="607"/>
      <c r="AT101" s="607"/>
      <c r="AU101" s="607"/>
      <c r="AV101" s="607"/>
      <c r="AW101" s="607"/>
      <c r="AX101" s="609"/>
    </row>
    <row r="102" spans="1:50" ht="24.75" customHeight="1" x14ac:dyDescent="0.15">
      <c r="A102" s="106" t="s">
        <v>233</v>
      </c>
      <c r="B102" s="106"/>
      <c r="C102" s="106"/>
      <c r="D102" s="106"/>
      <c r="E102" s="606" t="s">
        <v>580</v>
      </c>
      <c r="F102" s="607"/>
      <c r="G102" s="607"/>
      <c r="H102" s="607"/>
      <c r="I102" s="607"/>
      <c r="J102" s="607"/>
      <c r="K102" s="607"/>
      <c r="L102" s="607"/>
      <c r="M102" s="607"/>
      <c r="N102" s="607"/>
      <c r="O102" s="607"/>
      <c r="P102" s="608"/>
      <c r="Q102" s="606"/>
      <c r="R102" s="607"/>
      <c r="S102" s="607"/>
      <c r="T102" s="607"/>
      <c r="U102" s="607"/>
      <c r="V102" s="607"/>
      <c r="W102" s="607"/>
      <c r="X102" s="607"/>
      <c r="Y102" s="607"/>
      <c r="Z102" s="607"/>
      <c r="AA102" s="607"/>
      <c r="AB102" s="608"/>
      <c r="AC102" s="606"/>
      <c r="AD102" s="607"/>
      <c r="AE102" s="607"/>
      <c r="AF102" s="607"/>
      <c r="AG102" s="607"/>
      <c r="AH102" s="607"/>
      <c r="AI102" s="607"/>
      <c r="AJ102" s="607"/>
      <c r="AK102" s="607"/>
      <c r="AL102" s="607"/>
      <c r="AM102" s="607"/>
      <c r="AN102" s="608"/>
      <c r="AO102" s="606"/>
      <c r="AP102" s="607"/>
      <c r="AQ102" s="607"/>
      <c r="AR102" s="607"/>
      <c r="AS102" s="607"/>
      <c r="AT102" s="607"/>
      <c r="AU102" s="607"/>
      <c r="AV102" s="607"/>
      <c r="AW102" s="607"/>
      <c r="AX102" s="609"/>
    </row>
    <row r="103" spans="1:50" ht="24.75" customHeight="1" x14ac:dyDescent="0.15">
      <c r="A103" s="106" t="s">
        <v>232</v>
      </c>
      <c r="B103" s="106"/>
      <c r="C103" s="106"/>
      <c r="D103" s="106"/>
      <c r="E103" s="606" t="s">
        <v>581</v>
      </c>
      <c r="F103" s="607"/>
      <c r="G103" s="607"/>
      <c r="H103" s="607"/>
      <c r="I103" s="607"/>
      <c r="J103" s="607"/>
      <c r="K103" s="607"/>
      <c r="L103" s="607"/>
      <c r="M103" s="607"/>
      <c r="N103" s="607"/>
      <c r="O103" s="607"/>
      <c r="P103" s="608"/>
      <c r="Q103" s="606"/>
      <c r="R103" s="607"/>
      <c r="S103" s="607"/>
      <c r="T103" s="607"/>
      <c r="U103" s="607"/>
      <c r="V103" s="607"/>
      <c r="W103" s="607"/>
      <c r="X103" s="607"/>
      <c r="Y103" s="607"/>
      <c r="Z103" s="607"/>
      <c r="AA103" s="607"/>
      <c r="AB103" s="608"/>
      <c r="AC103" s="606"/>
      <c r="AD103" s="607"/>
      <c r="AE103" s="607"/>
      <c r="AF103" s="607"/>
      <c r="AG103" s="607"/>
      <c r="AH103" s="607"/>
      <c r="AI103" s="607"/>
      <c r="AJ103" s="607"/>
      <c r="AK103" s="607"/>
      <c r="AL103" s="607"/>
      <c r="AM103" s="607"/>
      <c r="AN103" s="608"/>
      <c r="AO103" s="606"/>
      <c r="AP103" s="607"/>
      <c r="AQ103" s="607"/>
      <c r="AR103" s="607"/>
      <c r="AS103" s="607"/>
      <c r="AT103" s="607"/>
      <c r="AU103" s="607"/>
      <c r="AV103" s="607"/>
      <c r="AW103" s="607"/>
      <c r="AX103" s="609"/>
    </row>
    <row r="104" spans="1:50" ht="24.75" customHeight="1" x14ac:dyDescent="0.15">
      <c r="A104" s="106" t="s">
        <v>231</v>
      </c>
      <c r="B104" s="106"/>
      <c r="C104" s="106"/>
      <c r="D104" s="106"/>
      <c r="E104" s="606" t="s">
        <v>582</v>
      </c>
      <c r="F104" s="607"/>
      <c r="G104" s="607"/>
      <c r="H104" s="607"/>
      <c r="I104" s="607"/>
      <c r="J104" s="607"/>
      <c r="K104" s="607"/>
      <c r="L104" s="607"/>
      <c r="M104" s="607"/>
      <c r="N104" s="607"/>
      <c r="O104" s="607"/>
      <c r="P104" s="608"/>
      <c r="Q104" s="606"/>
      <c r="R104" s="607"/>
      <c r="S104" s="607"/>
      <c r="T104" s="607"/>
      <c r="U104" s="607"/>
      <c r="V104" s="607"/>
      <c r="W104" s="607"/>
      <c r="X104" s="607"/>
      <c r="Y104" s="607"/>
      <c r="Z104" s="607"/>
      <c r="AA104" s="607"/>
      <c r="AB104" s="608"/>
      <c r="AC104" s="606"/>
      <c r="AD104" s="607"/>
      <c r="AE104" s="607"/>
      <c r="AF104" s="607"/>
      <c r="AG104" s="607"/>
      <c r="AH104" s="607"/>
      <c r="AI104" s="607"/>
      <c r="AJ104" s="607"/>
      <c r="AK104" s="607"/>
      <c r="AL104" s="607"/>
      <c r="AM104" s="607"/>
      <c r="AN104" s="608"/>
      <c r="AO104" s="606"/>
      <c r="AP104" s="607"/>
      <c r="AQ104" s="607"/>
      <c r="AR104" s="607"/>
      <c r="AS104" s="607"/>
      <c r="AT104" s="607"/>
      <c r="AU104" s="607"/>
      <c r="AV104" s="607"/>
      <c r="AW104" s="607"/>
      <c r="AX104" s="609"/>
    </row>
    <row r="105" spans="1:50" ht="24.75" customHeight="1" x14ac:dyDescent="0.15">
      <c r="A105" s="106" t="s">
        <v>230</v>
      </c>
      <c r="B105" s="106"/>
      <c r="C105" s="106"/>
      <c r="D105" s="106"/>
      <c r="E105" s="606" t="s">
        <v>583</v>
      </c>
      <c r="F105" s="607"/>
      <c r="G105" s="607"/>
      <c r="H105" s="607"/>
      <c r="I105" s="607"/>
      <c r="J105" s="607"/>
      <c r="K105" s="607"/>
      <c r="L105" s="607"/>
      <c r="M105" s="607"/>
      <c r="N105" s="607"/>
      <c r="O105" s="607"/>
      <c r="P105" s="608"/>
      <c r="Q105" s="606"/>
      <c r="R105" s="607"/>
      <c r="S105" s="607"/>
      <c r="T105" s="607"/>
      <c r="U105" s="607"/>
      <c r="V105" s="607"/>
      <c r="W105" s="607"/>
      <c r="X105" s="607"/>
      <c r="Y105" s="607"/>
      <c r="Z105" s="607"/>
      <c r="AA105" s="607"/>
      <c r="AB105" s="608"/>
      <c r="AC105" s="606"/>
      <c r="AD105" s="607"/>
      <c r="AE105" s="607"/>
      <c r="AF105" s="607"/>
      <c r="AG105" s="607"/>
      <c r="AH105" s="607"/>
      <c r="AI105" s="607"/>
      <c r="AJ105" s="607"/>
      <c r="AK105" s="607"/>
      <c r="AL105" s="607"/>
      <c r="AM105" s="607"/>
      <c r="AN105" s="608"/>
      <c r="AO105" s="606"/>
      <c r="AP105" s="607"/>
      <c r="AQ105" s="607"/>
      <c r="AR105" s="607"/>
      <c r="AS105" s="607"/>
      <c r="AT105" s="607"/>
      <c r="AU105" s="607"/>
      <c r="AV105" s="607"/>
      <c r="AW105" s="607"/>
      <c r="AX105" s="609"/>
    </row>
    <row r="106" spans="1:50" ht="24.75" customHeight="1" x14ac:dyDescent="0.15">
      <c r="A106" s="106" t="s">
        <v>373</v>
      </c>
      <c r="B106" s="106"/>
      <c r="C106" s="106"/>
      <c r="D106" s="106"/>
      <c r="E106" s="624" t="s">
        <v>559</v>
      </c>
      <c r="F106" s="625"/>
      <c r="G106" s="625"/>
      <c r="H106" s="55" t="str">
        <f>IF(E106="","","-")</f>
        <v>-</v>
      </c>
      <c r="I106" s="625" t="s">
        <v>584</v>
      </c>
      <c r="J106" s="625"/>
      <c r="K106" s="55" t="str">
        <f>IF(I106="","","-")</f>
        <v>-</v>
      </c>
      <c r="L106" s="76">
        <v>40</v>
      </c>
      <c r="M106" s="76"/>
      <c r="N106" s="55" t="str">
        <f>IF(O106="","","-")</f>
        <v/>
      </c>
      <c r="O106" s="622"/>
      <c r="P106" s="623"/>
      <c r="Q106" s="624"/>
      <c r="R106" s="625"/>
      <c r="S106" s="625"/>
      <c r="T106" s="55" t="str">
        <f>IF(Q106="","","-")</f>
        <v/>
      </c>
      <c r="U106" s="625"/>
      <c r="V106" s="625"/>
      <c r="W106" s="55" t="str">
        <f>IF(U106="","","-")</f>
        <v/>
      </c>
      <c r="X106" s="76"/>
      <c r="Y106" s="76"/>
      <c r="Z106" s="55" t="str">
        <f>IF(AA106="","","-")</f>
        <v/>
      </c>
      <c r="AA106" s="622"/>
      <c r="AB106" s="623"/>
      <c r="AC106" s="624"/>
      <c r="AD106" s="625"/>
      <c r="AE106" s="625"/>
      <c r="AF106" s="55" t="str">
        <f>IF(AC106="","","-")</f>
        <v/>
      </c>
      <c r="AG106" s="625"/>
      <c r="AH106" s="625"/>
      <c r="AI106" s="55" t="str">
        <f>IF(AG106="","","-")</f>
        <v/>
      </c>
      <c r="AJ106" s="76"/>
      <c r="AK106" s="76"/>
      <c r="AL106" s="55" t="str">
        <f>IF(AM106="","","-")</f>
        <v/>
      </c>
      <c r="AM106" s="622"/>
      <c r="AN106" s="623"/>
      <c r="AO106" s="624"/>
      <c r="AP106" s="625"/>
      <c r="AQ106" s="55" t="str">
        <f>IF(AO106="","","-")</f>
        <v/>
      </c>
      <c r="AR106" s="625"/>
      <c r="AS106" s="625"/>
      <c r="AT106" s="55" t="str">
        <f>IF(AR106="","","-")</f>
        <v/>
      </c>
      <c r="AU106" s="76"/>
      <c r="AV106" s="76"/>
      <c r="AW106" s="55" t="str">
        <f>IF(AX106="","","-")</f>
        <v/>
      </c>
      <c r="AX106" s="57"/>
    </row>
    <row r="107" spans="1:50" ht="24.75" customHeight="1" x14ac:dyDescent="0.15">
      <c r="A107" s="106" t="s">
        <v>548</v>
      </c>
      <c r="B107" s="106"/>
      <c r="C107" s="106"/>
      <c r="D107" s="106"/>
      <c r="E107" s="624" t="s">
        <v>559</v>
      </c>
      <c r="F107" s="625"/>
      <c r="G107" s="625"/>
      <c r="H107" s="55"/>
      <c r="I107" s="625"/>
      <c r="J107" s="625"/>
      <c r="K107" s="55"/>
      <c r="L107" s="76">
        <v>39</v>
      </c>
      <c r="M107" s="76"/>
      <c r="N107" s="55" t="str">
        <f>IF(O107="","","-")</f>
        <v/>
      </c>
      <c r="O107" s="622"/>
      <c r="P107" s="623"/>
      <c r="Q107" s="624"/>
      <c r="R107" s="625"/>
      <c r="S107" s="625"/>
      <c r="T107" s="55" t="str">
        <f>IF(Q107="","","-")</f>
        <v/>
      </c>
      <c r="U107" s="625"/>
      <c r="V107" s="625"/>
      <c r="W107" s="55" t="str">
        <f>IF(U107="","","-")</f>
        <v/>
      </c>
      <c r="X107" s="76"/>
      <c r="Y107" s="76"/>
      <c r="Z107" s="55" t="str">
        <f>IF(AA107="","","-")</f>
        <v/>
      </c>
      <c r="AA107" s="622"/>
      <c r="AB107" s="623"/>
      <c r="AC107" s="624"/>
      <c r="AD107" s="625"/>
      <c r="AE107" s="625"/>
      <c r="AF107" s="55" t="str">
        <f>IF(AC107="","","-")</f>
        <v/>
      </c>
      <c r="AG107" s="625"/>
      <c r="AH107" s="625"/>
      <c r="AI107" s="55" t="str">
        <f>IF(AG107="","","-")</f>
        <v/>
      </c>
      <c r="AJ107" s="76"/>
      <c r="AK107" s="76"/>
      <c r="AL107" s="55" t="str">
        <f>IF(AM107="","","-")</f>
        <v/>
      </c>
      <c r="AM107" s="622"/>
      <c r="AN107" s="623"/>
      <c r="AO107" s="624"/>
      <c r="AP107" s="625"/>
      <c r="AQ107" s="55" t="str">
        <f>IF(AO107="","","-")</f>
        <v/>
      </c>
      <c r="AR107" s="625"/>
      <c r="AS107" s="625"/>
      <c r="AT107" s="55" t="str">
        <f>IF(AR107="","","-")</f>
        <v/>
      </c>
      <c r="AU107" s="76"/>
      <c r="AV107" s="76"/>
      <c r="AW107" s="55" t="str">
        <f>IF(AX107="","","-")</f>
        <v/>
      </c>
      <c r="AX107" s="57"/>
    </row>
    <row r="108" spans="1:50" ht="24.75" customHeight="1" x14ac:dyDescent="0.15">
      <c r="A108" s="106" t="s">
        <v>341</v>
      </c>
      <c r="B108" s="106"/>
      <c r="C108" s="106"/>
      <c r="D108" s="106"/>
      <c r="E108" s="627">
        <v>2021</v>
      </c>
      <c r="F108" s="107"/>
      <c r="G108" s="625" t="s">
        <v>586</v>
      </c>
      <c r="H108" s="625"/>
      <c r="I108" s="625"/>
      <c r="J108" s="107">
        <v>20</v>
      </c>
      <c r="K108" s="107"/>
      <c r="L108" s="76">
        <v>51</v>
      </c>
      <c r="M108" s="76"/>
      <c r="N108" s="76"/>
      <c r="O108" s="107"/>
      <c r="P108" s="107"/>
      <c r="Q108" s="627"/>
      <c r="R108" s="107"/>
      <c r="S108" s="625"/>
      <c r="T108" s="625"/>
      <c r="U108" s="625"/>
      <c r="V108" s="107"/>
      <c r="W108" s="107"/>
      <c r="X108" s="76"/>
      <c r="Y108" s="76"/>
      <c r="Z108" s="76"/>
      <c r="AA108" s="107"/>
      <c r="AB108" s="626"/>
      <c r="AC108" s="627"/>
      <c r="AD108" s="107"/>
      <c r="AE108" s="625"/>
      <c r="AF108" s="625"/>
      <c r="AG108" s="625"/>
      <c r="AH108" s="107"/>
      <c r="AI108" s="107"/>
      <c r="AJ108" s="76"/>
      <c r="AK108" s="76"/>
      <c r="AL108" s="76"/>
      <c r="AM108" s="107"/>
      <c r="AN108" s="626"/>
      <c r="AO108" s="627"/>
      <c r="AP108" s="107"/>
      <c r="AQ108" s="625"/>
      <c r="AR108" s="625"/>
      <c r="AS108" s="625"/>
      <c r="AT108" s="107"/>
      <c r="AU108" s="107"/>
      <c r="AV108" s="76"/>
      <c r="AW108" s="76"/>
      <c r="AX108" s="57"/>
    </row>
    <row r="109" spans="1:50" ht="17.45" customHeight="1" x14ac:dyDescent="0.15">
      <c r="A109" s="216" t="s">
        <v>224</v>
      </c>
      <c r="B109" s="217"/>
      <c r="C109" s="217"/>
      <c r="D109" s="217"/>
      <c r="E109" s="217"/>
      <c r="F109" s="218"/>
      <c r="G109" s="43" t="s">
        <v>550</v>
      </c>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3"/>
    </row>
    <row r="110" spans="1:50" ht="16.149999999999999" customHeight="1" x14ac:dyDescent="0.15">
      <c r="A110" s="216"/>
      <c r="B110" s="217"/>
      <c r="C110" s="217"/>
      <c r="D110" s="217"/>
      <c r="E110" s="217"/>
      <c r="F110" s="218"/>
      <c r="G110" s="31"/>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3"/>
    </row>
    <row r="111" spans="1:50" ht="16.149999999999999" customHeight="1" x14ac:dyDescent="0.15">
      <c r="A111" s="216"/>
      <c r="B111" s="217"/>
      <c r="C111" s="217"/>
      <c r="D111" s="217"/>
      <c r="E111" s="217"/>
      <c r="F111" s="218"/>
      <c r="G111" s="31"/>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3"/>
    </row>
    <row r="112" spans="1:50" ht="24.75" customHeight="1" x14ac:dyDescent="0.15">
      <c r="A112" s="216"/>
      <c r="B112" s="217"/>
      <c r="C112" s="217"/>
      <c r="D112" s="217"/>
      <c r="E112" s="217"/>
      <c r="F112" s="218"/>
      <c r="G112" s="31"/>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3"/>
    </row>
    <row r="113" spans="1:50" ht="24.75" customHeight="1" x14ac:dyDescent="0.15">
      <c r="A113" s="216"/>
      <c r="B113" s="217"/>
      <c r="C113" s="217"/>
      <c r="D113" s="217"/>
      <c r="E113" s="217"/>
      <c r="F113" s="218"/>
      <c r="G113" s="31"/>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3"/>
    </row>
    <row r="114" spans="1:50" ht="24.75" customHeight="1" x14ac:dyDescent="0.15">
      <c r="A114" s="216"/>
      <c r="B114" s="217"/>
      <c r="C114" s="217"/>
      <c r="D114" s="217"/>
      <c r="E114" s="217"/>
      <c r="F114" s="218"/>
      <c r="G114" s="31"/>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3"/>
    </row>
    <row r="115" spans="1:50" ht="28.35" customHeight="1" x14ac:dyDescent="0.15">
      <c r="A115" s="216"/>
      <c r="B115" s="217"/>
      <c r="C115" s="217"/>
      <c r="D115" s="217"/>
      <c r="E115" s="217"/>
      <c r="F115" s="218"/>
      <c r="G115" s="31"/>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3"/>
    </row>
    <row r="116" spans="1:50" ht="27.75" customHeight="1" x14ac:dyDescent="0.15">
      <c r="A116" s="216"/>
      <c r="B116" s="217"/>
      <c r="C116" s="217"/>
      <c r="D116" s="217"/>
      <c r="E116" s="217"/>
      <c r="F116" s="218"/>
      <c r="G116" s="31"/>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3"/>
    </row>
    <row r="117" spans="1:50" ht="28.35" customHeight="1" x14ac:dyDescent="0.15">
      <c r="A117" s="216"/>
      <c r="B117" s="217"/>
      <c r="C117" s="217"/>
      <c r="D117" s="217"/>
      <c r="E117" s="217"/>
      <c r="F117" s="218"/>
      <c r="G117" s="31"/>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3"/>
    </row>
    <row r="118" spans="1:50" ht="28.35" customHeight="1" x14ac:dyDescent="0.15">
      <c r="A118" s="216"/>
      <c r="B118" s="217"/>
      <c r="C118" s="217"/>
      <c r="D118" s="217"/>
      <c r="E118" s="217"/>
      <c r="F118" s="218"/>
      <c r="G118" s="31"/>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3"/>
    </row>
    <row r="119" spans="1:50" ht="28.35" customHeight="1" x14ac:dyDescent="0.15">
      <c r="A119" s="216"/>
      <c r="B119" s="217"/>
      <c r="C119" s="217"/>
      <c r="D119" s="217"/>
      <c r="E119" s="217"/>
      <c r="F119" s="218"/>
      <c r="G119" s="31"/>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3"/>
    </row>
    <row r="120" spans="1:50" ht="15.6" customHeight="1" x14ac:dyDescent="0.15">
      <c r="A120" s="216"/>
      <c r="B120" s="217"/>
      <c r="C120" s="217"/>
      <c r="D120" s="217"/>
      <c r="E120" s="217"/>
      <c r="F120" s="218"/>
      <c r="G120" s="31"/>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3"/>
    </row>
    <row r="121" spans="1:50" ht="28.35" customHeight="1" x14ac:dyDescent="0.15">
      <c r="A121" s="216"/>
      <c r="B121" s="217"/>
      <c r="C121" s="217"/>
      <c r="D121" s="217"/>
      <c r="E121" s="217"/>
      <c r="F121" s="218"/>
      <c r="G121" s="31"/>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3"/>
    </row>
    <row r="122" spans="1:50" ht="27.75" customHeight="1" x14ac:dyDescent="0.15">
      <c r="A122" s="216"/>
      <c r="B122" s="217"/>
      <c r="C122" s="217"/>
      <c r="D122" s="217"/>
      <c r="E122" s="217"/>
      <c r="F122" s="218"/>
      <c r="G122" s="31"/>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3"/>
    </row>
    <row r="123" spans="1:50" ht="22.9" customHeight="1" x14ac:dyDescent="0.15">
      <c r="A123" s="216"/>
      <c r="B123" s="217"/>
      <c r="C123" s="217"/>
      <c r="D123" s="217"/>
      <c r="E123" s="217"/>
      <c r="F123" s="218"/>
      <c r="G123" s="31"/>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3"/>
    </row>
    <row r="124" spans="1:50" ht="24.75" customHeight="1" thickBot="1" x14ac:dyDescent="0.2">
      <c r="A124" s="628"/>
      <c r="B124" s="629"/>
      <c r="C124" s="629"/>
      <c r="D124" s="629"/>
      <c r="E124" s="629"/>
      <c r="F124" s="630"/>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6"/>
    </row>
    <row r="125" spans="1:50" ht="24.75" customHeight="1" x14ac:dyDescent="0.15">
      <c r="A125" s="631" t="s">
        <v>226</v>
      </c>
      <c r="B125" s="632"/>
      <c r="C125" s="632"/>
      <c r="D125" s="632"/>
      <c r="E125" s="632"/>
      <c r="F125" s="633"/>
      <c r="G125" s="637" t="s">
        <v>591</v>
      </c>
      <c r="H125" s="638"/>
      <c r="I125" s="638"/>
      <c r="J125" s="638"/>
      <c r="K125" s="638"/>
      <c r="L125" s="638"/>
      <c r="M125" s="638"/>
      <c r="N125" s="638"/>
      <c r="O125" s="638"/>
      <c r="P125" s="638"/>
      <c r="Q125" s="638"/>
      <c r="R125" s="638"/>
      <c r="S125" s="638"/>
      <c r="T125" s="638"/>
      <c r="U125" s="638"/>
      <c r="V125" s="638"/>
      <c r="W125" s="638"/>
      <c r="X125" s="638"/>
      <c r="Y125" s="638"/>
      <c r="Z125" s="638"/>
      <c r="AA125" s="638"/>
      <c r="AB125" s="639"/>
      <c r="AC125" s="637" t="s">
        <v>592</v>
      </c>
      <c r="AD125" s="638"/>
      <c r="AE125" s="638"/>
      <c r="AF125" s="638"/>
      <c r="AG125" s="638"/>
      <c r="AH125" s="638"/>
      <c r="AI125" s="638"/>
      <c r="AJ125" s="638"/>
      <c r="AK125" s="638"/>
      <c r="AL125" s="638"/>
      <c r="AM125" s="638"/>
      <c r="AN125" s="638"/>
      <c r="AO125" s="638"/>
      <c r="AP125" s="638"/>
      <c r="AQ125" s="638"/>
      <c r="AR125" s="638"/>
      <c r="AS125" s="638"/>
      <c r="AT125" s="638"/>
      <c r="AU125" s="638"/>
      <c r="AV125" s="638"/>
      <c r="AW125" s="638"/>
      <c r="AX125" s="640"/>
    </row>
    <row r="126" spans="1:50" ht="27.6" customHeight="1" x14ac:dyDescent="0.15">
      <c r="A126" s="634"/>
      <c r="B126" s="635"/>
      <c r="C126" s="635"/>
      <c r="D126" s="635"/>
      <c r="E126" s="635"/>
      <c r="F126" s="636"/>
      <c r="G126" s="96" t="s">
        <v>15</v>
      </c>
      <c r="H126" s="641"/>
      <c r="I126" s="641"/>
      <c r="J126" s="641"/>
      <c r="K126" s="641"/>
      <c r="L126" s="642" t="s">
        <v>16</v>
      </c>
      <c r="M126" s="641"/>
      <c r="N126" s="641"/>
      <c r="O126" s="641"/>
      <c r="P126" s="641"/>
      <c r="Q126" s="641"/>
      <c r="R126" s="641"/>
      <c r="S126" s="641"/>
      <c r="T126" s="641"/>
      <c r="U126" s="641"/>
      <c r="V126" s="641"/>
      <c r="W126" s="641"/>
      <c r="X126" s="643"/>
      <c r="Y126" s="644" t="s">
        <v>17</v>
      </c>
      <c r="Z126" s="645"/>
      <c r="AA126" s="645"/>
      <c r="AB126" s="646"/>
      <c r="AC126" s="96" t="s">
        <v>15</v>
      </c>
      <c r="AD126" s="641"/>
      <c r="AE126" s="641"/>
      <c r="AF126" s="641"/>
      <c r="AG126" s="641"/>
      <c r="AH126" s="642" t="s">
        <v>16</v>
      </c>
      <c r="AI126" s="641"/>
      <c r="AJ126" s="641"/>
      <c r="AK126" s="641"/>
      <c r="AL126" s="641"/>
      <c r="AM126" s="641"/>
      <c r="AN126" s="641"/>
      <c r="AO126" s="641"/>
      <c r="AP126" s="641"/>
      <c r="AQ126" s="641"/>
      <c r="AR126" s="641"/>
      <c r="AS126" s="641"/>
      <c r="AT126" s="643"/>
      <c r="AU126" s="644" t="s">
        <v>17</v>
      </c>
      <c r="AV126" s="645"/>
      <c r="AW126" s="645"/>
      <c r="AX126" s="647"/>
    </row>
    <row r="127" spans="1:50" ht="27.75" customHeight="1" x14ac:dyDescent="0.15">
      <c r="A127" s="634"/>
      <c r="B127" s="635"/>
      <c r="C127" s="635"/>
      <c r="D127" s="635"/>
      <c r="E127" s="635"/>
      <c r="F127" s="636"/>
      <c r="G127" s="648" t="s">
        <v>595</v>
      </c>
      <c r="H127" s="649"/>
      <c r="I127" s="649"/>
      <c r="J127" s="649"/>
      <c r="K127" s="650"/>
      <c r="L127" s="651" t="s">
        <v>596</v>
      </c>
      <c r="M127" s="652"/>
      <c r="N127" s="652"/>
      <c r="O127" s="652"/>
      <c r="P127" s="652"/>
      <c r="Q127" s="652"/>
      <c r="R127" s="652"/>
      <c r="S127" s="652"/>
      <c r="T127" s="652"/>
      <c r="U127" s="652"/>
      <c r="V127" s="652"/>
      <c r="W127" s="652"/>
      <c r="X127" s="653"/>
      <c r="Y127" s="654">
        <v>7068.47</v>
      </c>
      <c r="Z127" s="655"/>
      <c r="AA127" s="655"/>
      <c r="AB127" s="656"/>
      <c r="AC127" s="648" t="s">
        <v>595</v>
      </c>
      <c r="AD127" s="649"/>
      <c r="AE127" s="649"/>
      <c r="AF127" s="649"/>
      <c r="AG127" s="650"/>
      <c r="AH127" s="651" t="s">
        <v>596</v>
      </c>
      <c r="AI127" s="652"/>
      <c r="AJ127" s="652"/>
      <c r="AK127" s="652"/>
      <c r="AL127" s="652"/>
      <c r="AM127" s="652"/>
      <c r="AN127" s="652"/>
      <c r="AO127" s="652"/>
      <c r="AP127" s="652"/>
      <c r="AQ127" s="652"/>
      <c r="AR127" s="652"/>
      <c r="AS127" s="652"/>
      <c r="AT127" s="653"/>
      <c r="AU127" s="654">
        <v>6486.55</v>
      </c>
      <c r="AV127" s="655"/>
      <c r="AW127" s="655"/>
      <c r="AX127" s="657"/>
    </row>
    <row r="128" spans="1:50" ht="24.75" customHeight="1" thickBot="1" x14ac:dyDescent="0.2">
      <c r="A128" s="634"/>
      <c r="B128" s="635"/>
      <c r="C128" s="635"/>
      <c r="D128" s="635"/>
      <c r="E128" s="635"/>
      <c r="F128" s="636"/>
      <c r="G128" s="658" t="s">
        <v>18</v>
      </c>
      <c r="H128" s="659"/>
      <c r="I128" s="659"/>
      <c r="J128" s="659"/>
      <c r="K128" s="659"/>
      <c r="L128" s="660"/>
      <c r="M128" s="661"/>
      <c r="N128" s="661"/>
      <c r="O128" s="661"/>
      <c r="P128" s="661"/>
      <c r="Q128" s="661"/>
      <c r="R128" s="661"/>
      <c r="S128" s="661"/>
      <c r="T128" s="661"/>
      <c r="U128" s="661"/>
      <c r="V128" s="661"/>
      <c r="W128" s="661"/>
      <c r="X128" s="662"/>
      <c r="Y128" s="663">
        <f>SUM(Y127:AB127)</f>
        <v>7068.47</v>
      </c>
      <c r="Z128" s="664"/>
      <c r="AA128" s="664"/>
      <c r="AB128" s="665"/>
      <c r="AC128" s="658" t="s">
        <v>18</v>
      </c>
      <c r="AD128" s="659"/>
      <c r="AE128" s="659"/>
      <c r="AF128" s="659"/>
      <c r="AG128" s="659"/>
      <c r="AH128" s="660"/>
      <c r="AI128" s="661"/>
      <c r="AJ128" s="661"/>
      <c r="AK128" s="661"/>
      <c r="AL128" s="661"/>
      <c r="AM128" s="661"/>
      <c r="AN128" s="661"/>
      <c r="AO128" s="661"/>
      <c r="AP128" s="661"/>
      <c r="AQ128" s="661"/>
      <c r="AR128" s="661"/>
      <c r="AS128" s="661"/>
      <c r="AT128" s="662"/>
      <c r="AU128" s="663">
        <f>SUM(AU127:AX127)</f>
        <v>6486.55</v>
      </c>
      <c r="AV128" s="664"/>
      <c r="AW128" s="664"/>
      <c r="AX128" s="666"/>
    </row>
    <row r="129" spans="1:51" ht="24.75" customHeight="1" x14ac:dyDescent="0.15">
      <c r="A129" s="634"/>
      <c r="B129" s="635"/>
      <c r="C129" s="635"/>
      <c r="D129" s="635"/>
      <c r="E129" s="635"/>
      <c r="F129" s="636"/>
      <c r="G129" s="637" t="s">
        <v>593</v>
      </c>
      <c r="H129" s="638"/>
      <c r="I129" s="638"/>
      <c r="J129" s="638"/>
      <c r="K129" s="638"/>
      <c r="L129" s="638"/>
      <c r="M129" s="638"/>
      <c r="N129" s="638"/>
      <c r="O129" s="638"/>
      <c r="P129" s="638"/>
      <c r="Q129" s="638"/>
      <c r="R129" s="638"/>
      <c r="S129" s="638"/>
      <c r="T129" s="638"/>
      <c r="U129" s="638"/>
      <c r="V129" s="638"/>
      <c r="W129" s="638"/>
      <c r="X129" s="638"/>
      <c r="Y129" s="638"/>
      <c r="Z129" s="638"/>
      <c r="AA129" s="638"/>
      <c r="AB129" s="639"/>
      <c r="AC129" s="637" t="s">
        <v>594</v>
      </c>
      <c r="AD129" s="638"/>
      <c r="AE129" s="638"/>
      <c r="AF129" s="638"/>
      <c r="AG129" s="638"/>
      <c r="AH129" s="638"/>
      <c r="AI129" s="638"/>
      <c r="AJ129" s="638"/>
      <c r="AK129" s="638"/>
      <c r="AL129" s="638"/>
      <c r="AM129" s="638"/>
      <c r="AN129" s="638"/>
      <c r="AO129" s="638"/>
      <c r="AP129" s="638"/>
      <c r="AQ129" s="638"/>
      <c r="AR129" s="638"/>
      <c r="AS129" s="638"/>
      <c r="AT129" s="638"/>
      <c r="AU129" s="638"/>
      <c r="AV129" s="638"/>
      <c r="AW129" s="638"/>
      <c r="AX129" s="640"/>
      <c r="AY129">
        <f>COUNTA($G$131,$AC$131)</f>
        <v>2</v>
      </c>
    </row>
    <row r="130" spans="1:51" ht="24.75" customHeight="1" x14ac:dyDescent="0.15">
      <c r="A130" s="634"/>
      <c r="B130" s="635"/>
      <c r="C130" s="635"/>
      <c r="D130" s="635"/>
      <c r="E130" s="635"/>
      <c r="F130" s="636"/>
      <c r="G130" s="96" t="s">
        <v>15</v>
      </c>
      <c r="H130" s="641"/>
      <c r="I130" s="641"/>
      <c r="J130" s="641"/>
      <c r="K130" s="641"/>
      <c r="L130" s="642" t="s">
        <v>16</v>
      </c>
      <c r="M130" s="641"/>
      <c r="N130" s="641"/>
      <c r="O130" s="641"/>
      <c r="P130" s="641"/>
      <c r="Q130" s="641"/>
      <c r="R130" s="641"/>
      <c r="S130" s="641"/>
      <c r="T130" s="641"/>
      <c r="U130" s="641"/>
      <c r="V130" s="641"/>
      <c r="W130" s="641"/>
      <c r="X130" s="643"/>
      <c r="Y130" s="644" t="s">
        <v>17</v>
      </c>
      <c r="Z130" s="645"/>
      <c r="AA130" s="645"/>
      <c r="AB130" s="646"/>
      <c r="AC130" s="96" t="s">
        <v>15</v>
      </c>
      <c r="AD130" s="641"/>
      <c r="AE130" s="641"/>
      <c r="AF130" s="641"/>
      <c r="AG130" s="641"/>
      <c r="AH130" s="642" t="s">
        <v>16</v>
      </c>
      <c r="AI130" s="641"/>
      <c r="AJ130" s="641"/>
      <c r="AK130" s="641"/>
      <c r="AL130" s="641"/>
      <c r="AM130" s="641"/>
      <c r="AN130" s="641"/>
      <c r="AO130" s="641"/>
      <c r="AP130" s="641"/>
      <c r="AQ130" s="641"/>
      <c r="AR130" s="641"/>
      <c r="AS130" s="641"/>
      <c r="AT130" s="643"/>
      <c r="AU130" s="644" t="s">
        <v>17</v>
      </c>
      <c r="AV130" s="645"/>
      <c r="AW130" s="645"/>
      <c r="AX130" s="647"/>
      <c r="AY130">
        <f>$AY$129</f>
        <v>2</v>
      </c>
    </row>
    <row r="131" spans="1:51" ht="27.75" customHeight="1" x14ac:dyDescent="0.15">
      <c r="A131" s="634"/>
      <c r="B131" s="635"/>
      <c r="C131" s="635"/>
      <c r="D131" s="635"/>
      <c r="E131" s="635"/>
      <c r="F131" s="636"/>
      <c r="G131" s="648" t="s">
        <v>595</v>
      </c>
      <c r="H131" s="649"/>
      <c r="I131" s="649"/>
      <c r="J131" s="649"/>
      <c r="K131" s="650"/>
      <c r="L131" s="651" t="s">
        <v>596</v>
      </c>
      <c r="M131" s="652"/>
      <c r="N131" s="652"/>
      <c r="O131" s="652"/>
      <c r="P131" s="652"/>
      <c r="Q131" s="652"/>
      <c r="R131" s="652"/>
      <c r="S131" s="652"/>
      <c r="T131" s="652"/>
      <c r="U131" s="652"/>
      <c r="V131" s="652"/>
      <c r="W131" s="652"/>
      <c r="X131" s="653"/>
      <c r="Y131" s="654">
        <v>3944.97</v>
      </c>
      <c r="Z131" s="655"/>
      <c r="AA131" s="655"/>
      <c r="AB131" s="656"/>
      <c r="AC131" s="648" t="s">
        <v>595</v>
      </c>
      <c r="AD131" s="649"/>
      <c r="AE131" s="649"/>
      <c r="AF131" s="649"/>
      <c r="AG131" s="650"/>
      <c r="AH131" s="651" t="s">
        <v>596</v>
      </c>
      <c r="AI131" s="652"/>
      <c r="AJ131" s="652"/>
      <c r="AK131" s="652"/>
      <c r="AL131" s="652"/>
      <c r="AM131" s="652"/>
      <c r="AN131" s="652"/>
      <c r="AO131" s="652"/>
      <c r="AP131" s="652"/>
      <c r="AQ131" s="652"/>
      <c r="AR131" s="652"/>
      <c r="AS131" s="652"/>
      <c r="AT131" s="653"/>
      <c r="AU131" s="654">
        <v>0</v>
      </c>
      <c r="AV131" s="655"/>
      <c r="AW131" s="655"/>
      <c r="AX131" s="657"/>
      <c r="AY131">
        <f>$AY$129</f>
        <v>2</v>
      </c>
    </row>
    <row r="132" spans="1:51" ht="24.75" customHeight="1" x14ac:dyDescent="0.15">
      <c r="A132" s="634"/>
      <c r="B132" s="635"/>
      <c r="C132" s="635"/>
      <c r="D132" s="635"/>
      <c r="E132" s="635"/>
      <c r="F132" s="636"/>
      <c r="G132" s="658" t="s">
        <v>18</v>
      </c>
      <c r="H132" s="659"/>
      <c r="I132" s="659"/>
      <c r="J132" s="659"/>
      <c r="K132" s="659"/>
      <c r="L132" s="660"/>
      <c r="M132" s="661"/>
      <c r="N132" s="661"/>
      <c r="O132" s="661"/>
      <c r="P132" s="661"/>
      <c r="Q132" s="661"/>
      <c r="R132" s="661"/>
      <c r="S132" s="661"/>
      <c r="T132" s="661"/>
      <c r="U132" s="661"/>
      <c r="V132" s="661"/>
      <c r="W132" s="661"/>
      <c r="X132" s="662"/>
      <c r="Y132" s="663">
        <f>SUM(Y131:AB131)</f>
        <v>3944.97</v>
      </c>
      <c r="Z132" s="664"/>
      <c r="AA132" s="664"/>
      <c r="AB132" s="665"/>
      <c r="AC132" s="658" t="s">
        <v>18</v>
      </c>
      <c r="AD132" s="659"/>
      <c r="AE132" s="659"/>
      <c r="AF132" s="659"/>
      <c r="AG132" s="659"/>
      <c r="AH132" s="660"/>
      <c r="AI132" s="661"/>
      <c r="AJ132" s="661"/>
      <c r="AK132" s="661"/>
      <c r="AL132" s="661"/>
      <c r="AM132" s="661"/>
      <c r="AN132" s="661"/>
      <c r="AO132" s="661"/>
      <c r="AP132" s="661"/>
      <c r="AQ132" s="661"/>
      <c r="AR132" s="661"/>
      <c r="AS132" s="661"/>
      <c r="AT132" s="662"/>
      <c r="AU132" s="663">
        <f>SUM(AU131:AX131)</f>
        <v>0</v>
      </c>
      <c r="AV132" s="664"/>
      <c r="AW132" s="664"/>
      <c r="AX132" s="666"/>
      <c r="AY132">
        <f>$AY$129</f>
        <v>2</v>
      </c>
    </row>
    <row r="133" spans="1:51" ht="24.75" customHeight="1" x14ac:dyDescent="0.15">
      <c r="A133" s="3"/>
      <c r="B133" s="3"/>
      <c r="C133" s="3"/>
      <c r="D133" s="3"/>
      <c r="E133" s="3"/>
      <c r="F133" s="3"/>
      <c r="G133" s="6"/>
      <c r="H133" s="6"/>
      <c r="I133" s="6"/>
      <c r="J133" s="6"/>
      <c r="K133" s="6"/>
      <c r="L133" s="2"/>
      <c r="M133" s="6"/>
      <c r="N133" s="6"/>
      <c r="O133" s="6"/>
      <c r="P133" s="6"/>
      <c r="Q133" s="6"/>
      <c r="R133" s="6"/>
      <c r="S133" s="6"/>
      <c r="T133" s="6"/>
      <c r="U133" s="6"/>
      <c r="V133" s="6"/>
      <c r="W133" s="6"/>
      <c r="X133" s="6"/>
      <c r="Y133" s="7"/>
      <c r="Z133" s="7"/>
      <c r="AA133" s="7"/>
      <c r="AB133" s="7"/>
      <c r="AC133" s="6"/>
      <c r="AD133" s="6"/>
      <c r="AE133" s="6"/>
      <c r="AF133" s="6"/>
      <c r="AG133" s="6"/>
      <c r="AH133" s="2"/>
      <c r="AI133" s="6"/>
      <c r="AJ133" s="6"/>
      <c r="AK133" s="6"/>
      <c r="AL133" s="6"/>
      <c r="AM133" s="6"/>
      <c r="AN133" s="6"/>
      <c r="AO133" s="6"/>
      <c r="AP133" s="6"/>
      <c r="AQ133" s="6"/>
      <c r="AR133" s="6"/>
      <c r="AS133" s="6"/>
      <c r="AT133" s="6"/>
      <c r="AU133" s="7"/>
      <c r="AV133" s="7"/>
      <c r="AW133" s="7"/>
      <c r="AX133" s="7"/>
    </row>
  </sheetData>
  <sheetProtection formatRows="0"/>
  <dataConsolidate link="1"/>
  <mergeCells count="555">
    <mergeCell ref="E108:F108"/>
    <mergeCell ref="G108:I108"/>
    <mergeCell ref="J108:K108"/>
    <mergeCell ref="Q108:R108"/>
    <mergeCell ref="S108:U108"/>
    <mergeCell ref="V108:W108"/>
    <mergeCell ref="AC108:AD108"/>
    <mergeCell ref="AE108:AG108"/>
    <mergeCell ref="AH108:AI108"/>
    <mergeCell ref="AQ108:AS108"/>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E106:G106"/>
    <mergeCell ref="I106:J106"/>
    <mergeCell ref="L106:M106"/>
    <mergeCell ref="O106:P106"/>
    <mergeCell ref="Q106:S106"/>
    <mergeCell ref="U106:V106"/>
    <mergeCell ref="X106:Y106"/>
    <mergeCell ref="AR106:AS106"/>
    <mergeCell ref="AU106:AV106"/>
    <mergeCell ref="AM47:AP47"/>
    <mergeCell ref="AQ47:AT47"/>
    <mergeCell ref="AU47:AX47"/>
    <mergeCell ref="Y48:AA48"/>
    <mergeCell ref="AB48:AD48"/>
    <mergeCell ref="AE48:AH48"/>
    <mergeCell ref="AI48:AL48"/>
    <mergeCell ref="AM48:AP48"/>
    <mergeCell ref="AQ48:AT48"/>
    <mergeCell ref="AU48:AX48"/>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B44:F48"/>
    <mergeCell ref="G44:O45"/>
    <mergeCell ref="P44:X45"/>
    <mergeCell ref="Y44:AA45"/>
    <mergeCell ref="AB44:AD45"/>
    <mergeCell ref="AE44:AH45"/>
    <mergeCell ref="AI44:AL45"/>
    <mergeCell ref="AM44:AP45"/>
    <mergeCell ref="AQ44:AT44"/>
    <mergeCell ref="AU44:AX44"/>
    <mergeCell ref="AQ45:AR45"/>
    <mergeCell ref="AS45:AT45"/>
    <mergeCell ref="AU45:AV45"/>
    <mergeCell ref="AW45:AX45"/>
    <mergeCell ref="G46:O48"/>
    <mergeCell ref="P46:X48"/>
    <mergeCell ref="Y46:AA46"/>
    <mergeCell ref="AB46:AD46"/>
    <mergeCell ref="AE46:AH46"/>
    <mergeCell ref="AI46:AL46"/>
    <mergeCell ref="AM46:AP46"/>
    <mergeCell ref="AQ46:AT46"/>
    <mergeCell ref="AU46:AX46"/>
    <mergeCell ref="Y47:AA47"/>
    <mergeCell ref="AB47:AD47"/>
    <mergeCell ref="AE47:AH47"/>
    <mergeCell ref="AI47:AL47"/>
    <mergeCell ref="B49:F53"/>
    <mergeCell ref="G49:O50"/>
    <mergeCell ref="AE57:AH57"/>
    <mergeCell ref="AI57:AL57"/>
    <mergeCell ref="AM57:AP57"/>
    <mergeCell ref="G56:O58"/>
    <mergeCell ref="P56:X58"/>
    <mergeCell ref="Y56:AA56"/>
    <mergeCell ref="AB56:AD56"/>
    <mergeCell ref="AE56:AH56"/>
    <mergeCell ref="AI56:AL56"/>
    <mergeCell ref="Y58:AA58"/>
    <mergeCell ref="AB58:AD58"/>
    <mergeCell ref="AE58:AH58"/>
    <mergeCell ref="AI58:AL58"/>
    <mergeCell ref="Y57:AA57"/>
    <mergeCell ref="AB57:AD57"/>
    <mergeCell ref="B39:F43"/>
    <mergeCell ref="G39:AA40"/>
    <mergeCell ref="AB39:AX40"/>
    <mergeCell ref="G41:AA43"/>
    <mergeCell ref="AB41:AX43"/>
    <mergeCell ref="B54:F58"/>
    <mergeCell ref="AB54:AD55"/>
    <mergeCell ref="AE54:AH55"/>
    <mergeCell ref="AM58:AP58"/>
    <mergeCell ref="AQ58:AT58"/>
    <mergeCell ref="AU58:AX58"/>
    <mergeCell ref="A39:A5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Y126:AB126"/>
    <mergeCell ref="AC126:AG126"/>
    <mergeCell ref="AH126:AT126"/>
    <mergeCell ref="AU126:AX126"/>
    <mergeCell ref="G127:K127"/>
    <mergeCell ref="L127:X127"/>
    <mergeCell ref="Y127:AB127"/>
    <mergeCell ref="AC127:AG127"/>
    <mergeCell ref="AH127:AT127"/>
    <mergeCell ref="AU127:AX127"/>
    <mergeCell ref="AM108:AN108"/>
    <mergeCell ref="AO108:AP108"/>
    <mergeCell ref="A109:F124"/>
    <mergeCell ref="A125:F132"/>
    <mergeCell ref="G125:AB125"/>
    <mergeCell ref="AC125:AX125"/>
    <mergeCell ref="G126:K126"/>
    <mergeCell ref="L126:X126"/>
    <mergeCell ref="AA108:AB108"/>
    <mergeCell ref="AM107:AN107"/>
    <mergeCell ref="AO107:AP107"/>
    <mergeCell ref="AR107:AS107"/>
    <mergeCell ref="AU107:AV107"/>
    <mergeCell ref="A108:D108"/>
    <mergeCell ref="O108:P108"/>
    <mergeCell ref="U107:V107"/>
    <mergeCell ref="X107:Y107"/>
    <mergeCell ref="AA107:AB107"/>
    <mergeCell ref="AC107:AE107"/>
    <mergeCell ref="AG107:AH107"/>
    <mergeCell ref="AJ107:AK107"/>
    <mergeCell ref="A107:D107"/>
    <mergeCell ref="E107:G107"/>
    <mergeCell ref="I107:J107"/>
    <mergeCell ref="L107:M107"/>
    <mergeCell ref="O107:P107"/>
    <mergeCell ref="Q107:S107"/>
    <mergeCell ref="L108:N108"/>
    <mergeCell ref="A105:D105"/>
    <mergeCell ref="E105:P105"/>
    <mergeCell ref="Q105:AB105"/>
    <mergeCell ref="AC105:AN105"/>
    <mergeCell ref="AO105:AX105"/>
    <mergeCell ref="A106:D106"/>
    <mergeCell ref="A103:D103"/>
    <mergeCell ref="E103:P103"/>
    <mergeCell ref="Q103:AB103"/>
    <mergeCell ref="AC103:AN103"/>
    <mergeCell ref="AO103:AX103"/>
    <mergeCell ref="A104:D104"/>
    <mergeCell ref="E104:P104"/>
    <mergeCell ref="Q104:AB104"/>
    <mergeCell ref="AC104:AN104"/>
    <mergeCell ref="AO104:AX104"/>
    <mergeCell ref="A101:D101"/>
    <mergeCell ref="E101:P101"/>
    <mergeCell ref="Q101:AB101"/>
    <mergeCell ref="AC101:AN101"/>
    <mergeCell ref="AO101:AX101"/>
    <mergeCell ref="A102:D102"/>
    <mergeCell ref="E102:P102"/>
    <mergeCell ref="Q102:AB102"/>
    <mergeCell ref="AC102:AN102"/>
    <mergeCell ref="AO102:AX102"/>
    <mergeCell ref="AA106:AB106"/>
    <mergeCell ref="AC106:AE106"/>
    <mergeCell ref="AG106:AH106"/>
    <mergeCell ref="AJ106:AK106"/>
    <mergeCell ref="AM106:AN106"/>
    <mergeCell ref="AO106:AP106"/>
    <mergeCell ref="A97:E97"/>
    <mergeCell ref="F97:AX97"/>
    <mergeCell ref="A98:AX98"/>
    <mergeCell ref="A99:AX99"/>
    <mergeCell ref="A100:AX100"/>
    <mergeCell ref="A80:B83"/>
    <mergeCell ref="C80:AC80"/>
    <mergeCell ref="AD80:AF80"/>
    <mergeCell ref="AG80:AX80"/>
    <mergeCell ref="C81:AC81"/>
    <mergeCell ref="AD81:AF81"/>
    <mergeCell ref="AG81:AX81"/>
    <mergeCell ref="C82:AC82"/>
    <mergeCell ref="AD82:AF82"/>
    <mergeCell ref="AG82:AX82"/>
    <mergeCell ref="C83:AC83"/>
    <mergeCell ref="AD83:AF83"/>
    <mergeCell ref="C87:D87"/>
    <mergeCell ref="E87:G87"/>
    <mergeCell ref="H87:I87"/>
    <mergeCell ref="J87:L87"/>
    <mergeCell ref="M87:N87"/>
    <mergeCell ref="A84:B89"/>
    <mergeCell ref="C84:AC84"/>
    <mergeCell ref="AD84:AF84"/>
    <mergeCell ref="AG84:AX89"/>
    <mergeCell ref="J88:L88"/>
    <mergeCell ref="M88:N88"/>
    <mergeCell ref="C89:D89"/>
    <mergeCell ref="E89:G89"/>
    <mergeCell ref="H89:I89"/>
    <mergeCell ref="J89:L89"/>
    <mergeCell ref="M89:N89"/>
    <mergeCell ref="AD79:AF79"/>
    <mergeCell ref="AG79:AX79"/>
    <mergeCell ref="C76:AC76"/>
    <mergeCell ref="AD76:AF76"/>
    <mergeCell ref="AG76:AX76"/>
    <mergeCell ref="C77:AC77"/>
    <mergeCell ref="AD77:AF77"/>
    <mergeCell ref="AG77:AX77"/>
    <mergeCell ref="AD73:AF73"/>
    <mergeCell ref="AG73:AX73"/>
    <mergeCell ref="C74:AC74"/>
    <mergeCell ref="AD74:AF74"/>
    <mergeCell ref="AG74:AX74"/>
    <mergeCell ref="C75:AC75"/>
    <mergeCell ref="AD75:AF75"/>
    <mergeCell ref="AG75:AX75"/>
    <mergeCell ref="AG83:AX83"/>
    <mergeCell ref="A59:B64"/>
    <mergeCell ref="C59:D61"/>
    <mergeCell ref="E59:F59"/>
    <mergeCell ref="G59:AX59"/>
    <mergeCell ref="E60:F61"/>
    <mergeCell ref="A70:B79"/>
    <mergeCell ref="C70:AC70"/>
    <mergeCell ref="AD70:AF70"/>
    <mergeCell ref="AG70:AX72"/>
    <mergeCell ref="C71:D72"/>
    <mergeCell ref="E71:AC71"/>
    <mergeCell ref="AD71:AF71"/>
    <mergeCell ref="E72:AC72"/>
    <mergeCell ref="AD72:AF72"/>
    <mergeCell ref="C73:AC73"/>
    <mergeCell ref="A67:B69"/>
    <mergeCell ref="C67:AC67"/>
    <mergeCell ref="AD67:AF67"/>
    <mergeCell ref="AG67:AX67"/>
    <mergeCell ref="C68:AC68"/>
    <mergeCell ref="AD68:AF68"/>
    <mergeCell ref="AG68:AX68"/>
    <mergeCell ref="C69:AC69"/>
    <mergeCell ref="AD69:AF69"/>
    <mergeCell ref="AG69:AX69"/>
    <mergeCell ref="C78:AC78"/>
    <mergeCell ref="AD78:AF78"/>
    <mergeCell ref="AG78:AX78"/>
    <mergeCell ref="C79:AC79"/>
    <mergeCell ref="U63:AX63"/>
    <mergeCell ref="G64:T64"/>
    <mergeCell ref="A65:AX65"/>
    <mergeCell ref="C66:AC66"/>
    <mergeCell ref="AD66:AF66"/>
    <mergeCell ref="AG66:AX66"/>
    <mergeCell ref="W60:AA60"/>
    <mergeCell ref="AB60:AX60"/>
    <mergeCell ref="W61:AA61"/>
    <mergeCell ref="AB61:AX61"/>
    <mergeCell ref="C62:D64"/>
    <mergeCell ref="E62:F64"/>
    <mergeCell ref="G62:I62"/>
    <mergeCell ref="J62:T62"/>
    <mergeCell ref="U62:AX62"/>
    <mergeCell ref="G63:T63"/>
    <mergeCell ref="AS55:AT55"/>
    <mergeCell ref="AU55:AV55"/>
    <mergeCell ref="AW55:AX55"/>
    <mergeCell ref="AM56:AP56"/>
    <mergeCell ref="AQ57:AT57"/>
    <mergeCell ref="AU57:AX57"/>
    <mergeCell ref="AQ56:AT56"/>
    <mergeCell ref="AU56:AX56"/>
    <mergeCell ref="A37:F38"/>
    <mergeCell ref="G37:AX38"/>
    <mergeCell ref="AM34:AP34"/>
    <mergeCell ref="AQ34:AT34"/>
    <mergeCell ref="AU34:AX34"/>
    <mergeCell ref="Y35:AA35"/>
    <mergeCell ref="AB35:AD35"/>
    <mergeCell ref="AE35:AH35"/>
    <mergeCell ref="AI36:AL36"/>
    <mergeCell ref="AM36:AP36"/>
    <mergeCell ref="AQ36:AT36"/>
    <mergeCell ref="AU36:AX36"/>
    <mergeCell ref="AI54:AL55"/>
    <mergeCell ref="AM54:AP55"/>
    <mergeCell ref="AQ54:AT54"/>
    <mergeCell ref="AU54:AX54"/>
    <mergeCell ref="AQ55:AR55"/>
    <mergeCell ref="A32:F36"/>
    <mergeCell ref="G32:O33"/>
    <mergeCell ref="P32:X33"/>
    <mergeCell ref="Y32:AA33"/>
    <mergeCell ref="AB32:AD33"/>
    <mergeCell ref="AE32:AH33"/>
    <mergeCell ref="AI32:AL33"/>
    <mergeCell ref="AM32:AP33"/>
    <mergeCell ref="A29:F31"/>
    <mergeCell ref="G29:X29"/>
    <mergeCell ref="Y29:AA29"/>
    <mergeCell ref="AB29:AD29"/>
    <mergeCell ref="AE29:AH29"/>
    <mergeCell ref="AI29:AL29"/>
    <mergeCell ref="AB31:AD31"/>
    <mergeCell ref="AE31:AH31"/>
    <mergeCell ref="AI31:AL31"/>
    <mergeCell ref="AQ32:AT32"/>
    <mergeCell ref="AU32:AX32"/>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Q30:AX30"/>
    <mergeCell ref="Y31:AA31"/>
    <mergeCell ref="A22:F24"/>
    <mergeCell ref="G22:O22"/>
    <mergeCell ref="P22:V22"/>
    <mergeCell ref="W22:AC22"/>
    <mergeCell ref="G24:O24"/>
    <mergeCell ref="P24:V24"/>
    <mergeCell ref="W24:AC24"/>
    <mergeCell ref="A25:F25"/>
    <mergeCell ref="G25:AX25"/>
    <mergeCell ref="G54:O55"/>
    <mergeCell ref="P54:X55"/>
    <mergeCell ref="Y54:AA55"/>
    <mergeCell ref="G27:O28"/>
    <mergeCell ref="P27:X28"/>
    <mergeCell ref="Y27:AA27"/>
    <mergeCell ref="AB27:AD27"/>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60:V61"/>
    <mergeCell ref="U64:AX6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C86:D86"/>
    <mergeCell ref="E86:G86"/>
    <mergeCell ref="H86:I86"/>
    <mergeCell ref="J86:L86"/>
    <mergeCell ref="M86:N86"/>
    <mergeCell ref="O86:AF86"/>
    <mergeCell ref="O87:AF87"/>
    <mergeCell ref="O88:AF88"/>
    <mergeCell ref="O89:AF89"/>
    <mergeCell ref="O85:AF85"/>
    <mergeCell ref="C85:N85"/>
    <mergeCell ref="X108:Z108"/>
    <mergeCell ref="AJ108:AL108"/>
    <mergeCell ref="C88:D88"/>
    <mergeCell ref="E88:G88"/>
    <mergeCell ref="H88:I88"/>
    <mergeCell ref="A92:AX92"/>
    <mergeCell ref="A93:AX93"/>
    <mergeCell ref="A94:AX94"/>
    <mergeCell ref="A95:E95"/>
    <mergeCell ref="F95:AX95"/>
    <mergeCell ref="A96:AX96"/>
    <mergeCell ref="A90:B91"/>
    <mergeCell ref="C90:F90"/>
    <mergeCell ref="G90:AX90"/>
    <mergeCell ref="C91:F91"/>
    <mergeCell ref="G91:AX91"/>
    <mergeCell ref="AT108:AU108"/>
    <mergeCell ref="AV108:AW108"/>
  </mergeCells>
  <phoneticPr fontId="6"/>
  <conditionalFormatting sqref="P14:AQ14">
    <cfRule type="expression" dxfId="701" priority="911">
      <formula>IF(RIGHT(TEXT(P14,"0.#"),1)=".",FALSE,TRUE)</formula>
    </cfRule>
    <cfRule type="expression" dxfId="700" priority="912">
      <formula>IF(RIGHT(TEXT(P14,"0.#"),1)=".",TRUE,FALSE)</formula>
    </cfRule>
  </conditionalFormatting>
  <conditionalFormatting sqref="P18:AX18">
    <cfRule type="expression" dxfId="699" priority="909">
      <formula>IF(RIGHT(TEXT(P18,"0.#"),1)=".",FALSE,TRUE)</formula>
    </cfRule>
    <cfRule type="expression" dxfId="698" priority="910">
      <formula>IF(RIGHT(TEXT(P18,"0.#"),1)=".",TRUE,FALSE)</formula>
    </cfRule>
  </conditionalFormatting>
  <conditionalFormatting sqref="Y128">
    <cfRule type="expression" dxfId="695" priority="905">
      <formula>IF(RIGHT(TEXT(Y128,"0.#"),1)=".",FALSE,TRUE)</formula>
    </cfRule>
    <cfRule type="expression" dxfId="694" priority="906">
      <formula>IF(RIGHT(TEXT(Y128,"0.#"),1)=".",TRUE,FALSE)</formula>
    </cfRule>
  </conditionalFormatting>
  <conditionalFormatting sqref="Y131">
    <cfRule type="expression" dxfId="693" priority="885">
      <formula>IF(RIGHT(TEXT(Y131,"0.#"),1)=".",FALSE,TRUE)</formula>
    </cfRule>
    <cfRule type="expression" dxfId="692" priority="886">
      <formula>IF(RIGHT(TEXT(Y131,"0.#"),1)=".",TRUE,FALSE)</formula>
    </cfRule>
  </conditionalFormatting>
  <conditionalFormatting sqref="P16:AQ17 P15:AX15 P13:AX13">
    <cfRule type="expression" dxfId="691" priority="903">
      <formula>IF(RIGHT(TEXT(P13,"0.#"),1)=".",FALSE,TRUE)</formula>
    </cfRule>
    <cfRule type="expression" dxfId="690" priority="904">
      <formula>IF(RIGHT(TEXT(P13,"0.#"),1)=".",TRUE,FALSE)</formula>
    </cfRule>
  </conditionalFormatting>
  <conditionalFormatting sqref="P19:AJ19">
    <cfRule type="expression" dxfId="689" priority="901">
      <formula>IF(RIGHT(TEXT(P19,"0.#"),1)=".",FALSE,TRUE)</formula>
    </cfRule>
    <cfRule type="expression" dxfId="688" priority="902">
      <formula>IF(RIGHT(TEXT(P19,"0.#"),1)=".",TRUE,FALSE)</formula>
    </cfRule>
  </conditionalFormatting>
  <conditionalFormatting sqref="AE27 AQ27">
    <cfRule type="expression" dxfId="687" priority="899">
      <formula>IF(RIGHT(TEXT(AE27,"0.#"),1)=".",FALSE,TRUE)</formula>
    </cfRule>
    <cfRule type="expression" dxfId="686" priority="900">
      <formula>IF(RIGHT(TEXT(AE27,"0.#"),1)=".",TRUE,FALSE)</formula>
    </cfRule>
  </conditionalFormatting>
  <conditionalFormatting sqref="Y127">
    <cfRule type="expression" dxfId="685" priority="897">
      <formula>IF(RIGHT(TEXT(Y127,"0.#"),1)=".",FALSE,TRUE)</formula>
    </cfRule>
    <cfRule type="expression" dxfId="684" priority="898">
      <formula>IF(RIGHT(TEXT(Y127,"0.#"),1)=".",TRUE,FALSE)</formula>
    </cfRule>
  </conditionalFormatting>
  <conditionalFormatting sqref="AU128">
    <cfRule type="expression" dxfId="681" priority="893">
      <formula>IF(RIGHT(TEXT(AU128,"0.#"),1)=".",FALSE,TRUE)</formula>
    </cfRule>
    <cfRule type="expression" dxfId="680" priority="894">
      <formula>IF(RIGHT(TEXT(AU128,"0.#"),1)=".",TRUE,FALSE)</formula>
    </cfRule>
  </conditionalFormatting>
  <conditionalFormatting sqref="AU127">
    <cfRule type="expression" dxfId="679" priority="891">
      <formula>IF(RIGHT(TEXT(AU127,"0.#"),1)=".",FALSE,TRUE)</formula>
    </cfRule>
    <cfRule type="expression" dxfId="678" priority="892">
      <formula>IF(RIGHT(TEXT(AU127,"0.#"),1)=".",TRUE,FALSE)</formula>
    </cfRule>
  </conditionalFormatting>
  <conditionalFormatting sqref="Y132">
    <cfRule type="expression" dxfId="675" priority="887">
      <formula>IF(RIGHT(TEXT(Y132,"0.#"),1)=".",FALSE,TRUE)</formula>
    </cfRule>
    <cfRule type="expression" dxfId="674" priority="888">
      <formula>IF(RIGHT(TEXT(Y132,"0.#"),1)=".",TRUE,FALSE)</formula>
    </cfRule>
  </conditionalFormatting>
  <conditionalFormatting sqref="AU132">
    <cfRule type="expression" dxfId="671" priority="881">
      <formula>IF(RIGHT(TEXT(AU132,"0.#"),1)=".",FALSE,TRUE)</formula>
    </cfRule>
    <cfRule type="expression" dxfId="670" priority="882">
      <formula>IF(RIGHT(TEXT(AU132,"0.#"),1)=".",TRUE,FALSE)</formula>
    </cfRule>
  </conditionalFormatting>
  <conditionalFormatting sqref="AU131">
    <cfRule type="expression" dxfId="669" priority="879">
      <formula>IF(RIGHT(TEXT(AU131,"0.#"),1)=".",FALSE,TRUE)</formula>
    </cfRule>
    <cfRule type="expression" dxfId="668" priority="880">
      <formula>IF(RIGHT(TEXT(AU131,"0.#"),1)=".",TRUE,FALSE)</formula>
    </cfRule>
  </conditionalFormatting>
  <conditionalFormatting sqref="AI27">
    <cfRule type="expression" dxfId="667" priority="877">
      <formula>IF(RIGHT(TEXT(AI27,"0.#"),1)=".",FALSE,TRUE)</formula>
    </cfRule>
    <cfRule type="expression" dxfId="666" priority="878">
      <formula>IF(RIGHT(TEXT(AI27,"0.#"),1)=".",TRUE,FALSE)</formula>
    </cfRule>
  </conditionalFormatting>
  <conditionalFormatting sqref="AM27">
    <cfRule type="expression" dxfId="665" priority="875">
      <formula>IF(RIGHT(TEXT(AM27,"0.#"),1)=".",FALSE,TRUE)</formula>
    </cfRule>
    <cfRule type="expression" dxfId="664" priority="876">
      <formula>IF(RIGHT(TEXT(AM27,"0.#"),1)=".",TRUE,FALSE)</formula>
    </cfRule>
  </conditionalFormatting>
  <conditionalFormatting sqref="AE28">
    <cfRule type="expression" dxfId="663" priority="873">
      <formula>IF(RIGHT(TEXT(AE28,"0.#"),1)=".",FALSE,TRUE)</formula>
    </cfRule>
    <cfRule type="expression" dxfId="662" priority="874">
      <formula>IF(RIGHT(TEXT(AE28,"0.#"),1)=".",TRUE,FALSE)</formula>
    </cfRule>
  </conditionalFormatting>
  <conditionalFormatting sqref="AI28">
    <cfRule type="expression" dxfId="661" priority="871">
      <formula>IF(RIGHT(TEXT(AI28,"0.#"),1)=".",FALSE,TRUE)</formula>
    </cfRule>
    <cfRule type="expression" dxfId="660" priority="872">
      <formula>IF(RIGHT(TEXT(AI28,"0.#"),1)=".",TRUE,FALSE)</formula>
    </cfRule>
  </conditionalFormatting>
  <conditionalFormatting sqref="AM28">
    <cfRule type="expression" dxfId="659" priority="869">
      <formula>IF(RIGHT(TEXT(AM28,"0.#"),1)=".",FALSE,TRUE)</formula>
    </cfRule>
    <cfRule type="expression" dxfId="658" priority="870">
      <formula>IF(RIGHT(TEXT(AM28,"0.#"),1)=".",TRUE,FALSE)</formula>
    </cfRule>
  </conditionalFormatting>
  <conditionalFormatting sqref="AQ28">
    <cfRule type="expression" dxfId="657" priority="867">
      <formula>IF(RIGHT(TEXT(AQ28,"0.#"),1)=".",FALSE,TRUE)</formula>
    </cfRule>
    <cfRule type="expression" dxfId="656" priority="868">
      <formula>IF(RIGHT(TEXT(AQ28,"0.#"),1)=".",TRUE,FALSE)</formula>
    </cfRule>
  </conditionalFormatting>
  <conditionalFormatting sqref="W23">
    <cfRule type="expression" dxfId="633" priority="825">
      <formula>IF(RIGHT(TEXT(W23,"0.#"),1)=".",FALSE,TRUE)</formula>
    </cfRule>
    <cfRule type="expression" dxfId="632" priority="826">
      <formula>IF(RIGHT(TEXT(W23,"0.#"),1)=".",TRUE,FALSE)</formula>
    </cfRule>
  </conditionalFormatting>
  <conditionalFormatting sqref="P23">
    <cfRule type="expression" dxfId="627" priority="819">
      <formula>IF(RIGHT(TEXT(P23,"0.#"),1)=".",FALSE,TRUE)</formula>
    </cfRule>
    <cfRule type="expression" dxfId="626" priority="820">
      <formula>IF(RIGHT(TEXT(P23,"0.#"),1)=".",TRUE,FALSE)</formula>
    </cfRule>
  </conditionalFormatting>
  <conditionalFormatting sqref="AU28">
    <cfRule type="expression" dxfId="577" priority="683">
      <formula>IF(RIGHT(TEXT(AU28,"0.#"),1)=".",FALSE,TRUE)</formula>
    </cfRule>
    <cfRule type="expression" dxfId="576" priority="684">
      <formula>IF(RIGHT(TEXT(AU28,"0.#"),1)=".",TRUE,FALSE)</formula>
    </cfRule>
  </conditionalFormatting>
  <conditionalFormatting sqref="AU27">
    <cfRule type="expression" dxfId="575" priority="685">
      <formula>IF(RIGHT(TEXT(AU27,"0.#"),1)=".",FALSE,TRUE)</formula>
    </cfRule>
    <cfRule type="expression" dxfId="574" priority="686">
      <formula>IF(RIGHT(TEXT(AU27,"0.#"),1)=".",TRUE,FALSE)</formula>
    </cfRule>
  </conditionalFormatting>
  <conditionalFormatting sqref="P24:AC24">
    <cfRule type="expression" dxfId="573" priority="681">
      <formula>IF(RIGHT(TEXT(P24,"0.#"),1)=".",FALSE,TRUE)</formula>
    </cfRule>
    <cfRule type="expression" dxfId="572" priority="682">
      <formula>IF(RIGHT(TEXT(P24,"0.#"),1)=".",TRUE,FALSE)</formula>
    </cfRule>
  </conditionalFormatting>
  <conditionalFormatting sqref="AE34">
    <cfRule type="expression" dxfId="571" priority="679">
      <formula>IF(RIGHT(TEXT(AE34,"0.#"),1)=".",FALSE,TRUE)</formula>
    </cfRule>
    <cfRule type="expression" dxfId="570" priority="680">
      <formula>IF(RIGHT(TEXT(AE34,"0.#"),1)=".",TRUE,FALSE)</formula>
    </cfRule>
  </conditionalFormatting>
  <conditionalFormatting sqref="AQ34:AQ36">
    <cfRule type="expression" dxfId="569" priority="661">
      <formula>IF(RIGHT(TEXT(AQ34,"0.#"),1)=".",FALSE,TRUE)</formula>
    </cfRule>
    <cfRule type="expression" dxfId="568" priority="662">
      <formula>IF(RIGHT(TEXT(AQ34,"0.#"),1)=".",TRUE,FALSE)</formula>
    </cfRule>
  </conditionalFormatting>
  <conditionalFormatting sqref="AU34:AU36">
    <cfRule type="expression" dxfId="567" priority="659">
      <formula>IF(RIGHT(TEXT(AU34,"0.#"),1)=".",FALSE,TRUE)</formula>
    </cfRule>
    <cfRule type="expression" dxfId="566" priority="660">
      <formula>IF(RIGHT(TEXT(AU34,"0.#"),1)=".",TRUE,FALSE)</formula>
    </cfRule>
  </conditionalFormatting>
  <conditionalFormatting sqref="AI36">
    <cfRule type="expression" dxfId="565" priority="673">
      <formula>IF(RIGHT(TEXT(AI36,"0.#"),1)=".",FALSE,TRUE)</formula>
    </cfRule>
    <cfRule type="expression" dxfId="564" priority="674">
      <formula>IF(RIGHT(TEXT(AI36,"0.#"),1)=".",TRUE,FALSE)</formula>
    </cfRule>
  </conditionalFormatting>
  <conditionalFormatting sqref="AE35">
    <cfRule type="expression" dxfId="563" priority="677">
      <formula>IF(RIGHT(TEXT(AE35,"0.#"),1)=".",FALSE,TRUE)</formula>
    </cfRule>
    <cfRule type="expression" dxfId="562" priority="678">
      <formula>IF(RIGHT(TEXT(AE35,"0.#"),1)=".",TRUE,FALSE)</formula>
    </cfRule>
  </conditionalFormatting>
  <conditionalFormatting sqref="AE36">
    <cfRule type="expression" dxfId="561" priority="675">
      <formula>IF(RIGHT(TEXT(AE36,"0.#"),1)=".",FALSE,TRUE)</formula>
    </cfRule>
    <cfRule type="expression" dxfId="560" priority="676">
      <formula>IF(RIGHT(TEXT(AE36,"0.#"),1)=".",TRUE,FALSE)</formula>
    </cfRule>
  </conditionalFormatting>
  <conditionalFormatting sqref="AI34">
    <cfRule type="expression" dxfId="559" priority="669">
      <formula>IF(RIGHT(TEXT(AI34,"0.#"),1)=".",FALSE,TRUE)</formula>
    </cfRule>
    <cfRule type="expression" dxfId="558" priority="670">
      <formula>IF(RIGHT(TEXT(AI34,"0.#"),1)=".",TRUE,FALSE)</formula>
    </cfRule>
  </conditionalFormatting>
  <conditionalFormatting sqref="AI35">
    <cfRule type="expression" dxfId="557" priority="671">
      <formula>IF(RIGHT(TEXT(AI35,"0.#"),1)=".",FALSE,TRUE)</formula>
    </cfRule>
    <cfRule type="expression" dxfId="556" priority="672">
      <formula>IF(RIGHT(TEXT(AI35,"0.#"),1)=".",TRUE,FALSE)</formula>
    </cfRule>
  </conditionalFormatting>
  <conditionalFormatting sqref="AM30">
    <cfRule type="expression" dxfId="507" priority="547">
      <formula>IF(RIGHT(TEXT(AM30,"0.#"),1)=".",FALSE,TRUE)</formula>
    </cfRule>
    <cfRule type="expression" dxfId="506" priority="548">
      <formula>IF(RIGHT(TEXT(AM30,"0.#"),1)=".",TRUE,FALSE)</formula>
    </cfRule>
  </conditionalFormatting>
  <conditionalFormatting sqref="AE31 AM31">
    <cfRule type="expression" dxfId="505" priority="545">
      <formula>IF(RIGHT(TEXT(AE31,"0.#"),1)=".",FALSE,TRUE)</formula>
    </cfRule>
    <cfRule type="expression" dxfId="504" priority="546">
      <formula>IF(RIGHT(TEXT(AE31,"0.#"),1)=".",TRUE,FALSE)</formula>
    </cfRule>
  </conditionalFormatting>
  <conditionalFormatting sqref="AI31">
    <cfRule type="expression" dxfId="503" priority="543">
      <formula>IF(RIGHT(TEXT(AI31,"0.#"),1)=".",FALSE,TRUE)</formula>
    </cfRule>
    <cfRule type="expression" dxfId="502" priority="544">
      <formula>IF(RIGHT(TEXT(AI31,"0.#"),1)=".",TRUE,FALSE)</formula>
    </cfRule>
  </conditionalFormatting>
  <conditionalFormatting sqref="AQ31">
    <cfRule type="expression" dxfId="501" priority="541">
      <formula>IF(RIGHT(TEXT(AQ31,"0.#"),1)=".",FALSE,TRUE)</formula>
    </cfRule>
    <cfRule type="expression" dxfId="500" priority="542">
      <formula>IF(RIGHT(TEXT(AQ31,"0.#"),1)=".",TRUE,FALSE)</formula>
    </cfRule>
  </conditionalFormatting>
  <conditionalFormatting sqref="AE30 AQ30">
    <cfRule type="expression" dxfId="499" priority="551">
      <formula>IF(RIGHT(TEXT(AE30,"0.#"),1)=".",FALSE,TRUE)</formula>
    </cfRule>
    <cfRule type="expression" dxfId="498" priority="552">
      <formula>IF(RIGHT(TEXT(AE30,"0.#"),1)=".",TRUE,FALSE)</formula>
    </cfRule>
  </conditionalFormatting>
  <conditionalFormatting sqref="AI30">
    <cfRule type="expression" dxfId="497" priority="549">
      <formula>IF(RIGHT(TEXT(AI30,"0.#"),1)=".",FALSE,TRUE)</formula>
    </cfRule>
    <cfRule type="expression" dxfId="496" priority="550">
      <formula>IF(RIGHT(TEXT(AI30,"0.#"),1)=".",TRUE,FALSE)</formula>
    </cfRule>
  </conditionalFormatting>
  <conditionalFormatting sqref="AE56">
    <cfRule type="expression" dxfId="371" priority="371">
      <formula>IF(RIGHT(TEXT(AE56,"0.#"),1)=".",FALSE,TRUE)</formula>
    </cfRule>
    <cfRule type="expression" dxfId="370" priority="372">
      <formula>IF(RIGHT(TEXT(AE56,"0.#"),1)=".",TRUE,FALSE)</formula>
    </cfRule>
  </conditionalFormatting>
  <conditionalFormatting sqref="AE57">
    <cfRule type="expression" dxfId="369" priority="369">
      <formula>IF(RIGHT(TEXT(AE57,"0.#"),1)=".",FALSE,TRUE)</formula>
    </cfRule>
    <cfRule type="expression" dxfId="368" priority="370">
      <formula>IF(RIGHT(TEXT(AE57,"0.#"),1)=".",TRUE,FALSE)</formula>
    </cfRule>
  </conditionalFormatting>
  <conditionalFormatting sqref="AM56">
    <cfRule type="expression" dxfId="367" priority="359">
      <formula>IF(RIGHT(TEXT(AM56,"0.#"),1)=".",FALSE,TRUE)</formula>
    </cfRule>
    <cfRule type="expression" dxfId="366" priority="360">
      <formula>IF(RIGHT(TEXT(AM56,"0.#"),1)=".",TRUE,FALSE)</formula>
    </cfRule>
  </conditionalFormatting>
  <conditionalFormatting sqref="AE58">
    <cfRule type="expression" dxfId="365" priority="367">
      <formula>IF(RIGHT(TEXT(AE58,"0.#"),1)=".",FALSE,TRUE)</formula>
    </cfRule>
    <cfRule type="expression" dxfId="364" priority="368">
      <formula>IF(RIGHT(TEXT(AE58,"0.#"),1)=".",TRUE,FALSE)</formula>
    </cfRule>
  </conditionalFormatting>
  <conditionalFormatting sqref="AI58">
    <cfRule type="expression" dxfId="363" priority="365">
      <formula>IF(RIGHT(TEXT(AI58,"0.#"),1)=".",FALSE,TRUE)</formula>
    </cfRule>
    <cfRule type="expression" dxfId="362" priority="366">
      <formula>IF(RIGHT(TEXT(AI58,"0.#"),1)=".",TRUE,FALSE)</formula>
    </cfRule>
  </conditionalFormatting>
  <conditionalFormatting sqref="AI57">
    <cfRule type="expression" dxfId="361" priority="363">
      <formula>IF(RIGHT(TEXT(AI57,"0.#"),1)=".",FALSE,TRUE)</formula>
    </cfRule>
    <cfRule type="expression" dxfId="360" priority="364">
      <formula>IF(RIGHT(TEXT(AI57,"0.#"),1)=".",TRUE,FALSE)</formula>
    </cfRule>
  </conditionalFormatting>
  <conditionalFormatting sqref="AI56">
    <cfRule type="expression" dxfId="359" priority="361">
      <formula>IF(RIGHT(TEXT(AI56,"0.#"),1)=".",FALSE,TRUE)</formula>
    </cfRule>
    <cfRule type="expression" dxfId="358" priority="362">
      <formula>IF(RIGHT(TEXT(AI56,"0.#"),1)=".",TRUE,FALSE)</formula>
    </cfRule>
  </conditionalFormatting>
  <conditionalFormatting sqref="AM57">
    <cfRule type="expression" dxfId="357" priority="357">
      <formula>IF(RIGHT(TEXT(AM57,"0.#"),1)=".",FALSE,TRUE)</formula>
    </cfRule>
    <cfRule type="expression" dxfId="356" priority="358">
      <formula>IF(RIGHT(TEXT(AM57,"0.#"),1)=".",TRUE,FALSE)</formula>
    </cfRule>
  </conditionalFormatting>
  <conditionalFormatting sqref="AM58">
    <cfRule type="expression" dxfId="355" priority="355">
      <formula>IF(RIGHT(TEXT(AM58,"0.#"),1)=".",FALSE,TRUE)</formula>
    </cfRule>
    <cfRule type="expression" dxfId="354" priority="356">
      <formula>IF(RIGHT(TEXT(AM58,"0.#"),1)=".",TRUE,FALSE)</formula>
    </cfRule>
  </conditionalFormatting>
  <conditionalFormatting sqref="AQ56:AQ58">
    <cfRule type="expression" dxfId="353" priority="353">
      <formula>IF(RIGHT(TEXT(AQ56,"0.#"),1)=".",FALSE,TRUE)</formula>
    </cfRule>
    <cfRule type="expression" dxfId="352" priority="354">
      <formula>IF(RIGHT(TEXT(AQ56,"0.#"),1)=".",TRUE,FALSE)</formula>
    </cfRule>
  </conditionalFormatting>
  <conditionalFormatting sqref="AU56:AU58">
    <cfRule type="expression" dxfId="351" priority="351">
      <formula>IF(RIGHT(TEXT(AU56,"0.#"),1)=".",FALSE,TRUE)</formula>
    </cfRule>
    <cfRule type="expression" dxfId="350" priority="352">
      <formula>IF(RIGHT(TEXT(AU56,"0.#"),1)=".",TRUE,FALSE)</formula>
    </cfRule>
  </conditionalFormatting>
  <conditionalFormatting sqref="AE51">
    <cfRule type="expression" dxfId="49" priority="49">
      <formula>IF(RIGHT(TEXT(AE51,"0.#"),1)=".",FALSE,TRUE)</formula>
    </cfRule>
    <cfRule type="expression" dxfId="48" priority="50">
      <formula>IF(RIGHT(TEXT(AE51,"0.#"),1)=".",TRUE,FALSE)</formula>
    </cfRule>
  </conditionalFormatting>
  <conditionalFormatting sqref="AE52">
    <cfRule type="expression" dxfId="47" priority="47">
      <formula>IF(RIGHT(TEXT(AE52,"0.#"),1)=".",FALSE,TRUE)</formula>
    </cfRule>
    <cfRule type="expression" dxfId="46" priority="48">
      <formula>IF(RIGHT(TEXT(AE52,"0.#"),1)=".",TRUE,FALSE)</formula>
    </cfRule>
  </conditionalFormatting>
  <conditionalFormatting sqref="AM51">
    <cfRule type="expression" dxfId="45" priority="37">
      <formula>IF(RIGHT(TEXT(AM51,"0.#"),1)=".",FALSE,TRUE)</formula>
    </cfRule>
    <cfRule type="expression" dxfId="44" priority="38">
      <formula>IF(RIGHT(TEXT(AM51,"0.#"),1)=".",TRUE,FALSE)</formula>
    </cfRule>
  </conditionalFormatting>
  <conditionalFormatting sqref="AE53">
    <cfRule type="expression" dxfId="43" priority="45">
      <formula>IF(RIGHT(TEXT(AE53,"0.#"),1)=".",FALSE,TRUE)</formula>
    </cfRule>
    <cfRule type="expression" dxfId="42" priority="46">
      <formula>IF(RIGHT(TEXT(AE53,"0.#"),1)=".",TRUE,FALSE)</formula>
    </cfRule>
  </conditionalFormatting>
  <conditionalFormatting sqref="AI53">
    <cfRule type="expression" dxfId="41" priority="43">
      <formula>IF(RIGHT(TEXT(AI53,"0.#"),1)=".",FALSE,TRUE)</formula>
    </cfRule>
    <cfRule type="expression" dxfId="40" priority="44">
      <formula>IF(RIGHT(TEXT(AI53,"0.#"),1)=".",TRUE,FALSE)</formula>
    </cfRule>
  </conditionalFormatting>
  <conditionalFormatting sqref="AI52">
    <cfRule type="expression" dxfId="39" priority="41">
      <formula>IF(RIGHT(TEXT(AI52,"0.#"),1)=".",FALSE,TRUE)</formula>
    </cfRule>
    <cfRule type="expression" dxfId="38" priority="42">
      <formula>IF(RIGHT(TEXT(AI52,"0.#"),1)=".",TRUE,FALSE)</formula>
    </cfRule>
  </conditionalFormatting>
  <conditionalFormatting sqref="AI51">
    <cfRule type="expression" dxfId="37" priority="39">
      <formula>IF(RIGHT(TEXT(AI51,"0.#"),1)=".",FALSE,TRUE)</formula>
    </cfRule>
    <cfRule type="expression" dxfId="36" priority="40">
      <formula>IF(RIGHT(TEXT(AI51,"0.#"),1)=".",TRUE,FALSE)</formula>
    </cfRule>
  </conditionalFormatting>
  <conditionalFormatting sqref="AM52">
    <cfRule type="expression" dxfId="35" priority="35">
      <formula>IF(RIGHT(TEXT(AM52,"0.#"),1)=".",FALSE,TRUE)</formula>
    </cfRule>
    <cfRule type="expression" dxfId="34" priority="36">
      <formula>IF(RIGHT(TEXT(AM52,"0.#"),1)=".",TRUE,FALSE)</formula>
    </cfRule>
  </conditionalFormatting>
  <conditionalFormatting sqref="AM53">
    <cfRule type="expression" dxfId="33" priority="33">
      <formula>IF(RIGHT(TEXT(AM53,"0.#"),1)=".",FALSE,TRUE)</formula>
    </cfRule>
    <cfRule type="expression" dxfId="32" priority="34">
      <formula>IF(RIGHT(TEXT(AM53,"0.#"),1)=".",TRUE,FALSE)</formula>
    </cfRule>
  </conditionalFormatting>
  <conditionalFormatting sqref="AQ51:AQ53">
    <cfRule type="expression" dxfId="31" priority="31">
      <formula>IF(RIGHT(TEXT(AQ51,"0.#"),1)=".",FALSE,TRUE)</formula>
    </cfRule>
    <cfRule type="expression" dxfId="30" priority="32">
      <formula>IF(RIGHT(TEXT(AQ51,"0.#"),1)=".",TRUE,FALSE)</formula>
    </cfRule>
  </conditionalFormatting>
  <conditionalFormatting sqref="AU51:AU53">
    <cfRule type="expression" dxfId="29" priority="29">
      <formula>IF(RIGHT(TEXT(AU51,"0.#"),1)=".",FALSE,TRUE)</formula>
    </cfRule>
    <cfRule type="expression" dxfId="28" priority="30">
      <formula>IF(RIGHT(TEXT(AU51,"0.#"),1)=".",TRUE,FALSE)</formula>
    </cfRule>
  </conditionalFormatting>
  <conditionalFormatting sqref="AE46">
    <cfRule type="expression" dxfId="27" priority="27">
      <formula>IF(RIGHT(TEXT(AE46,"0.#"),1)=".",FALSE,TRUE)</formula>
    </cfRule>
    <cfRule type="expression" dxfId="26" priority="28">
      <formula>IF(RIGHT(TEXT(AE46,"0.#"),1)=".",TRUE,FALSE)</formula>
    </cfRule>
  </conditionalFormatting>
  <conditionalFormatting sqref="AE47">
    <cfRule type="expression" dxfId="25" priority="25">
      <formula>IF(RIGHT(TEXT(AE47,"0.#"),1)=".",FALSE,TRUE)</formula>
    </cfRule>
    <cfRule type="expression" dxfId="24" priority="26">
      <formula>IF(RIGHT(TEXT(AE47,"0.#"),1)=".",TRUE,FALSE)</formula>
    </cfRule>
  </conditionalFormatting>
  <conditionalFormatting sqref="AM46">
    <cfRule type="expression" dxfId="23" priority="15">
      <formula>IF(RIGHT(TEXT(AM46,"0.#"),1)=".",FALSE,TRUE)</formula>
    </cfRule>
    <cfRule type="expression" dxfId="22" priority="16">
      <formula>IF(RIGHT(TEXT(AM46,"0.#"),1)=".",TRUE,FALSE)</formula>
    </cfRule>
  </conditionalFormatting>
  <conditionalFormatting sqref="AE48">
    <cfRule type="expression" dxfId="21" priority="23">
      <formula>IF(RIGHT(TEXT(AE48,"0.#"),1)=".",FALSE,TRUE)</formula>
    </cfRule>
    <cfRule type="expression" dxfId="20" priority="24">
      <formula>IF(RIGHT(TEXT(AE48,"0.#"),1)=".",TRUE,FALSE)</formula>
    </cfRule>
  </conditionalFormatting>
  <conditionalFormatting sqref="AI48">
    <cfRule type="expression" dxfId="19" priority="21">
      <formula>IF(RIGHT(TEXT(AI48,"0.#"),1)=".",FALSE,TRUE)</formula>
    </cfRule>
    <cfRule type="expression" dxfId="18" priority="22">
      <formula>IF(RIGHT(TEXT(AI48,"0.#"),1)=".",TRUE,FALSE)</formula>
    </cfRule>
  </conditionalFormatting>
  <conditionalFormatting sqref="AI47">
    <cfRule type="expression" dxfId="17" priority="19">
      <formula>IF(RIGHT(TEXT(AI47,"0.#"),1)=".",FALSE,TRUE)</formula>
    </cfRule>
    <cfRule type="expression" dxfId="16" priority="20">
      <formula>IF(RIGHT(TEXT(AI47,"0.#"),1)=".",TRUE,FALSE)</formula>
    </cfRule>
  </conditionalFormatting>
  <conditionalFormatting sqref="AI46">
    <cfRule type="expression" dxfId="15" priority="17">
      <formula>IF(RIGHT(TEXT(AI46,"0.#"),1)=".",FALSE,TRUE)</formula>
    </cfRule>
    <cfRule type="expression" dxfId="14" priority="18">
      <formula>IF(RIGHT(TEXT(AI46,"0.#"),1)=".",TRUE,FALSE)</formula>
    </cfRule>
  </conditionalFormatting>
  <conditionalFormatting sqref="AM47">
    <cfRule type="expression" dxfId="13" priority="13">
      <formula>IF(RIGHT(TEXT(AM47,"0.#"),1)=".",FALSE,TRUE)</formula>
    </cfRule>
    <cfRule type="expression" dxfId="12" priority="14">
      <formula>IF(RIGHT(TEXT(AM47,"0.#"),1)=".",TRUE,FALSE)</formula>
    </cfRule>
  </conditionalFormatting>
  <conditionalFormatting sqref="AM48">
    <cfRule type="expression" dxfId="11" priority="11">
      <formula>IF(RIGHT(TEXT(AM48,"0.#"),1)=".",FALSE,TRUE)</formula>
    </cfRule>
    <cfRule type="expression" dxfId="10" priority="12">
      <formula>IF(RIGHT(TEXT(AM48,"0.#"),1)=".",TRUE,FALSE)</formula>
    </cfRule>
  </conditionalFormatting>
  <conditionalFormatting sqref="AQ46:AQ48">
    <cfRule type="expression" dxfId="9" priority="9">
      <formula>IF(RIGHT(TEXT(AQ46,"0.#"),1)=".",FALSE,TRUE)</formula>
    </cfRule>
    <cfRule type="expression" dxfId="8" priority="10">
      <formula>IF(RIGHT(TEXT(AQ46,"0.#"),1)=".",TRUE,FALSE)</formula>
    </cfRule>
  </conditionalFormatting>
  <conditionalFormatting sqref="AU46:AU48">
    <cfRule type="expression" dxfId="7" priority="7">
      <formula>IF(RIGHT(TEXT(AU46,"0.#"),1)=".",FALSE,TRUE)</formula>
    </cfRule>
    <cfRule type="expression" dxfId="6" priority="8">
      <formula>IF(RIGHT(TEXT(AU46,"0.#"),1)=".",TRUE,FALSE)</formula>
    </cfRule>
  </conditionalFormatting>
  <conditionalFormatting sqref="AM36">
    <cfRule type="expression" dxfId="5" priority="5">
      <formula>IF(RIGHT(TEXT(AM36,"0.#"),1)=".",FALSE,TRUE)</formula>
    </cfRule>
    <cfRule type="expression" dxfId="4" priority="6">
      <formula>IF(RIGHT(TEXT(AM36,"0.#"),1)=".",TRUE,FALSE)</formula>
    </cfRule>
  </conditionalFormatting>
  <conditionalFormatting sqref="AM34">
    <cfRule type="expression" dxfId="3" priority="1">
      <formula>IF(RIGHT(TEXT(AM34,"0.#"),1)=".",FALSE,TRUE)</formula>
    </cfRule>
    <cfRule type="expression" dxfId="2" priority="2">
      <formula>IF(RIGHT(TEXT(AM34,"0.#"),1)=".",TRUE,FALSE)</formula>
    </cfRule>
  </conditionalFormatting>
  <conditionalFormatting sqref="AM35">
    <cfRule type="expression" dxfId="1" priority="3">
      <formula>IF(RIGHT(TEXT(AM35,"0.#"),1)=".",FALSE,TRUE)</formula>
    </cfRule>
    <cfRule type="expression" dxfId="0" priority="4">
      <formula>IF(RIGHT(TEXT(AM35,"0.#"),1)=".",TRUE,FALSE)</formula>
    </cfRule>
  </conditionalFormatting>
  <dataValidations count="14">
    <dataValidation type="whole" allowBlank="1" showInputMessage="1" showErrorMessage="1" sqref="O106:P107 AX106:AX108 AA106:AB107 AM106:AN107">
      <formula1>0</formula1>
      <formula2>99</formula2>
    </dataValidation>
    <dataValidation type="whole" allowBlank="1" showInputMessage="1" showErrorMessage="1" sqref="AJ106:AK107 X106:Y107 AJ108 L106:L108 M106:M107 X108 AU106:AV107 J86:J8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5:E95">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97:E97">
      <formula1>T所見を踏まえた改善点</formula1>
    </dataValidation>
    <dataValidation type="list" allowBlank="1" showInputMessage="1" showErrorMessage="1" error="プルダウンリストから選択してください。" sqref="AD71:AF72">
      <formula1>"有,無"</formula1>
    </dataValidation>
    <dataValidation type="list" allowBlank="1" showInputMessage="1" showErrorMessage="1" error="プルダウンリストから選択してください。" sqref="AD67:AF70 AD73:AD84 AE73:AF77 AE79:AF84">
      <formula1>"○,△,×,‐"</formula1>
    </dataValidation>
    <dataValidation type="list" allowBlank="1" showInputMessage="1" showErrorMessage="1" sqref="S5:X5">
      <formula1>T終了年度</formula1>
    </dataValidation>
    <dataValidation type="list" allowBlank="1" showInputMessage="1" showErrorMessage="1" sqref="H86:I89">
      <formula1>T事業番号</formula1>
    </dataValidation>
    <dataValidation type="custom" imeMode="disabled" allowBlank="1" showInputMessage="1" showErrorMessage="1" sqref="AY23 AQ45:AR45 P13:AX13 AR15:AX15 P14:AQ18 AR18:AX18 P19:AJ19 Y127:AB127 AU127:AX127 Y131:AB131 AU131:AX131 AQ33:AR33 AU33:AX33 AE34:AX36 AE27:AX28 AE30:AX30 AU55:AX55 AE56:AX58 AQ55:AR55 AU50:AX50 AE51:AX53 AQ50:AR50 AU45:AX45 AE46:AX48 P23:AC24">
      <formula1>OR(ISNUMBER(P13), P13="-")</formula1>
    </dataValidation>
    <dataValidation type="list" allowBlank="1" showInputMessage="1" showErrorMessage="1" sqref="Q108:R108 AC108:AD108 AO108:AP108">
      <formula1>$U$42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7" max="49" man="1"/>
    <brk id="1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U107:V107 I107:J107 AG107:AH107 AR107:AS107</xm:sqref>
        </x14:dataValidation>
        <x14:dataValidation type="list" allowBlank="1" showInputMessage="1" showErrorMessage="1">
          <x14:formula1>
            <xm:f>入力規則等!$U$40:$U$42</xm:f>
          </x14:formula1>
          <xm:sqref>AG106:AH106 U106:V106 I106:J106 AR106:AS106</xm:sqref>
        </x14:dataValidation>
        <x14:dataValidation type="list" allowBlank="1" showInputMessage="1" showErrorMessage="1">
          <x14:formula1>
            <xm:f>入力規則等!$AI$2:$AI$8</xm:f>
          </x14:formula1>
          <xm:sqref>J62:T62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AO106:AP107 Q106:S107 AC106:AE107 E106:G107</xm:sqref>
        </x14:dataValidation>
        <x14:dataValidation type="list" allowBlank="1" showInputMessage="1" showErrorMessage="1">
          <x14:formula1>
            <xm:f>入力規則等!$U$48</xm:f>
          </x14:formula1>
          <xm:sqref>E108:F108</xm:sqref>
        </x14:dataValidation>
        <x14:dataValidation type="list" allowBlank="1" showInputMessage="1" showErrorMessage="1">
          <x14:formula1>
            <xm:f>入力規則等!$U$13:$U$35</xm:f>
          </x14:formula1>
          <xm:sqref>AJ2:AM2 E86:G89 AE108:AG108 G108:I108 AQ108:AS108 S108:U108</xm:sqref>
        </x14:dataValidation>
        <x14:dataValidation type="list" allowBlank="1" showInputMessage="1" showErrorMessage="1">
          <x14:formula1>
            <xm:f>入力規則等!$U$56:$U$58</xm:f>
          </x14:formula1>
          <xm:sqref>J108:K108 AT108:AU108 AH108:AI108 V108:W108</xm:sqref>
        </x14:dataValidation>
        <x14:dataValidation type="list" allowBlank="1" showInputMessage="1" showErrorMessage="1">
          <x14:formula1>
            <xm:f>入力規則等!$U$49</xm:f>
          </x14:formula1>
          <xm:sqref>C86:D89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74</v>
      </c>
      <c r="B1" s="21" t="s">
        <v>75</v>
      </c>
      <c r="F1" s="22" t="s">
        <v>4</v>
      </c>
      <c r="G1" s="22" t="s">
        <v>64</v>
      </c>
      <c r="K1" s="23" t="s">
        <v>92</v>
      </c>
      <c r="L1" s="21" t="s">
        <v>75</v>
      </c>
      <c r="O1" s="11"/>
      <c r="P1" s="22" t="s">
        <v>5</v>
      </c>
      <c r="Q1" s="22" t="s">
        <v>64</v>
      </c>
      <c r="T1" s="11"/>
      <c r="U1" s="25" t="s">
        <v>156</v>
      </c>
      <c r="W1" s="25" t="s">
        <v>155</v>
      </c>
      <c r="Y1" s="25" t="s">
        <v>72</v>
      </c>
      <c r="Z1" s="25" t="s">
        <v>374</v>
      </c>
      <c r="AA1" s="25" t="s">
        <v>73</v>
      </c>
      <c r="AB1" s="25" t="s">
        <v>375</v>
      </c>
      <c r="AC1" s="25" t="s">
        <v>27</v>
      </c>
      <c r="AD1" s="24"/>
      <c r="AE1" s="25" t="s">
        <v>39</v>
      </c>
      <c r="AF1" s="26"/>
      <c r="AG1" s="37" t="s">
        <v>167</v>
      </c>
      <c r="AI1" s="37" t="s">
        <v>170</v>
      </c>
      <c r="AK1" s="37" t="s">
        <v>174</v>
      </c>
      <c r="AM1" s="42"/>
      <c r="AN1" s="42"/>
      <c r="AP1" s="24" t="s">
        <v>206</v>
      </c>
    </row>
    <row r="2" spans="1:42" ht="13.5" customHeight="1" x14ac:dyDescent="0.15">
      <c r="A2" s="12" t="s">
        <v>76</v>
      </c>
      <c r="B2" s="13" t="s">
        <v>585</v>
      </c>
      <c r="C2" s="11" t="str">
        <f>IF(B2="","",A2)</f>
        <v>医療分野の研究開発関連</v>
      </c>
      <c r="D2" s="11" t="str">
        <f>IF(C2="","",IF(D1&lt;&gt;"",CONCATENATE(D1,"、",C2),C2))</f>
        <v>医療分野の研究開発関連</v>
      </c>
      <c r="F2" s="10" t="s">
        <v>63</v>
      </c>
      <c r="G2" s="15" t="s">
        <v>585</v>
      </c>
      <c r="H2" s="11" t="str">
        <f>IF(G2="","",F2)</f>
        <v>一般会計</v>
      </c>
      <c r="I2" s="11" t="str">
        <f>IF(H2="","",IF(I1&lt;&gt;"",CONCATENATE(I1,"、",H2),H2))</f>
        <v>一般会計</v>
      </c>
      <c r="K2" s="12" t="s">
        <v>93</v>
      </c>
      <c r="L2" s="13"/>
      <c r="M2" s="11" t="str">
        <f>IF(L2="","",K2)</f>
        <v/>
      </c>
      <c r="N2" s="11" t="str">
        <f>IF(M2="","",IF(N1&lt;&gt;"",CONCATENATE(N1,"、",M2),M2))</f>
        <v/>
      </c>
      <c r="O2" s="11"/>
      <c r="P2" s="10" t="s">
        <v>65</v>
      </c>
      <c r="Q2" s="15"/>
      <c r="R2" s="11" t="str">
        <f>IF(Q2="","",P2)</f>
        <v/>
      </c>
      <c r="S2" s="11" t="str">
        <f>IF(R2="","",IF(S1&lt;&gt;"",CONCATENATE(S1,"、",R2),R2))</f>
        <v/>
      </c>
      <c r="T2" s="11"/>
      <c r="U2" s="56">
        <v>21</v>
      </c>
      <c r="W2" s="28" t="s">
        <v>161</v>
      </c>
      <c r="Y2" s="28" t="s">
        <v>59</v>
      </c>
      <c r="Z2" s="28" t="s">
        <v>59</v>
      </c>
      <c r="AA2" s="50" t="s">
        <v>244</v>
      </c>
      <c r="AB2" s="50" t="s">
        <v>469</v>
      </c>
      <c r="AC2" s="51" t="s">
        <v>125</v>
      </c>
      <c r="AD2" s="24"/>
      <c r="AE2" s="30" t="s">
        <v>157</v>
      </c>
      <c r="AF2" s="26"/>
      <c r="AG2" s="38" t="s">
        <v>213</v>
      </c>
      <c r="AI2" s="37" t="s">
        <v>241</v>
      </c>
      <c r="AK2" s="37" t="s">
        <v>175</v>
      </c>
      <c r="AM2" s="42"/>
      <c r="AN2" s="42"/>
      <c r="AP2" s="38" t="s">
        <v>213</v>
      </c>
    </row>
    <row r="3" spans="1:42" ht="13.5" customHeight="1" x14ac:dyDescent="0.15">
      <c r="A3" s="12" t="s">
        <v>77</v>
      </c>
      <c r="B3" s="13"/>
      <c r="C3" s="11" t="str">
        <f t="shared" ref="C3:C11" si="0">IF(B3="","",A3)</f>
        <v/>
      </c>
      <c r="D3" s="11" t="str">
        <f>IF(C3="",D2,IF(D2&lt;&gt;"",CONCATENATE(D2,"、",C3),C3))</f>
        <v>医療分野の研究開発関連</v>
      </c>
      <c r="F3" s="16" t="s">
        <v>102</v>
      </c>
      <c r="G3" s="15"/>
      <c r="H3" s="11" t="str">
        <f t="shared" ref="H3:H37" si="1">IF(G3="","",F3)</f>
        <v/>
      </c>
      <c r="I3" s="11" t="str">
        <f>IF(H3="",I2,IF(I2&lt;&gt;"",CONCATENATE(I2,"、",H3),H3))</f>
        <v>一般会計</v>
      </c>
      <c r="K3" s="12" t="s">
        <v>94</v>
      </c>
      <c r="L3" s="13" t="s">
        <v>585</v>
      </c>
      <c r="M3" s="11" t="str">
        <f t="shared" ref="M3:M11" si="2">IF(L3="","",K3)</f>
        <v>文教及び科学振興</v>
      </c>
      <c r="N3" s="11" t="str">
        <f>IF(M3="",N2,IF(N2&lt;&gt;"",CONCATENATE(N2,"、",M3),M3))</f>
        <v>文教及び科学振興</v>
      </c>
      <c r="O3" s="11"/>
      <c r="P3" s="10" t="s">
        <v>66</v>
      </c>
      <c r="Q3" s="15"/>
      <c r="R3" s="11" t="str">
        <f t="shared" ref="R3:R8" si="3">IF(Q3="","",P3)</f>
        <v/>
      </c>
      <c r="S3" s="11" t="str">
        <f t="shared" ref="S3:S8" si="4">IF(R3="",S2,IF(S2&lt;&gt;"",CONCATENATE(S2,"、",R3),R3))</f>
        <v/>
      </c>
      <c r="T3" s="11"/>
      <c r="U3" s="28" t="s">
        <v>500</v>
      </c>
      <c r="W3" s="28" t="s">
        <v>136</v>
      </c>
      <c r="Y3" s="28" t="s">
        <v>60</v>
      </c>
      <c r="Z3" s="28" t="s">
        <v>376</v>
      </c>
      <c r="AA3" s="50" t="s">
        <v>342</v>
      </c>
      <c r="AB3" s="50" t="s">
        <v>470</v>
      </c>
      <c r="AC3" s="51" t="s">
        <v>126</v>
      </c>
      <c r="AD3" s="24"/>
      <c r="AE3" s="30" t="s">
        <v>158</v>
      </c>
      <c r="AF3" s="26"/>
      <c r="AG3" s="38" t="s">
        <v>214</v>
      </c>
      <c r="AI3" s="37" t="s">
        <v>169</v>
      </c>
      <c r="AK3" s="37" t="str">
        <f>CHAR(CODE(AK2)+1)</f>
        <v>B</v>
      </c>
      <c r="AM3" s="42"/>
      <c r="AN3" s="42"/>
      <c r="AP3" s="38" t="s">
        <v>214</v>
      </c>
    </row>
    <row r="4" spans="1:42" ht="13.5" customHeight="1" x14ac:dyDescent="0.15">
      <c r="A4" s="12" t="s">
        <v>78</v>
      </c>
      <c r="B4" s="13"/>
      <c r="C4" s="11" t="str">
        <f t="shared" si="0"/>
        <v/>
      </c>
      <c r="D4" s="11" t="str">
        <f>IF(C4="",D3,IF(D3&lt;&gt;"",CONCATENATE(D3,"、",C4),C4))</f>
        <v>医療分野の研究開発関連</v>
      </c>
      <c r="F4" s="16" t="s">
        <v>103</v>
      </c>
      <c r="G4" s="15"/>
      <c r="H4" s="11" t="str">
        <f t="shared" si="1"/>
        <v/>
      </c>
      <c r="I4" s="11" t="str">
        <f t="shared" ref="I4:I37" si="5">IF(H4="",I3,IF(I3&lt;&gt;"",CONCATENATE(I3,"、",H4),H4))</f>
        <v>一般会計</v>
      </c>
      <c r="K4" s="12" t="s">
        <v>95</v>
      </c>
      <c r="L4" s="13"/>
      <c r="M4" s="11" t="str">
        <f t="shared" si="2"/>
        <v/>
      </c>
      <c r="N4" s="11" t="str">
        <f t="shared" ref="N4:N11" si="6">IF(M4="",N3,IF(N3&lt;&gt;"",CONCATENATE(N3,"、",M4),M4))</f>
        <v>文教及び科学振興</v>
      </c>
      <c r="O4" s="11"/>
      <c r="P4" s="10" t="s">
        <v>67</v>
      </c>
      <c r="Q4" s="15" t="s">
        <v>585</v>
      </c>
      <c r="R4" s="11" t="str">
        <f t="shared" si="3"/>
        <v>補助</v>
      </c>
      <c r="S4" s="11" t="str">
        <f t="shared" si="4"/>
        <v>補助</v>
      </c>
      <c r="T4" s="11"/>
      <c r="U4" s="28" t="s">
        <v>556</v>
      </c>
      <c r="W4" s="28" t="s">
        <v>137</v>
      </c>
      <c r="Y4" s="28" t="s">
        <v>249</v>
      </c>
      <c r="Z4" s="28" t="s">
        <v>377</v>
      </c>
      <c r="AA4" s="50" t="s">
        <v>343</v>
      </c>
      <c r="AB4" s="50" t="s">
        <v>471</v>
      </c>
      <c r="AC4" s="50" t="s">
        <v>127</v>
      </c>
      <c r="AD4" s="24"/>
      <c r="AE4" s="30" t="s">
        <v>159</v>
      </c>
      <c r="AF4" s="26"/>
      <c r="AG4" s="38" t="s">
        <v>215</v>
      </c>
      <c r="AI4" s="37" t="s">
        <v>171</v>
      </c>
      <c r="AK4" s="37" t="str">
        <f t="shared" ref="AK4:AK49" si="7">CHAR(CODE(AK3)+1)</f>
        <v>C</v>
      </c>
      <c r="AM4" s="42"/>
      <c r="AN4" s="42"/>
      <c r="AP4" s="38" t="s">
        <v>215</v>
      </c>
    </row>
    <row r="5" spans="1:42" ht="13.5" customHeight="1" x14ac:dyDescent="0.15">
      <c r="A5" s="12" t="s">
        <v>79</v>
      </c>
      <c r="B5" s="13"/>
      <c r="C5" s="11" t="str">
        <f t="shared" si="0"/>
        <v/>
      </c>
      <c r="D5" s="11" t="str">
        <f>IF(C5="",D4,IF(D4&lt;&gt;"",CONCATENATE(D4,"、",C5),C5))</f>
        <v>医療分野の研究開発関連</v>
      </c>
      <c r="F5" s="16" t="s">
        <v>104</v>
      </c>
      <c r="G5" s="15"/>
      <c r="H5" s="11" t="str">
        <f t="shared" si="1"/>
        <v/>
      </c>
      <c r="I5" s="11" t="str">
        <f t="shared" si="5"/>
        <v>一般会計</v>
      </c>
      <c r="K5" s="12" t="s">
        <v>96</v>
      </c>
      <c r="L5" s="13"/>
      <c r="M5" s="11" t="str">
        <f t="shared" si="2"/>
        <v/>
      </c>
      <c r="N5" s="11" t="str">
        <f t="shared" si="6"/>
        <v>文教及び科学振興</v>
      </c>
      <c r="O5" s="11"/>
      <c r="P5" s="10" t="s">
        <v>68</v>
      </c>
      <c r="Q5" s="15"/>
      <c r="R5" s="11" t="str">
        <f t="shared" si="3"/>
        <v/>
      </c>
      <c r="S5" s="11" t="str">
        <f t="shared" si="4"/>
        <v>補助</v>
      </c>
      <c r="T5" s="11"/>
      <c r="W5" s="28" t="s">
        <v>524</v>
      </c>
      <c r="Y5" s="28" t="s">
        <v>250</v>
      </c>
      <c r="Z5" s="28" t="s">
        <v>378</v>
      </c>
      <c r="AA5" s="50" t="s">
        <v>344</v>
      </c>
      <c r="AB5" s="50" t="s">
        <v>472</v>
      </c>
      <c r="AC5" s="50" t="s">
        <v>160</v>
      </c>
      <c r="AD5" s="27"/>
      <c r="AE5" s="30" t="s">
        <v>225</v>
      </c>
      <c r="AF5" s="26"/>
      <c r="AG5" s="38" t="s">
        <v>216</v>
      </c>
      <c r="AI5" s="37" t="s">
        <v>247</v>
      </c>
      <c r="AK5" s="37" t="str">
        <f t="shared" si="7"/>
        <v>D</v>
      </c>
      <c r="AP5" s="38" t="s">
        <v>216</v>
      </c>
    </row>
    <row r="6" spans="1:42" ht="13.5" customHeight="1" x14ac:dyDescent="0.15">
      <c r="A6" s="12" t="s">
        <v>80</v>
      </c>
      <c r="B6" s="13" t="s">
        <v>585</v>
      </c>
      <c r="C6" s="11" t="str">
        <f t="shared" si="0"/>
        <v>科学技術・イノベーション</v>
      </c>
      <c r="D6" s="11" t="str">
        <f t="shared" ref="D6:D21" si="8">IF(C6="",D5,IF(D5&lt;&gt;"",CONCATENATE(D5,"、",C6),C6))</f>
        <v>医療分野の研究開発関連、科学技術・イノベーション</v>
      </c>
      <c r="F6" s="16" t="s">
        <v>105</v>
      </c>
      <c r="G6" s="15"/>
      <c r="H6" s="11" t="str">
        <f t="shared" si="1"/>
        <v/>
      </c>
      <c r="I6" s="11" t="str">
        <f t="shared" si="5"/>
        <v>一般会計</v>
      </c>
      <c r="K6" s="12" t="s">
        <v>97</v>
      </c>
      <c r="L6" s="13"/>
      <c r="M6" s="11" t="str">
        <f t="shared" si="2"/>
        <v/>
      </c>
      <c r="N6" s="11" t="str">
        <f t="shared" si="6"/>
        <v>文教及び科学振興</v>
      </c>
      <c r="O6" s="11"/>
      <c r="P6" s="10" t="s">
        <v>69</v>
      </c>
      <c r="Q6" s="15"/>
      <c r="R6" s="11" t="str">
        <f t="shared" si="3"/>
        <v/>
      </c>
      <c r="S6" s="11" t="str">
        <f t="shared" si="4"/>
        <v>補助</v>
      </c>
      <c r="T6" s="11"/>
      <c r="U6" s="28" t="s">
        <v>227</v>
      </c>
      <c r="W6" s="28" t="s">
        <v>526</v>
      </c>
      <c r="Y6" s="28" t="s">
        <v>251</v>
      </c>
      <c r="Z6" s="28" t="s">
        <v>379</v>
      </c>
      <c r="AA6" s="50" t="s">
        <v>345</v>
      </c>
      <c r="AB6" s="50" t="s">
        <v>473</v>
      </c>
      <c r="AC6" s="50" t="s">
        <v>128</v>
      </c>
      <c r="AD6" s="27"/>
      <c r="AE6" s="30" t="s">
        <v>223</v>
      </c>
      <c r="AF6" s="26"/>
      <c r="AG6" s="38" t="s">
        <v>217</v>
      </c>
      <c r="AI6" s="37" t="s">
        <v>248</v>
      </c>
      <c r="AK6" s="37" t="str">
        <f>CHAR(CODE(AK5)+1)</f>
        <v>E</v>
      </c>
      <c r="AP6" s="38" t="s">
        <v>217</v>
      </c>
    </row>
    <row r="7" spans="1:42" ht="13.5" customHeight="1" x14ac:dyDescent="0.15">
      <c r="A7" s="12" t="s">
        <v>81</v>
      </c>
      <c r="B7" s="13"/>
      <c r="C7" s="11" t="str">
        <f t="shared" si="0"/>
        <v/>
      </c>
      <c r="D7" s="11" t="str">
        <f t="shared" si="8"/>
        <v>医療分野の研究開発関連、科学技術・イノベーション</v>
      </c>
      <c r="F7" s="16" t="s">
        <v>179</v>
      </c>
      <c r="G7" s="15"/>
      <c r="H7" s="11" t="str">
        <f t="shared" si="1"/>
        <v/>
      </c>
      <c r="I7" s="11" t="str">
        <f t="shared" si="5"/>
        <v>一般会計</v>
      </c>
      <c r="K7" s="12" t="s">
        <v>98</v>
      </c>
      <c r="L7" s="13"/>
      <c r="M7" s="11" t="str">
        <f t="shared" si="2"/>
        <v/>
      </c>
      <c r="N7" s="11" t="str">
        <f t="shared" si="6"/>
        <v>文教及び科学振興</v>
      </c>
      <c r="O7" s="11"/>
      <c r="P7" s="10" t="s">
        <v>70</v>
      </c>
      <c r="Q7" s="15"/>
      <c r="R7" s="11" t="str">
        <f t="shared" si="3"/>
        <v/>
      </c>
      <c r="S7" s="11" t="str">
        <f t="shared" si="4"/>
        <v>補助</v>
      </c>
      <c r="T7" s="11"/>
      <c r="U7" s="28"/>
      <c r="W7" s="28" t="s">
        <v>138</v>
      </c>
      <c r="Y7" s="28" t="s">
        <v>252</v>
      </c>
      <c r="Z7" s="28" t="s">
        <v>380</v>
      </c>
      <c r="AA7" s="50" t="s">
        <v>346</v>
      </c>
      <c r="AB7" s="50" t="s">
        <v>474</v>
      </c>
      <c r="AC7" s="27"/>
      <c r="AD7" s="27"/>
      <c r="AE7" s="28" t="s">
        <v>128</v>
      </c>
      <c r="AF7" s="26"/>
      <c r="AG7" s="38" t="s">
        <v>218</v>
      </c>
      <c r="AH7" s="45"/>
      <c r="AI7" s="38" t="s">
        <v>237</v>
      </c>
      <c r="AK7" s="37" t="str">
        <f>CHAR(CODE(AK6)+1)</f>
        <v>F</v>
      </c>
      <c r="AP7" s="38" t="s">
        <v>218</v>
      </c>
    </row>
    <row r="8" spans="1:42" ht="13.5" customHeight="1" x14ac:dyDescent="0.15">
      <c r="A8" s="12" t="s">
        <v>82</v>
      </c>
      <c r="B8" s="13"/>
      <c r="C8" s="11" t="str">
        <f t="shared" si="0"/>
        <v/>
      </c>
      <c r="D8" s="11" t="str">
        <f t="shared" si="8"/>
        <v>医療分野の研究開発関連、科学技術・イノベーション</v>
      </c>
      <c r="F8" s="16" t="s">
        <v>106</v>
      </c>
      <c r="G8" s="15"/>
      <c r="H8" s="11" t="str">
        <f t="shared" si="1"/>
        <v/>
      </c>
      <c r="I8" s="11" t="str">
        <f t="shared" si="5"/>
        <v>一般会計</v>
      </c>
      <c r="K8" s="12" t="s">
        <v>99</v>
      </c>
      <c r="L8" s="13"/>
      <c r="M8" s="11" t="str">
        <f t="shared" si="2"/>
        <v/>
      </c>
      <c r="N8" s="11" t="str">
        <f t="shared" si="6"/>
        <v>文教及び科学振興</v>
      </c>
      <c r="O8" s="11"/>
      <c r="P8" s="10" t="s">
        <v>71</v>
      </c>
      <c r="Q8" s="15"/>
      <c r="R8" s="11" t="str">
        <f t="shared" si="3"/>
        <v/>
      </c>
      <c r="S8" s="11" t="str">
        <f t="shared" si="4"/>
        <v>補助</v>
      </c>
      <c r="T8" s="11"/>
      <c r="U8" s="28" t="s">
        <v>245</v>
      </c>
      <c r="W8" s="28" t="s">
        <v>139</v>
      </c>
      <c r="Y8" s="28" t="s">
        <v>253</v>
      </c>
      <c r="Z8" s="28" t="s">
        <v>381</v>
      </c>
      <c r="AA8" s="50" t="s">
        <v>347</v>
      </c>
      <c r="AB8" s="50" t="s">
        <v>475</v>
      </c>
      <c r="AC8" s="27"/>
      <c r="AD8" s="27"/>
      <c r="AE8" s="27"/>
      <c r="AF8" s="26"/>
      <c r="AG8" s="38" t="s">
        <v>219</v>
      </c>
      <c r="AI8" s="37" t="s">
        <v>238</v>
      </c>
      <c r="AK8" s="37" t="str">
        <f t="shared" si="7"/>
        <v>G</v>
      </c>
      <c r="AP8" s="38" t="s">
        <v>219</v>
      </c>
    </row>
    <row r="9" spans="1:42" ht="13.5" customHeight="1" x14ac:dyDescent="0.15">
      <c r="A9" s="12" t="s">
        <v>83</v>
      </c>
      <c r="B9" s="13"/>
      <c r="C9" s="11" t="str">
        <f t="shared" si="0"/>
        <v/>
      </c>
      <c r="D9" s="11" t="str">
        <f t="shared" si="8"/>
        <v>医療分野の研究開発関連、科学技術・イノベーション</v>
      </c>
      <c r="F9" s="16" t="s">
        <v>180</v>
      </c>
      <c r="G9" s="15"/>
      <c r="H9" s="11" t="str">
        <f t="shared" si="1"/>
        <v/>
      </c>
      <c r="I9" s="11" t="str">
        <f t="shared" si="5"/>
        <v>一般会計</v>
      </c>
      <c r="K9" s="12" t="s">
        <v>100</v>
      </c>
      <c r="L9" s="13"/>
      <c r="M9" s="11" t="str">
        <f t="shared" si="2"/>
        <v/>
      </c>
      <c r="N9" s="11" t="str">
        <f t="shared" si="6"/>
        <v>文教及び科学振興</v>
      </c>
      <c r="O9" s="11"/>
      <c r="P9" s="11"/>
      <c r="Q9" s="17"/>
      <c r="T9" s="11"/>
      <c r="U9" s="28" t="s">
        <v>246</v>
      </c>
      <c r="W9" s="28" t="s">
        <v>140</v>
      </c>
      <c r="Y9" s="28" t="s">
        <v>254</v>
      </c>
      <c r="Z9" s="28" t="s">
        <v>382</v>
      </c>
      <c r="AA9" s="50" t="s">
        <v>348</v>
      </c>
      <c r="AB9" s="50" t="s">
        <v>476</v>
      </c>
      <c r="AC9" s="27"/>
      <c r="AD9" s="27"/>
      <c r="AE9" s="27"/>
      <c r="AF9" s="26"/>
      <c r="AG9" s="38" t="s">
        <v>220</v>
      </c>
      <c r="AI9" s="41"/>
      <c r="AK9" s="37" t="str">
        <f t="shared" si="7"/>
        <v>H</v>
      </c>
      <c r="AP9" s="38" t="s">
        <v>220</v>
      </c>
    </row>
    <row r="10" spans="1:42" ht="13.5" customHeight="1" x14ac:dyDescent="0.15">
      <c r="A10" s="12" t="s">
        <v>197</v>
      </c>
      <c r="B10" s="13"/>
      <c r="C10" s="11" t="str">
        <f t="shared" si="0"/>
        <v/>
      </c>
      <c r="D10" s="11" t="str">
        <f t="shared" si="8"/>
        <v>医療分野の研究開発関連、科学技術・イノベーション</v>
      </c>
      <c r="F10" s="16" t="s">
        <v>107</v>
      </c>
      <c r="G10" s="15"/>
      <c r="H10" s="11" t="str">
        <f t="shared" si="1"/>
        <v/>
      </c>
      <c r="I10" s="11" t="str">
        <f t="shared" si="5"/>
        <v>一般会計</v>
      </c>
      <c r="K10" s="12" t="s">
        <v>198</v>
      </c>
      <c r="L10" s="13"/>
      <c r="M10" s="11" t="str">
        <f t="shared" si="2"/>
        <v/>
      </c>
      <c r="N10" s="11" t="str">
        <f t="shared" si="6"/>
        <v>文教及び科学振興</v>
      </c>
      <c r="O10" s="11"/>
      <c r="P10" s="11" t="str">
        <f>S8</f>
        <v>補助</v>
      </c>
      <c r="Q10" s="17"/>
      <c r="T10" s="11"/>
      <c r="W10" s="28" t="s">
        <v>141</v>
      </c>
      <c r="Y10" s="28" t="s">
        <v>255</v>
      </c>
      <c r="Z10" s="28" t="s">
        <v>383</v>
      </c>
      <c r="AA10" s="50" t="s">
        <v>349</v>
      </c>
      <c r="AB10" s="50" t="s">
        <v>477</v>
      </c>
      <c r="AC10" s="27"/>
      <c r="AD10" s="27"/>
      <c r="AE10" s="27"/>
      <c r="AF10" s="26"/>
      <c r="AG10" s="38" t="s">
        <v>208</v>
      </c>
      <c r="AK10" s="37" t="str">
        <f t="shared" si="7"/>
        <v>I</v>
      </c>
      <c r="AP10" s="37" t="s">
        <v>207</v>
      </c>
    </row>
    <row r="11" spans="1:42" ht="13.5" customHeight="1" x14ac:dyDescent="0.15">
      <c r="A11" s="12" t="s">
        <v>84</v>
      </c>
      <c r="B11" s="13"/>
      <c r="C11" s="11" t="str">
        <f t="shared" si="0"/>
        <v/>
      </c>
      <c r="D11" s="11" t="str">
        <f t="shared" si="8"/>
        <v>医療分野の研究開発関連、科学技術・イノベーション</v>
      </c>
      <c r="F11" s="16" t="s">
        <v>108</v>
      </c>
      <c r="G11" s="15"/>
      <c r="H11" s="11" t="str">
        <f t="shared" si="1"/>
        <v/>
      </c>
      <c r="I11" s="11" t="str">
        <f t="shared" si="5"/>
        <v>一般会計</v>
      </c>
      <c r="K11" s="12" t="s">
        <v>101</v>
      </c>
      <c r="L11" s="13"/>
      <c r="M11" s="11" t="str">
        <f t="shared" si="2"/>
        <v/>
      </c>
      <c r="N11" s="11" t="str">
        <f t="shared" si="6"/>
        <v>文教及び科学振興</v>
      </c>
      <c r="O11" s="11"/>
      <c r="P11" s="11"/>
      <c r="Q11" s="17"/>
      <c r="T11" s="11"/>
      <c r="W11" s="28" t="s">
        <v>553</v>
      </c>
      <c r="Y11" s="28" t="s">
        <v>256</v>
      </c>
      <c r="Z11" s="28" t="s">
        <v>384</v>
      </c>
      <c r="AA11" s="50" t="s">
        <v>350</v>
      </c>
      <c r="AB11" s="50" t="s">
        <v>478</v>
      </c>
      <c r="AC11" s="27"/>
      <c r="AD11" s="27"/>
      <c r="AE11" s="27"/>
      <c r="AF11" s="26"/>
      <c r="AG11" s="37" t="s">
        <v>211</v>
      </c>
      <c r="AK11" s="37" t="str">
        <f t="shared" si="7"/>
        <v>J</v>
      </c>
    </row>
    <row r="12" spans="1:42" ht="13.5" customHeight="1" x14ac:dyDescent="0.15">
      <c r="A12" s="12" t="s">
        <v>85</v>
      </c>
      <c r="B12" s="13"/>
      <c r="C12" s="11" t="str">
        <f t="shared" ref="C12:C23" si="9">IF(B12="","",A12)</f>
        <v/>
      </c>
      <c r="D12" s="11" t="str">
        <f t="shared" si="8"/>
        <v>医療分野の研究開発関連、科学技術・イノベーション</v>
      </c>
      <c r="F12" s="16" t="s">
        <v>109</v>
      </c>
      <c r="G12" s="15"/>
      <c r="H12" s="11" t="str">
        <f t="shared" si="1"/>
        <v/>
      </c>
      <c r="I12" s="11" t="str">
        <f t="shared" si="5"/>
        <v>一般会計</v>
      </c>
      <c r="K12" s="11"/>
      <c r="L12" s="11"/>
      <c r="O12" s="11"/>
      <c r="P12" s="11"/>
      <c r="Q12" s="17"/>
      <c r="T12" s="11"/>
      <c r="U12" s="25" t="s">
        <v>501</v>
      </c>
      <c r="W12" s="28" t="s">
        <v>142</v>
      </c>
      <c r="Y12" s="28" t="s">
        <v>257</v>
      </c>
      <c r="Z12" s="28" t="s">
        <v>385</v>
      </c>
      <c r="AA12" s="50" t="s">
        <v>351</v>
      </c>
      <c r="AB12" s="50" t="s">
        <v>479</v>
      </c>
      <c r="AC12" s="27"/>
      <c r="AD12" s="27"/>
      <c r="AE12" s="27"/>
      <c r="AF12" s="26"/>
      <c r="AG12" s="37" t="s">
        <v>209</v>
      </c>
      <c r="AK12" s="37" t="str">
        <f t="shared" si="7"/>
        <v>K</v>
      </c>
    </row>
    <row r="13" spans="1:42" ht="13.5" customHeight="1" x14ac:dyDescent="0.15">
      <c r="A13" s="12" t="s">
        <v>86</v>
      </c>
      <c r="B13" s="13"/>
      <c r="C13" s="11" t="str">
        <f t="shared" si="9"/>
        <v/>
      </c>
      <c r="D13" s="11" t="str">
        <f t="shared" si="8"/>
        <v>医療分野の研究開発関連、科学技術・イノベーション</v>
      </c>
      <c r="F13" s="16" t="s">
        <v>110</v>
      </c>
      <c r="G13" s="15"/>
      <c r="H13" s="11" t="str">
        <f t="shared" si="1"/>
        <v/>
      </c>
      <c r="I13" s="11" t="str">
        <f t="shared" si="5"/>
        <v>一般会計</v>
      </c>
      <c r="K13" s="11" t="str">
        <f>N11</f>
        <v>文教及び科学振興</v>
      </c>
      <c r="L13" s="11"/>
      <c r="O13" s="11"/>
      <c r="P13" s="11"/>
      <c r="Q13" s="17"/>
      <c r="T13" s="11"/>
      <c r="U13" s="28" t="s">
        <v>161</v>
      </c>
      <c r="W13" s="28" t="s">
        <v>143</v>
      </c>
      <c r="Y13" s="28" t="s">
        <v>258</v>
      </c>
      <c r="Z13" s="28" t="s">
        <v>386</v>
      </c>
      <c r="AA13" s="50" t="s">
        <v>352</v>
      </c>
      <c r="AB13" s="50" t="s">
        <v>480</v>
      </c>
      <c r="AC13" s="27"/>
      <c r="AD13" s="27"/>
      <c r="AE13" s="27"/>
      <c r="AF13" s="26"/>
      <c r="AG13" s="37" t="s">
        <v>210</v>
      </c>
      <c r="AK13" s="37" t="str">
        <f t="shared" si="7"/>
        <v>L</v>
      </c>
    </row>
    <row r="14" spans="1:42" ht="13.5" customHeight="1" x14ac:dyDescent="0.15">
      <c r="A14" s="12" t="s">
        <v>87</v>
      </c>
      <c r="B14" s="13"/>
      <c r="C14" s="11" t="str">
        <f t="shared" si="9"/>
        <v/>
      </c>
      <c r="D14" s="11" t="str">
        <f t="shared" si="8"/>
        <v>医療分野の研究開発関連、科学技術・イノベーション</v>
      </c>
      <c r="F14" s="16" t="s">
        <v>111</v>
      </c>
      <c r="G14" s="15"/>
      <c r="H14" s="11" t="str">
        <f t="shared" si="1"/>
        <v/>
      </c>
      <c r="I14" s="11" t="str">
        <f t="shared" si="5"/>
        <v>一般会計</v>
      </c>
      <c r="K14" s="11"/>
      <c r="L14" s="11"/>
      <c r="O14" s="11"/>
      <c r="P14" s="11"/>
      <c r="Q14" s="17"/>
      <c r="T14" s="11"/>
      <c r="U14" s="28" t="s">
        <v>502</v>
      </c>
      <c r="W14" s="28" t="s">
        <v>144</v>
      </c>
      <c r="Y14" s="28" t="s">
        <v>259</v>
      </c>
      <c r="Z14" s="28" t="s">
        <v>387</v>
      </c>
      <c r="AA14" s="50" t="s">
        <v>353</v>
      </c>
      <c r="AB14" s="50" t="s">
        <v>481</v>
      </c>
      <c r="AC14" s="27"/>
      <c r="AD14" s="27"/>
      <c r="AE14" s="27"/>
      <c r="AF14" s="26"/>
      <c r="AG14" s="41"/>
      <c r="AK14" s="37" t="str">
        <f t="shared" si="7"/>
        <v>M</v>
      </c>
    </row>
    <row r="15" spans="1:42" ht="13.5" customHeight="1" x14ac:dyDescent="0.15">
      <c r="A15" s="12" t="s">
        <v>88</v>
      </c>
      <c r="B15" s="13"/>
      <c r="C15" s="11" t="str">
        <f t="shared" si="9"/>
        <v/>
      </c>
      <c r="D15" s="11" t="str">
        <f t="shared" si="8"/>
        <v>医療分野の研究開発関連、科学技術・イノベーション</v>
      </c>
      <c r="F15" s="16" t="s">
        <v>112</v>
      </c>
      <c r="G15" s="15"/>
      <c r="H15" s="11" t="str">
        <f t="shared" si="1"/>
        <v/>
      </c>
      <c r="I15" s="11" t="str">
        <f t="shared" si="5"/>
        <v>一般会計</v>
      </c>
      <c r="K15" s="11"/>
      <c r="L15" s="11"/>
      <c r="O15" s="11"/>
      <c r="P15" s="11"/>
      <c r="Q15" s="17"/>
      <c r="T15" s="11"/>
      <c r="U15" s="28" t="s">
        <v>503</v>
      </c>
      <c r="W15" s="28" t="s">
        <v>145</v>
      </c>
      <c r="Y15" s="28" t="s">
        <v>260</v>
      </c>
      <c r="Z15" s="28" t="s">
        <v>388</v>
      </c>
      <c r="AA15" s="50" t="s">
        <v>354</v>
      </c>
      <c r="AB15" s="50" t="s">
        <v>482</v>
      </c>
      <c r="AC15" s="27"/>
      <c r="AD15" s="27"/>
      <c r="AE15" s="27"/>
      <c r="AF15" s="26"/>
      <c r="AG15" s="42"/>
      <c r="AK15" s="37" t="str">
        <f t="shared" si="7"/>
        <v>N</v>
      </c>
    </row>
    <row r="16" spans="1:42" ht="13.5" customHeight="1" x14ac:dyDescent="0.15">
      <c r="A16" s="12" t="s">
        <v>89</v>
      </c>
      <c r="B16" s="13"/>
      <c r="C16" s="11" t="str">
        <f t="shared" si="9"/>
        <v/>
      </c>
      <c r="D16" s="11" t="str">
        <f t="shared" si="8"/>
        <v>医療分野の研究開発関連、科学技術・イノベーション</v>
      </c>
      <c r="F16" s="16" t="s">
        <v>113</v>
      </c>
      <c r="G16" s="15"/>
      <c r="H16" s="11" t="str">
        <f t="shared" si="1"/>
        <v/>
      </c>
      <c r="I16" s="11" t="str">
        <f t="shared" si="5"/>
        <v>一般会計</v>
      </c>
      <c r="K16" s="11"/>
      <c r="L16" s="11"/>
      <c r="O16" s="11"/>
      <c r="P16" s="11"/>
      <c r="Q16" s="17"/>
      <c r="T16" s="11"/>
      <c r="U16" s="28" t="s">
        <v>504</v>
      </c>
      <c r="W16" s="28" t="s">
        <v>146</v>
      </c>
      <c r="Y16" s="28" t="s">
        <v>261</v>
      </c>
      <c r="Z16" s="28" t="s">
        <v>389</v>
      </c>
      <c r="AA16" s="50" t="s">
        <v>355</v>
      </c>
      <c r="AB16" s="50" t="s">
        <v>483</v>
      </c>
      <c r="AC16" s="27"/>
      <c r="AD16" s="27"/>
      <c r="AE16" s="27"/>
      <c r="AF16" s="26"/>
      <c r="AG16" s="42"/>
      <c r="AK16" s="37" t="str">
        <f t="shared" si="7"/>
        <v>O</v>
      </c>
    </row>
    <row r="17" spans="1:37" ht="13.5" customHeight="1" x14ac:dyDescent="0.15">
      <c r="A17" s="12" t="s">
        <v>90</v>
      </c>
      <c r="B17" s="13"/>
      <c r="C17" s="11" t="str">
        <f t="shared" si="9"/>
        <v/>
      </c>
      <c r="D17" s="11" t="str">
        <f t="shared" si="8"/>
        <v>医療分野の研究開発関連、科学技術・イノベーション</v>
      </c>
      <c r="F17" s="16" t="s">
        <v>114</v>
      </c>
      <c r="G17" s="15"/>
      <c r="H17" s="11" t="str">
        <f t="shared" si="1"/>
        <v/>
      </c>
      <c r="I17" s="11" t="str">
        <f t="shared" si="5"/>
        <v>一般会計</v>
      </c>
      <c r="K17" s="11"/>
      <c r="L17" s="11"/>
      <c r="O17" s="11"/>
      <c r="P17" s="11"/>
      <c r="Q17" s="17"/>
      <c r="T17" s="11"/>
      <c r="U17" s="28" t="s">
        <v>522</v>
      </c>
      <c r="W17" s="28" t="s">
        <v>147</v>
      </c>
      <c r="Y17" s="28" t="s">
        <v>262</v>
      </c>
      <c r="Z17" s="28" t="s">
        <v>390</v>
      </c>
      <c r="AA17" s="50" t="s">
        <v>356</v>
      </c>
      <c r="AB17" s="50" t="s">
        <v>484</v>
      </c>
      <c r="AC17" s="27"/>
      <c r="AD17" s="27"/>
      <c r="AE17" s="27"/>
      <c r="AF17" s="26"/>
      <c r="AG17" s="42"/>
      <c r="AK17" s="37" t="str">
        <f t="shared" si="7"/>
        <v>P</v>
      </c>
    </row>
    <row r="18" spans="1:37" ht="13.5" customHeight="1" x14ac:dyDescent="0.15">
      <c r="A18" s="12" t="s">
        <v>91</v>
      </c>
      <c r="B18" s="13"/>
      <c r="C18" s="11" t="str">
        <f t="shared" si="9"/>
        <v/>
      </c>
      <c r="D18" s="11" t="str">
        <f t="shared" si="8"/>
        <v>医療分野の研究開発関連、科学技術・イノベーション</v>
      </c>
      <c r="F18" s="16" t="s">
        <v>115</v>
      </c>
      <c r="G18" s="15"/>
      <c r="H18" s="11" t="str">
        <f t="shared" si="1"/>
        <v/>
      </c>
      <c r="I18" s="11" t="str">
        <f t="shared" si="5"/>
        <v>一般会計</v>
      </c>
      <c r="K18" s="11"/>
      <c r="L18" s="11"/>
      <c r="O18" s="11"/>
      <c r="P18" s="11"/>
      <c r="Q18" s="17"/>
      <c r="T18" s="11"/>
      <c r="U18" s="28" t="s">
        <v>505</v>
      </c>
      <c r="W18" s="28" t="s">
        <v>148</v>
      </c>
      <c r="Y18" s="28" t="s">
        <v>263</v>
      </c>
      <c r="Z18" s="28" t="s">
        <v>391</v>
      </c>
      <c r="AA18" s="50" t="s">
        <v>357</v>
      </c>
      <c r="AB18" s="50" t="s">
        <v>485</v>
      </c>
      <c r="AC18" s="27"/>
      <c r="AD18" s="27"/>
      <c r="AE18" s="27"/>
      <c r="AF18" s="26"/>
      <c r="AK18" s="37" t="str">
        <f t="shared" si="7"/>
        <v>Q</v>
      </c>
    </row>
    <row r="19" spans="1:37" ht="13.5" customHeight="1" x14ac:dyDescent="0.15">
      <c r="A19" s="12" t="s">
        <v>190</v>
      </c>
      <c r="B19" s="13"/>
      <c r="C19" s="11" t="str">
        <f t="shared" si="9"/>
        <v/>
      </c>
      <c r="D19" s="11" t="str">
        <f t="shared" si="8"/>
        <v>医療分野の研究開発関連、科学技術・イノベーション</v>
      </c>
      <c r="F19" s="16" t="s">
        <v>116</v>
      </c>
      <c r="G19" s="15"/>
      <c r="H19" s="11" t="str">
        <f t="shared" si="1"/>
        <v/>
      </c>
      <c r="I19" s="11" t="str">
        <f t="shared" si="5"/>
        <v>一般会計</v>
      </c>
      <c r="K19" s="11"/>
      <c r="L19" s="11"/>
      <c r="O19" s="11"/>
      <c r="P19" s="11"/>
      <c r="Q19" s="17"/>
      <c r="T19" s="11"/>
      <c r="U19" s="28" t="s">
        <v>506</v>
      </c>
      <c r="W19" s="28" t="s">
        <v>149</v>
      </c>
      <c r="Y19" s="28" t="s">
        <v>264</v>
      </c>
      <c r="Z19" s="28" t="s">
        <v>392</v>
      </c>
      <c r="AA19" s="50" t="s">
        <v>358</v>
      </c>
      <c r="AB19" s="50" t="s">
        <v>486</v>
      </c>
      <c r="AC19" s="27"/>
      <c r="AD19" s="27"/>
      <c r="AE19" s="27"/>
      <c r="AF19" s="26"/>
      <c r="AK19" s="37" t="str">
        <f t="shared" si="7"/>
        <v>R</v>
      </c>
    </row>
    <row r="20" spans="1:37" ht="13.5" customHeight="1" x14ac:dyDescent="0.15">
      <c r="A20" s="12" t="s">
        <v>191</v>
      </c>
      <c r="B20" s="13"/>
      <c r="C20" s="11" t="str">
        <f t="shared" si="9"/>
        <v/>
      </c>
      <c r="D20" s="11" t="str">
        <f t="shared" si="8"/>
        <v>医療分野の研究開発関連、科学技術・イノベーション</v>
      </c>
      <c r="F20" s="16" t="s">
        <v>189</v>
      </c>
      <c r="G20" s="15"/>
      <c r="H20" s="11" t="str">
        <f t="shared" si="1"/>
        <v/>
      </c>
      <c r="I20" s="11" t="str">
        <f t="shared" si="5"/>
        <v>一般会計</v>
      </c>
      <c r="K20" s="11"/>
      <c r="L20" s="11"/>
      <c r="O20" s="11"/>
      <c r="P20" s="11"/>
      <c r="Q20" s="17"/>
      <c r="T20" s="11"/>
      <c r="U20" s="28" t="s">
        <v>507</v>
      </c>
      <c r="W20" s="28" t="s">
        <v>150</v>
      </c>
      <c r="Y20" s="28" t="s">
        <v>265</v>
      </c>
      <c r="Z20" s="28" t="s">
        <v>393</v>
      </c>
      <c r="AA20" s="50" t="s">
        <v>359</v>
      </c>
      <c r="AB20" s="50" t="s">
        <v>487</v>
      </c>
      <c r="AC20" s="27"/>
      <c r="AD20" s="27"/>
      <c r="AE20" s="27"/>
      <c r="AF20" s="26"/>
      <c r="AK20" s="37" t="str">
        <f t="shared" si="7"/>
        <v>S</v>
      </c>
    </row>
    <row r="21" spans="1:37" ht="13.5" customHeight="1" x14ac:dyDescent="0.15">
      <c r="A21" s="12" t="s">
        <v>192</v>
      </c>
      <c r="B21" s="13"/>
      <c r="C21" s="11" t="str">
        <f t="shared" si="9"/>
        <v/>
      </c>
      <c r="D21" s="11" t="str">
        <f t="shared" si="8"/>
        <v>医療分野の研究開発関連、科学技術・イノベーション</v>
      </c>
      <c r="F21" s="16" t="s">
        <v>117</v>
      </c>
      <c r="G21" s="15"/>
      <c r="H21" s="11" t="str">
        <f t="shared" si="1"/>
        <v/>
      </c>
      <c r="I21" s="11" t="str">
        <f t="shared" si="5"/>
        <v>一般会計</v>
      </c>
      <c r="K21" s="11"/>
      <c r="L21" s="11"/>
      <c r="O21" s="11"/>
      <c r="P21" s="11"/>
      <c r="Q21" s="17"/>
      <c r="T21" s="11"/>
      <c r="U21" s="28" t="s">
        <v>508</v>
      </c>
      <c r="W21" s="28" t="s">
        <v>151</v>
      </c>
      <c r="Y21" s="28" t="s">
        <v>266</v>
      </c>
      <c r="Z21" s="28" t="s">
        <v>394</v>
      </c>
      <c r="AA21" s="50" t="s">
        <v>360</v>
      </c>
      <c r="AB21" s="50" t="s">
        <v>488</v>
      </c>
      <c r="AC21" s="27"/>
      <c r="AD21" s="27"/>
      <c r="AE21" s="27"/>
      <c r="AF21" s="26"/>
      <c r="AK21" s="37" t="str">
        <f t="shared" si="7"/>
        <v>T</v>
      </c>
    </row>
    <row r="22" spans="1:37" ht="13.5" customHeight="1" x14ac:dyDescent="0.15">
      <c r="A22" s="12" t="s">
        <v>193</v>
      </c>
      <c r="B22" s="13"/>
      <c r="C22" s="11" t="str">
        <f t="shared" si="9"/>
        <v/>
      </c>
      <c r="D22" s="11" t="str">
        <f>IF(C22="",D21,IF(D21&lt;&gt;"",CONCATENATE(D21,"、",C22),C22))</f>
        <v>医療分野の研究開発関連、科学技術・イノベーション</v>
      </c>
      <c r="F22" s="16" t="s">
        <v>118</v>
      </c>
      <c r="G22" s="15"/>
      <c r="H22" s="11" t="str">
        <f t="shared" si="1"/>
        <v/>
      </c>
      <c r="I22" s="11" t="str">
        <f t="shared" si="5"/>
        <v>一般会計</v>
      </c>
      <c r="K22" s="11"/>
      <c r="L22" s="11"/>
      <c r="O22" s="11"/>
      <c r="P22" s="11"/>
      <c r="Q22" s="17"/>
      <c r="T22" s="11"/>
      <c r="U22" s="28" t="s">
        <v>555</v>
      </c>
      <c r="W22" s="28" t="s">
        <v>152</v>
      </c>
      <c r="Y22" s="28" t="s">
        <v>267</v>
      </c>
      <c r="Z22" s="28" t="s">
        <v>395</v>
      </c>
      <c r="AA22" s="50" t="s">
        <v>361</v>
      </c>
      <c r="AB22" s="50" t="s">
        <v>489</v>
      </c>
      <c r="AC22" s="27"/>
      <c r="AD22" s="27"/>
      <c r="AE22" s="27"/>
      <c r="AF22" s="26"/>
      <c r="AK22" s="37" t="str">
        <f t="shared" si="7"/>
        <v>U</v>
      </c>
    </row>
    <row r="23" spans="1:37" ht="13.5" customHeight="1" x14ac:dyDescent="0.15">
      <c r="A23" s="48" t="s">
        <v>239</v>
      </c>
      <c r="B23" s="13"/>
      <c r="C23" s="11" t="str">
        <f t="shared" si="9"/>
        <v/>
      </c>
      <c r="D23" s="11" t="str">
        <f>IF(C23="",D22,IF(D22&lt;&gt;"",CONCATENATE(D22,"、",C23),C23))</f>
        <v>医療分野の研究開発関連、科学技術・イノベーション</v>
      </c>
      <c r="F23" s="16" t="s">
        <v>119</v>
      </c>
      <c r="G23" s="15"/>
      <c r="H23" s="11" t="str">
        <f t="shared" si="1"/>
        <v/>
      </c>
      <c r="I23" s="11" t="str">
        <f t="shared" si="5"/>
        <v>一般会計</v>
      </c>
      <c r="K23" s="11"/>
      <c r="L23" s="11"/>
      <c r="O23" s="11"/>
      <c r="P23" s="11"/>
      <c r="Q23" s="17"/>
      <c r="T23" s="11"/>
      <c r="U23" s="28" t="s">
        <v>509</v>
      </c>
      <c r="W23" s="28" t="s">
        <v>153</v>
      </c>
      <c r="Y23" s="28" t="s">
        <v>268</v>
      </c>
      <c r="Z23" s="28" t="s">
        <v>396</v>
      </c>
      <c r="AA23" s="50" t="s">
        <v>362</v>
      </c>
      <c r="AB23" s="50" t="s">
        <v>490</v>
      </c>
      <c r="AC23" s="27"/>
      <c r="AD23" s="27"/>
      <c r="AE23" s="27"/>
      <c r="AF23" s="26"/>
      <c r="AK23" s="37" t="str">
        <f t="shared" si="7"/>
        <v>V</v>
      </c>
    </row>
    <row r="24" spans="1:37" ht="13.5" customHeight="1" x14ac:dyDescent="0.15">
      <c r="A24" s="58"/>
      <c r="B24" s="46"/>
      <c r="F24" s="16" t="s">
        <v>242</v>
      </c>
      <c r="G24" s="15"/>
      <c r="H24" s="11" t="str">
        <f t="shared" si="1"/>
        <v/>
      </c>
      <c r="I24" s="11" t="str">
        <f t="shared" si="5"/>
        <v>一般会計</v>
      </c>
      <c r="K24" s="11"/>
      <c r="L24" s="11"/>
      <c r="O24" s="11"/>
      <c r="P24" s="11"/>
      <c r="Q24" s="17"/>
      <c r="T24" s="11"/>
      <c r="U24" s="28" t="s">
        <v>510</v>
      </c>
      <c r="W24" s="28" t="s">
        <v>154</v>
      </c>
      <c r="Y24" s="28" t="s">
        <v>269</v>
      </c>
      <c r="Z24" s="28" t="s">
        <v>397</v>
      </c>
      <c r="AA24" s="50" t="s">
        <v>363</v>
      </c>
      <c r="AB24" s="50" t="s">
        <v>491</v>
      </c>
      <c r="AC24" s="27"/>
      <c r="AD24" s="27"/>
      <c r="AE24" s="27"/>
      <c r="AF24" s="26"/>
      <c r="AK24" s="37" t="str">
        <f>CHAR(CODE(AK23)+1)</f>
        <v>W</v>
      </c>
    </row>
    <row r="25" spans="1:37" ht="13.5" customHeight="1" x14ac:dyDescent="0.15">
      <c r="A25" s="47"/>
      <c r="B25" s="46"/>
      <c r="F25" s="16" t="s">
        <v>120</v>
      </c>
      <c r="G25" s="15"/>
      <c r="H25" s="11" t="str">
        <f t="shared" si="1"/>
        <v/>
      </c>
      <c r="I25" s="11" t="str">
        <f t="shared" si="5"/>
        <v>一般会計</v>
      </c>
      <c r="K25" s="11"/>
      <c r="L25" s="11"/>
      <c r="O25" s="11"/>
      <c r="P25" s="11"/>
      <c r="Q25" s="17"/>
      <c r="T25" s="11"/>
      <c r="U25" s="28" t="s">
        <v>511</v>
      </c>
      <c r="W25" s="40"/>
      <c r="Y25" s="28" t="s">
        <v>270</v>
      </c>
      <c r="Z25" s="28" t="s">
        <v>398</v>
      </c>
      <c r="AA25" s="50" t="s">
        <v>364</v>
      </c>
      <c r="AB25" s="50" t="s">
        <v>492</v>
      </c>
      <c r="AC25" s="27"/>
      <c r="AD25" s="27"/>
      <c r="AE25" s="27"/>
      <c r="AF25" s="26"/>
      <c r="AK25" s="37" t="str">
        <f t="shared" si="7"/>
        <v>X</v>
      </c>
    </row>
    <row r="26" spans="1:37" ht="13.5" customHeight="1" x14ac:dyDescent="0.15">
      <c r="A26" s="47"/>
      <c r="B26" s="46"/>
      <c r="F26" s="16" t="s">
        <v>121</v>
      </c>
      <c r="G26" s="15"/>
      <c r="H26" s="11" t="str">
        <f t="shared" si="1"/>
        <v/>
      </c>
      <c r="I26" s="11" t="str">
        <f t="shared" si="5"/>
        <v>一般会計</v>
      </c>
      <c r="K26" s="11"/>
      <c r="L26" s="11"/>
      <c r="O26" s="11"/>
      <c r="P26" s="11"/>
      <c r="Q26" s="17"/>
      <c r="T26" s="11"/>
      <c r="U26" s="28" t="s">
        <v>512</v>
      </c>
      <c r="Y26" s="28" t="s">
        <v>271</v>
      </c>
      <c r="Z26" s="28" t="s">
        <v>399</v>
      </c>
      <c r="AA26" s="50" t="s">
        <v>365</v>
      </c>
      <c r="AB26" s="50" t="s">
        <v>493</v>
      </c>
      <c r="AC26" s="27"/>
      <c r="AD26" s="27"/>
      <c r="AE26" s="27"/>
      <c r="AF26" s="26"/>
      <c r="AK26" s="37" t="str">
        <f t="shared" si="7"/>
        <v>Y</v>
      </c>
    </row>
    <row r="27" spans="1:37" ht="13.5" customHeight="1" x14ac:dyDescent="0.15">
      <c r="A27" s="11" t="str">
        <f>IF(D23="", "-", D23)</f>
        <v>医療分野の研究開発関連、科学技術・イノベーション</v>
      </c>
      <c r="B27" s="11"/>
      <c r="F27" s="16" t="s">
        <v>122</v>
      </c>
      <c r="G27" s="15"/>
      <c r="H27" s="11" t="str">
        <f t="shared" si="1"/>
        <v/>
      </c>
      <c r="I27" s="11" t="str">
        <f t="shared" si="5"/>
        <v>一般会計</v>
      </c>
      <c r="K27" s="11"/>
      <c r="L27" s="11"/>
      <c r="O27" s="11"/>
      <c r="P27" s="11"/>
      <c r="Q27" s="17"/>
      <c r="T27" s="11"/>
      <c r="U27" s="28" t="s">
        <v>513</v>
      </c>
      <c r="Y27" s="28" t="s">
        <v>272</v>
      </c>
      <c r="Z27" s="28" t="s">
        <v>400</v>
      </c>
      <c r="AA27" s="50" t="s">
        <v>366</v>
      </c>
      <c r="AB27" s="50" t="s">
        <v>494</v>
      </c>
      <c r="AC27" s="27"/>
      <c r="AD27" s="27"/>
      <c r="AE27" s="27"/>
      <c r="AF27" s="26"/>
      <c r="AK27" s="37" t="str">
        <f>CHAR(CODE(AK26)+1)</f>
        <v>Z</v>
      </c>
    </row>
    <row r="28" spans="1:37" ht="13.5" customHeight="1" x14ac:dyDescent="0.15">
      <c r="B28" s="11"/>
      <c r="F28" s="16" t="s">
        <v>123</v>
      </c>
      <c r="G28" s="15"/>
      <c r="H28" s="11" t="str">
        <f t="shared" si="1"/>
        <v/>
      </c>
      <c r="I28" s="11" t="str">
        <f t="shared" si="5"/>
        <v>一般会計</v>
      </c>
      <c r="K28" s="11"/>
      <c r="L28" s="11"/>
      <c r="O28" s="11"/>
      <c r="P28" s="11"/>
      <c r="Q28" s="17"/>
      <c r="T28" s="11"/>
      <c r="U28" s="28" t="s">
        <v>514</v>
      </c>
      <c r="Y28" s="28" t="s">
        <v>273</v>
      </c>
      <c r="Z28" s="28" t="s">
        <v>401</v>
      </c>
      <c r="AA28" s="50" t="s">
        <v>367</v>
      </c>
      <c r="AB28" s="50" t="s">
        <v>495</v>
      </c>
      <c r="AC28" s="27"/>
      <c r="AD28" s="27"/>
      <c r="AE28" s="27"/>
      <c r="AF28" s="26"/>
      <c r="AK28" s="37" t="s">
        <v>176</v>
      </c>
    </row>
    <row r="29" spans="1:37" ht="13.5" customHeight="1" x14ac:dyDescent="0.15">
      <c r="A29" s="11"/>
      <c r="B29" s="11"/>
      <c r="F29" s="16" t="s">
        <v>181</v>
      </c>
      <c r="G29" s="15"/>
      <c r="H29" s="11" t="str">
        <f t="shared" si="1"/>
        <v/>
      </c>
      <c r="I29" s="11" t="str">
        <f t="shared" si="5"/>
        <v>一般会計</v>
      </c>
      <c r="K29" s="11"/>
      <c r="L29" s="11"/>
      <c r="O29" s="11"/>
      <c r="P29" s="11"/>
      <c r="Q29" s="17"/>
      <c r="T29" s="11"/>
      <c r="U29" s="28" t="s">
        <v>515</v>
      </c>
      <c r="Y29" s="28" t="s">
        <v>274</v>
      </c>
      <c r="Z29" s="28" t="s">
        <v>402</v>
      </c>
      <c r="AA29" s="50" t="s">
        <v>368</v>
      </c>
      <c r="AB29" s="50" t="s">
        <v>496</v>
      </c>
      <c r="AC29" s="27"/>
      <c r="AD29" s="27"/>
      <c r="AE29" s="27"/>
      <c r="AF29" s="26"/>
      <c r="AK29" s="37" t="str">
        <f t="shared" si="7"/>
        <v>b</v>
      </c>
    </row>
    <row r="30" spans="1:37" ht="13.5" customHeight="1" x14ac:dyDescent="0.15">
      <c r="A30" s="11"/>
      <c r="B30" s="11"/>
      <c r="F30" s="16" t="s">
        <v>182</v>
      </c>
      <c r="G30" s="15"/>
      <c r="H30" s="11" t="str">
        <f t="shared" si="1"/>
        <v/>
      </c>
      <c r="I30" s="11" t="str">
        <f t="shared" si="5"/>
        <v>一般会計</v>
      </c>
      <c r="K30" s="11"/>
      <c r="L30" s="11"/>
      <c r="O30" s="11"/>
      <c r="P30" s="11"/>
      <c r="Q30" s="17"/>
      <c r="T30" s="11"/>
      <c r="U30" s="28" t="s">
        <v>516</v>
      </c>
      <c r="Y30" s="28" t="s">
        <v>275</v>
      </c>
      <c r="Z30" s="28" t="s">
        <v>403</v>
      </c>
      <c r="AA30" s="50" t="s">
        <v>369</v>
      </c>
      <c r="AB30" s="50" t="s">
        <v>497</v>
      </c>
      <c r="AC30" s="27"/>
      <c r="AD30" s="27"/>
      <c r="AE30" s="27"/>
      <c r="AF30" s="26"/>
      <c r="AK30" s="37" t="str">
        <f t="shared" si="7"/>
        <v>c</v>
      </c>
    </row>
    <row r="31" spans="1:37" ht="13.5" customHeight="1" x14ac:dyDescent="0.15">
      <c r="A31" s="11"/>
      <c r="B31" s="11"/>
      <c r="F31" s="16" t="s">
        <v>183</v>
      </c>
      <c r="G31" s="15"/>
      <c r="H31" s="11" t="str">
        <f t="shared" si="1"/>
        <v/>
      </c>
      <c r="I31" s="11" t="str">
        <f t="shared" si="5"/>
        <v>一般会計</v>
      </c>
      <c r="K31" s="11"/>
      <c r="L31" s="11"/>
      <c r="O31" s="11"/>
      <c r="P31" s="11"/>
      <c r="Q31" s="17"/>
      <c r="T31" s="11"/>
      <c r="U31" s="28" t="s">
        <v>517</v>
      </c>
      <c r="Y31" s="28" t="s">
        <v>276</v>
      </c>
      <c r="Z31" s="28" t="s">
        <v>404</v>
      </c>
      <c r="AA31" s="50" t="s">
        <v>370</v>
      </c>
      <c r="AB31" s="50" t="s">
        <v>498</v>
      </c>
      <c r="AC31" s="27"/>
      <c r="AD31" s="27"/>
      <c r="AE31" s="27"/>
      <c r="AF31" s="26"/>
      <c r="AK31" s="37" t="str">
        <f t="shared" si="7"/>
        <v>d</v>
      </c>
    </row>
    <row r="32" spans="1:37" ht="13.5" customHeight="1" x14ac:dyDescent="0.15">
      <c r="A32" s="11"/>
      <c r="B32" s="11"/>
      <c r="F32" s="16" t="s">
        <v>184</v>
      </c>
      <c r="G32" s="15"/>
      <c r="H32" s="11" t="str">
        <f t="shared" si="1"/>
        <v/>
      </c>
      <c r="I32" s="11" t="str">
        <f t="shared" si="5"/>
        <v>一般会計</v>
      </c>
      <c r="K32" s="11"/>
      <c r="L32" s="11"/>
      <c r="O32" s="11"/>
      <c r="P32" s="11"/>
      <c r="Q32" s="17"/>
      <c r="T32" s="11"/>
      <c r="U32" s="28" t="s">
        <v>518</v>
      </c>
      <c r="Y32" s="28" t="s">
        <v>277</v>
      </c>
      <c r="Z32" s="28" t="s">
        <v>405</v>
      </c>
      <c r="AA32" s="50" t="s">
        <v>61</v>
      </c>
      <c r="AB32" s="50" t="s">
        <v>61</v>
      </c>
      <c r="AC32" s="27"/>
      <c r="AD32" s="27"/>
      <c r="AE32" s="27"/>
      <c r="AF32" s="26"/>
      <c r="AK32" s="37" t="str">
        <f t="shared" si="7"/>
        <v>e</v>
      </c>
    </row>
    <row r="33" spans="1:37" ht="13.5" customHeight="1" x14ac:dyDescent="0.15">
      <c r="A33" s="11"/>
      <c r="B33" s="11"/>
      <c r="F33" s="16" t="s">
        <v>185</v>
      </c>
      <c r="G33" s="15"/>
      <c r="H33" s="11" t="str">
        <f t="shared" si="1"/>
        <v/>
      </c>
      <c r="I33" s="11" t="str">
        <f t="shared" si="5"/>
        <v>一般会計</v>
      </c>
      <c r="K33" s="11"/>
      <c r="L33" s="11"/>
      <c r="O33" s="11"/>
      <c r="P33" s="11"/>
      <c r="Q33" s="17"/>
      <c r="T33" s="11"/>
      <c r="U33" s="28" t="s">
        <v>519</v>
      </c>
      <c r="Y33" s="28" t="s">
        <v>278</v>
      </c>
      <c r="Z33" s="28" t="s">
        <v>406</v>
      </c>
      <c r="AA33" s="40"/>
      <c r="AB33" s="27"/>
      <c r="AC33" s="27"/>
      <c r="AD33" s="27"/>
      <c r="AE33" s="27"/>
      <c r="AF33" s="26"/>
      <c r="AK33" s="37" t="str">
        <f t="shared" si="7"/>
        <v>f</v>
      </c>
    </row>
    <row r="34" spans="1:37" ht="13.5" customHeight="1" x14ac:dyDescent="0.15">
      <c r="A34" s="11"/>
      <c r="B34" s="11"/>
      <c r="F34" s="16" t="s">
        <v>186</v>
      </c>
      <c r="G34" s="15"/>
      <c r="H34" s="11" t="str">
        <f t="shared" si="1"/>
        <v/>
      </c>
      <c r="I34" s="11" t="str">
        <f t="shared" si="5"/>
        <v>一般会計</v>
      </c>
      <c r="K34" s="11"/>
      <c r="L34" s="11"/>
      <c r="O34" s="11"/>
      <c r="P34" s="11"/>
      <c r="Q34" s="17"/>
      <c r="T34" s="11"/>
      <c r="U34" s="28" t="s">
        <v>520</v>
      </c>
      <c r="Y34" s="28" t="s">
        <v>279</v>
      </c>
      <c r="Z34" s="28" t="s">
        <v>407</v>
      </c>
      <c r="AB34" s="27"/>
      <c r="AC34" s="27"/>
      <c r="AD34" s="27"/>
      <c r="AE34" s="27"/>
      <c r="AF34" s="26"/>
      <c r="AK34" s="37" t="str">
        <f t="shared" si="7"/>
        <v>g</v>
      </c>
    </row>
    <row r="35" spans="1:37" ht="13.5" customHeight="1" x14ac:dyDescent="0.15">
      <c r="A35" s="11"/>
      <c r="B35" s="11"/>
      <c r="F35" s="16" t="s">
        <v>187</v>
      </c>
      <c r="G35" s="15"/>
      <c r="H35" s="11" t="str">
        <f t="shared" si="1"/>
        <v/>
      </c>
      <c r="I35" s="11" t="str">
        <f t="shared" si="5"/>
        <v>一般会計</v>
      </c>
      <c r="K35" s="11"/>
      <c r="L35" s="11"/>
      <c r="O35" s="11"/>
      <c r="P35" s="11"/>
      <c r="Q35" s="17"/>
      <c r="T35" s="11"/>
      <c r="U35" s="28" t="s">
        <v>521</v>
      </c>
      <c r="Y35" s="28" t="s">
        <v>280</v>
      </c>
      <c r="Z35" s="28" t="s">
        <v>408</v>
      </c>
      <c r="AC35" s="27"/>
      <c r="AF35" s="26"/>
      <c r="AK35" s="37" t="str">
        <f t="shared" si="7"/>
        <v>h</v>
      </c>
    </row>
    <row r="36" spans="1:37" ht="13.5" customHeight="1" x14ac:dyDescent="0.15">
      <c r="A36" s="11"/>
      <c r="B36" s="11"/>
      <c r="F36" s="16" t="s">
        <v>188</v>
      </c>
      <c r="G36" s="15"/>
      <c r="H36" s="11" t="str">
        <f t="shared" si="1"/>
        <v/>
      </c>
      <c r="I36" s="11" t="str">
        <f t="shared" si="5"/>
        <v>一般会計</v>
      </c>
      <c r="K36" s="11"/>
      <c r="L36" s="11"/>
      <c r="O36" s="11"/>
      <c r="P36" s="11"/>
      <c r="Q36" s="17"/>
      <c r="T36" s="11"/>
      <c r="Y36" s="28" t="s">
        <v>281</v>
      </c>
      <c r="Z36" s="28" t="s">
        <v>409</v>
      </c>
      <c r="AF36" s="26"/>
      <c r="AK36" s="37" t="str">
        <f t="shared" si="7"/>
        <v>i</v>
      </c>
    </row>
    <row r="37" spans="1:37" ht="13.5" customHeight="1" x14ac:dyDescent="0.15">
      <c r="A37" s="11"/>
      <c r="B37" s="11"/>
      <c r="F37" s="11"/>
      <c r="G37" s="17"/>
      <c r="H37" s="11" t="str">
        <f t="shared" si="1"/>
        <v/>
      </c>
      <c r="I37" s="11" t="str">
        <f t="shared" si="5"/>
        <v>一般会計</v>
      </c>
      <c r="K37" s="11"/>
      <c r="L37" s="11"/>
      <c r="O37" s="11"/>
      <c r="P37" s="11"/>
      <c r="Q37" s="17"/>
      <c r="T37" s="11"/>
      <c r="Y37" s="28" t="s">
        <v>282</v>
      </c>
      <c r="Z37" s="28" t="s">
        <v>410</v>
      </c>
      <c r="AF37" s="26"/>
      <c r="AK37" s="37" t="str">
        <f t="shared" si="7"/>
        <v>j</v>
      </c>
    </row>
    <row r="38" spans="1:37" x14ac:dyDescent="0.15">
      <c r="A38" s="11"/>
      <c r="B38" s="11"/>
      <c r="F38" s="11"/>
      <c r="G38" s="17"/>
      <c r="K38" s="11"/>
      <c r="L38" s="11"/>
      <c r="O38" s="11"/>
      <c r="P38" s="11"/>
      <c r="Q38" s="17"/>
      <c r="T38" s="11"/>
      <c r="Y38" s="28" t="s">
        <v>283</v>
      </c>
      <c r="Z38" s="28" t="s">
        <v>411</v>
      </c>
      <c r="AF38" s="26"/>
      <c r="AK38" s="37" t="str">
        <f t="shared" si="7"/>
        <v>k</v>
      </c>
    </row>
    <row r="39" spans="1:37" x14ac:dyDescent="0.15">
      <c r="A39" s="11"/>
      <c r="B39" s="11"/>
      <c r="F39" s="11" t="str">
        <f>I37</f>
        <v>一般会計</v>
      </c>
      <c r="G39" s="17"/>
      <c r="K39" s="11"/>
      <c r="L39" s="11"/>
      <c r="O39" s="11"/>
      <c r="P39" s="11"/>
      <c r="Q39" s="17"/>
      <c r="T39" s="11"/>
      <c r="U39" s="28" t="s">
        <v>523</v>
      </c>
      <c r="Y39" s="28" t="s">
        <v>284</v>
      </c>
      <c r="Z39" s="28" t="s">
        <v>412</v>
      </c>
      <c r="AF39" s="26"/>
      <c r="AK39" s="37" t="str">
        <f t="shared" si="7"/>
        <v>l</v>
      </c>
    </row>
    <row r="40" spans="1:37" x14ac:dyDescent="0.15">
      <c r="A40" s="11"/>
      <c r="B40" s="11"/>
      <c r="F40" s="11"/>
      <c r="G40" s="17"/>
      <c r="K40" s="11"/>
      <c r="L40" s="11"/>
      <c r="O40" s="11"/>
      <c r="P40" s="11"/>
      <c r="Q40" s="17"/>
      <c r="T40" s="11"/>
      <c r="U40" s="28"/>
      <c r="Y40" s="28" t="s">
        <v>285</v>
      </c>
      <c r="Z40" s="28" t="s">
        <v>413</v>
      </c>
      <c r="AF40" s="26"/>
      <c r="AK40" s="37" t="str">
        <f t="shared" si="7"/>
        <v>m</v>
      </c>
    </row>
    <row r="41" spans="1:37" x14ac:dyDescent="0.15">
      <c r="A41" s="11"/>
      <c r="B41" s="11"/>
      <c r="F41" s="11"/>
      <c r="G41" s="17"/>
      <c r="K41" s="11"/>
      <c r="L41" s="11"/>
      <c r="O41" s="11"/>
      <c r="P41" s="11"/>
      <c r="Q41" s="17"/>
      <c r="T41" s="11"/>
      <c r="U41" s="28" t="s">
        <v>228</v>
      </c>
      <c r="Y41" s="28" t="s">
        <v>286</v>
      </c>
      <c r="Z41" s="28" t="s">
        <v>414</v>
      </c>
      <c r="AF41" s="26"/>
      <c r="AK41" s="37" t="str">
        <f t="shared" si="7"/>
        <v>n</v>
      </c>
    </row>
    <row r="42" spans="1:37" x14ac:dyDescent="0.15">
      <c r="A42" s="11"/>
      <c r="B42" s="11"/>
      <c r="F42" s="11"/>
      <c r="G42" s="17"/>
      <c r="K42" s="11"/>
      <c r="L42" s="11"/>
      <c r="O42" s="11"/>
      <c r="P42" s="11"/>
      <c r="Q42" s="17"/>
      <c r="T42" s="11"/>
      <c r="U42" s="28" t="s">
        <v>235</v>
      </c>
      <c r="Y42" s="28" t="s">
        <v>287</v>
      </c>
      <c r="Z42" s="28" t="s">
        <v>415</v>
      </c>
      <c r="AF42" s="26"/>
      <c r="AK42" s="37" t="str">
        <f t="shared" si="7"/>
        <v>o</v>
      </c>
    </row>
    <row r="43" spans="1:37" x14ac:dyDescent="0.15">
      <c r="A43" s="11"/>
      <c r="B43" s="11"/>
      <c r="F43" s="11"/>
      <c r="G43" s="17"/>
      <c r="K43" s="11"/>
      <c r="L43" s="11"/>
      <c r="O43" s="11"/>
      <c r="P43" s="11"/>
      <c r="Q43" s="17"/>
      <c r="T43" s="11"/>
      <c r="Y43" s="28" t="s">
        <v>288</v>
      </c>
      <c r="Z43" s="28" t="s">
        <v>416</v>
      </c>
      <c r="AF43" s="26"/>
      <c r="AK43" s="37" t="str">
        <f t="shared" si="7"/>
        <v>p</v>
      </c>
    </row>
    <row r="44" spans="1:37" x14ac:dyDescent="0.15">
      <c r="A44" s="11"/>
      <c r="B44" s="11"/>
      <c r="F44" s="11"/>
      <c r="G44" s="17"/>
      <c r="K44" s="11"/>
      <c r="L44" s="11"/>
      <c r="O44" s="11"/>
      <c r="P44" s="11"/>
      <c r="Q44" s="17"/>
      <c r="T44" s="11"/>
      <c r="Y44" s="28" t="s">
        <v>289</v>
      </c>
      <c r="Z44" s="28" t="s">
        <v>417</v>
      </c>
      <c r="AF44" s="26"/>
      <c r="AK44" s="37" t="str">
        <f t="shared" si="7"/>
        <v>q</v>
      </c>
    </row>
    <row r="45" spans="1:37" x14ac:dyDescent="0.15">
      <c r="A45" s="11"/>
      <c r="B45" s="11"/>
      <c r="F45" s="11"/>
      <c r="G45" s="17"/>
      <c r="K45" s="11"/>
      <c r="L45" s="11"/>
      <c r="O45" s="11"/>
      <c r="P45" s="11"/>
      <c r="Q45" s="17"/>
      <c r="T45" s="11"/>
      <c r="U45" s="25" t="s">
        <v>156</v>
      </c>
      <c r="Y45" s="28" t="s">
        <v>290</v>
      </c>
      <c r="Z45" s="28" t="s">
        <v>418</v>
      </c>
      <c r="AF45" s="26"/>
      <c r="AK45" s="37" t="str">
        <f t="shared" si="7"/>
        <v>r</v>
      </c>
    </row>
    <row r="46" spans="1:37" x14ac:dyDescent="0.15">
      <c r="A46" s="11"/>
      <c r="B46" s="11"/>
      <c r="F46" s="11"/>
      <c r="G46" s="17"/>
      <c r="K46" s="11"/>
      <c r="L46" s="11"/>
      <c r="O46" s="11"/>
      <c r="P46" s="11"/>
      <c r="Q46" s="17"/>
      <c r="T46" s="11"/>
      <c r="U46" s="56" t="s">
        <v>554</v>
      </c>
      <c r="Y46" s="28" t="s">
        <v>291</v>
      </c>
      <c r="Z46" s="28" t="s">
        <v>419</v>
      </c>
      <c r="AF46" s="26"/>
      <c r="AK46" s="37" t="str">
        <f t="shared" si="7"/>
        <v>s</v>
      </c>
    </row>
    <row r="47" spans="1:37" x14ac:dyDescent="0.15">
      <c r="A47" s="11"/>
      <c r="B47" s="11"/>
      <c r="F47" s="11"/>
      <c r="G47" s="17"/>
      <c r="K47" s="11"/>
      <c r="L47" s="11"/>
      <c r="O47" s="11"/>
      <c r="P47" s="11"/>
      <c r="Q47" s="17"/>
      <c r="T47" s="11"/>
      <c r="Y47" s="28" t="s">
        <v>292</v>
      </c>
      <c r="Z47" s="28" t="s">
        <v>420</v>
      </c>
      <c r="AF47" s="26"/>
      <c r="AK47" s="37" t="str">
        <f t="shared" si="7"/>
        <v>t</v>
      </c>
    </row>
    <row r="48" spans="1:37" x14ac:dyDescent="0.15">
      <c r="A48" s="11"/>
      <c r="B48" s="11"/>
      <c r="F48" s="11"/>
      <c r="G48" s="17"/>
      <c r="K48" s="11"/>
      <c r="L48" s="11"/>
      <c r="O48" s="11"/>
      <c r="P48" s="11"/>
      <c r="Q48" s="17"/>
      <c r="T48" s="11"/>
      <c r="U48" s="56">
        <v>2021</v>
      </c>
      <c r="Y48" s="28" t="s">
        <v>293</v>
      </c>
      <c r="Z48" s="28" t="s">
        <v>421</v>
      </c>
      <c r="AF48" s="26"/>
      <c r="AK48" s="37" t="str">
        <f t="shared" si="7"/>
        <v>u</v>
      </c>
    </row>
    <row r="49" spans="1:37" x14ac:dyDescent="0.15">
      <c r="A49" s="11"/>
      <c r="B49" s="11"/>
      <c r="F49" s="11"/>
      <c r="G49" s="17"/>
      <c r="K49" s="11"/>
      <c r="L49" s="11"/>
      <c r="O49" s="11"/>
      <c r="P49" s="11"/>
      <c r="Q49" s="17"/>
      <c r="T49" s="11"/>
      <c r="U49" s="56">
        <v>2022</v>
      </c>
      <c r="Y49" s="28" t="s">
        <v>294</v>
      </c>
      <c r="Z49" s="28" t="s">
        <v>422</v>
      </c>
      <c r="AF49" s="26"/>
      <c r="AK49" s="37" t="str">
        <f t="shared" si="7"/>
        <v>v</v>
      </c>
    </row>
    <row r="50" spans="1:37" x14ac:dyDescent="0.15">
      <c r="A50" s="11"/>
      <c r="B50" s="11"/>
      <c r="F50" s="11"/>
      <c r="G50" s="17"/>
      <c r="K50" s="11"/>
      <c r="L50" s="11"/>
      <c r="O50" s="11"/>
      <c r="P50" s="11"/>
      <c r="Q50" s="17"/>
      <c r="T50" s="11"/>
      <c r="U50" s="56">
        <v>2023</v>
      </c>
      <c r="Y50" s="28" t="s">
        <v>295</v>
      </c>
      <c r="Z50" s="28" t="s">
        <v>423</v>
      </c>
      <c r="AF50" s="26"/>
    </row>
    <row r="51" spans="1:37" x14ac:dyDescent="0.15">
      <c r="A51" s="11"/>
      <c r="B51" s="11"/>
      <c r="F51" s="11"/>
      <c r="G51" s="17"/>
      <c r="K51" s="11"/>
      <c r="L51" s="11"/>
      <c r="O51" s="11"/>
      <c r="P51" s="11"/>
      <c r="Q51" s="17"/>
      <c r="T51" s="11"/>
      <c r="U51" s="56">
        <v>2024</v>
      </c>
      <c r="Y51" s="28" t="s">
        <v>296</v>
      </c>
      <c r="Z51" s="28" t="s">
        <v>424</v>
      </c>
      <c r="AF51" s="26"/>
    </row>
    <row r="52" spans="1:37" x14ac:dyDescent="0.15">
      <c r="A52" s="11"/>
      <c r="B52" s="11"/>
      <c r="F52" s="11"/>
      <c r="G52" s="17"/>
      <c r="K52" s="11"/>
      <c r="L52" s="11"/>
      <c r="O52" s="11"/>
      <c r="P52" s="11"/>
      <c r="Q52" s="17"/>
      <c r="T52" s="11"/>
      <c r="U52" s="56">
        <v>2025</v>
      </c>
      <c r="Y52" s="28" t="s">
        <v>297</v>
      </c>
      <c r="Z52" s="28" t="s">
        <v>425</v>
      </c>
      <c r="AF52" s="26"/>
    </row>
    <row r="53" spans="1:37" x14ac:dyDescent="0.15">
      <c r="A53" s="11"/>
      <c r="B53" s="11"/>
      <c r="F53" s="11"/>
      <c r="G53" s="17"/>
      <c r="K53" s="11"/>
      <c r="L53" s="11"/>
      <c r="O53" s="11"/>
      <c r="P53" s="11"/>
      <c r="Q53" s="17"/>
      <c r="T53" s="11"/>
      <c r="U53" s="56">
        <v>2026</v>
      </c>
      <c r="Y53" s="28" t="s">
        <v>298</v>
      </c>
      <c r="Z53" s="28" t="s">
        <v>426</v>
      </c>
      <c r="AF53" s="26"/>
    </row>
    <row r="54" spans="1:37" x14ac:dyDescent="0.15">
      <c r="A54" s="11"/>
      <c r="B54" s="11"/>
      <c r="F54" s="11"/>
      <c r="G54" s="17"/>
      <c r="K54" s="11"/>
      <c r="L54" s="11"/>
      <c r="O54" s="11"/>
      <c r="P54" s="18"/>
      <c r="Q54" s="17"/>
      <c r="T54" s="11"/>
      <c r="Y54" s="28" t="s">
        <v>299</v>
      </c>
      <c r="Z54" s="28" t="s">
        <v>427</v>
      </c>
      <c r="AF54" s="26"/>
    </row>
    <row r="55" spans="1:37" x14ac:dyDescent="0.15">
      <c r="A55" s="11"/>
      <c r="B55" s="11"/>
      <c r="F55" s="11"/>
      <c r="G55" s="17"/>
      <c r="K55" s="11"/>
      <c r="L55" s="11"/>
      <c r="O55" s="11"/>
      <c r="P55" s="11"/>
      <c r="Q55" s="17"/>
      <c r="T55" s="11"/>
      <c r="Y55" s="28" t="s">
        <v>300</v>
      </c>
      <c r="Z55" s="28" t="s">
        <v>428</v>
      </c>
      <c r="AF55" s="26"/>
    </row>
    <row r="56" spans="1:37" x14ac:dyDescent="0.15">
      <c r="A56" s="11"/>
      <c r="B56" s="11"/>
      <c r="F56" s="11"/>
      <c r="G56" s="17"/>
      <c r="K56" s="11"/>
      <c r="L56" s="11"/>
      <c r="O56" s="11"/>
      <c r="P56" s="11"/>
      <c r="Q56" s="17"/>
      <c r="T56" s="11"/>
      <c r="U56" s="56">
        <v>20</v>
      </c>
      <c r="Y56" s="28" t="s">
        <v>301</v>
      </c>
      <c r="Z56" s="28" t="s">
        <v>429</v>
      </c>
      <c r="AF56" s="26"/>
    </row>
    <row r="57" spans="1:37" x14ac:dyDescent="0.15">
      <c r="A57" s="11"/>
      <c r="B57" s="11"/>
      <c r="F57" s="11"/>
      <c r="G57" s="17"/>
      <c r="K57" s="11"/>
      <c r="L57" s="11"/>
      <c r="O57" s="11"/>
      <c r="P57" s="11"/>
      <c r="Q57" s="17"/>
      <c r="T57" s="11"/>
      <c r="U57" s="28" t="s">
        <v>499</v>
      </c>
      <c r="Y57" s="28" t="s">
        <v>302</v>
      </c>
      <c r="Z57" s="28" t="s">
        <v>430</v>
      </c>
      <c r="AF57" s="26"/>
    </row>
    <row r="58" spans="1:37" x14ac:dyDescent="0.15">
      <c r="A58" s="11"/>
      <c r="B58" s="11"/>
      <c r="F58" s="11"/>
      <c r="G58" s="17"/>
      <c r="K58" s="11"/>
      <c r="L58" s="11"/>
      <c r="O58" s="11"/>
      <c r="P58" s="11"/>
      <c r="Q58" s="17"/>
      <c r="T58" s="11"/>
      <c r="U58" s="28" t="s">
        <v>500</v>
      </c>
      <c r="Y58" s="28" t="s">
        <v>303</v>
      </c>
      <c r="Z58" s="28" t="s">
        <v>431</v>
      </c>
      <c r="AF58" s="26"/>
    </row>
    <row r="59" spans="1:37" x14ac:dyDescent="0.15">
      <c r="A59" s="11"/>
      <c r="B59" s="11"/>
      <c r="F59" s="11"/>
      <c r="G59" s="17"/>
      <c r="K59" s="11"/>
      <c r="L59" s="11"/>
      <c r="O59" s="11"/>
      <c r="P59" s="11"/>
      <c r="Q59" s="17"/>
      <c r="T59" s="11"/>
      <c r="Y59" s="28" t="s">
        <v>304</v>
      </c>
      <c r="Z59" s="28" t="s">
        <v>432</v>
      </c>
      <c r="AF59" s="26"/>
    </row>
    <row r="60" spans="1:37" x14ac:dyDescent="0.15">
      <c r="A60" s="11"/>
      <c r="B60" s="11"/>
      <c r="F60" s="11"/>
      <c r="G60" s="17"/>
      <c r="K60" s="11"/>
      <c r="L60" s="11"/>
      <c r="O60" s="11"/>
      <c r="P60" s="11"/>
      <c r="Q60" s="17"/>
      <c r="T60" s="11"/>
      <c r="Y60" s="28" t="s">
        <v>305</v>
      </c>
      <c r="Z60" s="28" t="s">
        <v>433</v>
      </c>
      <c r="AF60" s="26"/>
    </row>
    <row r="61" spans="1:37" x14ac:dyDescent="0.15">
      <c r="A61" s="11"/>
      <c r="B61" s="11"/>
      <c r="F61" s="11"/>
      <c r="G61" s="17"/>
      <c r="K61" s="11"/>
      <c r="L61" s="11"/>
      <c r="O61" s="11"/>
      <c r="P61" s="11"/>
      <c r="Q61" s="17"/>
      <c r="T61" s="11"/>
      <c r="Y61" s="28" t="s">
        <v>306</v>
      </c>
      <c r="Z61" s="28" t="s">
        <v>434</v>
      </c>
      <c r="AF61" s="26"/>
    </row>
    <row r="62" spans="1:37" x14ac:dyDescent="0.15">
      <c r="A62" s="11"/>
      <c r="B62" s="11"/>
      <c r="F62" s="11"/>
      <c r="G62" s="17"/>
      <c r="K62" s="11"/>
      <c r="L62" s="11"/>
      <c r="O62" s="11"/>
      <c r="P62" s="11"/>
      <c r="Q62" s="17"/>
      <c r="T62" s="11"/>
      <c r="Y62" s="28" t="s">
        <v>307</v>
      </c>
      <c r="Z62" s="28" t="s">
        <v>435</v>
      </c>
      <c r="AF62" s="26"/>
    </row>
    <row r="63" spans="1:37" x14ac:dyDescent="0.15">
      <c r="A63" s="11"/>
      <c r="B63" s="11"/>
      <c r="F63" s="11"/>
      <c r="G63" s="17"/>
      <c r="K63" s="11"/>
      <c r="L63" s="11"/>
      <c r="O63" s="11"/>
      <c r="P63" s="11"/>
      <c r="Q63" s="17"/>
      <c r="T63" s="11"/>
      <c r="Y63" s="28" t="s">
        <v>308</v>
      </c>
      <c r="Z63" s="28" t="s">
        <v>436</v>
      </c>
      <c r="AF63" s="26"/>
    </row>
    <row r="64" spans="1:37" x14ac:dyDescent="0.15">
      <c r="A64" s="11"/>
      <c r="B64" s="11"/>
      <c r="F64" s="11"/>
      <c r="G64" s="17"/>
      <c r="K64" s="11"/>
      <c r="L64" s="11"/>
      <c r="O64" s="11"/>
      <c r="P64" s="11"/>
      <c r="Q64" s="17"/>
      <c r="T64" s="11"/>
      <c r="Y64" s="28" t="s">
        <v>309</v>
      </c>
      <c r="Z64" s="28" t="s">
        <v>437</v>
      </c>
      <c r="AF64" s="26"/>
    </row>
    <row r="65" spans="1:32" x14ac:dyDescent="0.15">
      <c r="A65" s="11"/>
      <c r="B65" s="11"/>
      <c r="F65" s="11"/>
      <c r="G65" s="17"/>
      <c r="K65" s="11"/>
      <c r="L65" s="11"/>
      <c r="O65" s="11"/>
      <c r="P65" s="11"/>
      <c r="Q65" s="17"/>
      <c r="T65" s="11"/>
      <c r="Y65" s="28" t="s">
        <v>310</v>
      </c>
      <c r="Z65" s="28" t="s">
        <v>438</v>
      </c>
      <c r="AF65" s="26"/>
    </row>
    <row r="66" spans="1:32" x14ac:dyDescent="0.15">
      <c r="A66" s="11"/>
      <c r="B66" s="11"/>
      <c r="F66" s="11"/>
      <c r="G66" s="17"/>
      <c r="K66" s="11"/>
      <c r="L66" s="11"/>
      <c r="O66" s="11"/>
      <c r="P66" s="11"/>
      <c r="Q66" s="17"/>
      <c r="T66" s="11"/>
      <c r="Y66" s="28" t="s">
        <v>62</v>
      </c>
      <c r="Z66" s="28" t="s">
        <v>439</v>
      </c>
      <c r="AF66" s="26"/>
    </row>
    <row r="67" spans="1:32" x14ac:dyDescent="0.15">
      <c r="A67" s="11"/>
      <c r="B67" s="11"/>
      <c r="F67" s="11"/>
      <c r="G67" s="17"/>
      <c r="K67" s="11"/>
      <c r="L67" s="11"/>
      <c r="O67" s="11"/>
      <c r="P67" s="11"/>
      <c r="Q67" s="17"/>
      <c r="T67" s="11"/>
      <c r="Y67" s="28" t="s">
        <v>311</v>
      </c>
      <c r="Z67" s="28" t="s">
        <v>440</v>
      </c>
      <c r="AF67" s="26"/>
    </row>
    <row r="68" spans="1:32" x14ac:dyDescent="0.15">
      <c r="A68" s="11"/>
      <c r="B68" s="11"/>
      <c r="F68" s="11"/>
      <c r="G68" s="17"/>
      <c r="K68" s="11"/>
      <c r="L68" s="11"/>
      <c r="O68" s="11"/>
      <c r="P68" s="11"/>
      <c r="Q68" s="17"/>
      <c r="T68" s="11"/>
      <c r="Y68" s="28" t="s">
        <v>312</v>
      </c>
      <c r="Z68" s="28" t="s">
        <v>441</v>
      </c>
      <c r="AF68" s="26"/>
    </row>
    <row r="69" spans="1:32" x14ac:dyDescent="0.15">
      <c r="A69" s="11"/>
      <c r="B69" s="11"/>
      <c r="F69" s="11"/>
      <c r="G69" s="17"/>
      <c r="K69" s="11"/>
      <c r="L69" s="11"/>
      <c r="O69" s="11"/>
      <c r="P69" s="11"/>
      <c r="Q69" s="17"/>
      <c r="T69" s="11"/>
      <c r="Y69" s="28" t="s">
        <v>313</v>
      </c>
      <c r="Z69" s="28" t="s">
        <v>442</v>
      </c>
      <c r="AF69" s="26"/>
    </row>
    <row r="70" spans="1:32" x14ac:dyDescent="0.15">
      <c r="A70" s="11"/>
      <c r="B70" s="11"/>
      <c r="Y70" s="28" t="s">
        <v>314</v>
      </c>
      <c r="Z70" s="28" t="s">
        <v>443</v>
      </c>
    </row>
    <row r="71" spans="1:32" x14ac:dyDescent="0.15">
      <c r="Y71" s="28" t="s">
        <v>315</v>
      </c>
      <c r="Z71" s="28" t="s">
        <v>444</v>
      </c>
    </row>
    <row r="72" spans="1:32" x14ac:dyDescent="0.15">
      <c r="Y72" s="28" t="s">
        <v>316</v>
      </c>
      <c r="Z72" s="28" t="s">
        <v>445</v>
      </c>
    </row>
    <row r="73" spans="1:32" x14ac:dyDescent="0.15">
      <c r="Y73" s="28" t="s">
        <v>317</v>
      </c>
      <c r="Z73" s="28" t="s">
        <v>446</v>
      </c>
    </row>
    <row r="74" spans="1:32" x14ac:dyDescent="0.15">
      <c r="Y74" s="28" t="s">
        <v>318</v>
      </c>
      <c r="Z74" s="28" t="s">
        <v>447</v>
      </c>
    </row>
    <row r="75" spans="1:32" x14ac:dyDescent="0.15">
      <c r="Y75" s="28" t="s">
        <v>319</v>
      </c>
      <c r="Z75" s="28" t="s">
        <v>448</v>
      </c>
    </row>
    <row r="76" spans="1:32" x14ac:dyDescent="0.15">
      <c r="Y76" s="28" t="s">
        <v>320</v>
      </c>
      <c r="Z76" s="28" t="s">
        <v>449</v>
      </c>
    </row>
    <row r="77" spans="1:32" x14ac:dyDescent="0.15">
      <c r="Y77" s="28" t="s">
        <v>321</v>
      </c>
      <c r="Z77" s="28" t="s">
        <v>450</v>
      </c>
    </row>
    <row r="78" spans="1:32" x14ac:dyDescent="0.15">
      <c r="Y78" s="28" t="s">
        <v>322</v>
      </c>
      <c r="Z78" s="28" t="s">
        <v>451</v>
      </c>
    </row>
    <row r="79" spans="1:32" x14ac:dyDescent="0.15">
      <c r="Y79" s="28" t="s">
        <v>323</v>
      </c>
      <c r="Z79" s="28" t="s">
        <v>452</v>
      </c>
    </row>
    <row r="80" spans="1:32" x14ac:dyDescent="0.15">
      <c r="Y80" s="28" t="s">
        <v>324</v>
      </c>
      <c r="Z80" s="28" t="s">
        <v>453</v>
      </c>
    </row>
    <row r="81" spans="25:26" x14ac:dyDescent="0.15">
      <c r="Y81" s="28" t="s">
        <v>325</v>
      </c>
      <c r="Z81" s="28" t="s">
        <v>454</v>
      </c>
    </row>
    <row r="82" spans="25:26" x14ac:dyDescent="0.15">
      <c r="Y82" s="28" t="s">
        <v>326</v>
      </c>
      <c r="Z82" s="28" t="s">
        <v>455</v>
      </c>
    </row>
    <row r="83" spans="25:26" x14ac:dyDescent="0.15">
      <c r="Y83" s="28" t="s">
        <v>327</v>
      </c>
      <c r="Z83" s="28" t="s">
        <v>456</v>
      </c>
    </row>
    <row r="84" spans="25:26" x14ac:dyDescent="0.15">
      <c r="Y84" s="28" t="s">
        <v>328</v>
      </c>
      <c r="Z84" s="28" t="s">
        <v>457</v>
      </c>
    </row>
    <row r="85" spans="25:26" x14ac:dyDescent="0.15">
      <c r="Y85" s="28" t="s">
        <v>329</v>
      </c>
      <c r="Z85" s="28" t="s">
        <v>458</v>
      </c>
    </row>
    <row r="86" spans="25:26" x14ac:dyDescent="0.15">
      <c r="Y86" s="28" t="s">
        <v>330</v>
      </c>
      <c r="Z86" s="28" t="s">
        <v>459</v>
      </c>
    </row>
    <row r="87" spans="25:26" x14ac:dyDescent="0.15">
      <c r="Y87" s="28" t="s">
        <v>331</v>
      </c>
      <c r="Z87" s="28" t="s">
        <v>460</v>
      </c>
    </row>
    <row r="88" spans="25:26" x14ac:dyDescent="0.15">
      <c r="Y88" s="28" t="s">
        <v>332</v>
      </c>
      <c r="Z88" s="28" t="s">
        <v>461</v>
      </c>
    </row>
    <row r="89" spans="25:26" x14ac:dyDescent="0.15">
      <c r="Y89" s="28" t="s">
        <v>333</v>
      </c>
      <c r="Z89" s="28" t="s">
        <v>462</v>
      </c>
    </row>
    <row r="90" spans="25:26" x14ac:dyDescent="0.15">
      <c r="Y90" s="28" t="s">
        <v>334</v>
      </c>
      <c r="Z90" s="28" t="s">
        <v>463</v>
      </c>
    </row>
    <row r="91" spans="25:26" x14ac:dyDescent="0.15">
      <c r="Y91" s="28" t="s">
        <v>335</v>
      </c>
      <c r="Z91" s="28" t="s">
        <v>464</v>
      </c>
    </row>
    <row r="92" spans="25:26" x14ac:dyDescent="0.15">
      <c r="Y92" s="28" t="s">
        <v>336</v>
      </c>
      <c r="Z92" s="28" t="s">
        <v>465</v>
      </c>
    </row>
    <row r="93" spans="25:26" x14ac:dyDescent="0.15">
      <c r="Y93" s="28" t="s">
        <v>337</v>
      </c>
      <c r="Z93" s="28" t="s">
        <v>466</v>
      </c>
    </row>
    <row r="94" spans="25:26" x14ac:dyDescent="0.15">
      <c r="Y94" s="28" t="s">
        <v>338</v>
      </c>
      <c r="Z94" s="28" t="s">
        <v>467</v>
      </c>
    </row>
    <row r="95" spans="25:26" x14ac:dyDescent="0.15">
      <c r="Y95" s="28" t="s">
        <v>339</v>
      </c>
      <c r="Z95" s="28" t="s">
        <v>468</v>
      </c>
    </row>
    <row r="96" spans="25:26" x14ac:dyDescent="0.15">
      <c r="Y96" s="28" t="s">
        <v>243</v>
      </c>
      <c r="Z96" s="28" t="s">
        <v>469</v>
      </c>
    </row>
    <row r="97" spans="25:26" x14ac:dyDescent="0.15">
      <c r="Y97" s="28" t="s">
        <v>340</v>
      </c>
      <c r="Z97" s="28" t="s">
        <v>470</v>
      </c>
    </row>
    <row r="98" spans="25:26" x14ac:dyDescent="0.15">
      <c r="Y98" s="28" t="s">
        <v>341</v>
      </c>
      <c r="Z98" s="28" t="s">
        <v>471</v>
      </c>
    </row>
    <row r="99" spans="25:26" x14ac:dyDescent="0.15">
      <c r="Y99" s="28" t="s">
        <v>371</v>
      </c>
      <c r="Z99" s="28" t="s">
        <v>472</v>
      </c>
    </row>
    <row r="100" spans="25:26" x14ac:dyDescent="0.15">
      <c r="Y100" s="28" t="s">
        <v>558</v>
      </c>
      <c r="Z100" s="28" t="s">
        <v>473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2022-08-26T10:05:54Z</dcterms:created>
  <dcterms:modified xsi:type="dcterms:W3CDTF">2022-08-26T10:13:08Z</dcterms:modified>
</cp:coreProperties>
</file>