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0" hidden="1">行政事業レビューシート!$A$3:$BH$192</definedName>
    <definedName name="_xlnm._FilterDatabase" localSheetId="2" hidden="1">別紙1!$A$2:$BK$46</definedName>
    <definedName name="_xlnm._FilterDatabase" localSheetId="3" hidden="1">別紙2!$A$2:$BK$70</definedName>
    <definedName name="_xlnm._FilterDatabase" localSheetId="4" hidden="1">別紙3!$A$2:$BK$188</definedName>
    <definedName name="_xlnm.Print_Area" localSheetId="0">行政事業レビューシート!$A$1:$AX$192</definedName>
    <definedName name="_xlnm.Print_Area" localSheetId="2">別紙1!$A$1:$AX$43</definedName>
    <definedName name="_xlnm.Print_Area" localSheetId="3">別紙2!$A$1:$AX$70</definedName>
    <definedName name="_xlnm.Print_Area" localSheetId="4">別紙3!$A$1:$AX$185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Q31" i="11" l="1"/>
  <c r="AQ28" i="11" l="1"/>
  <c r="AU31" i="11" l="1"/>
  <c r="AM30" i="11"/>
  <c r="AQ27" i="11"/>
  <c r="AU28" i="11"/>
  <c r="AM27" i="11"/>
  <c r="AM34" i="5" l="1"/>
  <c r="AQ34" i="5"/>
  <c r="AI34" i="5"/>
  <c r="AY35" i="11" l="1"/>
  <c r="AY32" i="11"/>
  <c r="AY33" i="11" s="1"/>
  <c r="AY29" i="11"/>
  <c r="AY31" i="11" s="1"/>
  <c r="AY164" i="11"/>
  <c r="AY166" i="11" s="1"/>
  <c r="AY148" i="11"/>
  <c r="AY142" i="11"/>
  <c r="AY147" i="11" s="1"/>
  <c r="AY165" i="11" l="1"/>
  <c r="AY143" i="11"/>
  <c r="AY145" i="11"/>
  <c r="AY144" i="11"/>
  <c r="AY146" i="11"/>
  <c r="AY151" i="11"/>
  <c r="AY150" i="11"/>
  <c r="AY167" i="11"/>
  <c r="AY34" i="11"/>
  <c r="AY30" i="11"/>
  <c r="AY39" i="11"/>
  <c r="AY37" i="11"/>
  <c r="AY38" i="11"/>
  <c r="AY36" i="11"/>
  <c r="AY149" i="11"/>
  <c r="AY52" i="11"/>
  <c r="AY45" i="11"/>
  <c r="AY51" i="11" s="1"/>
  <c r="AY46" i="11" l="1"/>
  <c r="AY50" i="11"/>
  <c r="AY48" i="11"/>
  <c r="AY47" i="11"/>
  <c r="AY49" i="11"/>
  <c r="AY40" i="11" l="1"/>
  <c r="AY43" i="11" l="1"/>
  <c r="AY44" i="11"/>
  <c r="AY41" i="11"/>
  <c r="AY42" i="11"/>
  <c r="AW98" i="11" l="1"/>
  <c r="AT98" i="11"/>
  <c r="AQ98" i="11"/>
  <c r="AL98" i="11"/>
  <c r="AI98" i="11"/>
  <c r="AF98" i="11"/>
  <c r="Z98" i="11"/>
  <c r="W98" i="11"/>
  <c r="T98" i="11"/>
  <c r="N98" i="11"/>
  <c r="AW97" i="11"/>
  <c r="AT97" i="11"/>
  <c r="AQ97" i="11"/>
  <c r="AL97" i="11"/>
  <c r="AI97" i="11"/>
  <c r="AF97" i="11"/>
  <c r="Z97" i="11"/>
  <c r="W97" i="11"/>
  <c r="T97" i="11"/>
  <c r="N97" i="11"/>
  <c r="K97" i="11"/>
  <c r="H97" i="11"/>
  <c r="AY192" i="11" l="1"/>
  <c r="AY188" i="11"/>
  <c r="AY190" i="11" s="1"/>
  <c r="AY184" i="11"/>
  <c r="AY187" i="11" s="1"/>
  <c r="AY180" i="11"/>
  <c r="AY182" i="11" s="1"/>
  <c r="AY176" i="11"/>
  <c r="AY179" i="11" s="1"/>
  <c r="AY172" i="11"/>
  <c r="AY174" i="11" s="1"/>
  <c r="AY168" i="11"/>
  <c r="AY171" i="11" s="1"/>
  <c r="AY158" i="11"/>
  <c r="AU157" i="11"/>
  <c r="Y157" i="11"/>
  <c r="AY153" i="11"/>
  <c r="AU152" i="11"/>
  <c r="Y152" i="11"/>
  <c r="AY152" i="11"/>
  <c r="AU147" i="11"/>
  <c r="Y147" i="11"/>
  <c r="AU141" i="11"/>
  <c r="Y141" i="11"/>
  <c r="W24" i="11"/>
  <c r="AD21" i="11"/>
  <c r="W21" i="11"/>
  <c r="P21" i="11"/>
  <c r="AR18" i="11"/>
  <c r="AK18" i="11"/>
  <c r="AD18" i="11"/>
  <c r="AD20" i="11" s="1"/>
  <c r="W18" i="11"/>
  <c r="W20" i="11" s="1"/>
  <c r="P18" i="11"/>
  <c r="P20" i="11" s="1"/>
  <c r="AV2" i="11"/>
  <c r="AY175" i="11" l="1"/>
  <c r="AY183" i="11"/>
  <c r="AY191" i="11"/>
  <c r="AY173" i="11"/>
  <c r="AY181" i="11"/>
  <c r="AY189" i="11"/>
  <c r="AY155" i="11"/>
  <c r="AY157" i="11"/>
  <c r="AY170" i="11"/>
  <c r="AY178" i="11"/>
  <c r="AY186" i="11"/>
  <c r="AY154" i="11"/>
  <c r="AY156" i="11"/>
  <c r="AY169" i="11"/>
  <c r="AY177" i="11"/>
  <c r="AY185" i="11"/>
  <c r="AY77" i="7" l="1"/>
  <c r="AY76" i="7"/>
  <c r="AY72" i="7"/>
  <c r="AY74" i="7" s="1"/>
  <c r="AY75" i="7" l="1"/>
  <c r="AY73" i="7"/>
  <c r="AY5" i="7" l="1"/>
  <c r="AY45" i="7" l="1"/>
  <c r="AY185" i="7"/>
  <c r="AY184" i="7"/>
  <c r="AY183" i="7"/>
  <c r="AY182" i="7"/>
  <c r="AY181" i="7"/>
  <c r="AY180" i="7"/>
  <c r="AY179" i="7"/>
  <c r="AY178" i="7"/>
  <c r="AY177" i="7"/>
  <c r="AY172" i="7"/>
  <c r="AY171" i="7"/>
  <c r="AY170" i="7"/>
  <c r="AY169" i="7"/>
  <c r="AY168" i="7"/>
  <c r="AY167" i="7"/>
  <c r="AY166" i="7"/>
  <c r="AY165" i="7"/>
  <c r="AY164" i="7"/>
  <c r="AY159" i="7"/>
  <c r="AY160" i="7"/>
  <c r="AY158" i="7"/>
  <c r="AY157" i="7"/>
  <c r="AY156" i="7"/>
  <c r="AY155" i="7"/>
  <c r="AY154" i="7"/>
  <c r="AY153" i="7"/>
  <c r="AY152" i="7"/>
  <c r="AY151" i="7"/>
  <c r="AY147" i="7"/>
  <c r="AY146" i="7"/>
  <c r="AY145" i="7"/>
  <c r="AY144" i="7"/>
  <c r="AY143" i="7"/>
  <c r="AY142" i="7"/>
  <c r="AY141" i="7"/>
  <c r="AY140" i="7"/>
  <c r="AY139" i="7"/>
  <c r="AY138" i="7"/>
  <c r="AY134" i="7"/>
  <c r="AY133" i="7"/>
  <c r="AY132" i="7"/>
  <c r="AY131" i="7"/>
  <c r="AY130" i="7"/>
  <c r="AY129" i="7"/>
  <c r="AY128" i="7"/>
  <c r="AY127" i="7"/>
  <c r="AY126" i="7"/>
  <c r="AY125" i="7"/>
  <c r="AY121" i="7"/>
  <c r="AY120" i="7"/>
  <c r="AY119" i="7"/>
  <c r="AY118" i="7"/>
  <c r="AY117" i="7"/>
  <c r="AY116" i="7"/>
  <c r="AY115" i="7"/>
  <c r="AY114" i="7"/>
  <c r="AY113" i="7"/>
  <c r="AY112" i="7"/>
  <c r="AY107" i="7"/>
  <c r="AY106" i="7"/>
  <c r="AY105" i="7"/>
  <c r="AY104" i="7"/>
  <c r="AY103" i="7"/>
  <c r="AY102" i="7"/>
  <c r="AY101" i="7"/>
  <c r="AY100" i="7"/>
  <c r="AY99" i="7"/>
  <c r="AY94" i="7"/>
  <c r="AY89" i="7"/>
  <c r="AY85" i="7"/>
  <c r="AY86" i="7" s="1"/>
  <c r="AY84" i="7"/>
  <c r="AY83" i="7"/>
  <c r="AY82" i="7"/>
  <c r="AY81" i="7"/>
  <c r="AY80" i="7"/>
  <c r="AY79" i="7"/>
  <c r="AY78" i="7"/>
  <c r="AY71" i="7"/>
  <c r="AY70" i="7"/>
  <c r="AY69" i="7"/>
  <c r="AY68" i="7"/>
  <c r="AY67" i="7"/>
  <c r="AY66" i="7"/>
  <c r="AY65" i="7"/>
  <c r="AY64" i="7"/>
  <c r="AY63" i="7"/>
  <c r="AY59" i="7"/>
  <c r="AY58" i="7"/>
  <c r="AY57" i="7"/>
  <c r="AY56" i="7"/>
  <c r="AY55" i="7"/>
  <c r="AY54" i="7"/>
  <c r="AY53" i="7"/>
  <c r="AY52" i="7"/>
  <c r="AY51" i="7"/>
  <c r="AY50" i="7"/>
  <c r="AY44" i="7"/>
  <c r="AY43" i="7"/>
  <c r="AY42" i="7"/>
  <c r="AY41" i="7"/>
  <c r="AY40" i="7"/>
  <c r="AY39" i="7"/>
  <c r="AY38" i="7"/>
  <c r="AY37" i="7"/>
  <c r="AY32" i="7"/>
  <c r="AY31" i="7"/>
  <c r="AY30" i="7"/>
  <c r="AY29" i="7"/>
  <c r="AY28" i="7"/>
  <c r="AY24" i="7"/>
  <c r="AY23" i="7"/>
  <c r="AY19" i="7"/>
  <c r="AY20" i="7" s="1"/>
  <c r="AY18" i="7"/>
  <c r="AY17" i="7"/>
  <c r="AY16" i="7"/>
  <c r="AY15" i="7"/>
  <c r="AY14" i="7"/>
  <c r="AY13" i="7"/>
  <c r="AY8" i="7"/>
  <c r="AY7" i="7"/>
  <c r="AY6" i="7"/>
  <c r="AY21" i="7" l="1"/>
  <c r="AY173" i="7" l="1"/>
  <c r="AY175" i="7" s="1"/>
  <c r="AY162" i="7"/>
  <c r="AY163" i="7"/>
  <c r="AY161" i="7"/>
  <c r="AY149" i="7"/>
  <c r="AY150" i="7"/>
  <c r="AY148" i="7"/>
  <c r="AY136" i="7"/>
  <c r="AY137" i="7"/>
  <c r="AY135" i="7"/>
  <c r="AY123" i="7"/>
  <c r="AY124" i="7"/>
  <c r="AY122" i="7"/>
  <c r="AY108" i="7"/>
  <c r="AY110" i="7" s="1"/>
  <c r="AY95" i="7"/>
  <c r="AY97" i="7" s="1"/>
  <c r="AY90" i="7"/>
  <c r="AY92" i="7" s="1"/>
  <c r="AY87" i="7"/>
  <c r="AY88" i="7"/>
  <c r="AY60" i="7"/>
  <c r="AY46" i="7"/>
  <c r="AY47" i="7" s="1"/>
  <c r="AY33" i="7"/>
  <c r="AY34" i="7" s="1"/>
  <c r="AY49" i="7" l="1"/>
  <c r="AY36" i="7"/>
  <c r="AY35" i="7"/>
  <c r="AY48" i="7"/>
  <c r="AY96" i="7"/>
  <c r="AY174" i="7"/>
  <c r="AY91" i="7"/>
  <c r="AY111" i="7"/>
  <c r="AY109" i="7"/>
  <c r="AY93" i="7"/>
  <c r="AY98" i="7"/>
  <c r="AY176" i="7"/>
  <c r="AY62" i="7"/>
  <c r="AY61" i="7"/>
  <c r="AY26" i="7" l="1"/>
  <c r="AY27" i="7"/>
  <c r="AY25" i="7"/>
  <c r="AY22" i="7"/>
  <c r="AY9" i="7"/>
  <c r="AY10" i="7" s="1"/>
  <c r="AY2" i="7"/>
  <c r="AY4" i="7" s="1"/>
  <c r="AY63" i="6"/>
  <c r="AY65" i="6" s="1"/>
  <c r="AY53" i="6"/>
  <c r="AY58" i="6" s="1"/>
  <c r="AY44" i="6"/>
  <c r="AY48" i="6" s="1"/>
  <c r="AY36" i="6"/>
  <c r="AY39" i="6" s="1"/>
  <c r="AY29" i="6"/>
  <c r="AY31" i="6" s="1"/>
  <c r="AY20" i="6"/>
  <c r="AY11" i="6"/>
  <c r="AY14" i="6" s="1"/>
  <c r="AY7" i="6"/>
  <c r="AY9" i="6" s="1"/>
  <c r="AY2" i="6"/>
  <c r="AY37" i="5"/>
  <c r="AY39" i="5" s="1"/>
  <c r="AY30" i="5"/>
  <c r="AY33" i="5" s="1"/>
  <c r="AY23" i="5"/>
  <c r="AY27" i="5" s="1"/>
  <c r="AY16" i="5"/>
  <c r="AY21" i="5" s="1"/>
  <c r="AY9" i="5"/>
  <c r="AY11" i="5" s="1"/>
  <c r="AY2" i="5"/>
  <c r="AY3" i="5" s="1"/>
  <c r="AY8" i="6" l="1"/>
  <c r="AY35" i="6"/>
  <c r="AY33" i="6"/>
  <c r="AY56" i="6"/>
  <c r="AY14" i="5"/>
  <c r="AY32" i="5"/>
  <c r="AY51" i="6"/>
  <c r="AY10" i="6"/>
  <c r="AY38" i="6"/>
  <c r="AY47" i="6"/>
  <c r="AY34" i="6"/>
  <c r="AY57" i="6"/>
  <c r="AY67" i="6"/>
  <c r="AY42" i="5"/>
  <c r="AY64" i="6"/>
  <c r="AY24" i="5"/>
  <c r="AY70" i="6"/>
  <c r="AY26" i="5"/>
  <c r="AY61" i="6"/>
  <c r="AY36" i="5"/>
  <c r="AY30" i="6"/>
  <c r="AY60" i="6"/>
  <c r="AY68" i="6"/>
  <c r="AY6" i="5"/>
  <c r="AY13" i="5"/>
  <c r="AY17" i="5"/>
  <c r="AY19" i="5"/>
  <c r="AY29" i="5"/>
  <c r="AY25" i="5"/>
  <c r="AY35" i="5"/>
  <c r="AY41" i="5"/>
  <c r="AY12" i="6"/>
  <c r="AY16" i="6"/>
  <c r="AY37" i="6"/>
  <c r="AY41" i="6"/>
  <c r="AY50" i="6"/>
  <c r="AY46" i="6"/>
  <c r="AY3" i="7"/>
  <c r="AY8" i="5"/>
  <c r="AY20" i="5"/>
  <c r="AY17" i="6"/>
  <c r="AY13" i="6"/>
  <c r="AY42" i="6"/>
  <c r="AY5" i="5"/>
  <c r="AY10" i="5"/>
  <c r="AY12" i="5"/>
  <c r="AY22" i="5"/>
  <c r="AY18" i="5"/>
  <c r="AY28" i="5"/>
  <c r="AY34" i="5"/>
  <c r="AY38" i="5"/>
  <c r="AY40" i="5"/>
  <c r="AY5" i="6"/>
  <c r="AY19" i="6"/>
  <c r="AY15" i="6"/>
  <c r="AY26" i="6"/>
  <c r="AY32" i="6"/>
  <c r="AY43" i="6"/>
  <c r="AY40" i="6"/>
  <c r="AY45" i="6"/>
  <c r="AY49" i="6"/>
  <c r="AY59" i="6"/>
  <c r="AY55" i="6"/>
  <c r="AY66" i="6"/>
  <c r="AY4" i="5"/>
  <c r="AY15" i="5"/>
  <c r="AY31" i="5"/>
  <c r="AY43" i="5"/>
  <c r="AY18" i="6"/>
  <c r="AY52" i="6"/>
  <c r="AY54" i="6"/>
  <c r="AY69" i="6"/>
  <c r="AY11" i="7"/>
  <c r="AY12" i="7"/>
  <c r="AY25" i="6"/>
  <c r="AY27" i="6"/>
  <c r="AY24" i="6"/>
  <c r="AY23" i="6"/>
  <c r="AY22" i="6"/>
  <c r="AY21" i="6"/>
  <c r="AY4" i="6"/>
  <c r="AY3" i="6"/>
  <c r="AY6" i="6"/>
  <c r="AY7" i="5"/>
  <c r="C12" i="4" l="1"/>
  <c r="C23" i="4" l="1"/>
  <c r="AU70" i="6" l="1"/>
  <c r="Y70" i="6"/>
  <c r="AU61" i="6"/>
  <c r="Y61" i="6"/>
  <c r="AU52" i="6"/>
  <c r="Y52" i="6"/>
  <c r="AU43" i="6"/>
  <c r="Y43" i="6"/>
  <c r="AU35" i="6"/>
  <c r="Y35" i="6"/>
  <c r="AU27" i="6"/>
  <c r="Y27" i="6"/>
  <c r="Y19" i="6"/>
  <c r="AU19" i="6"/>
  <c r="AU10" i="6"/>
  <c r="Y10" i="6"/>
  <c r="Y6"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6"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<sst xmlns="http://schemas.openxmlformats.org/spreadsheetml/2006/main" count="2201" uniqueCount="1076">
  <si>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</si>
  <si>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</si>
  <si>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</si>
  <si>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</si>
  <si>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</si>
  <si>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</si>
  <si>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</si>
  <si>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</si>
  <si>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</si>
  <si>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</si>
  <si>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</si>
  <si>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</si>
  <si>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</si>
  <si>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</si>
  <si>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</si>
  <si>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</si>
  <si>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</si>
  <si>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</si>
  <si>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</si>
  <si>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</si>
  <si>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</si>
  <si>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</si>
  <si>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</si>
  <si>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</si>
  <si>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</si>
  <si>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</si>
  <si>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</si>
  <si>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</si>
  <si>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</si>
  <si>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</si>
  <si>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</si>
  <si>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</si>
  <si>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</si>
  <si>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</si>
  <si>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</si>
  <si>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</si>
  <si>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</si>
  <si>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</si>
  <si>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</si>
  <si>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</si>
  <si>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</si>
  <si>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</si>
  <si>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</si>
  <si>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</si>
  <si>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</si>
  <si>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</si>
  <si>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</si>
  <si>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</si>
  <si>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</si>
  <si>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</si>
  <si>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</si>
  <si>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</si>
  <si>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</si>
  <si>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</si>
  <si>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</si>
  <si>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</si>
  <si>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</si>
  <si>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</si>
  <si>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</si>
  <si>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</si>
  <si>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</si>
  <si>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</si>
  <si>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</si>
  <si>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</si>
  <si>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</si>
  <si>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</si>
  <si>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</si>
  <si>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</si>
  <si>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</si>
  <si>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</si>
  <si>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</si>
  <si>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</si>
  <si>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</si>
  <si>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</si>
  <si>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</si>
  <si>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</si>
  <si>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</si>
  <si>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</si>
  <si>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</si>
  <si>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</si>
  <si>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</si>
  <si>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</si>
  <si>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</si>
  <si>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</si>
  <si>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</si>
  <si>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</si>
  <si>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</si>
  <si>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</si>
  <si>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</si>
  <si>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</si>
  <si>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</si>
  <si>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</si>
  <si>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</si>
  <si>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</si>
  <si>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</si>
  <si>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</si>
  <si>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</si>
  <si>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</si>
  <si>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</si>
  <si>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</si>
  <si>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</si>
  <si>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</si>
  <si>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</si>
  <si>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</si>
  <si>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</si>
  <si>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</si>
  <si>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</si>
  <si>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</si>
  <si>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</si>
  <si>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</si>
  <si>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</si>
  <si>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</si>
  <si>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</si>
  <si>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</si>
  <si>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</si>
  <si>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</si>
  <si>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</si>
  <si>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</si>
  <si>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</si>
  <si>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</si>
  <si>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</si>
  <si>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</si>
  <si>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</si>
  <si>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</si>
  <si>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</si>
  <si>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</si>
  <si>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</si>
  <si>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</si>
  <si>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</si>
  <si>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</si>
  <si>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</si>
  <si>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</si>
  <si>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</si>
  <si>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</si>
  <si>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</si>
  <si>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</si>
  <si>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</si>
  <si>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</si>
  <si>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</si>
  <si>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</si>
  <si>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</si>
  <si>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</si>
  <si>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</si>
  <si>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</si>
  <si>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</si>
  <si>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</si>
  <si>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</si>
  <si>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</si>
  <si>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</si>
  <si>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</si>
  <si>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</si>
  <si>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</si>
  <si>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</si>
  <si>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</si>
  <si>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</si>
  <si>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</si>
  <si>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</si>
  <si>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</si>
  <si>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</si>
  <si>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</si>
  <si>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</si>
  <si>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</si>
  <si>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</si>
  <si>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</si>
  <si>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</si>
  <si>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</si>
  <si>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</si>
  <si>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</si>
  <si>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</si>
  <si>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</si>
  <si>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</si>
  <si>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</si>
  <si>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</si>
  <si>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</si>
  <si>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</si>
  <si>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</si>
  <si>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</si>
  <si>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</si>
  <si>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</si>
  <si>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</si>
  <si>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</si>
  <si>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</si>
  <si>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</si>
  <si>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</si>
  <si>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</si>
  <si>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</si>
  <si>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</si>
  <si>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</si>
  <si>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</si>
  <si>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</si>
  <si>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</si>
  <si>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</si>
  <si>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</si>
  <si>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</si>
  <si>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</si>
  <si>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</si>
  <si>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</si>
  <si>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</si>
  <si>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</si>
  <si>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</si>
  <si>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</si>
  <si>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</si>
  <si>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</si>
  <si>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</si>
  <si>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</si>
  <si>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</si>
  <si>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</si>
  <si>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</si>
  <si>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</si>
  <si>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</si>
  <si>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</si>
  <si>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</si>
  <si>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</si>
  <si>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</si>
  <si>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</si>
  <si>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</si>
  <si>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</si>
  <si>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</si>
  <si>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</si>
  <si>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</si>
  <si>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</si>
  <si>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</si>
  <si>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</si>
  <si>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</si>
  <si>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</si>
  <si>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</si>
  <si>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</si>
  <si>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</si>
  <si>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</si>
  <si>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</si>
  <si>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</si>
  <si>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</si>
  <si>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</si>
  <si>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</si>
  <si>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</si>
  <si>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</si>
  <si>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</si>
  <si>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</si>
  <si>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</si>
  <si>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</si>
  <si>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</si>
  <si>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</si>
  <si>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</si>
  <si>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</si>
  <si>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</si>
  <si>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</si>
  <si>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</si>
  <si>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</si>
  <si>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</si>
  <si>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</si>
  <si>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</si>
  <si>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</si>
  <si>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</si>
  <si>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</si>
  <si>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</si>
  <si>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</si>
  <si>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</si>
  <si>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</si>
  <si>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</si>
  <si>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</si>
  <si>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</si>
  <si>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</si>
  <si>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</si>
  <si>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</si>
  <si>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</si>
  <si>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</si>
  <si>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</si>
  <si>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</si>
  <si>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</si>
  <si>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</si>
  <si>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</si>
  <si>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</si>
  <si>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</si>
  <si>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</si>
  <si>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</si>
  <si>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</si>
  <si>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</si>
  <si>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</si>
  <si>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</si>
  <si>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</si>
  <si>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</si>
  <si>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</si>
  <si>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</si>
  <si>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</si>
  <si>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</si>
  <si>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</si>
  <si>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</si>
  <si>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</si>
  <si>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</si>
  <si>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</si>
  <si>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</si>
  <si>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</si>
  <si>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</si>
  <si>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</si>
  <si>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</si>
  <si>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</si>
  <si>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</si>
  <si>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</si>
  <si>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</si>
  <si>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</si>
  <si>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</si>
  <si>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</si>
  <si>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</si>
  <si>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</si>
  <si>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</si>
  <si>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</si>
  <si>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</si>
  <si>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</si>
  <si>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</si>
  <si>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</si>
  <si>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</si>
  <si>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</si>
  <si>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</si>
  <si>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</si>
  <si>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</si>
  <si>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</si>
  <si>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</si>
  <si>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</si>
  <si>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</si>
  <si>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</si>
  <si>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</si>
  <si>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</si>
  <si>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</si>
  <si>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</si>
  <si>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</si>
  <si>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</si>
  <si>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</si>
  <si>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</si>
  <si>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</si>
  <si>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</si>
  <si>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</si>
  <si>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</si>
  <si>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</si>
  <si>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</si>
  <si>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</si>
  <si>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</si>
  <si>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</si>
  <si>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</si>
  <si>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</si>
  <si>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</si>
  <si>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</si>
  <si>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</si>
  <si>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</si>
  <si>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</si>
  <si>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</si>
  <si>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</si>
  <si>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</si>
  <si>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</si>
  <si>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</si>
  <si>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</si>
  <si>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</si>
  <si>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</si>
  <si>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</si>
  <si>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</si>
  <si>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</si>
  <si>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</si>
  <si>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</si>
  <si>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</si>
  <si>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</si>
  <si>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</si>
  <si>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</si>
  <si>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</si>
  <si>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</si>
  <si>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</si>
  <si>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</si>
  <si>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</si>
  <si>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</si>
  <si>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</si>
  <si>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</si>
  <si>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</si>
  <si>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</si>
  <si>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</si>
  <si>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</si>
  <si>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</si>
  <si>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</si>
  <si>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</si>
  <si>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</si>
  <si>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</si>
  <si>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</si>
  <si>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</si>
  <si>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</si>
  <si>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</si>
  <si>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</si>
  <si>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</si>
  <si>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</si>
  <si>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</si>
  <si>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</si>
  <si>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</si>
  <si>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</si>
  <si>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</si>
  <si>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</si>
  <si>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</si>
  <si>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</si>
  <si>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</si>
  <si>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</si>
  <si>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</si>
  <si>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</si>
  <si>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</si>
  <si>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</si>
  <si>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</si>
  <si>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</si>
  <si>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</si>
  <si>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</si>
  <si>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</si>
  <si>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</si>
  <si>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</si>
  <si>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</si>
  <si>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</si>
  <si>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</si>
  <si>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</si>
  <si>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</si>
  <si>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</si>
  <si>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</si>
  <si>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</si>
  <si>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</si>
  <si>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</si>
  <si>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</si>
  <si>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</si>
  <si>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</si>
  <si>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</si>
  <si>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</si>
  <si>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</si>
  <si>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</si>
  <si>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</si>
  <si>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</si>
  <si>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</si>
  <si>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</si>
  <si>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</si>
  <si>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</si>
  <si>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</si>
  <si>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</si>
  <si>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</si>
  <si>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</si>
  <si>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</si>
  <si>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</si>
  <si>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</si>
  <si>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</si>
  <si>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</si>
  <si>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</si>
  <si>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</si>
  <si>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</si>
  <si>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</si>
  <si>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</si>
  <si>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</si>
  <si>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</si>
  <si>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</si>
  <si>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</si>
  <si>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</si>
  <si>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</si>
  <si>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</si>
  <si>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</si>
  <si>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</si>
  <si>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</si>
  <si>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</si>
  <si>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</si>
  <si>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</si>
  <si>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</si>
  <si>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</si>
  <si>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</si>
  <si>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</si>
  <si>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</si>
  <si>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</si>
  <si>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</si>
  <si>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</si>
  <si>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</si>
  <si>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</si>
  <si>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</si>
  <si>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</si>
  <si>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</si>
  <si>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</si>
  <si>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</si>
  <si>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</si>
  <si>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</si>
  <si>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</si>
  <si>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</si>
  <si>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</si>
  <si>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</si>
  <si>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</si>
  <si>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</si>
  <si>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</si>
  <si>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</si>
  <si>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</si>
  <si>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</si>
  <si>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</si>
  <si>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</si>
  <si>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</si>
  <si>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</si>
  <si>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</si>
  <si>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</si>
  <si>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</si>
  <si>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</si>
  <si>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</si>
  <si>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</si>
  <si>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</si>
  <si>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</si>
  <si>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</si>
  <si>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</si>
  <si>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</si>
  <si>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</si>
  <si>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</si>
  <si>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</si>
  <si>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</si>
  <si>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</si>
  <si>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</si>
  <si>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</si>
  <si>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</si>
  <si>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</si>
  <si>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</si>
  <si>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</si>
  <si>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</si>
  <si>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</si>
  <si>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</si>
  <si>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</si>
  <si>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</si>
  <si>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</si>
  <si>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</si>
  <si>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</si>
  <si>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</si>
  <si>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</si>
  <si>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</si>
  <si>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</si>
  <si>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</si>
  <si>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</si>
  <si>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</si>
  <si>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</si>
  <si>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</si>
  <si>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</si>
  <si>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</si>
  <si>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</si>
  <si>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</si>
  <si>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</si>
  <si>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</si>
  <si>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</si>
  <si>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</si>
  <si>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</si>
  <si>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</si>
  <si>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</si>
  <si>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</si>
  <si>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</si>
  <si>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</si>
  <si>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</si>
  <si>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</si>
  <si>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</si>
  <si>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</si>
  <si>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</si>
  <si>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</si>
  <si>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</si>
  <si>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</si>
  <si>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</si>
  <si>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</si>
  <si>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</si>
  <si>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</si>
  <si>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</si>
  <si>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</si>
  <si>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</si>
  <si>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</si>
  <si>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</si>
  <si>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</si>
  <si>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</si>
  <si>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</si>
  <si>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</si>
  <si>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</si>
  <si>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</si>
  <si>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</si>
  <si>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</si>
  <si>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</si>
  <si>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</si>
  <si>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</si>
  <si>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</si>
  <si>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</si>
  <si>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</si>
  <si>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</si>
  <si>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</si>
  <si>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</si>
  <si>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</si>
  <si>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</si>
  <si>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</si>
  <si>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</si>
  <si>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</si>
  <si>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</si>
  <si>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</si>
  <si>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</si>
  <si>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</si>
  <si>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</si>
  <si>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</si>
  <si>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</si>
  <si>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</si>
  <si>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</si>
  <si>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</si>
  <si>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</si>
  <si>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</si>
  <si>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</si>
  <si>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</si>
  <si>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</si>
  <si>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内閣府</t>
  </si>
  <si>
    <t>府</t>
  </si>
  <si>
    <t>科学技術・イノベーション推進事務局</t>
    <rPh sb="0" eb="2">
      <t>カガク</t>
    </rPh>
    <rPh sb="2" eb="4">
      <t>ギジュツ</t>
    </rPh>
    <rPh sb="12" eb="14">
      <t>スイシン</t>
    </rPh>
    <rPh sb="14" eb="17">
      <t>ジムキョク</t>
    </rPh>
    <phoneticPr fontId="5"/>
  </si>
  <si>
    <t>戦略的イノベーション創造プログラム（エネルギー分野、次世代インフラ分野及び地域資源分野）</t>
    <phoneticPr fontId="5"/>
  </si>
  <si>
    <t>参事官（SIP/PRISM）</t>
    <rPh sb="0" eb="3">
      <t>サンジカン</t>
    </rPh>
    <phoneticPr fontId="5"/>
  </si>
  <si>
    <t>植木　健司</t>
    <rPh sb="0" eb="2">
      <t>ウエキ</t>
    </rPh>
    <rPh sb="3" eb="5">
      <t>ケンジ</t>
    </rPh>
    <phoneticPr fontId="5"/>
  </si>
  <si>
    <t>科学技術イノベーション総合戦略（平成25年６月７日閣議決定）、日本再興戦略（平成25年６月14日閣議決定）に基づき、総合科学技術・イノベーション会議が司令塔機能を発揮して、府省の枠や旧来の分野の枠を超えて主導的な役割を果たすため、「戦略的イノベーション創造プログラム（ＳＩＰ）」を創設し、その原資は内閣府に計上する科学技術イノベーション創造推進費から充当する。本プログラムにより、基礎研究から実用化・事業化まで一気通貫で研究開発を推進し、科学技術イノベーションを活用して国家的に重要な課題の解決を目指す。</t>
    <phoneticPr fontId="5"/>
  </si>
  <si>
    <t>○「戦略的イノベーション創造プログラム（ＳＩＰ）」では、総合科学技術・イノベーション会議が関係府省の取組を俯瞰して、我が国産業における有望な市場創造、日本経済再生につなげるために推進すべき課題・取組を特定し、必要な経費を総合科学技術・イノベーション会議が定める方針の下に重点配分する。
○課題ごとに、ＰＤ（プログラムディレクター）を設定し、ＰＤは、基礎研究から出口（実用化・事業化）までをも見据え、規制・制度改革や特区制度の活用等との連動も視野に入れてプログラムを推進する。
○実施にあたり内閣府から関係省庁を通じて、研究開発法人等への運営費交付金等として移替え、研究開発法人等から研究主体（企業、大学、研究開発法人等）に委託費・補助金等の形で交付する。</t>
    <phoneticPr fontId="5"/>
  </si>
  <si>
    <t>○</t>
    <phoneticPr fontId="5"/>
  </si>
  <si>
    <t>ＳＩＰの成果目標は、企業や大学等の研究開発動向や社会情勢等をプログラムディレクターによるヒアリングを踏まえ、外部有識者や関係省庁等から構成される推進委員会やガバニングボードによる審議を経て設定している。</t>
    <phoneticPr fontId="5"/>
  </si>
  <si>
    <t>自動運転を活用した移動サービスの試験運用を実施する自治体数または運行事業者数</t>
    <phoneticPr fontId="5"/>
  </si>
  <si>
    <t>レーザー加工方式の初期選
定時におけるリードタイム削減率</t>
    <phoneticPr fontId="5"/>
  </si>
  <si>
    <t>災害時のオペレーションを支援する自治体数</t>
    <phoneticPr fontId="5"/>
  </si>
  <si>
    <t>（必要な経費）／（課題数）　　　　　　　　　</t>
    <phoneticPr fontId="5"/>
  </si>
  <si>
    <t>309億円/13課題</t>
    <rPh sb="3" eb="5">
      <t>オクエン</t>
    </rPh>
    <rPh sb="8" eb="10">
      <t>カダイ</t>
    </rPh>
    <phoneticPr fontId="5"/>
  </si>
  <si>
    <t>294億円/12課題</t>
    <phoneticPr fontId="5"/>
  </si>
  <si>
    <t>億円</t>
    <rPh sb="0" eb="2">
      <t>オクエン</t>
    </rPh>
    <phoneticPr fontId="5"/>
  </si>
  <si>
    <t>必要な経費/課題数</t>
    <rPh sb="0" eb="2">
      <t>ヒツヨウ</t>
    </rPh>
    <rPh sb="3" eb="5">
      <t>ケイヒ</t>
    </rPh>
    <rPh sb="6" eb="8">
      <t>カダイ</t>
    </rPh>
    <rPh sb="8" eb="9">
      <t>スウ</t>
    </rPh>
    <phoneticPr fontId="5"/>
  </si>
  <si>
    <t>280億円/12課題</t>
    <rPh sb="3" eb="5">
      <t>オクエン</t>
    </rPh>
    <rPh sb="8" eb="10">
      <t>カダイ</t>
    </rPh>
    <phoneticPr fontId="5"/>
  </si>
  <si>
    <t>７．科学技術・イノベーション政策の推進</t>
    <rPh sb="2" eb="4">
      <t>カガク</t>
    </rPh>
    <rPh sb="4" eb="6">
      <t>ギジュツ</t>
    </rPh>
    <rPh sb="14" eb="16">
      <t>セイサク</t>
    </rPh>
    <rPh sb="17" eb="19">
      <t>スイシン</t>
    </rPh>
    <phoneticPr fontId="5"/>
  </si>
  <si>
    <t>②科学技術イノベーション創造の推進</t>
    <rPh sb="1" eb="3">
      <t>カガク</t>
    </rPh>
    <rPh sb="3" eb="5">
      <t>ギジュツ</t>
    </rPh>
    <rPh sb="12" eb="14">
      <t>ソウゾウ</t>
    </rPh>
    <rPh sb="15" eb="17">
      <t>スイシン</t>
    </rPh>
    <phoneticPr fontId="5"/>
  </si>
  <si>
    <t>有</t>
  </si>
  <si>
    <t>‐</t>
  </si>
  <si>
    <t>本事業は、国家的に重要な課題の解決を通じて、我が国産業にとって将来的に有望な市場を創造し、日本経済の再生を果たしていくため提案されたものであり、社会のニーズを的確に反映している。</t>
    <phoneticPr fontId="5"/>
  </si>
  <si>
    <t>本事業は、国家的に重要な課題の解決を通じて、我が国産業にとって将来的に有望な市場を創造し、日本経済の再生を果たしていくために、府省の枠にとらわれず、総合科学技術・イノベーション会議自ら重点的に予算を配分することを基本的考え方としており、国が実施すべき事業である。</t>
    <phoneticPr fontId="5"/>
  </si>
  <si>
    <t>本事業の政策目的は、総合科学技術・イノベーション会議の司令塔機能の発揮による日本経済の再生である。本事業の実施は、科学技術イノベーション総合戦略を推進し、日本再興戦略の実現の鍵となるものであり、最優先の事業の一つである。</t>
    <phoneticPr fontId="5"/>
  </si>
  <si>
    <t>支出先の選定に当たっては、各省や管理法人の採択プロセスにおいて、企画競争や一般競争入札の方式により、第三者の委員により構成される採択審査委員会等を開催し、専門的かつ厳格な審査を行っており、妥当である。
また、研究開発の目的を達成するためには、当初に契約をした研究主体が継続することが適当であり、継続するために審査委員会等で年度末に厳格な審査を行っており、妥当である。</t>
    <phoneticPr fontId="5"/>
  </si>
  <si>
    <t>各課題の配分額は、ＳＩＰガバニングボード（総合科学技術・イノベーション会議の有識者議員で構成）が第三者を招へいして行った評価の結果を踏まえ、総合科学技術・イノベーション会議が決定しているものであり、妥当である。</t>
    <phoneticPr fontId="5"/>
  </si>
  <si>
    <t>中間段階での支出は、研究機関の公表・選考、委員会の関係等のものであり、合理的なものとなっている。</t>
    <phoneticPr fontId="5"/>
  </si>
  <si>
    <t>各課題の費目・使途は、第三者を含めた推進委員会の意見を聞いて、プログラムディレクターが確認した上で決定し、管理法人等がそれぞれのルールにしたがって契約及び確認を行っており、真に必要なものに限定されている。</t>
    <phoneticPr fontId="5"/>
  </si>
  <si>
    <t>各省庁や管理法人の採択プロセスにおいては、企画競争や一般競争入札等、コスト削減効果が見込まれる。</t>
    <phoneticPr fontId="5"/>
  </si>
  <si>
    <t>本事業は、我が国産業にとって将来的に有望な市場を創造し、日本経済の再生を果たすため、産学官がそれぞれの強みを活かして一体となって技術開発等を行うものであり、他の方策より効率的かつ効果的である。</t>
    <phoneticPr fontId="5"/>
  </si>
  <si>
    <t>特許出願数、論文数等見込みに見合った実績を上げている。今後も見込みに見合う活動実績を目指す。</t>
    <phoneticPr fontId="5"/>
  </si>
  <si>
    <t>研究成果は、特許、論文等を通じて活用が図られている。</t>
    <phoneticPr fontId="5"/>
  </si>
  <si>
    <t>新26-0003</t>
    <phoneticPr fontId="5"/>
  </si>
  <si>
    <t>0036-1</t>
    <phoneticPr fontId="5"/>
  </si>
  <si>
    <t>0032</t>
    <phoneticPr fontId="5"/>
  </si>
  <si>
    <t>0033</t>
    <phoneticPr fontId="5"/>
  </si>
  <si>
    <t>G.国立研究開発法人新エネルギー・産業技術総合開発機構</t>
    <phoneticPr fontId="5"/>
  </si>
  <si>
    <t>研究開発委託費</t>
  </si>
  <si>
    <t>研究開発委託費</t>
    <rPh sb="0" eb="2">
      <t>ケンキュウ</t>
    </rPh>
    <rPh sb="2" eb="4">
      <t>カイハツ</t>
    </rPh>
    <rPh sb="4" eb="7">
      <t>イタクヒ</t>
    </rPh>
    <phoneticPr fontId="5"/>
  </si>
  <si>
    <t>研究開発管理費</t>
  </si>
  <si>
    <t>研究開発管理費</t>
    <rPh sb="0" eb="2">
      <t>ケンキュウ</t>
    </rPh>
    <rPh sb="2" eb="4">
      <t>カイハツ</t>
    </rPh>
    <rPh sb="4" eb="7">
      <t>カンリヒ</t>
    </rPh>
    <phoneticPr fontId="5"/>
  </si>
  <si>
    <t>サイバー、フィジカル、セキュリティ及び自動運転に関する研究開発に係る委託費</t>
    <phoneticPr fontId="5"/>
  </si>
  <si>
    <t>その他経費</t>
  </si>
  <si>
    <t>その他経費</t>
    <rPh sb="2" eb="3">
      <t>タ</t>
    </rPh>
    <rPh sb="3" eb="5">
      <t>ケイヒ</t>
    </rPh>
    <phoneticPr fontId="5"/>
  </si>
  <si>
    <t>再委託費</t>
  </si>
  <si>
    <t>再委託費</t>
    <rPh sb="0" eb="3">
      <t>サイイタク</t>
    </rPh>
    <rPh sb="3" eb="4">
      <t>ヒ</t>
    </rPh>
    <phoneticPr fontId="5"/>
  </si>
  <si>
    <t>消費税</t>
  </si>
  <si>
    <t>消費税</t>
    <rPh sb="0" eb="3">
      <t>ショウヒゼイ</t>
    </rPh>
    <phoneticPr fontId="5"/>
  </si>
  <si>
    <t>間接経費</t>
  </si>
  <si>
    <t>間接経費</t>
    <rPh sb="0" eb="2">
      <t>カンセツ</t>
    </rPh>
    <rPh sb="2" eb="4">
      <t>ケイヒ</t>
    </rPh>
    <phoneticPr fontId="5"/>
  </si>
  <si>
    <t>労務費</t>
  </si>
  <si>
    <t>労務費</t>
    <rPh sb="0" eb="3">
      <t>ロウムヒ</t>
    </rPh>
    <phoneticPr fontId="5"/>
  </si>
  <si>
    <t>消耗品費、外注費、諸経費</t>
  </si>
  <si>
    <t>消耗品費、外注費、諸経費</t>
    <phoneticPr fontId="5"/>
  </si>
  <si>
    <t>セコムトラストシステムズ（株）、（国研）理化学研究所、大学共同利用機関法人
情報・システム研究機構への再委託費</t>
    <phoneticPr fontId="5"/>
  </si>
  <si>
    <t>消費税および地方消費税</t>
  </si>
  <si>
    <t>消費税および地方消費税</t>
    <phoneticPr fontId="5"/>
  </si>
  <si>
    <t>直接経費を除く研究現場での経費</t>
  </si>
  <si>
    <t>直接経費を除く研究現場での経費</t>
    <phoneticPr fontId="5"/>
  </si>
  <si>
    <t>研究員費</t>
  </si>
  <si>
    <t>研究員費</t>
    <phoneticPr fontId="5"/>
  </si>
  <si>
    <t>株式会社日立製作所</t>
  </si>
  <si>
    <t>ＫＤＤＩ株式会社</t>
  </si>
  <si>
    <t>国立研究開発法人産業技術総合研究所</t>
  </si>
  <si>
    <t>大学共同利用機関法人情報・システム研究機構</t>
  </si>
  <si>
    <t>株式会社ａｂａ</t>
  </si>
  <si>
    <t>株式会社エヌ・ティ・ティ・データ</t>
  </si>
  <si>
    <t>ＮＥＣソリューションイノベータ株式会社</t>
  </si>
  <si>
    <t>株式会社アルム</t>
  </si>
  <si>
    <t>国立大学法人東京大学</t>
  </si>
  <si>
    <t>国立研究開発法人情報通信研究機構</t>
  </si>
  <si>
    <t>分野間データ連携基盤技術</t>
    <phoneticPr fontId="5"/>
  </si>
  <si>
    <t>高度マルチモーダル対話処理技術</t>
    <phoneticPr fontId="5"/>
  </si>
  <si>
    <t>認知的インタラクション支援技術</t>
    <phoneticPr fontId="5"/>
  </si>
  <si>
    <t>介護支援技術</t>
    <phoneticPr fontId="5"/>
  </si>
  <si>
    <t>学習支援技術</t>
    <phoneticPr fontId="5"/>
  </si>
  <si>
    <t>間接経費等</t>
  </si>
  <si>
    <t>機械装置費</t>
  </si>
  <si>
    <t>消耗品費、旅費、外注費、諸経費</t>
  </si>
  <si>
    <t>株式会社モバイルテクノ</t>
  </si>
  <si>
    <t>機械装置等製作・購入費</t>
  </si>
  <si>
    <t>-</t>
  </si>
  <si>
    <t>-</t>
    <phoneticPr fontId="5"/>
  </si>
  <si>
    <t>日本電気株式会社</t>
  </si>
  <si>
    <t>株式会社東芝</t>
  </si>
  <si>
    <t>学校法人立命館</t>
  </si>
  <si>
    <t>国立大学法人九州大学</t>
  </si>
  <si>
    <t>パナソニックホールディングス株式会社</t>
  </si>
  <si>
    <t>株式会社チトセロボティクス</t>
  </si>
  <si>
    <t>株式会社リコー</t>
  </si>
  <si>
    <t>Ｍｙ―ＩｏＴ開発プラットフォームの研究開発</t>
    <phoneticPr fontId="5"/>
  </si>
  <si>
    <t>超高感度センサシステムの研究開発</t>
    <phoneticPr fontId="5"/>
  </si>
  <si>
    <t>ＣＰＳ構築のためのセンサリッチ柔軟エンドエフェクタシステム開発と実用化</t>
    <phoneticPr fontId="5"/>
  </si>
  <si>
    <t>ヒューマンインタラクションセンサデバイスシステム技術の開発</t>
    <phoneticPr fontId="5"/>
  </si>
  <si>
    <t>常温発電ＩｏＴ環境センサの研究開発</t>
    <phoneticPr fontId="5"/>
  </si>
  <si>
    <t>移動空間デジタルデータのエッジ処理とクラウド連携による安心・安全・安価な複数台自動走行パーソナルモビリティの社会実装</t>
    <phoneticPr fontId="5"/>
  </si>
  <si>
    <t>共同実施費</t>
  </si>
  <si>
    <t>機械装置費等</t>
  </si>
  <si>
    <t>横浜国立大学、神戸大学、東京大学、東北大学、奈良先端技術大学、三菱電機</t>
  </si>
  <si>
    <t>研究員費、補助員費</t>
  </si>
  <si>
    <t>保守・改造修理費</t>
  </si>
  <si>
    <t>電子商取引安全技術研究組合</t>
  </si>
  <si>
    <t>日本電信電話株式会社</t>
  </si>
  <si>
    <t>富士通株式会社</t>
  </si>
  <si>
    <t>三菱電機株式会社</t>
  </si>
  <si>
    <t>株式会社ＫＤＤＩ総合研究所</t>
  </si>
  <si>
    <t>（Ａ１）ＩｏＴサプライチェーンの信頼の創出技術基盤の研究開発</t>
    <phoneticPr fontId="5"/>
  </si>
  <si>
    <t>（Ｂ３） サプライチェーン全体の信頼性確保に向けた信頼データ交換・共有技術の研究開発</t>
    <phoneticPr fontId="5"/>
  </si>
  <si>
    <t>（Ａ２）ＩｏＴ機器等向け真贋判定による信頼の証明技術の研究開発事業</t>
    <phoneticPr fontId="5"/>
  </si>
  <si>
    <t>（Ｃ２）信頼チェーンの維持技術の研究開発事業</t>
    <phoneticPr fontId="5"/>
  </si>
  <si>
    <t>（Ｂ２）信頼チェーンに関わる情報の安全な流通技術研究開発</t>
    <phoneticPr fontId="5"/>
  </si>
  <si>
    <t>人件費・謝金</t>
  </si>
  <si>
    <t>物品費</t>
  </si>
  <si>
    <t>旅費</t>
  </si>
  <si>
    <t>ソニーセミコンダクタソリューソンズ(株)、トヨタテクニカルディベロプメント(株)、豊田工業大学、パイオニア(株)</t>
  </si>
  <si>
    <t>研究開発現場への出張、学会参加等</t>
  </si>
  <si>
    <t>パシフィックコンサルタンツ株式会社</t>
  </si>
  <si>
    <t>三菱プレシジョン株式会社</t>
  </si>
  <si>
    <t>国立大学法人金沢大学</t>
  </si>
  <si>
    <t>ＰｗＣコンサルティング合同会社</t>
  </si>
  <si>
    <t>仮想空間での自動走行評価環境整備手法の開発</t>
    <phoneticPr fontId="5"/>
  </si>
  <si>
    <t>東京臨海部実証実験の実施</t>
    <phoneticPr fontId="5"/>
  </si>
  <si>
    <t>車線別プローブ等を活用した自動運転制御の技術検討及び評価</t>
    <phoneticPr fontId="5"/>
  </si>
  <si>
    <t>自動運転技術（レベル３、４）に必要な認識技術等に関する研究</t>
    <phoneticPr fontId="5"/>
  </si>
  <si>
    <t>自動運転・運転支援に係るアーキテクチャの設計及び構築のための調査研究</t>
    <phoneticPr fontId="5"/>
  </si>
  <si>
    <t>協調型自動運転のユースケースを実現する通信方式の検討</t>
    <phoneticPr fontId="5"/>
  </si>
  <si>
    <t>地方部における自動運転サービスの社会実装の実現並びにその恒久的実施に係る調査研究</t>
    <phoneticPr fontId="5"/>
  </si>
  <si>
    <t>新たなサイバー攻撃手法と対策技術に関する調査研究</t>
    <phoneticPr fontId="5"/>
  </si>
  <si>
    <t>マテリアル・IoEに関する研究開発に係る委託費</t>
  </si>
  <si>
    <t>評価、各種委員会・シンポジウム費、サイトビジット費用等</t>
  </si>
  <si>
    <t>国立研究開発法人科学技術振興機構</t>
    <phoneticPr fontId="5"/>
  </si>
  <si>
    <t>運営費交付金交付</t>
  </si>
  <si>
    <t>設備備品費</t>
  </si>
  <si>
    <t>消耗品費</t>
  </si>
  <si>
    <t>国立研究開発法人物質・材料研究機構</t>
  </si>
  <si>
    <t>三菱重工業株式会社</t>
  </si>
  <si>
    <t>株式会社ＳＵＢＡＲＵ</t>
  </si>
  <si>
    <t>川崎重工業株式会社</t>
  </si>
  <si>
    <t>国立大学法人東北大学</t>
  </si>
  <si>
    <t>東レ株式会社</t>
  </si>
  <si>
    <t>国立研究開発法人宇宙航空研究開発機構</t>
  </si>
  <si>
    <t>MIシステム改修、モジュール改修、逆問題解析コード化役務、試験片加工、解析ソフトウェアライセンス費用、システム保守費用、リモート環境整備、ソフトウェア外注制作費、英文校正費、広告宣伝費、会議・セミナー・シンポジウム実施・参加費用等</t>
    <phoneticPr fontId="5"/>
  </si>
  <si>
    <t>MIntシステム運用環境サーバ、連合学習用計算装置導入等</t>
    <phoneticPr fontId="5"/>
  </si>
  <si>
    <t>本プロジェクトに関わる研究員・研究補助員・エンジニア等雇用経費</t>
    <phoneticPr fontId="5"/>
  </si>
  <si>
    <t>間接経費</t>
    <phoneticPr fontId="5"/>
  </si>
  <si>
    <t>粉末試作原料等各種実験・試験用消耗品、熱電対・圧力計等実験機器経費</t>
    <phoneticPr fontId="5"/>
  </si>
  <si>
    <t>学会・シンポジウム参加旅費、招聘旅費、共同研究機関との研究打合せ、調査旅費等</t>
    <phoneticPr fontId="5"/>
  </si>
  <si>
    <t>株式会社FLOSFIA</t>
  </si>
  <si>
    <t>国立大学法人東海国立大学機構</t>
  </si>
  <si>
    <t>学校法人早稲田大学</t>
  </si>
  <si>
    <t>国立大学法人豊橋技術科学大学</t>
  </si>
  <si>
    <t>ヘッドスプリング株式会社</t>
  </si>
  <si>
    <t>研究開発費</t>
  </si>
  <si>
    <t>研究開発管理経費</t>
  </si>
  <si>
    <t>光・量子に関する研究開発費</t>
  </si>
  <si>
    <t>旅費、委員費、会議費、その他</t>
  </si>
  <si>
    <t>研究開発委託費</t>
    <phoneticPr fontId="5"/>
  </si>
  <si>
    <t>研究開発管理費</t>
    <phoneticPr fontId="5"/>
  </si>
  <si>
    <t>バイオ農業に係る研究開発</t>
    <phoneticPr fontId="5"/>
  </si>
  <si>
    <t>課題マネジメントに係る人件費、謝金、旅費、会議費、広告費用等</t>
    <phoneticPr fontId="5"/>
  </si>
  <si>
    <t>外注費、通信運搬費、光熱水量費等</t>
    <phoneticPr fontId="5"/>
  </si>
  <si>
    <t>人件費、謝金等</t>
    <phoneticPr fontId="5"/>
  </si>
  <si>
    <t>設備備品費、消耗品費等</t>
    <phoneticPr fontId="5"/>
  </si>
  <si>
    <t>国立研究開発法人農業・食品産業技術総合研究機構</t>
    <phoneticPr fontId="5"/>
  </si>
  <si>
    <t>科学技術・イノベーション会議が、社会的に不可欠で、日本の経済・産業競争力にとって重要な課題、プログラムディレクター（PD）及び予算をトップダウンで決定</t>
    <phoneticPr fontId="5"/>
  </si>
  <si>
    <t>件数</t>
    <rPh sb="0" eb="2">
      <t>ケンスウ</t>
    </rPh>
    <phoneticPr fontId="5"/>
  </si>
  <si>
    <t>-</t>
    <phoneticPr fontId="5"/>
  </si>
  <si>
    <t>348億円/12課題</t>
    <rPh sb="3" eb="5">
      <t>オクエン</t>
    </rPh>
    <rPh sb="8" eb="10">
      <t>カダイ</t>
    </rPh>
    <phoneticPr fontId="5"/>
  </si>
  <si>
    <t>☑</t>
  </si>
  <si>
    <t>我が国産業にとって将来有望な市場の創造</t>
    <rPh sb="0" eb="1">
      <t>ワ</t>
    </rPh>
    <rPh sb="2" eb="3">
      <t>クニ</t>
    </rPh>
    <rPh sb="3" eb="5">
      <t>サンギョウ</t>
    </rPh>
    <rPh sb="9" eb="11">
      <t>ショウライ</t>
    </rPh>
    <rPh sb="11" eb="13">
      <t>ユウボウ</t>
    </rPh>
    <rPh sb="14" eb="16">
      <t>シジョウ</t>
    </rPh>
    <rPh sb="17" eb="19">
      <t>ソウゾウ</t>
    </rPh>
    <phoneticPr fontId="5"/>
  </si>
  <si>
    <t>件数</t>
    <rPh sb="0" eb="2">
      <t>ケンスウ</t>
    </rPh>
    <phoneticPr fontId="5"/>
  </si>
  <si>
    <t>企業のIoT ソリューション導入率</t>
    <phoneticPr fontId="5"/>
  </si>
  <si>
    <t>本技術を実稼働するサプライチェーンにて実用性が確認できた事例数</t>
    <phoneticPr fontId="5"/>
  </si>
  <si>
    <t>「フィジカル空間デジタルデータ処理基盤」の達成目標
・2025年までに企業のIoTソリューション導入率を90%以上に引き上げる。
・2030年にはIoT市場規模を273兆円増（1,495兆円）に引き上げることに大きく貢献。</t>
    <phoneticPr fontId="5"/>
  </si>
  <si>
    <t>「ビッグデータ・AIを活用したサイバー空間基盤技術」の達成目標
生産性(作業時間・熟速度等)を10％以上向上させる実用化例を20以上創出</t>
    <phoneticPr fontId="5"/>
  </si>
  <si>
    <t>「IoT社会に対応したサイバー・フィジカル・セキュリティ」の達成目標
実証実験を通じて技術の有効性を確認し、実稼働する複数のサプライチェーンで社会実装に着手。</t>
    <rPh sb="4" eb="6">
      <t>シャカイ</t>
    </rPh>
    <rPh sb="7" eb="9">
      <t>タイオウ</t>
    </rPh>
    <phoneticPr fontId="5"/>
  </si>
  <si>
    <t>「自動運転（システムとサービスの拡張）」の達成目標
4年度：自動運転を活用した移動サービスの本格運用に向けた試験運用を開始する。</t>
    <phoneticPr fontId="5"/>
  </si>
  <si>
    <t>「光・量子を活用したSociety5.0実現化技術 」の達成目標
（32年度）
●耐光性を1 桁以上かつ位相制御精度を1/100 波長以下に向上させたSLMを実現
●DBRの反射位相の制御等による上方取り出しの最適化および基礎吸収の抑制等の要素技術を確立し、狭発散角＜0.2°を可能とする大面積コヒーレント動作、スロープ効率0.8～1W/Aを達成する
●物理乱数源に関し、速度を現状比10倍までの高速化を達成（生成速度～数Gbps）
（34年度）
●数倍大きな光制御面積かつ高耐光性広波長領域SLM、及び3桁以上の高速応答性を持つSLMを実現
●フォトニック結晶レーザーの高輝度（1 GWcm-2sr-1)ナノ秒パルス動作を達成
●従来比の2分の１の小型化（量子暗号装置内での占有体積を半減化）</t>
    <phoneticPr fontId="5"/>
  </si>
  <si>
    <t>「国家レジリエンス（防災・減災）の強化」の達成目標
避難対象エリアの指定や避難指示を行うタイミングの判断に必要な情報を自動抽出するシステムを開発し、異なるタイプの複数の自治体（７以上）の災害時のオペレーションを支援する。</t>
    <rPh sb="1" eb="3">
      <t>コッカ</t>
    </rPh>
    <rPh sb="10" eb="12">
      <t>ボウサイ</t>
    </rPh>
    <rPh sb="13" eb="15">
      <t>ゲンサイ</t>
    </rPh>
    <rPh sb="17" eb="19">
      <t>キョウカ</t>
    </rPh>
    <rPh sb="21" eb="23">
      <t>タッセイ</t>
    </rPh>
    <rPh sb="23" eb="25">
      <t>モクヒョウ</t>
    </rPh>
    <phoneticPr fontId="5"/>
  </si>
  <si>
    <t>「AIホスピタルによる高度診断・治療システム」の達成目標
少なくとも10医療機関で「AIホスピタルシステム」を導入。
安全で精度が高く、ストレスフリーのモデル病院システムの運用開始。</t>
    <rPh sb="11" eb="13">
      <t>コウド</t>
    </rPh>
    <rPh sb="13" eb="15">
      <t>シンダン</t>
    </rPh>
    <rPh sb="16" eb="18">
      <t>チリョウ</t>
    </rPh>
    <rPh sb="24" eb="26">
      <t>タッセイ</t>
    </rPh>
    <rPh sb="26" eb="28">
      <t>モクヒョウ</t>
    </rPh>
    <phoneticPr fontId="5"/>
  </si>
  <si>
    <t>「AIホスピタルシステム」が導入される医療機関数</t>
    <phoneticPr fontId="5"/>
  </si>
  <si>
    <t>「スマート物流サービス」の達成目標
（2020年度末）
・データ基盤への新規事業者の参入障壁の軽減（利便性向上）のための「個別管理データ抽出･変換技術」を開発。
・比較的大きな市場規模があり実現性が高い４業種等について物流・商流データ基盤のプロトタイプの開発。
（2022年度末）
・物流･商流データ基盤のデータ提供者･利活用者拡大のため、信頼性向上を図る「アクセス権限コントロール技術」などの開発。
・物流･商流データ基盤の共通機能を構築。
○上記により、データ基盤の利活用現場・業界における物流分野の生産性30％向上を達成。</t>
    <rPh sb="5" eb="7">
      <t>ブツリュウ</t>
    </rPh>
    <rPh sb="13" eb="15">
      <t>タッセイ</t>
    </rPh>
    <rPh sb="15" eb="17">
      <t>モクヒョウ</t>
    </rPh>
    <phoneticPr fontId="5"/>
  </si>
  <si>
    <t>４業種等の実証試験の現場（2020年度）や、以降のデータ基盤の利活用現場・業界におけるトラック積載率（輸送トンキロ÷能力トンキロ）の改善･向上</t>
    <phoneticPr fontId="5"/>
  </si>
  <si>
    <t>「革新的深海資源調査技術」の達成目標
●深海資源の調査能力を向上させる。
・音響通信・測位統合システムを開発する。
・AUV10機運用の技術的な目途を立てる。
・隊列制御の実証試験を行う。
・深海底ターミナルを導入し、5日間以上の連続運用を実証する。</t>
    <rPh sb="1" eb="4">
      <t>カクシンテキ</t>
    </rPh>
    <rPh sb="4" eb="6">
      <t>シンカイ</t>
    </rPh>
    <rPh sb="6" eb="8">
      <t>シゲン</t>
    </rPh>
    <rPh sb="8" eb="10">
      <t>チョウサ</t>
    </rPh>
    <rPh sb="10" eb="12">
      <t>ギジュツ</t>
    </rPh>
    <rPh sb="14" eb="16">
      <t>タッセイ</t>
    </rPh>
    <rPh sb="16" eb="18">
      <t>モクヒョウ</t>
    </rPh>
    <phoneticPr fontId="5"/>
  </si>
  <si>
    <t>・AUV10機運用の目途を立て、5日以上の連続運用を可能とする深海底ターミナル技術を実証し、飛躍的に調査効率を向上させる。
(１潜航当たりの作業効率：現状を100%とした時の比率）</t>
    <phoneticPr fontId="5"/>
  </si>
  <si>
    <t>＜科学技術イノベーション創造推進費に関する基本方針＞　http://www8.cao.go.jp/cstp/gaiyo/sip/sipkihonhoushin.pdf
＜平成26年度戦略的イノベーション創造プログラム（ＳＩＰ）の実施方針＞　http://www8.cao.go.jp/cstp/gaiyo/sip/sipjisshihoushin.pdf
＜平成27年度戦略的イノベーション創造プログラム（ＳＩＰ）の実施方針＞　http://www8.cao.go.jp/cstp/siryo/haihui012/siryo1.pdf
＜平成28年度戦略的イノベーション創造プログラム（ＳＩＰ）の実施方針＞　http://www8.cao.go.jp/cstp/siryo/haihui017/siryo1-2.pdf
＜平成29年度戦略的イノベーション創造プログラム（SIP）の実施方針＞　https://www8.cao.go.jp/cstp/gaiyo/sip/64kai/sip_haifu_64.html
＜戦略的イノベーション創造プログラム（SIP）第2期（平成29年度補正予算措置分）の実施方針＞　https://www8.cao.go.jp/cstp/gaiyo/sip/77kai/siryo3.pdf
＜平成30年度戦略的イノベーション創造プログラム（SIP）の実施方針＞　https://www8.cao.go.jp/cstp/gaiyo/sip/77kai/siryo2.pdf
＜戦略的イノベーション創造プログラム（SIP）（平成30年度補正予算措置分）の実施方針＞　https://www8.cao.go.jp/cstp/gaiyo/sip/96kai/siryo3-1.pdf
＜令和元年度戦略的イノベーション創造プログラム（SIP）の実施方針＞　https://www8.cao.go.jp/cstp/gaiyo/sip/190627/siryo3.pdf
＜戦略的イノベーション創造プログラム（SIP）（令和元年度補正予算措置分）の実施方針＞　https://www8.cao.go.jp/cstp/gaiyo/sip/200227/siryo3-1.pdf
＜令和２年度戦略的イノベーション創造プログラム（SIP）の実施方針＞　https://www8.cao.go.jp/cstp/gaiyo/sip/201112/siryo3.pdf
＜戦略的イノベーション創造プログラム（SIP）（令和２年度補正予算措置分）の実施方針＞　https://www8.cao.go.jp/cstp/gaiyo/sip/200507/siryo1.pdf、https://www8.cao.go.jp/cstp/gaiyo/sip/210210/siryo1.pdf
＜令和３年度戦略的イノベーション創造プログラム（SIP）の実施方針＞ https://www8.cao.go.jp/cstp/gaiyo/sip/211125/siryo3.pdf
＜戦略的イノベーション創造プログラム（SIP）（令和３年度補正予算措置分）の実施方針＞　https://www8.cao.go.jp/cstp/gaiyo/sip/220209/siryo1.pdf
＜令和４年度戦略的イノベーション創造プログラム（SIP）の実施方針＞　https://www8.cao.go.jp/cstp/gaiyo/sip/220303/siryo4.pdf
注１）金額は百万円単位で四捨五入しているため合計は一致しない場合がある。
注２）戦略的イノベーション創造プログラムは、事業の説明上レビューシートを２つ（エネルギー分野、次世代インフラ分野及び地域資源分野（本レビューシート（事業番号＝0137）））と（健康・医療分野（事業番号＝0138）に分けている。
＜公開プロセス＞
実施年：平成27年
レビューシート番号・事業名：0036-1・戦略的イノベーション創造プログラム（エネルギー分野、次世代インフラ分野及び地域資源分野）
結果：事業内容の一部改善
とりまとめコメント：多様な研究テーマに即した柔軟な制度運用が求められる反面、本事業が「投資」であることを十分認識してグローバルな評価視点を持ち、厳しく工程管理行うことをルール化して事業を推進していくべきである。
＜１シートにより作成する理由等＞
本事業は、総合科学技術・イノベーション会議が司令塔機能を発揮して、府省の枠や分野を超えて研究開発課題を一体的に推進しているものなので、予算の一部を各省に移替えて執行しているが、内閣府が全体を取りまとめ、一つの事業として統一的に作成することが国民に対して理解しやすいため。</t>
    <phoneticPr fontId="5"/>
  </si>
  <si>
    <t>https://www8.cao.go.jp/hyouka/r3bunseki/r3bunseki-9.pdf</t>
    <phoneticPr fontId="5"/>
  </si>
  <si>
    <t>中目標１</t>
    <rPh sb="0" eb="1">
      <t>チュウ</t>
    </rPh>
    <rPh sb="1" eb="3">
      <t>モクヒョウ</t>
    </rPh>
    <phoneticPr fontId="5"/>
  </si>
  <si>
    <t>文教・科学技術</t>
  </si>
  <si>
    <t>２．イノベーションによる歳出効率化等</t>
    <phoneticPr fontId="5"/>
  </si>
  <si>
    <t>https://www5.cao.go.jp/keizai-shimon/kaigi/special/reform/report_211223_2.pdf</t>
    <phoneticPr fontId="5"/>
  </si>
  <si>
    <t>P100
11..ａ　国民の生活の質の向上、歳出効率化を通じた国民負担の軽減に向け、官民を挙げてSDGs等の社会的課題解決に資する研究開発を推進</t>
    <phoneticPr fontId="5"/>
  </si>
  <si>
    <t>・本事業は、国家的に重要な課題の解決を通じて、我が国産業にとって将来的に有望な市場を創造し、日本経済の再生を果たしていくという考え方に沿って、府省の枠にとらわれず、総合科学技術・イノベーション会議自ら対象課題を選定し、重点的に予算を配分している。
・各課題では、具体的な目標を設定した上で研究計画を作成し、随時進捗管理を行った上で、成果実績が目標に見合ったものとなっているかを含め毎年度評価を行っており、令和３年度末における12課題の評価結果は以下のとおりでＢ評価以下の課題はなく、概ね目標に見合う実績を上げているものと自己点検している。
　　S評価（極めて挑戦的な高度な目標を達成し、実用化・事業化も十分見込まれており、想定を大幅に上回る成果が得られている）：０
　　AA評価（適切に設定された目標を大幅に達成しており、実用化・事業化も十分見込まれており、想定以上の成果が得られている）：０
　　A＋評価（適切に設定された目標を達成しており、実用化・事業化も十分見込まれるなど、想定以上の成果が得られている）：１課題
　　Ａ評価（目標設定・達成ともにおおむね適切であるなど、当初予定通りの成果が得られている）：10課題
　　A-評価（目標の設定又はその達成状況が十分ではないなど、予定を下回る成果となっている）：１課題
　　B＋評価（目標の設定又はその達成状況が極めて不十分で、予定を大幅に下回る成果となっている）：０
　　B評価（目標設定、その達成状況その他大きな改善を要する面が見られる）：０
・支出先の選定に当たっては、企画競争や一般競争入札の方式により、第三者の委員により構成される採択審査委員会等を開催し、専門的かつ厳格な審査を行い、透明性・競争性の確保を行っている。
以上により、本事業は適切に運用されている。</t>
    <phoneticPr fontId="5"/>
  </si>
  <si>
    <t>各課題では、具体的な目標を設定した上で研究計画を作成しており、プログラムディレクターが関係府省、専門家等により構成させる推進委員会のチェックを得ながら随時進捗管理を行っている。さらに毎年度ガバニングボードによる評価を通じて成果実績が目標に見合ったものとなっているかを含め、進捗状況の確認を行っている。
令和３年度末の12課題の評価は以下のとおりでB評価となったものはなく、概ね目標に見合う実績を上げている。
S（極めて挑戦的な高度な目標を達成し、実用化・事業化も十分見込まれており、想定を大幅に上回る成果が得られている）：０
AA（適切に設定された目標を大幅に達成しており、実用化・事業化も十分見込まれており、想定以上の成果が得られている）：０
A＋（適切に設定された目標を達成しており、実用化・事業化も十分見込まれるなど、想定以上の成果が得られている）：１課題
Ａ（目標設定・達成ともにおおむね適切であるなど、当初予定通りの成果が得られている）：10課題
A-（目標の設定又はその達成状況が十分ではないなど、予定を下回る成果となっている）：１課題
B＋（目標の設定又はその達成状況が極めて不十分で、予定を大幅に下回る成果となっている）：０
B（目標設定、その達成状況その他大きな改善を要する面が見られる）：０</t>
    <phoneticPr fontId="5"/>
  </si>
  <si>
    <t>研究開発費</t>
    <phoneticPr fontId="5"/>
  </si>
  <si>
    <t>国家レジリエンスに関する研究開発費</t>
    <phoneticPr fontId="5"/>
  </si>
  <si>
    <t>研究開発管理費</t>
    <phoneticPr fontId="5"/>
  </si>
  <si>
    <t>課題マネジメントに係る人件費・謝金、旅費、各種委員費・会議費、広報費用、等</t>
    <phoneticPr fontId="5"/>
  </si>
  <si>
    <t>F. 国立研究開発法人農業・食品産業技術総合研究機構</t>
    <phoneticPr fontId="5"/>
  </si>
  <si>
    <t>A. 国立研究開発法人科学技術振興機構</t>
    <phoneticPr fontId="5"/>
  </si>
  <si>
    <t>B. 国立研究開発法人量子科学技術研究開発機構</t>
    <phoneticPr fontId="5"/>
  </si>
  <si>
    <t>C. 国立研究開発法人防災科学技術研究所</t>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</si>
  <si>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</si>
  <si>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光・量子の研究開発を実施するために必要な運営、管理費</t>
    <rPh sb="0" eb="1">
      <t>ヒカリ</t>
    </rPh>
    <rPh sb="2" eb="4">
      <t>リョウシ</t>
    </rPh>
    <rPh sb="5" eb="7">
      <t>ケンキュウ</t>
    </rPh>
    <rPh sb="7" eb="9">
      <t>カイハツ</t>
    </rPh>
    <rPh sb="10" eb="12">
      <t>ジッシ</t>
    </rPh>
    <rPh sb="17" eb="19">
      <t>ヒツヨウ</t>
    </rPh>
    <rPh sb="20" eb="22">
      <t>ウンエイ</t>
    </rPh>
    <rPh sb="23" eb="26">
      <t>カンリヒ</t>
    </rPh>
    <phoneticPr fontId="5"/>
  </si>
  <si>
    <t>D. 国立研究開発法人海洋研究開発機構</t>
    <rPh sb="3" eb="5">
      <t>コクリツ</t>
    </rPh>
    <rPh sb="5" eb="7">
      <t>ケンキュウ</t>
    </rPh>
    <rPh sb="7" eb="9">
      <t>カイハツ</t>
    </rPh>
    <rPh sb="9" eb="11">
      <t>ホウジン</t>
    </rPh>
    <rPh sb="11" eb="13">
      <t>カイヨウ</t>
    </rPh>
    <rPh sb="13" eb="15">
      <t>ケンキュウ</t>
    </rPh>
    <rPh sb="15" eb="17">
      <t>カイハツ</t>
    </rPh>
    <rPh sb="17" eb="19">
      <t>キコウ</t>
    </rPh>
    <phoneticPr fontId="5"/>
  </si>
  <si>
    <t>E. 国立研究開発法人医薬基盤・健康・栄養研究所</t>
    <rPh sb="3" eb="5">
      <t>コクリツ</t>
    </rPh>
    <rPh sb="5" eb="7">
      <t>ケンキュウ</t>
    </rPh>
    <rPh sb="7" eb="9">
      <t>カイハツ</t>
    </rPh>
    <rPh sb="9" eb="11">
      <t>ホウジン</t>
    </rPh>
    <rPh sb="11" eb="13">
      <t>イヤク</t>
    </rPh>
    <rPh sb="13" eb="15">
      <t>キバン</t>
    </rPh>
    <rPh sb="16" eb="18">
      <t>ケンコウ</t>
    </rPh>
    <rPh sb="19" eb="21">
      <t>エイヨウ</t>
    </rPh>
    <rPh sb="21" eb="24">
      <t>ケンキュウジョ</t>
    </rPh>
    <phoneticPr fontId="5"/>
  </si>
  <si>
    <t>H. 国立研究開発法人海上・港湾・航空技術研究所</t>
    <rPh sb="3" eb="5">
      <t>コクリツ</t>
    </rPh>
    <rPh sb="5" eb="7">
      <t>ケンキュウ</t>
    </rPh>
    <rPh sb="7" eb="9">
      <t>カイハツ</t>
    </rPh>
    <rPh sb="9" eb="11">
      <t>ホウジン</t>
    </rPh>
    <rPh sb="11" eb="13">
      <t>カイジョウ</t>
    </rPh>
    <rPh sb="14" eb="16">
      <t>コウワン</t>
    </rPh>
    <rPh sb="17" eb="19">
      <t>コウクウ</t>
    </rPh>
    <rPh sb="19" eb="21">
      <t>ギジュツ</t>
    </rPh>
    <rPh sb="21" eb="24">
      <t>ケンキュウジョ</t>
    </rPh>
    <phoneticPr fontId="5"/>
  </si>
  <si>
    <t>研究費</t>
    <phoneticPr fontId="5"/>
  </si>
  <si>
    <t>海洋に関する試験・研究</t>
    <phoneticPr fontId="5"/>
  </si>
  <si>
    <t>海洋に関する試験・研究に関する委託費</t>
    <phoneticPr fontId="5"/>
  </si>
  <si>
    <t>委託費</t>
    <phoneticPr fontId="5"/>
  </si>
  <si>
    <t>管理経費</t>
    <phoneticPr fontId="5"/>
  </si>
  <si>
    <t>人件費･旅費､会議費､その他</t>
    <phoneticPr fontId="5"/>
  </si>
  <si>
    <t>人件費、評価、各種委員会費用等</t>
    <rPh sb="0" eb="3">
      <t>ジンケンヒ</t>
    </rPh>
    <rPh sb="4" eb="6">
      <t>ヒョウカ</t>
    </rPh>
    <rPh sb="7" eb="9">
      <t>カクシュ</t>
    </rPh>
    <rPh sb="9" eb="12">
      <t>イインカイ</t>
    </rPh>
    <rPh sb="12" eb="14">
      <t>ヒヨウ</t>
    </rPh>
    <rPh sb="14" eb="15">
      <t>ナド</t>
    </rPh>
    <phoneticPr fontId="5"/>
  </si>
  <si>
    <t>研究開発委託費</t>
    <phoneticPr fontId="5"/>
  </si>
  <si>
    <t>戦略的イノベーション創造プログラムに関する研究開発に係る委託費</t>
    <phoneticPr fontId="5"/>
  </si>
  <si>
    <t>評価、各種委員会・シンポジウム費等</t>
    <phoneticPr fontId="5"/>
  </si>
  <si>
    <t>AI（人工知能）ホスピタルによる高度診断・治療システムの構築に関する研究開発に係る委託費</t>
    <phoneticPr fontId="5"/>
  </si>
  <si>
    <t>評価、各種委員会・シンポジウム費、サイトビジット費用等</t>
    <phoneticPr fontId="5"/>
  </si>
  <si>
    <t>-</t>
    <phoneticPr fontId="5"/>
  </si>
  <si>
    <t>マテリアルおよびIoEの研究開発を実施するために必要な運営、管理費</t>
    <phoneticPr fontId="5"/>
  </si>
  <si>
    <t>国家レジリエンスの研究開発を実施するために必要な運営、管理費</t>
    <rPh sb="0" eb="2">
      <t>コッカ</t>
    </rPh>
    <phoneticPr fontId="5"/>
  </si>
  <si>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ケンキュウジョ</t>
    </rPh>
    <phoneticPr fontId="5"/>
  </si>
  <si>
    <t>国立研究開発法人海洋研究開発機構</t>
    <phoneticPr fontId="5"/>
  </si>
  <si>
    <t>海洋の研究開発を実施するために必要な運営、管理費</t>
    <rPh sb="0" eb="2">
      <t>カイヨウ</t>
    </rPh>
    <phoneticPr fontId="5"/>
  </si>
  <si>
    <t>AIホスピタルの研究開発を実施するために必要な運営、管理費</t>
    <phoneticPr fontId="5"/>
  </si>
  <si>
    <t>国立研究開発法人医薬基盤・健康・栄養研究所</t>
    <phoneticPr fontId="5"/>
  </si>
  <si>
    <t>農業の研究開発を実施するために必要な運営、管理費</t>
    <rPh sb="21" eb="24">
      <t>カンリヒ</t>
    </rPh>
    <phoneticPr fontId="5"/>
  </si>
  <si>
    <t>国立研究開発法人海上・港湾・航空技術研究所</t>
    <phoneticPr fontId="5"/>
  </si>
  <si>
    <t>物流の研究開発を実施するために必要な運営、管理費</t>
    <rPh sb="23" eb="24">
      <t>ヒ</t>
    </rPh>
    <phoneticPr fontId="5"/>
  </si>
  <si>
    <t>サイバー、フィジカル、セキュリティ、自動運転の研究開発を実施するために必要な運営、管理費</t>
    <rPh sb="43" eb="44">
      <t>ヒ</t>
    </rPh>
    <phoneticPr fontId="5"/>
  </si>
  <si>
    <t>国立研究開発法人新エネルギー・産業技術総合開発機構</t>
    <phoneticPr fontId="5"/>
  </si>
  <si>
    <t>I. 株式会社三菱総合研究所</t>
    <phoneticPr fontId="5"/>
  </si>
  <si>
    <t>委託費</t>
    <rPh sb="0" eb="2">
      <t>イタク</t>
    </rPh>
    <rPh sb="2" eb="3">
      <t>ヒ</t>
    </rPh>
    <phoneticPr fontId="5"/>
  </si>
  <si>
    <t>次期ＳＩＰの課題候補調査業務</t>
    <phoneticPr fontId="5"/>
  </si>
  <si>
    <t>次期ＳＩＰ課題選定及びフィージビリティスタディ実施に関する調査業務</t>
    <phoneticPr fontId="5"/>
  </si>
  <si>
    <t>J. エルゼビア・ジャパン株式会社</t>
    <rPh sb="13" eb="17">
      <t>カブシキガイシャ</t>
    </rPh>
    <phoneticPr fontId="5"/>
  </si>
  <si>
    <t>庁費</t>
    <rPh sb="0" eb="2">
      <t>チョウヒ</t>
    </rPh>
    <phoneticPr fontId="5"/>
  </si>
  <si>
    <t>Ｓｃｏｐｕｓ論文データのカスタマイズデータの提供</t>
    <phoneticPr fontId="5"/>
  </si>
  <si>
    <t>委託費</t>
    <rPh sb="0" eb="2">
      <t>イタク</t>
    </rPh>
    <rPh sb="2" eb="3">
      <t>ヒ</t>
    </rPh>
    <phoneticPr fontId="19"/>
  </si>
  <si>
    <t>設備備品費</t>
    <phoneticPr fontId="5"/>
  </si>
  <si>
    <t>消耗品費</t>
    <phoneticPr fontId="5"/>
  </si>
  <si>
    <t>旅費</t>
    <phoneticPr fontId="5"/>
  </si>
  <si>
    <t>人件費・謝金</t>
    <phoneticPr fontId="5"/>
  </si>
  <si>
    <t>その他経費</t>
    <phoneticPr fontId="5"/>
  </si>
  <si>
    <t>Ga2O3MOSFET試作材料等</t>
    <phoneticPr fontId="5"/>
  </si>
  <si>
    <t>Ga2O3MOSFETデバイス･プロセス分析・試作等</t>
    <phoneticPr fontId="5"/>
  </si>
  <si>
    <t>国際、国内学会参加費及びSIP関係研究開発打合せ等</t>
    <phoneticPr fontId="5"/>
  </si>
  <si>
    <t>Ga2O3MOSFETデバイス･プロセス研究者人件費等</t>
    <phoneticPr fontId="5"/>
  </si>
  <si>
    <t>Ga2O3MOSFET電極形成装置改造及びプロセス起因欠陥解析システム</t>
    <phoneticPr fontId="5"/>
  </si>
  <si>
    <t>物品費</t>
    <phoneticPr fontId="5"/>
  </si>
  <si>
    <t>CPS型レーザー加工機システムによるスマート製造推進拠点の研究開発に必要な物品費</t>
    <phoneticPr fontId="5"/>
  </si>
  <si>
    <t>CPS型レーザー加工機システムによるスマート製造推進拠点の研究開発に必要な間接経費</t>
    <phoneticPr fontId="5"/>
  </si>
  <si>
    <t>CPS型レーザー加工機システムによるスマート製造推進拠点の研究開発に必要なその他経費</t>
    <phoneticPr fontId="5"/>
  </si>
  <si>
    <t>CPS型レーザー加工機システムによるスマート製造推進拠点の研究開発に必要な人件費・謝金</t>
    <phoneticPr fontId="5"/>
  </si>
  <si>
    <t>CPS型レーザー加工機システムによるスマート製造推進拠点の研究開発に必要な旅費</t>
    <phoneticPr fontId="5"/>
  </si>
  <si>
    <t>その他</t>
    <phoneticPr fontId="5"/>
  </si>
  <si>
    <t>実証実験用車両、解析装置等</t>
    <phoneticPr fontId="5"/>
  </si>
  <si>
    <t>車両点検・検査費等</t>
    <phoneticPr fontId="5"/>
  </si>
  <si>
    <t>研究開発実施に伴う機関の管理等に必要な経費</t>
    <phoneticPr fontId="5"/>
  </si>
  <si>
    <t>研究員雇用のための人件費等</t>
    <phoneticPr fontId="5"/>
  </si>
  <si>
    <t>研究打合せ旅費等</t>
    <phoneticPr fontId="5"/>
  </si>
  <si>
    <t>一般管理費</t>
    <phoneticPr fontId="5"/>
  </si>
  <si>
    <t>海域試験用機器</t>
    <phoneticPr fontId="5"/>
  </si>
  <si>
    <t>人件費・旅費等</t>
    <phoneticPr fontId="5"/>
  </si>
  <si>
    <t>調査航海費用、再委託費</t>
    <phoneticPr fontId="5"/>
  </si>
  <si>
    <t>調査用品代</t>
    <phoneticPr fontId="5"/>
  </si>
  <si>
    <t>調査航海費用、試料分析費用等</t>
    <phoneticPr fontId="5"/>
  </si>
  <si>
    <t>人件費</t>
    <phoneticPr fontId="5"/>
  </si>
  <si>
    <t>外注費</t>
    <phoneticPr fontId="5"/>
  </si>
  <si>
    <t>その他（消費税相当額）</t>
    <phoneticPr fontId="5"/>
  </si>
  <si>
    <t>再委託費</t>
    <phoneticPr fontId="5"/>
  </si>
  <si>
    <t>会議等旅費</t>
    <phoneticPr fontId="5"/>
  </si>
  <si>
    <t>株式会社三菱総合研究所</t>
    <rPh sb="0" eb="4">
      <t>カブシキガイシャ</t>
    </rPh>
    <rPh sb="4" eb="6">
      <t>ミツビシ</t>
    </rPh>
    <rPh sb="6" eb="8">
      <t>ソウゴウ</t>
    </rPh>
    <rPh sb="8" eb="11">
      <t>ケンキュウジョ</t>
    </rPh>
    <phoneticPr fontId="5"/>
  </si>
  <si>
    <t>三菱ＵＦＪリサーチ＆コンサルティング株式会社</t>
    <rPh sb="18" eb="22">
      <t>カブシキガイシャ</t>
    </rPh>
    <phoneticPr fontId="5"/>
  </si>
  <si>
    <t>株式会社三菱総合研究所</t>
    <phoneticPr fontId="5"/>
  </si>
  <si>
    <t>株式会社ステージ</t>
    <rPh sb="0" eb="4">
      <t>カブシキガイシャ</t>
    </rPh>
    <phoneticPr fontId="5"/>
  </si>
  <si>
    <t>PwCコンサルティング合同会社</t>
    <rPh sb="11" eb="13">
      <t>ゴウドウ</t>
    </rPh>
    <rPh sb="13" eb="15">
      <t>ガイシャ</t>
    </rPh>
    <phoneticPr fontId="5"/>
  </si>
  <si>
    <t>次期ＳＩＰの課題候補調査業務</t>
    <phoneticPr fontId="5"/>
  </si>
  <si>
    <t>研究開発法人等の研究力の見える化及び目指すべきビジョンの見える化</t>
    <phoneticPr fontId="5"/>
  </si>
  <si>
    <t>次期ＳＩＰ課題選定及びフィージビリティスタディ実施に関する調査業務</t>
    <phoneticPr fontId="5"/>
  </si>
  <si>
    <t>戦略的イノベーション創造プログラム（ＳＩＰ）シンポジウムの開催業務</t>
    <phoneticPr fontId="5"/>
  </si>
  <si>
    <t>戦略的イノベーション創造プログラム（ＳＩＰ）第１期追跡調査</t>
    <phoneticPr fontId="5"/>
  </si>
  <si>
    <t>支出先の選定方法が適切に行われている等、本事業は適切に実施されている。令和４年度においては、平成30年度から開始した12課題の５年目であり、厳格なＰＤＣＡサイクルを着実に行い、SIPの事業目的である基礎研究から実用化・事業化まで一気通貫で研究開発を推進し、科学技術イノベーションを活用して国家的に重要な課題の解決が図れるよう、課題間の連携強化、事業の効率性、コスト削減等に適切に取り組んでいく。</t>
    <phoneticPr fontId="5"/>
  </si>
  <si>
    <t>-</t>
    <phoneticPr fontId="5"/>
  </si>
  <si>
    <t>エルゼビア・ジャパン株式会社</t>
    <rPh sb="10" eb="14">
      <t>カブシキガイシャ</t>
    </rPh>
    <phoneticPr fontId="5"/>
  </si>
  <si>
    <t>株式会社ジェネレーションパス</t>
    <phoneticPr fontId="5"/>
  </si>
  <si>
    <t>エルゼビア・ジャパン株式会社</t>
    <phoneticPr fontId="5"/>
  </si>
  <si>
    <t>クラリベイト・アナリティクス・ジャパン株式会社</t>
    <rPh sb="19" eb="23">
      <t>カブシキガイシャ</t>
    </rPh>
    <phoneticPr fontId="5"/>
  </si>
  <si>
    <t>株式会社紀伊國屋書店</t>
    <rPh sb="0" eb="4">
      <t>カブシキガイシャ</t>
    </rPh>
    <phoneticPr fontId="5"/>
  </si>
  <si>
    <t>日本電気株式会社</t>
    <phoneticPr fontId="5"/>
  </si>
  <si>
    <t>東日本電信電話株式会社</t>
    <rPh sb="7" eb="9">
      <t>カブシキ</t>
    </rPh>
    <rPh sb="9" eb="11">
      <t>カイシャ</t>
    </rPh>
    <phoneticPr fontId="5"/>
  </si>
  <si>
    <t>Ｓｃｏｐｕｓ論文データのカスタマイズデータの提供</t>
    <phoneticPr fontId="5"/>
  </si>
  <si>
    <t>エビデンスシステムｅ－ＣＳＴＩの保守</t>
    <phoneticPr fontId="5"/>
  </si>
  <si>
    <t>特許、論文、競争的資金等データ、及び技術情報検索・分析ツールの提供</t>
    <phoneticPr fontId="5"/>
  </si>
  <si>
    <t>Ｓｃｏｐｕｓ論文データ提供</t>
    <phoneticPr fontId="5"/>
  </si>
  <si>
    <t>Ｗｅｂ　ｏｆ　Ｓｃｉｅｎｃｅ論文データ及びそのカスタマイズデータ</t>
    <phoneticPr fontId="5"/>
  </si>
  <si>
    <t>ＢＩツール利用ライセンスの調達</t>
    <phoneticPr fontId="5"/>
  </si>
  <si>
    <t>ＳＩＰ推進事業用ネットワーク設備保守</t>
    <phoneticPr fontId="5"/>
  </si>
  <si>
    <t>逆問題MI基盤の確立とこれを中核とした拠点形成</t>
    <rPh sb="0" eb="1">
      <t>ギャク</t>
    </rPh>
    <rPh sb="1" eb="3">
      <t>モンダイ</t>
    </rPh>
    <rPh sb="5" eb="7">
      <t>キバン</t>
    </rPh>
    <rPh sb="8" eb="10">
      <t>カクリツ</t>
    </rPh>
    <rPh sb="14" eb="16">
      <t>チュウカク</t>
    </rPh>
    <rPh sb="19" eb="21">
      <t>キョテン</t>
    </rPh>
    <rPh sb="21" eb="23">
      <t>ケイセイ</t>
    </rPh>
    <phoneticPr fontId="5"/>
  </si>
  <si>
    <t>構造材料における逆問題解析技術の開発とこれを中核とした拠点形成</t>
    <rPh sb="0" eb="2">
      <t>コウゾウ</t>
    </rPh>
    <rPh sb="2" eb="4">
      <t>ザイリョウ</t>
    </rPh>
    <rPh sb="8" eb="9">
      <t>ギャク</t>
    </rPh>
    <rPh sb="9" eb="11">
      <t>モンダイ</t>
    </rPh>
    <rPh sb="11" eb="13">
      <t>カイセキ</t>
    </rPh>
    <rPh sb="13" eb="15">
      <t>ギジュツ</t>
    </rPh>
    <rPh sb="16" eb="18">
      <t>カイハツ</t>
    </rPh>
    <rPh sb="22" eb="24">
      <t>チュウカク</t>
    </rPh>
    <rPh sb="27" eb="29">
      <t>キョテン</t>
    </rPh>
    <rPh sb="29" eb="31">
      <t>ケイセイ</t>
    </rPh>
    <phoneticPr fontId="5"/>
  </si>
  <si>
    <t>AI援用による設計・製造自動化 複合材の研究</t>
    <phoneticPr fontId="5"/>
  </si>
  <si>
    <t>全体取りまとめ・実用向け自動積層装置開発</t>
    <phoneticPr fontId="5"/>
  </si>
  <si>
    <t>燃焼バーナー高耐久化の実証</t>
    <phoneticPr fontId="5"/>
  </si>
  <si>
    <t>マルチフィジックス/マルチスケール（MP/MS）統合解析ツールの開発</t>
    <phoneticPr fontId="5"/>
  </si>
  <si>
    <t>多機能マトリックスの複合材料適用に向けたプリプレグ・ＣＦＲＰ設計、複合材料（模擬部材を含む）の製造およびプリプレグ／複合材料の基本特性、機能性の評価</t>
    <phoneticPr fontId="5"/>
  </si>
  <si>
    <t>熱可塑複合材の自動積層、同時硬化に関する研究</t>
    <phoneticPr fontId="5"/>
  </si>
  <si>
    <t>高速成形熱可塑CFRPのマルチスケールモデリング</t>
    <phoneticPr fontId="5"/>
  </si>
  <si>
    <t>国立研究開発法人宇宙航空研究開発機構</t>
    <phoneticPr fontId="5"/>
  </si>
  <si>
    <t>マルチフィジックス/マルチスケールシミュレーション技術を駆使したマルチファンクショナルCFRPの力学的特性評価</t>
    <phoneticPr fontId="5"/>
  </si>
  <si>
    <t>国立大学法人東北大学</t>
    <phoneticPr fontId="5"/>
  </si>
  <si>
    <t>外注費、印刷製本費、通信運搬費、消費税相当額等</t>
    <phoneticPr fontId="5"/>
  </si>
  <si>
    <t>支援研究機関に委託する経費</t>
    <phoneticPr fontId="5"/>
  </si>
  <si>
    <t>国内旅費等</t>
    <phoneticPr fontId="5"/>
  </si>
  <si>
    <t>MOSFETの開発</t>
    <phoneticPr fontId="5"/>
  </si>
  <si>
    <t>トレンチ型GaN高速スイッチングデバイスの開発</t>
    <phoneticPr fontId="5"/>
  </si>
  <si>
    <t>高周波GaNデバイスプロセス技術の開発</t>
    <phoneticPr fontId="5"/>
  </si>
  <si>
    <t>電力・交通データ連携型地域エネルギーマネジメントシステムプラットフォームの設計指針の構築</t>
    <phoneticPr fontId="5"/>
  </si>
  <si>
    <t>高速スイッチング回路基盤技術の開発</t>
    <phoneticPr fontId="5"/>
  </si>
  <si>
    <t>5．7GHz帯高度ビームフォーミング方式の開発</t>
    <phoneticPr fontId="5"/>
  </si>
  <si>
    <t>地域エネルギーシステムデザインのガイドラインの策定</t>
    <phoneticPr fontId="5"/>
  </si>
  <si>
    <t>マイクロ波帯ワイヤレス電力伝送システムの開発</t>
    <phoneticPr fontId="5"/>
  </si>
  <si>
    <t>電界結合方式による駐機時近距離WPT システム</t>
    <phoneticPr fontId="5"/>
  </si>
  <si>
    <t>FPGAコントローラの最適設計，実装技術の開発</t>
    <phoneticPr fontId="5"/>
  </si>
  <si>
    <t>CPS型レーザー加工機システムによるスマート製造推進拠点</t>
    <phoneticPr fontId="5"/>
  </si>
  <si>
    <t>国立大学法人東京大学</t>
    <phoneticPr fontId="5"/>
  </si>
  <si>
    <t>国立大学法人京都大学</t>
    <phoneticPr fontId="5"/>
  </si>
  <si>
    <t>高輝度フォトニック結晶レーザーの設計・試作・評価とそのスマート化研究</t>
    <phoneticPr fontId="5"/>
  </si>
  <si>
    <t>国立研究開発法人情報通信研究機構</t>
    <phoneticPr fontId="5"/>
  </si>
  <si>
    <t>学校法人早稲田大学</t>
    <phoneticPr fontId="5"/>
  </si>
  <si>
    <t>株式会社フィックスターズ</t>
    <phoneticPr fontId="5"/>
  </si>
  <si>
    <t>株式会社東芝</t>
    <phoneticPr fontId="5"/>
  </si>
  <si>
    <t>株式会社QunaSys</t>
    <phoneticPr fontId="5"/>
  </si>
  <si>
    <t>国立大学法人九州大学</t>
    <phoneticPr fontId="5"/>
  </si>
  <si>
    <t>量子セキュアクラウドシステムの構築と実証</t>
    <phoneticPr fontId="5"/>
  </si>
  <si>
    <t>次世代アクセラレータ・コデザインの基本アルゴリズムとイジング型コンピュータのインタフェース技術の研究開発</t>
    <phoneticPr fontId="5"/>
  </si>
  <si>
    <t>社会実装に向けた量子暗号装置の研究開発</t>
    <phoneticPr fontId="5"/>
  </si>
  <si>
    <t>次世代アクセラレータ・コデザインのライブラリ・APIとGPU等古典アクセラレータのインタフェース技術の研究開発</t>
    <phoneticPr fontId="5"/>
  </si>
  <si>
    <t>Society5.0時代のヘルスケアを支えるデータ伝送・保管基盤の構築と実証</t>
    <phoneticPr fontId="5"/>
  </si>
  <si>
    <t>高精度・高スループットレーザー加工のための空間光制御デバイスの高性能化とモジュール開発</t>
    <phoneticPr fontId="5"/>
  </si>
  <si>
    <t>NISQコンピュータのインタフェース技術と誤り耐性ゲート型量子コンピュータのインタフェース技術の研究開発</t>
    <phoneticPr fontId="5"/>
  </si>
  <si>
    <t>CPS化戦略の波及加速パイロット拠点の形成</t>
    <phoneticPr fontId="5"/>
  </si>
  <si>
    <t>防災・感染症対策システムを備えた水素燃料電池バス（大型バス・マイクロバス）の開発・研究環境整備、車両性能評価、感染症検査機能検証試験、実証試験</t>
    <phoneticPr fontId="5"/>
  </si>
  <si>
    <t>国立大学法人筑波大学</t>
    <phoneticPr fontId="5"/>
  </si>
  <si>
    <t>大鉛直荷重・高速度・大変形で試験体を加振させる大型動的加力試験機技術の開発</t>
    <phoneticPr fontId="5"/>
  </si>
  <si>
    <t>対話型災害情報流通基盤の開発および社会実装</t>
    <phoneticPr fontId="5"/>
  </si>
  <si>
    <t>線状降水帯インデックスの利活用に向けた社会実験</t>
    <phoneticPr fontId="5"/>
  </si>
  <si>
    <t>各種システムとの統合的システム化技術の研究開発</t>
    <phoneticPr fontId="5"/>
  </si>
  <si>
    <t>セレクターマネジメントシステム開発</t>
    <phoneticPr fontId="5"/>
  </si>
  <si>
    <t>地デジ水蒸気観測のフィールド実装およびクラウドデータ配信の事業化にむけた開発</t>
    <phoneticPr fontId="5"/>
  </si>
  <si>
    <t>「避難判断・誘導支援システム」および「緊急活動優先順位判断システム」の開発</t>
    <phoneticPr fontId="5"/>
  </si>
  <si>
    <t>保健医療活動支援の需要算出・最適供給技術の研究開発</t>
    <phoneticPr fontId="5"/>
  </si>
  <si>
    <t>一般財団法人免震研究推進機構</t>
    <phoneticPr fontId="5"/>
  </si>
  <si>
    <t>株式会社ウェザーニューズ</t>
    <phoneticPr fontId="5"/>
  </si>
  <si>
    <t>一般財団法人日本気象協会</t>
    <phoneticPr fontId="5"/>
  </si>
  <si>
    <t>株式会社日立製作所</t>
    <phoneticPr fontId="5"/>
  </si>
  <si>
    <t>富士通株式会社</t>
    <phoneticPr fontId="5"/>
  </si>
  <si>
    <t>日本アンテナ株式会社</t>
    <phoneticPr fontId="5"/>
  </si>
  <si>
    <t>一般財団法人河川情報センター</t>
    <phoneticPr fontId="5"/>
  </si>
  <si>
    <t>学校法人芝浦工業大学</t>
    <phoneticPr fontId="5"/>
  </si>
  <si>
    <t>レアアース泥を含む海洋鉱物資源の賦存量の調査・分析</t>
    <phoneticPr fontId="5"/>
  </si>
  <si>
    <t>国立研究開発法人産業技術総合研究所</t>
    <phoneticPr fontId="5"/>
  </si>
  <si>
    <t>深海資源調査技術の開発（AUV）</t>
    <phoneticPr fontId="5"/>
  </si>
  <si>
    <t>次世代海洋資源調査技術研究組合</t>
    <phoneticPr fontId="5"/>
  </si>
  <si>
    <t>深海資源調査・開発の産業モデル化に係る研究開発</t>
    <phoneticPr fontId="5"/>
  </si>
  <si>
    <t>江戸っ子1号365高機能化</t>
    <phoneticPr fontId="5"/>
  </si>
  <si>
    <t>セキュリティの高い医療情報データベースの構築とそれらを利用した医療有用情報の抽出、解析技術等の開発プロジェクト、およびAIを用いた診療時記録の自動文書化及びインフォームドコンセント時のAIによる双方向コミュニケーションシステムの開発</t>
    <phoneticPr fontId="5"/>
  </si>
  <si>
    <t>株式会社情報通信総合研究所</t>
    <phoneticPr fontId="5"/>
  </si>
  <si>
    <t>医療AIプラットフォームに必要な技術に関する研究開発</t>
    <phoneticPr fontId="5"/>
  </si>
  <si>
    <t>医療AIプラットフォーム技術研究組合</t>
    <phoneticPr fontId="5"/>
  </si>
  <si>
    <t>未来型医療システムの基盤となるAIホスピタルの実装と展開</t>
    <phoneticPr fontId="5"/>
  </si>
  <si>
    <t>小児・周産期病院におけるAIホスピタル機能の実装に基づく実証研究</t>
    <phoneticPr fontId="5"/>
  </si>
  <si>
    <t>国立研究開発法人国立成育医療研究センター</t>
    <phoneticPr fontId="5"/>
  </si>
  <si>
    <t>セキュリティの高い医療情報データベースの構築とそれらを利用した医療有用情報の抽出、解析技術等の開発プロジェクト</t>
    <phoneticPr fontId="5"/>
  </si>
  <si>
    <t>ヒュービットジェノミクス株式会社</t>
    <phoneticPr fontId="5"/>
  </si>
  <si>
    <t>人工知能を有する統合がん診療支援システム</t>
    <phoneticPr fontId="5"/>
  </si>
  <si>
    <t>公益財団法人がん研究会</t>
    <phoneticPr fontId="5"/>
  </si>
  <si>
    <t xml:space="preserve"> AIを用いた医療現場向けスマートコミュニケーション技術の開発及び人工知能アバターを利用した新型コロナウイルス感染症の相談補助システムの開発</t>
    <phoneticPr fontId="5"/>
  </si>
  <si>
    <t>株式会社 日立製作所</t>
    <phoneticPr fontId="5"/>
  </si>
  <si>
    <t>国立大学法人大阪大学</t>
    <phoneticPr fontId="5"/>
  </si>
  <si>
    <t>AI基盤拠点病院の確立</t>
    <phoneticPr fontId="5"/>
  </si>
  <si>
    <t>AI技術の支援を取り入れたリキッドバイオプシーによる超高精度がん診断システムの標準化・実装化</t>
    <phoneticPr fontId="5"/>
  </si>
  <si>
    <t>診療記録を用いた医師支援AIの研究開発</t>
    <phoneticPr fontId="5"/>
  </si>
  <si>
    <t>スマートフードチェーンコンソーシアム</t>
    <phoneticPr fontId="5"/>
  </si>
  <si>
    <t>食によるヘルスケア産業創出コンソーシアム</t>
    <phoneticPr fontId="5"/>
  </si>
  <si>
    <t>データ駆動型作物開発コンソーシアム</t>
    <phoneticPr fontId="5"/>
  </si>
  <si>
    <t>バイオ資源循環コンソーシアム</t>
    <phoneticPr fontId="5"/>
  </si>
  <si>
    <t>バイオ・デジタルデータ統合流通基盤の構築コンソーシアム</t>
    <phoneticPr fontId="5"/>
  </si>
  <si>
    <t>スマートバイオプロセスコンソーシアム</t>
    <phoneticPr fontId="5"/>
  </si>
  <si>
    <t>戦略的イノベーション創造プログラム(SIP)「スマートバイオ産業・農業基盤技術」社会実装支援業務</t>
    <phoneticPr fontId="5"/>
  </si>
  <si>
    <t>戦略的イノベーション創造プログラム(SIP)「スマートバイオ産業・農業基盤技術」に関するコミュニケーションツール及びホームページ構築他支援業務</t>
    <phoneticPr fontId="5"/>
  </si>
  <si>
    <t>戦略的イノベーション創造プログラム(SIP)「スマートバイオ産業・農業基盤技術」グローバルベンチマーク調査</t>
    <phoneticPr fontId="5"/>
  </si>
  <si>
    <t>戦略的イノベーション創造プログラム(SIP)「スマートバイオ産業・農業基盤技術」特定技術市場調査業務</t>
    <phoneticPr fontId="5"/>
  </si>
  <si>
    <t>公益社団法人農林水産・食品産業技術振興協会</t>
    <phoneticPr fontId="5"/>
  </si>
  <si>
    <t>大学共同利用機関法人情報・システム研究機構</t>
    <phoneticPr fontId="5"/>
  </si>
  <si>
    <t>PwCコンサルティング合同会社</t>
    <phoneticPr fontId="5"/>
  </si>
  <si>
    <t>株式会社企</t>
    <phoneticPr fontId="5"/>
  </si>
  <si>
    <t>株式会社サーベイリサーチセンター</t>
    <phoneticPr fontId="5"/>
  </si>
  <si>
    <t>物流･商流データ基盤の要素基礎技術の開発</t>
    <phoneticPr fontId="5"/>
  </si>
  <si>
    <t>「リテール・日用消費財」プロトタイプ基盤の高度化</t>
    <phoneticPr fontId="5"/>
  </si>
  <si>
    <t>荷物データを自動収集できる自動荷降ろし技術</t>
    <phoneticPr fontId="5"/>
  </si>
  <si>
    <t>「地域物流」プロトタイプ基盤の高度化</t>
    <phoneticPr fontId="5"/>
  </si>
  <si>
    <t>スマホAIアプリケーション基盤技術</t>
    <phoneticPr fontId="5"/>
  </si>
  <si>
    <t>医療材料のデータ基盤構築</t>
    <phoneticPr fontId="5"/>
  </si>
  <si>
    <t>業種等データ基盤の社会実装のための標準化に関する方策の提案</t>
    <phoneticPr fontId="5"/>
  </si>
  <si>
    <t>アパレルサプライチェーンのデータ基盤構築</t>
    <phoneticPr fontId="5"/>
  </si>
  <si>
    <t>SIP基盤を活用した将来物流戦略の検討</t>
    <phoneticPr fontId="5"/>
  </si>
  <si>
    <t>横断的データ利活用技術の検討</t>
    <phoneticPr fontId="5"/>
  </si>
  <si>
    <t>公益財団法人流通経済研究所</t>
    <rPh sb="0" eb="2">
      <t>コウエキ</t>
    </rPh>
    <rPh sb="2" eb="4">
      <t>ザイダン</t>
    </rPh>
    <rPh sb="4" eb="6">
      <t>ホウジン</t>
    </rPh>
    <phoneticPr fontId="5"/>
  </si>
  <si>
    <t>佐川急便株式会社</t>
    <rPh sb="4" eb="8">
      <t>カブシキガイシャ</t>
    </rPh>
    <phoneticPr fontId="5"/>
  </si>
  <si>
    <t>株式会社セイノー情報サービス</t>
    <rPh sb="0" eb="4">
      <t>カブシキガイシャ</t>
    </rPh>
    <phoneticPr fontId="5"/>
  </si>
  <si>
    <t>Automagi株式会社</t>
    <rPh sb="8" eb="12">
      <t>カブシキガイシャ</t>
    </rPh>
    <phoneticPr fontId="5"/>
  </si>
  <si>
    <t>帝人株式会社</t>
    <rPh sb="2" eb="6">
      <t>カブシキガイシャ</t>
    </rPh>
    <phoneticPr fontId="5"/>
  </si>
  <si>
    <t>株式会社野村総合研究所</t>
    <rPh sb="0" eb="4">
      <t>カブシキガイシャ</t>
    </rPh>
    <phoneticPr fontId="5"/>
  </si>
  <si>
    <t>一般社団法人日本アパレル・ファッション産業協会</t>
    <rPh sb="0" eb="2">
      <t>イッパン</t>
    </rPh>
    <rPh sb="2" eb="4">
      <t>シャダン</t>
    </rPh>
    <rPh sb="4" eb="6">
      <t>ホウジン</t>
    </rPh>
    <phoneticPr fontId="5"/>
  </si>
  <si>
    <t>Ridgelinez株式会社</t>
    <rPh sb="10" eb="14">
      <t>カブシキガイシャ</t>
    </rPh>
    <phoneticPr fontId="5"/>
  </si>
  <si>
    <t>Ridgelinez株式会社</t>
    <phoneticPr fontId="5"/>
  </si>
  <si>
    <t>論文出版数</t>
    <rPh sb="0" eb="2">
      <t>ロンブン</t>
    </rPh>
    <rPh sb="2" eb="4">
      <t>シュッパン</t>
    </rPh>
    <rPh sb="4" eb="5">
      <t>スウ</t>
    </rPh>
    <phoneticPr fontId="5"/>
  </si>
  <si>
    <t>特許出願数</t>
    <rPh sb="0" eb="2">
      <t>トッキョ</t>
    </rPh>
    <rPh sb="2" eb="4">
      <t>シュツガン</t>
    </rPh>
    <rPh sb="4" eb="5">
      <t>スウ</t>
    </rPh>
    <phoneticPr fontId="5"/>
  </si>
  <si>
    <t>事例</t>
    <rPh sb="0" eb="2">
      <t>ジレイ</t>
    </rPh>
    <phoneticPr fontId="5"/>
  </si>
  <si>
    <t>件</t>
    <rPh sb="0" eb="1">
      <t>ケン</t>
    </rPh>
    <phoneticPr fontId="5"/>
  </si>
  <si>
    <t>件</t>
    <rPh sb="0" eb="1">
      <t>ケン</t>
    </rPh>
    <phoneticPr fontId="5"/>
  </si>
  <si>
    <t>生産性(作業時間・熟速度等)を10％以上向上させる実用化事例数</t>
    <rPh sb="28" eb="30">
      <t>ジレイ</t>
    </rPh>
    <phoneticPr fontId="5"/>
  </si>
  <si>
    <t>自治体</t>
    <rPh sb="0" eb="3">
      <t>ジチタイ</t>
    </rPh>
    <phoneticPr fontId="5"/>
  </si>
  <si>
    <t>機関</t>
    <rPh sb="0" eb="2">
      <t>キカン</t>
    </rPh>
    <phoneticPr fontId="5"/>
  </si>
  <si>
    <t>ＳＩＰの成果目標は、企業や大学等の研究開発動向や社会情勢等をプログラムディレクターによるヒアリングを踏まえ、外部有識者や関係省庁等から構成される推進委員会やガバニングボードによる審議を経て設定している。</t>
    <phoneticPr fontId="5"/>
  </si>
  <si>
    <t>Y. 富士通株式会社</t>
    <phoneticPr fontId="5"/>
  </si>
  <si>
    <t>X. 学校法人幾徳学園</t>
    <rPh sb="3" eb="5">
      <t>ガッコウ</t>
    </rPh>
    <rPh sb="5" eb="7">
      <t>ホウジン</t>
    </rPh>
    <rPh sb="7" eb="8">
      <t>イク</t>
    </rPh>
    <rPh sb="8" eb="9">
      <t>トク</t>
    </rPh>
    <rPh sb="9" eb="11">
      <t>ガクエン</t>
    </rPh>
    <phoneticPr fontId="5"/>
  </si>
  <si>
    <t>W. 電子商取引安全技術研究組合</t>
    <phoneticPr fontId="5"/>
  </si>
  <si>
    <t>V. 日本電気株式会社</t>
    <phoneticPr fontId="5"/>
  </si>
  <si>
    <t>U. 株式会社日立製作所</t>
    <rPh sb="3" eb="7">
      <t>カブシキガイシャ</t>
    </rPh>
    <rPh sb="7" eb="9">
      <t>ヒタチ</t>
    </rPh>
    <rPh sb="9" eb="12">
      <t>セイサクショ</t>
    </rPh>
    <phoneticPr fontId="5"/>
  </si>
  <si>
    <t>T.  国立研究開発法人農業・食品産業技術総合研究機構</t>
    <rPh sb="4" eb="6">
      <t>コクリツ</t>
    </rPh>
    <rPh sb="6" eb="8">
      <t>ケンキュウ</t>
    </rPh>
    <rPh sb="8" eb="10">
      <t>カイハツ</t>
    </rPh>
    <rPh sb="10" eb="12">
      <t>ホウジン</t>
    </rPh>
    <rPh sb="12" eb="14">
      <t>ノウギョウ</t>
    </rPh>
    <rPh sb="15" eb="17">
      <t>ショクヒン</t>
    </rPh>
    <rPh sb="17" eb="19">
      <t>サンギョウ</t>
    </rPh>
    <rPh sb="19" eb="21">
      <t>ギジュツ</t>
    </rPh>
    <rPh sb="21" eb="23">
      <t>ソウゴウ</t>
    </rPh>
    <rPh sb="23" eb="25">
      <t>ケンキュウ</t>
    </rPh>
    <rPh sb="25" eb="27">
      <t>キコウ</t>
    </rPh>
    <phoneticPr fontId="5"/>
  </si>
  <si>
    <t>S. 株式会社情報通信総合研究所</t>
    <phoneticPr fontId="5"/>
  </si>
  <si>
    <t>R. 次世代海洋資源調査技術組合</t>
    <phoneticPr fontId="5"/>
  </si>
  <si>
    <t>Q. 国立研究開発法人産業技術総合研究所</t>
    <phoneticPr fontId="5"/>
  </si>
  <si>
    <t>P. 国立大学法人筑波大学</t>
    <phoneticPr fontId="5"/>
  </si>
  <si>
    <t>O. 国立大学法人東京大学</t>
    <phoneticPr fontId="5"/>
  </si>
  <si>
    <t>N. 株式会社FLOSFIA</t>
    <phoneticPr fontId="5"/>
  </si>
  <si>
    <t>M. 国立研究開発法人物質・材料研究機構</t>
    <phoneticPr fontId="5"/>
  </si>
  <si>
    <t>K. オムロンソーシアルソリューションズ株式会社</t>
    <rPh sb="20" eb="24">
      <t>カブシキガイシャ</t>
    </rPh>
    <phoneticPr fontId="5"/>
  </si>
  <si>
    <t>委託費</t>
    <rPh sb="0" eb="3">
      <t>イタクヒ</t>
    </rPh>
    <phoneticPr fontId="1"/>
  </si>
  <si>
    <t>ITS無線路側機の改良プログラムの開発</t>
  </si>
  <si>
    <t>L. コイト電工株式会社</t>
    <phoneticPr fontId="5"/>
  </si>
  <si>
    <t>委託費</t>
    <phoneticPr fontId="5"/>
  </si>
  <si>
    <t>GNSS等を活用した都道府県モデルシステムの構築</t>
  </si>
  <si>
    <t>GNSS等を活用した都道府県モデルシステムの構築</t>
    <phoneticPr fontId="5"/>
  </si>
  <si>
    <t>オムロンソーシアルソリューションズ株式会社</t>
  </si>
  <si>
    <t>7010401090640</t>
  </si>
  <si>
    <t>沖電気工業株式会社</t>
  </si>
  <si>
    <t>7010401006126</t>
  </si>
  <si>
    <t>道路交通解析技術に係る評価装置の整備</t>
    <rPh sb="16" eb="18">
      <t>セイビ</t>
    </rPh>
    <phoneticPr fontId="1"/>
  </si>
  <si>
    <t>コイト電工株式会社</t>
  </si>
  <si>
    <t>6080101015719</t>
  </si>
  <si>
    <t>7013201017136</t>
  </si>
  <si>
    <t>2010001004055</t>
  </si>
  <si>
    <t>ITS無線路側機等の撤去</t>
  </si>
  <si>
    <t>ITS無線路側機の改良プログラムの反映</t>
  </si>
  <si>
    <t>ケーブル更新等工事</t>
  </si>
  <si>
    <t>ITS無線路側機の改良工事</t>
  </si>
  <si>
    <t>中央装置定数設定等の作業</t>
    <rPh sb="10" eb="12">
      <t>サギョウ</t>
    </rPh>
    <phoneticPr fontId="1"/>
  </si>
  <si>
    <t>浜松ホトニクス株式会社</t>
    <phoneticPr fontId="5"/>
  </si>
  <si>
    <t>株式会社KANSOテクノス</t>
    <rPh sb="0" eb="4">
      <t>カブシキガイシャ</t>
    </rPh>
    <phoneticPr fontId="5"/>
  </si>
  <si>
    <t>慶應義塾</t>
    <phoneticPr fontId="5"/>
  </si>
  <si>
    <t>BIPROGY株式会社</t>
    <phoneticPr fontId="5"/>
  </si>
  <si>
    <t>学校法人幾徳学園</t>
    <phoneticPr fontId="5"/>
  </si>
  <si>
    <t>国立大学法人東北大学</t>
    <phoneticPr fontId="5"/>
  </si>
  <si>
    <t>-</t>
    <phoneticPr fontId="5"/>
  </si>
  <si>
    <t>-</t>
    <phoneticPr fontId="5"/>
  </si>
  <si>
    <t>日本再興戦略（平成25年６月14日閣議決定）
新しい経済政策パッケージ（平成29年12月８日閣議決定）
統合イノベーション戦略2019（令和元年６月21日閣議決定）
統合イノベーション戦略2020（令和２年７月17日閣議決定）
統合イノベーション戦略2021（令和３年６月18日閣議決定）
統合イノベーション戦略2022（令和４年６月３日閣議決定）
第６期科学技術・イノベーション基本計画（令和３年３月26日閣議決定）</t>
    <rPh sb="114" eb="116">
      <t>トウゴウ</t>
    </rPh>
    <rPh sb="123" eb="125">
      <t>センリャク</t>
    </rPh>
    <rPh sb="130" eb="132">
      <t>レイワ</t>
    </rPh>
    <rPh sb="133" eb="134">
      <t>ネン</t>
    </rPh>
    <rPh sb="135" eb="136">
      <t>ガツ</t>
    </rPh>
    <rPh sb="138" eb="139">
      <t>ニチ</t>
    </rPh>
    <rPh sb="139" eb="141">
      <t>カクギ</t>
    </rPh>
    <rPh sb="141" eb="143">
      <t>ケッテイ</t>
    </rPh>
    <phoneticPr fontId="5"/>
  </si>
  <si>
    <t>-</t>
    <phoneticPr fontId="5"/>
  </si>
  <si>
    <t>株式会社北栄電気商会</t>
    <phoneticPr fontId="5"/>
  </si>
  <si>
    <t>内閣府設置法第４条、第40条の４</t>
    <rPh sb="0" eb="3">
      <t>ナイカクフ</t>
    </rPh>
    <rPh sb="3" eb="6">
      <t>セッチホウ</t>
    </rPh>
    <rPh sb="6" eb="7">
      <t>ダイ</t>
    </rPh>
    <rPh sb="8" eb="9">
      <t>ジョウ</t>
    </rPh>
    <rPh sb="10" eb="11">
      <t>ダイ</t>
    </rPh>
    <rPh sb="13" eb="14">
      <t>ジョウ</t>
    </rPh>
    <phoneticPr fontId="5"/>
  </si>
  <si>
    <t>活動指標が有意なものとは思われない。特許出願数については、それまでの受諾者の研究成果と、本事業の予算交付の結果との区別がなされるべきであり、指標は後者についてのみなされるべきである。論文出版数は、指標となり得ない。論文の質を第三者により評価する制度をも内包しなければならない。また、PDの決定の有効性を事後的に検証する制度的枠組みが存在しないか、少なすぎる。これまで、SIPの成果は十分とは言えない領域が多く、全般的に、第三者かつ専門家による客観的かつ事後的な精査が必要である。</t>
    <phoneticPr fontId="5"/>
  </si>
  <si>
    <t>有識者の所見を踏まえ、外部点検の検討を含め、適切な目標の設定と各府省の協力を得て、アカウンタビリティの質の向上に努めること。</t>
    <rPh sb="11" eb="13">
      <t>ガイブ</t>
    </rPh>
    <rPh sb="13" eb="15">
      <t>テンケン</t>
    </rPh>
    <rPh sb="16" eb="18">
      <t>ケントウ</t>
    </rPh>
    <rPh sb="19" eb="20">
      <t>フク</t>
    </rPh>
    <rPh sb="22" eb="24">
      <t>テキセツ</t>
    </rPh>
    <rPh sb="25" eb="27">
      <t>モクヒョウ</t>
    </rPh>
    <rPh sb="28" eb="30">
      <t>セッテイ</t>
    </rPh>
    <phoneticPr fontId="5"/>
  </si>
  <si>
    <t>科学技術イノベーション創造推進費</t>
    <rPh sb="0" eb="2">
      <t>カガク</t>
    </rPh>
    <rPh sb="2" eb="4">
      <t>ギジュツ</t>
    </rPh>
    <rPh sb="11" eb="13">
      <t>ソウゾウ</t>
    </rPh>
    <rPh sb="13" eb="15">
      <t>スイシン</t>
    </rPh>
    <rPh sb="15" eb="16">
      <t>ヒ</t>
    </rPh>
    <phoneticPr fontId="5"/>
  </si>
  <si>
    <t>重要政策推進枠：2,800</t>
    <phoneticPr fontId="5"/>
  </si>
  <si>
    <t>　活動指標については、特許出願数はSIPではフォアグラウンド特許とバックグラウンド特許を分けて扱うことにしており、活動指標としては、フォアグラウンド特許として本事業の予算交付により発生した特許をカウントしている。また、論文出版数は本事業の予算交付により発生した論文をカウントするものであるが、論文の質についてはSIPの評価の中で掲載されたジャーナルのインパクトファクターなどを踏まえて評価している。なお、本事業は５か年事業であり、令和４年度は最終年度であるため、目標達成に向けて５年間継続的に取り組んできた活動指標については引き続き、取り組むこととする。来年度以降については、有識者の所見を踏まえ、次期のプログラム開始に合わせて活動指標を改めて検討した上で設定する。
　事後的な検証の仕組みについては、戦略的イノベーション創造プログラム運用指針に基づき、CSTIのガバニングボードのもとに第三者かつ専門家による評価WGを設置し、研究開発の進捗状況やマネジメントについて、毎年度評価、３年目の中間評価、事業終了後の追跡評価を行い、その結果に基づき、次年度の予算配分などを実施しているところである。
　本事業で実施している各課題のアウトプットやアウトカムについて、課題ごとに記載しているとともに、資金の流れ、費目・使途、支出先上位10者リストについても課題ごとに作成しており、アカウンタビリティの質の向上に努めている。</t>
    <phoneticPr fontId="5"/>
  </si>
  <si>
    <t>オムロンフィールドエンジニアリング株式会社</t>
    <phoneticPr fontId="5"/>
  </si>
  <si>
    <t>住友電工システムソリューション株式会社</t>
    <phoneticPr fontId="5"/>
  </si>
  <si>
    <t>ＢＩＰＲＯＧＹ株式会社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</si>
</sst>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80"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3" fillId="2" borderId="128"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xf>
    <xf numFmtId="0" fontId="13" fillId="6" borderId="14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0" xfId="0" applyFont="1" applyFill="1" applyBorder="1" applyAlignment="1">
      <alignment vertical="center" wrapText="1"/>
    </xf>
    <xf numFmtId="0" fontId="0" fillId="5" borderId="108" xfId="0" applyFont="1" applyFill="1" applyBorder="1" applyAlignment="1">
      <alignment vertical="center" wrapText="1"/>
    </xf>
    <xf numFmtId="0" fontId="0" fillId="5" borderId="132"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11"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2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0" borderId="126"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5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FFCCCC"/>
      <color rgb="FFFFFFCC"/>
      <color rgb="FFFFFF99"/>
      <color rgb="FFFFCC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2037</xdr:colOff>
      <xdr:row>99</xdr:row>
      <xdr:rowOff>188749</xdr:rowOff>
    </xdr:from>
    <xdr:to>
      <xdr:col>49</xdr:col>
      <xdr:colOff>4</xdr:colOff>
      <xdr:row>100</xdr:row>
      <xdr:rowOff>180906</xdr:rowOff>
    </xdr:to>
    <xdr:sp macro="" textlink="">
      <xdr:nvSpPr>
        <xdr:cNvPr id="3" name="テキスト ボックス 4">
          <a:extLst>
            <a:ext uri="{FF2B5EF4-FFF2-40B4-BE49-F238E27FC236}">
              <a16:creationId xmlns:a16="http://schemas.microsoft.com/office/drawing/2014/main" id="{00000000-0008-0000-0000-000023000000}"/>
            </a:ext>
          </a:extLst>
        </xdr:cNvPr>
        <xdr:cNvSpPr txBox="1"/>
      </xdr:nvSpPr>
      <xdr:spPr>
        <a:xfrm>
          <a:off x="1077802" y="55626490"/>
          <a:ext cx="7707614" cy="23420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300" b="1">
              <a:solidFill>
                <a:sysClr val="windowText" lastClr="000000"/>
              </a:solidFill>
            </a:rPr>
            <a:t>ＳＩＰ第２期の令和３年度配分額（令和３年度当初予算と令和３年度補正予算）と各課題の実際の資金の流れ</a:t>
          </a:r>
        </a:p>
      </xdr:txBody>
    </xdr:sp>
    <xdr:clientData/>
  </xdr:twoCellAnchor>
  <xdr:twoCellAnchor>
    <xdr:from>
      <xdr:col>7</xdr:col>
      <xdr:colOff>25062</xdr:colOff>
      <xdr:row>109</xdr:row>
      <xdr:rowOff>73958</xdr:rowOff>
    </xdr:from>
    <xdr:to>
      <xdr:col>31</xdr:col>
      <xdr:colOff>134471</xdr:colOff>
      <xdr:row>113</xdr:row>
      <xdr:rowOff>350818</xdr:rowOff>
    </xdr:to>
    <xdr:sp macro="" textlink="">
      <xdr:nvSpPr>
        <xdr:cNvPr id="4" name="テキスト ボックス 5"/>
        <xdr:cNvSpPr txBox="1"/>
      </xdr:nvSpPr>
      <xdr:spPr>
        <a:xfrm>
          <a:off x="1280121" y="58891393"/>
          <a:ext cx="4412468" cy="169328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latin typeface="+mn-ea"/>
              <a:ea typeface="+mn-ea"/>
            </a:rPr>
            <a:t>NEDO</a:t>
          </a:r>
          <a:r>
            <a:rPr lang="ja-JP" altLang="en-US" sz="1200">
              <a:latin typeface="+mn-ea"/>
              <a:ea typeface="+mn-ea"/>
            </a:rPr>
            <a:t>：国立研究開発法人新エネルギー・産業技術総合開発機構</a:t>
          </a:r>
          <a:endParaRPr lang="en-US" altLang="ja-JP" sz="1200">
            <a:latin typeface="+mn-ea"/>
            <a:ea typeface="+mn-ea"/>
          </a:endParaRPr>
        </a:p>
        <a:p>
          <a:r>
            <a:rPr lang="en-US" altLang="ja-JP" sz="1200">
              <a:latin typeface="+mn-ea"/>
              <a:ea typeface="+mn-ea"/>
            </a:rPr>
            <a:t>JST</a:t>
          </a:r>
          <a:r>
            <a:rPr lang="ja-JP" altLang="en-US" sz="1200">
              <a:latin typeface="+mn-ea"/>
              <a:ea typeface="+mn-ea"/>
            </a:rPr>
            <a:t>：国立研究開発法人科学技術振興機構</a:t>
          </a:r>
          <a:endParaRPr lang="en-US" altLang="ja-JP" sz="1200">
            <a:latin typeface="+mn-ea"/>
            <a:ea typeface="+mn-ea"/>
          </a:endParaRPr>
        </a:p>
        <a:p>
          <a:r>
            <a:rPr lang="en-US" altLang="ja-JP" sz="1200">
              <a:latin typeface="+mn-ea"/>
              <a:ea typeface="+mn-ea"/>
            </a:rPr>
            <a:t>QST</a:t>
          </a:r>
          <a:r>
            <a:rPr lang="ja-JP" altLang="en-US" sz="1200">
              <a:latin typeface="+mn-ea"/>
              <a:ea typeface="+mn-ea"/>
            </a:rPr>
            <a:t>：国立研究開発法人</a:t>
          </a:r>
          <a:r>
            <a:rPr lang="zh-TW" altLang="en-US" sz="1200">
              <a:latin typeface="+mn-ea"/>
              <a:ea typeface="+mn-ea"/>
            </a:rPr>
            <a:t>量子科学技術研究開発機構</a:t>
          </a:r>
          <a:endParaRPr lang="en-US" altLang="zh-TW" sz="1200">
            <a:latin typeface="+mn-ea"/>
            <a:ea typeface="+mn-ea"/>
          </a:endParaRPr>
        </a:p>
        <a:p>
          <a:r>
            <a:rPr lang="ja-JP" altLang="en-US" sz="1200">
              <a:latin typeface="+mn-ea"/>
              <a:ea typeface="+mn-ea"/>
            </a:rPr>
            <a:t>農研機構：国立研究開発法人農業・食品産業技術総合研究機構</a:t>
          </a:r>
          <a:endParaRPr lang="en-US" altLang="ja-JP" sz="1200">
            <a:latin typeface="+mn-ea"/>
            <a:ea typeface="+mn-ea"/>
          </a:endParaRPr>
        </a:p>
        <a:p>
          <a:r>
            <a:rPr lang="ja-JP" altLang="en-US" sz="1200">
              <a:latin typeface="+mn-ea"/>
              <a:ea typeface="+mn-ea"/>
            </a:rPr>
            <a:t>防災科研：国立研究開発法人防災科学技術研究所</a:t>
          </a:r>
          <a:endParaRPr kumimoji="1" lang="en-US" altLang="ja-JP" sz="1200">
            <a:latin typeface="+mn-ea"/>
            <a:ea typeface="+mn-ea"/>
          </a:endParaRPr>
        </a:p>
        <a:p>
          <a:r>
            <a:rPr lang="en-US" altLang="ja-JP" sz="1200">
              <a:latin typeface="+mn-ea"/>
              <a:ea typeface="+mn-ea"/>
            </a:rPr>
            <a:t>NIBIOHN</a:t>
          </a:r>
          <a:r>
            <a:rPr lang="ja-JP" altLang="en-US" sz="1200">
              <a:latin typeface="+mn-ea"/>
              <a:ea typeface="+mn-ea"/>
            </a:rPr>
            <a:t>：国立研究開発法人医薬基盤・健康・栄養研究所</a:t>
          </a:r>
          <a:endParaRPr kumimoji="1" lang="en-US" altLang="ja-JP" sz="1200">
            <a:latin typeface="+mn-ea"/>
            <a:ea typeface="+mn-ea"/>
          </a:endParaRPr>
        </a:p>
        <a:p>
          <a:r>
            <a:rPr kumimoji="1" lang="ja-JP" altLang="en-US" sz="1200">
              <a:latin typeface="+mn-ea"/>
              <a:ea typeface="+mn-ea"/>
            </a:rPr>
            <a:t>うみそら研：国立研究開発法人海上・港湾・航空技術研究所</a:t>
          </a:r>
          <a:endParaRPr kumimoji="1" lang="en-US" altLang="ja-JP" sz="1200">
            <a:latin typeface="+mn-ea"/>
            <a:ea typeface="+mn-ea"/>
          </a:endParaRPr>
        </a:p>
        <a:p>
          <a:r>
            <a:rPr lang="en-US" altLang="ja-JP" sz="1200">
              <a:latin typeface="+mn-ea"/>
              <a:ea typeface="+mn-ea"/>
            </a:rPr>
            <a:t>JAMSTEC</a:t>
          </a:r>
          <a:r>
            <a:rPr lang="ja-JP" altLang="en-US" sz="1200">
              <a:latin typeface="+mn-ea"/>
              <a:ea typeface="+mn-ea"/>
            </a:rPr>
            <a:t>：国立研究開発法人海洋研究開発機構</a:t>
          </a:r>
          <a:endParaRPr lang="en-US" altLang="ja-JP" sz="1200">
            <a:latin typeface="+mn-ea"/>
            <a:ea typeface="+mn-ea"/>
          </a:endParaRPr>
        </a:p>
      </xdr:txBody>
    </xdr:sp>
    <xdr:clientData/>
  </xdr:twoCellAnchor>
  <xdr:oneCellAnchor>
    <xdr:from>
      <xdr:col>32</xdr:col>
      <xdr:colOff>17929</xdr:colOff>
      <xdr:row>109</xdr:row>
      <xdr:rowOff>80713</xdr:rowOff>
    </xdr:from>
    <xdr:ext cx="3397624" cy="1308815"/>
    <xdr:sp macro="" textlink="">
      <xdr:nvSpPr>
        <xdr:cNvPr id="5" name="テキスト ボックス 4">
          <a:extLst>
            <a:ext uri="{FF2B5EF4-FFF2-40B4-BE49-F238E27FC236}">
              <a16:creationId xmlns:a16="http://schemas.microsoft.com/office/drawing/2014/main" id="{00000000-0008-0000-0000-00001F000000}"/>
            </a:ext>
          </a:extLst>
        </xdr:cNvPr>
        <xdr:cNvSpPr txBox="1"/>
      </xdr:nvSpPr>
      <xdr:spPr>
        <a:xfrm>
          <a:off x="5755341" y="58898148"/>
          <a:ext cx="3397624" cy="1308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　</a:t>
          </a:r>
          <a:r>
            <a:rPr kumimoji="1" lang="ja-JP" altLang="en-US" sz="1300"/>
            <a:t>予算の配分額は、府省の枠にかかわらず、上記の表の課題ごとに、総合科学技術・イノベーション会議が決定する。これに基づく実際の資金の流れは、以下に示すとおり。なお、四捨五入により、数値が一致しない場合がある。</a:t>
          </a:r>
        </a:p>
        <a:p>
          <a:endParaRPr kumimoji="1" lang="ja-JP" altLang="en-US" sz="1400"/>
        </a:p>
      </xdr:txBody>
    </xdr:sp>
    <xdr:clientData/>
  </xdr:oneCellAnchor>
  <xdr:twoCellAnchor>
    <xdr:from>
      <xdr:col>6</xdr:col>
      <xdr:colOff>55068</xdr:colOff>
      <xdr:row>116</xdr:row>
      <xdr:rowOff>62513</xdr:rowOff>
    </xdr:from>
    <xdr:to>
      <xdr:col>15</xdr:col>
      <xdr:colOff>17928</xdr:colOff>
      <xdr:row>117</xdr:row>
      <xdr:rowOff>8966</xdr:rowOff>
    </xdr:to>
    <xdr:sp macro="" textlink="">
      <xdr:nvSpPr>
        <xdr:cNvPr id="6" name="テキスト ボックス 5">
          <a:extLst>
            <a:ext uri="{FF2B5EF4-FFF2-40B4-BE49-F238E27FC236}">
              <a16:creationId xmlns:a16="http://schemas.microsoft.com/office/drawing/2014/main" id="{00000000-0008-0000-0000-000029000000}"/>
            </a:ext>
          </a:extLst>
        </xdr:cNvPr>
        <xdr:cNvSpPr txBox="1"/>
      </xdr:nvSpPr>
      <xdr:spPr>
        <a:xfrm>
          <a:off x="1130833" y="59121995"/>
          <a:ext cx="1576507" cy="314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200">
              <a:latin typeface="+mn-ea"/>
              <a:ea typeface="+mn-ea"/>
              <a:cs typeface="メイリオ" panose="020B0604030504040204" pitchFamily="50" charset="-128"/>
            </a:rPr>
            <a:t>【</a:t>
          </a:r>
          <a:r>
            <a:rPr kumimoji="1" lang="ja-JP" altLang="en-US" sz="1200">
              <a:latin typeface="+mn-ea"/>
              <a:ea typeface="+mn-ea"/>
              <a:cs typeface="メイリオ" panose="020B0604030504040204" pitchFamily="50" charset="-128"/>
            </a:rPr>
            <a:t>実際の資金の流れ</a:t>
          </a:r>
          <a:r>
            <a:rPr kumimoji="1" lang="en-US" altLang="ja-JP" sz="1200">
              <a:latin typeface="+mn-ea"/>
              <a:ea typeface="+mn-ea"/>
              <a:cs typeface="メイリオ" panose="020B0604030504040204" pitchFamily="50" charset="-128"/>
            </a:rPr>
            <a:t>】</a:t>
          </a:r>
          <a:endParaRPr kumimoji="1" lang="ja-JP" altLang="en-US" sz="1200">
            <a:latin typeface="+mn-ea"/>
            <a:ea typeface="+mn-ea"/>
            <a:cs typeface="メイリオ" panose="020B0604030504040204" pitchFamily="50" charset="-128"/>
          </a:endParaRPr>
        </a:p>
      </xdr:txBody>
    </xdr:sp>
    <xdr:clientData/>
  </xdr:twoCellAnchor>
  <xdr:twoCellAnchor>
    <xdr:from>
      <xdr:col>31</xdr:col>
      <xdr:colOff>0</xdr:colOff>
      <xdr:row>117</xdr:row>
      <xdr:rowOff>274491</xdr:rowOff>
    </xdr:from>
    <xdr:to>
      <xdr:col>41</xdr:col>
      <xdr:colOff>0</xdr:colOff>
      <xdr:row>117</xdr:row>
      <xdr:rowOff>814491</xdr:rowOff>
    </xdr:to>
    <xdr:sp macro="" textlink="">
      <xdr:nvSpPr>
        <xdr:cNvPr id="8" name="テキスト ボックス 7">
          <a:extLst>
            <a:ext uri="{FF2B5EF4-FFF2-40B4-BE49-F238E27FC236}">
              <a16:creationId xmlns:a16="http://schemas.microsoft.com/office/drawing/2014/main" id="{00000000-0008-0000-0000-00002E000000}"/>
            </a:ext>
          </a:extLst>
        </xdr:cNvPr>
        <xdr:cNvSpPr txBox="1"/>
      </xdr:nvSpPr>
      <xdr:spPr>
        <a:xfrm>
          <a:off x="6442364" y="67122673"/>
          <a:ext cx="2078181" cy="54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ysClr val="windowText" lastClr="000000"/>
              </a:solidFill>
              <a:latin typeface="+mn-ea"/>
              <a:ea typeface="+mn-ea"/>
              <a:cs typeface="メイリオ" panose="020B0604030504040204" pitchFamily="50" charset="-128"/>
            </a:rPr>
            <a:t>I.</a:t>
          </a:r>
          <a:r>
            <a:rPr kumimoji="1" lang="ja-JP" altLang="en-US" sz="1050">
              <a:solidFill>
                <a:sysClr val="windowText" lastClr="000000"/>
              </a:solidFill>
              <a:latin typeface="+mn-ea"/>
              <a:ea typeface="+mn-ea"/>
              <a:cs typeface="メイリオ" panose="020B0604030504040204" pitchFamily="50" charset="-128"/>
            </a:rPr>
            <a:t>民間企業（委託費）</a:t>
          </a:r>
          <a:endParaRPr kumimoji="1" lang="en-US" altLang="ja-JP" sz="1050">
            <a:solidFill>
              <a:sysClr val="windowText" lastClr="000000"/>
            </a:solidFill>
            <a:latin typeface="+mn-ea"/>
            <a:ea typeface="+mn-ea"/>
            <a:cs typeface="メイリオ" panose="020B0604030504040204" pitchFamily="50" charset="-128"/>
          </a:endParaRPr>
        </a:p>
        <a:p>
          <a:pPr algn="ctr">
            <a:lnSpc>
              <a:spcPts val="1400"/>
            </a:lnSpc>
          </a:pPr>
          <a:r>
            <a:rPr kumimoji="1" lang="en-US" altLang="ja-JP" sz="1050">
              <a:solidFill>
                <a:sysClr val="windowText" lastClr="000000"/>
              </a:solidFill>
              <a:latin typeface="+mn-ea"/>
              <a:ea typeface="+mn-ea"/>
              <a:cs typeface="メイリオ" panose="020B0604030504040204" pitchFamily="50" charset="-128"/>
            </a:rPr>
            <a:t>(</a:t>
          </a:r>
          <a:r>
            <a:rPr kumimoji="1" lang="ja-JP" altLang="en-US" sz="1050">
              <a:solidFill>
                <a:sysClr val="windowText" lastClr="000000"/>
              </a:solidFill>
              <a:latin typeface="+mn-ea"/>
              <a:ea typeface="+mn-ea"/>
              <a:cs typeface="メイリオ" panose="020B0604030504040204" pitchFamily="50" charset="-128"/>
            </a:rPr>
            <a:t>５機関）</a:t>
          </a:r>
          <a:r>
            <a:rPr kumimoji="1" lang="en-US" altLang="ja-JP" sz="1050">
              <a:solidFill>
                <a:sysClr val="windowText" lastClr="000000"/>
              </a:solidFill>
              <a:latin typeface="+mn-ea"/>
              <a:ea typeface="+mn-ea"/>
              <a:cs typeface="メイリオ" panose="020B0604030504040204" pitchFamily="50" charset="-128"/>
            </a:rPr>
            <a:t>272.3</a:t>
          </a:r>
          <a:r>
            <a:rPr kumimoji="1" lang="ja-JP" altLang="en-US" sz="1050">
              <a:solidFill>
                <a:sysClr val="windowText" lastClr="000000"/>
              </a:solidFill>
              <a:latin typeface="+mn-ea"/>
              <a:ea typeface="+mn-ea"/>
              <a:cs typeface="メイリオ" panose="020B0604030504040204" pitchFamily="50" charset="-128"/>
            </a:rPr>
            <a:t>百万円</a:t>
          </a:r>
        </a:p>
      </xdr:txBody>
    </xdr:sp>
    <xdr:clientData/>
  </xdr:twoCellAnchor>
  <xdr:twoCellAnchor>
    <xdr:from>
      <xdr:col>12</xdr:col>
      <xdr:colOff>0</xdr:colOff>
      <xdr:row>117</xdr:row>
      <xdr:rowOff>543993</xdr:rowOff>
    </xdr:from>
    <xdr:to>
      <xdr:col>30</xdr:col>
      <xdr:colOff>149295</xdr:colOff>
      <xdr:row>117</xdr:row>
      <xdr:rowOff>543993</xdr:rowOff>
    </xdr:to>
    <xdr:cxnSp macro="">
      <xdr:nvCxnSpPr>
        <xdr:cNvPr id="10" name="直線矢印コネクタ 9">
          <a:extLst>
            <a:ext uri="{FF2B5EF4-FFF2-40B4-BE49-F238E27FC236}">
              <a16:creationId xmlns:a16="http://schemas.microsoft.com/office/drawing/2014/main" id="{00000000-0008-0000-0000-00002C000000}"/>
            </a:ext>
          </a:extLst>
        </xdr:cNvPr>
        <xdr:cNvCxnSpPr/>
      </xdr:nvCxnSpPr>
      <xdr:spPr>
        <a:xfrm flipV="1">
          <a:off x="2493818" y="67392175"/>
          <a:ext cx="389002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198781</xdr:colOff>
      <xdr:row>117</xdr:row>
      <xdr:rowOff>1435515</xdr:rowOff>
    </xdr:from>
    <xdr:to>
      <xdr:col>30</xdr:col>
      <xdr:colOff>147429</xdr:colOff>
      <xdr:row>117</xdr:row>
      <xdr:rowOff>1435515</xdr:rowOff>
    </xdr:to>
    <xdr:cxnSp macro="">
      <xdr:nvCxnSpPr>
        <xdr:cNvPr id="13" name="直線矢印コネクタ 12">
          <a:extLst>
            <a:ext uri="{FF2B5EF4-FFF2-40B4-BE49-F238E27FC236}">
              <a16:creationId xmlns:a16="http://schemas.microsoft.com/office/drawing/2014/main" id="{00000000-0008-0000-0000-000030000000}"/>
            </a:ext>
          </a:extLst>
        </xdr:cNvPr>
        <xdr:cNvCxnSpPr/>
      </xdr:nvCxnSpPr>
      <xdr:spPr>
        <a:xfrm>
          <a:off x="4485031" y="68682015"/>
          <a:ext cx="178561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xdr:colOff>
      <xdr:row>117</xdr:row>
      <xdr:rowOff>190500</xdr:rowOff>
    </xdr:from>
    <xdr:to>
      <xdr:col>49</xdr:col>
      <xdr:colOff>395358</xdr:colOff>
      <xdr:row>117</xdr:row>
      <xdr:rowOff>836466</xdr:rowOff>
    </xdr:to>
    <xdr:sp macro="" textlink="">
      <xdr:nvSpPr>
        <xdr:cNvPr id="15" name="大かっこ 14">
          <a:extLst>
            <a:ext uri="{FF2B5EF4-FFF2-40B4-BE49-F238E27FC236}">
              <a16:creationId xmlns:a16="http://schemas.microsoft.com/office/drawing/2014/main" id="{00000000-0008-0000-0000-00005C000000}"/>
            </a:ext>
          </a:extLst>
        </xdr:cNvPr>
        <xdr:cNvSpPr/>
      </xdr:nvSpPr>
      <xdr:spPr>
        <a:xfrm>
          <a:off x="8471648" y="79785882"/>
          <a:ext cx="1807298" cy="645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en-US" altLang="ja-JP" sz="1200">
              <a:solidFill>
                <a:schemeClr val="tx1"/>
              </a:solidFill>
              <a:effectLst/>
              <a:latin typeface="+mn-ea"/>
              <a:ea typeface="+mn-ea"/>
              <a:cs typeface="メイリオ" panose="020B0604030504040204" pitchFamily="50" charset="-128"/>
            </a:rPr>
            <a:t>SIP</a:t>
          </a:r>
          <a:r>
            <a:rPr kumimoji="1" lang="ja-JP" altLang="en-US" sz="1200">
              <a:solidFill>
                <a:schemeClr val="tx1"/>
              </a:solidFill>
              <a:effectLst/>
              <a:latin typeface="+mn-ea"/>
              <a:ea typeface="+mn-ea"/>
              <a:cs typeface="メイリオ" panose="020B0604030504040204" pitchFamily="50" charset="-128"/>
            </a:rPr>
            <a:t>に係る広報・調査業務の実施</a:t>
          </a:r>
          <a:endParaRPr lang="ja-JP" altLang="ja-JP" sz="1200">
            <a:effectLst/>
            <a:latin typeface="+mn-ea"/>
            <a:ea typeface="+mn-ea"/>
            <a:cs typeface="メイリオ" panose="020B0604030504040204" pitchFamily="50" charset="-128"/>
          </a:endParaRPr>
        </a:p>
      </xdr:txBody>
    </xdr:sp>
    <xdr:clientData/>
  </xdr:twoCellAnchor>
  <xdr:twoCellAnchor>
    <xdr:from>
      <xdr:col>42</xdr:col>
      <xdr:colOff>0</xdr:colOff>
      <xdr:row>117</xdr:row>
      <xdr:rowOff>1075765</xdr:rowOff>
    </xdr:from>
    <xdr:to>
      <xdr:col>49</xdr:col>
      <xdr:colOff>402080</xdr:colOff>
      <xdr:row>117</xdr:row>
      <xdr:rowOff>1748118</xdr:rowOff>
    </xdr:to>
    <xdr:sp macro="" textlink="">
      <xdr:nvSpPr>
        <xdr:cNvPr id="16" name="大かっこ 15">
          <a:extLst>
            <a:ext uri="{FF2B5EF4-FFF2-40B4-BE49-F238E27FC236}">
              <a16:creationId xmlns:a16="http://schemas.microsoft.com/office/drawing/2014/main" id="{00000000-0008-0000-0000-00005E000000}"/>
            </a:ext>
          </a:extLst>
        </xdr:cNvPr>
        <xdr:cNvSpPr/>
      </xdr:nvSpPr>
      <xdr:spPr>
        <a:xfrm>
          <a:off x="8471647" y="80671147"/>
          <a:ext cx="1814021" cy="672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en-US" altLang="ja-JP" sz="1200">
              <a:solidFill>
                <a:schemeClr val="tx1"/>
              </a:solidFill>
              <a:effectLst/>
              <a:latin typeface="+mn-ea"/>
              <a:ea typeface="+mn-ea"/>
              <a:cs typeface="メイリオ" panose="020B0604030504040204" pitchFamily="50" charset="-128"/>
            </a:rPr>
            <a:t>SIP</a:t>
          </a:r>
          <a:r>
            <a:rPr kumimoji="1" lang="ja-JP" altLang="en-US" sz="1200">
              <a:solidFill>
                <a:schemeClr val="tx1"/>
              </a:solidFill>
              <a:effectLst/>
              <a:latin typeface="+mn-ea"/>
              <a:ea typeface="+mn-ea"/>
              <a:cs typeface="メイリオ" panose="020B0604030504040204" pitchFamily="50" charset="-128"/>
            </a:rPr>
            <a:t>に係る人件費、謝金、旅費等</a:t>
          </a:r>
          <a:endParaRPr lang="ja-JP" altLang="ja-JP" sz="1200">
            <a:effectLst/>
            <a:latin typeface="+mn-ea"/>
            <a:ea typeface="+mn-ea"/>
            <a:cs typeface="メイリオ" panose="020B0604030504040204" pitchFamily="50" charset="-128"/>
          </a:endParaRPr>
        </a:p>
      </xdr:txBody>
    </xdr:sp>
    <xdr:clientData/>
  </xdr:twoCellAnchor>
  <xdr:twoCellAnchor>
    <xdr:from>
      <xdr:col>10</xdr:col>
      <xdr:colOff>5094</xdr:colOff>
      <xdr:row>118</xdr:row>
      <xdr:rowOff>136071</xdr:rowOff>
    </xdr:from>
    <xdr:to>
      <xdr:col>14</xdr:col>
      <xdr:colOff>190500</xdr:colOff>
      <xdr:row>120</xdr:row>
      <xdr:rowOff>0</xdr:rowOff>
    </xdr:to>
    <xdr:sp macro="" textlink="">
      <xdr:nvSpPr>
        <xdr:cNvPr id="17" name="テキスト ボックス 16">
          <a:extLst>
            <a:ext uri="{FF2B5EF4-FFF2-40B4-BE49-F238E27FC236}">
              <a16:creationId xmlns:a16="http://schemas.microsoft.com/office/drawing/2014/main" id="{00000000-0008-0000-0000-00006E000000}"/>
            </a:ext>
          </a:extLst>
        </xdr:cNvPr>
        <xdr:cNvSpPr txBox="1"/>
      </xdr:nvSpPr>
      <xdr:spPr>
        <a:xfrm>
          <a:off x="2046165" y="68797714"/>
          <a:ext cx="1001835" cy="379639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200">
              <a:solidFill>
                <a:schemeClr val="tx1"/>
              </a:solidFill>
              <a:effectLst/>
              <a:latin typeface="+mn-ea"/>
              <a:ea typeface="+mn-ea"/>
              <a:cs typeface="メイリオ" panose="020B0604030504040204" pitchFamily="50" charset="-128"/>
            </a:rPr>
            <a:t>警察庁</a:t>
          </a:r>
          <a:endParaRPr lang="ja-JP" altLang="ja-JP" sz="1200">
            <a:solidFill>
              <a:schemeClr val="tx1"/>
            </a:solidFill>
            <a:effectLst/>
            <a:latin typeface="+mn-ea"/>
            <a:ea typeface="+mn-ea"/>
            <a:cs typeface="メイリオ" panose="020B060403050404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ea"/>
              <a:ea typeface="+mn-ea"/>
              <a:cs typeface="メイリオ" panose="020B0604030504040204" pitchFamily="50" charset="-128"/>
            </a:rPr>
            <a:t>51.4</a:t>
          </a:r>
          <a:r>
            <a:rPr kumimoji="1" lang="ja-JP" altLang="ja-JP" sz="1200">
              <a:solidFill>
                <a:schemeClr val="tx1"/>
              </a:solidFill>
              <a:effectLst/>
              <a:latin typeface="+mn-ea"/>
              <a:ea typeface="+mn-ea"/>
              <a:cs typeface="メイリオ" panose="020B0604030504040204" pitchFamily="50" charset="-128"/>
            </a:rPr>
            <a:t>百万円</a:t>
          </a:r>
          <a:endParaRPr lang="ja-JP" altLang="ja-JP" sz="1200">
            <a:solidFill>
              <a:schemeClr val="tx1"/>
            </a:solidFill>
            <a:effectLst/>
            <a:latin typeface="+mn-ea"/>
            <a:ea typeface="+mn-ea"/>
            <a:cs typeface="メイリオ" panose="020B0604030504040204" pitchFamily="50" charset="-128"/>
          </a:endParaRPr>
        </a:p>
      </xdr:txBody>
    </xdr:sp>
    <xdr:clientData/>
  </xdr:twoCellAnchor>
  <xdr:twoCellAnchor>
    <xdr:from>
      <xdr:col>17</xdr:col>
      <xdr:colOff>3880</xdr:colOff>
      <xdr:row>119</xdr:row>
      <xdr:rowOff>239202</xdr:rowOff>
    </xdr:from>
    <xdr:to>
      <xdr:col>28</xdr:col>
      <xdr:colOff>5223</xdr:colOff>
      <xdr:row>119</xdr:row>
      <xdr:rowOff>707202</xdr:rowOff>
    </xdr:to>
    <xdr:sp macro="" textlink="">
      <xdr:nvSpPr>
        <xdr:cNvPr id="19" name="テキスト ボックス 18">
          <a:extLst>
            <a:ext uri="{FF2B5EF4-FFF2-40B4-BE49-F238E27FC236}">
              <a16:creationId xmlns:a16="http://schemas.microsoft.com/office/drawing/2014/main" id="{00000000-0008-0000-0000-000069000000}"/>
            </a:ext>
          </a:extLst>
        </xdr:cNvPr>
        <xdr:cNvSpPr txBox="1"/>
      </xdr:nvSpPr>
      <xdr:spPr>
        <a:xfrm>
          <a:off x="3432880" y="83129114"/>
          <a:ext cx="2220108" cy="4680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200">
              <a:solidFill>
                <a:schemeClr val="tx1"/>
              </a:solidFill>
              <a:latin typeface="+mn-ea"/>
              <a:ea typeface="+mn-ea"/>
              <a:cs typeface="メイリオ" panose="020B0604030504040204" pitchFamily="50" charset="-128"/>
            </a:rPr>
            <a:t>都道府県警察</a:t>
          </a:r>
          <a:endParaRPr kumimoji="1" lang="en-US" altLang="ja-JP" sz="1200">
            <a:solidFill>
              <a:schemeClr val="tx1"/>
            </a:solidFill>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chemeClr val="tx1"/>
              </a:solidFill>
              <a:latin typeface="+mn-ea"/>
              <a:ea typeface="+mn-ea"/>
              <a:cs typeface="メイリオ" panose="020B0604030504040204" pitchFamily="50" charset="-128"/>
            </a:rPr>
            <a:t>38.4</a:t>
          </a:r>
          <a:r>
            <a:rPr kumimoji="1" lang="ja-JP" altLang="en-US" sz="1200">
              <a:solidFill>
                <a:schemeClr val="tx1"/>
              </a:solidFill>
              <a:latin typeface="+mn-ea"/>
              <a:ea typeface="+mn-ea"/>
              <a:cs typeface="メイリオ" panose="020B0604030504040204" pitchFamily="50" charset="-128"/>
            </a:rPr>
            <a:t>百万円</a:t>
          </a:r>
        </a:p>
      </xdr:txBody>
    </xdr:sp>
    <xdr:clientData/>
  </xdr:twoCellAnchor>
  <xdr:twoCellAnchor>
    <xdr:from>
      <xdr:col>31</xdr:col>
      <xdr:colOff>8622</xdr:colOff>
      <xdr:row>119</xdr:row>
      <xdr:rowOff>220236</xdr:rowOff>
    </xdr:from>
    <xdr:to>
      <xdr:col>41</xdr:col>
      <xdr:colOff>1</xdr:colOff>
      <xdr:row>119</xdr:row>
      <xdr:rowOff>1042145</xdr:rowOff>
    </xdr:to>
    <xdr:sp macro="" textlink="">
      <xdr:nvSpPr>
        <xdr:cNvPr id="20" name="テキスト ボックス 19">
          <a:extLst>
            <a:ext uri="{FF2B5EF4-FFF2-40B4-BE49-F238E27FC236}">
              <a16:creationId xmlns:a16="http://schemas.microsoft.com/office/drawing/2014/main" id="{00000000-0008-0000-0000-00006D000000}"/>
            </a:ext>
          </a:extLst>
        </xdr:cNvPr>
        <xdr:cNvSpPr txBox="1"/>
      </xdr:nvSpPr>
      <xdr:spPr>
        <a:xfrm>
          <a:off x="6261504" y="83110148"/>
          <a:ext cx="2008438" cy="82190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chemeClr val="tx1"/>
              </a:solidFill>
              <a:latin typeface="+mn-ea"/>
              <a:ea typeface="+mn-ea"/>
              <a:cs typeface="メイリオ" panose="020B0604030504040204" pitchFamily="50" charset="-128"/>
            </a:rPr>
            <a:t>L.</a:t>
          </a:r>
          <a:r>
            <a:rPr kumimoji="1" lang="ja-JP" altLang="en-US" sz="1050">
              <a:solidFill>
                <a:schemeClr val="tx1"/>
              </a:solidFill>
              <a:latin typeface="+mn-ea"/>
              <a:ea typeface="+mn-ea"/>
              <a:cs typeface="メイリオ" panose="020B0604030504040204" pitchFamily="50" charset="-128"/>
            </a:rPr>
            <a:t>民間企業</a:t>
          </a:r>
          <a:endParaRPr kumimoji="1" lang="en-US" altLang="ja-JP" sz="1050">
            <a:solidFill>
              <a:schemeClr val="tx1"/>
            </a:solidFill>
            <a:latin typeface="+mn-ea"/>
            <a:ea typeface="+mn-ea"/>
            <a:cs typeface="メイリオ" panose="020B0604030504040204" pitchFamily="50" charset="-128"/>
          </a:endParaRPr>
        </a:p>
        <a:p>
          <a:pPr algn="ctr">
            <a:lnSpc>
              <a:spcPts val="1400"/>
            </a:lnSpc>
          </a:pPr>
          <a:r>
            <a:rPr kumimoji="1" lang="ja-JP" altLang="en-US" sz="1050">
              <a:solidFill>
                <a:schemeClr val="tx1"/>
              </a:solidFill>
              <a:latin typeface="+mn-ea"/>
              <a:ea typeface="+mn-ea"/>
              <a:cs typeface="メイリオ" panose="020B0604030504040204" pitchFamily="50" charset="-128"/>
            </a:rPr>
            <a:t>（自動運転）</a:t>
          </a:r>
          <a:r>
            <a:rPr kumimoji="1" lang="en-US" altLang="ja-JP" sz="1050">
              <a:solidFill>
                <a:schemeClr val="tx1"/>
              </a:solidFill>
              <a:latin typeface="+mn-ea"/>
              <a:ea typeface="+mn-ea"/>
              <a:cs typeface="メイリオ" panose="020B0604030504040204" pitchFamily="50" charset="-128"/>
            </a:rPr>
            <a:t>(</a:t>
          </a:r>
          <a:r>
            <a:rPr kumimoji="1" lang="ja-JP" altLang="en-US" sz="1050">
              <a:solidFill>
                <a:schemeClr val="tx1"/>
              </a:solidFill>
              <a:latin typeface="+mn-ea"/>
              <a:ea typeface="+mn-ea"/>
              <a:cs typeface="メイリオ" panose="020B0604030504040204" pitchFamily="50" charset="-128"/>
            </a:rPr>
            <a:t>６機関）</a:t>
          </a:r>
          <a:endParaRPr kumimoji="1" lang="en-US" altLang="ja-JP" sz="1050">
            <a:solidFill>
              <a:schemeClr val="tx1"/>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chemeClr val="tx1"/>
              </a:solidFill>
              <a:effectLst/>
              <a:latin typeface="+mn-ea"/>
              <a:ea typeface="+mn-ea"/>
              <a:cs typeface="メイリオ" panose="020B0604030504040204" pitchFamily="50" charset="-128"/>
            </a:rPr>
            <a:t>36.0</a:t>
          </a:r>
          <a:r>
            <a:rPr kumimoji="1" lang="ja-JP" altLang="ja-JP" sz="1050">
              <a:solidFill>
                <a:schemeClr val="tx1"/>
              </a:solidFill>
              <a:effectLst/>
              <a:latin typeface="+mn-ea"/>
              <a:ea typeface="+mn-ea"/>
              <a:cs typeface="メイリオ" panose="020B0604030504040204" pitchFamily="50" charset="-128"/>
            </a:rPr>
            <a:t>百万円</a:t>
          </a:r>
          <a:endParaRPr lang="ja-JP" altLang="ja-JP" sz="1050">
            <a:solidFill>
              <a:schemeClr val="tx1"/>
            </a:solidFill>
            <a:effectLst/>
            <a:latin typeface="+mn-ea"/>
            <a:ea typeface="+mn-ea"/>
            <a:cs typeface="メイリオ" panose="020B0604030504040204" pitchFamily="50" charset="-128"/>
          </a:endParaRPr>
        </a:p>
      </xdr:txBody>
    </xdr:sp>
    <xdr:clientData/>
  </xdr:twoCellAnchor>
  <xdr:twoCellAnchor>
    <xdr:from>
      <xdr:col>41</xdr:col>
      <xdr:colOff>190501</xdr:colOff>
      <xdr:row>119</xdr:row>
      <xdr:rowOff>78437</xdr:rowOff>
    </xdr:from>
    <xdr:to>
      <xdr:col>49</xdr:col>
      <xdr:colOff>448236</xdr:colOff>
      <xdr:row>119</xdr:row>
      <xdr:rowOff>1120586</xdr:rowOff>
    </xdr:to>
    <xdr:sp macro="" textlink="">
      <xdr:nvSpPr>
        <xdr:cNvPr id="21" name="大かっこ 20">
          <a:extLst>
            <a:ext uri="{FF2B5EF4-FFF2-40B4-BE49-F238E27FC236}">
              <a16:creationId xmlns:a16="http://schemas.microsoft.com/office/drawing/2014/main" id="{00000000-0008-0000-0000-000072000000}"/>
            </a:ext>
          </a:extLst>
        </xdr:cNvPr>
        <xdr:cNvSpPr/>
      </xdr:nvSpPr>
      <xdr:spPr>
        <a:xfrm>
          <a:off x="8460442" y="82968349"/>
          <a:ext cx="1871382" cy="1042149"/>
        </a:xfrm>
        <a:prstGeom prst="bracketPair">
          <a:avLst>
            <a:gd name="adj" fmla="val 914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0" bIns="0" rtlCol="0" anchor="ctr"/>
        <a:lstStyle/>
        <a:p>
          <a:pPr eaLnBrk="1" fontAlgn="auto" latinLnBrk="0" hangingPunct="1"/>
          <a:r>
            <a:rPr kumimoji="1" lang="ja-JP" altLang="en-US" sz="1100">
              <a:solidFill>
                <a:schemeClr val="tx1"/>
              </a:solidFill>
              <a:effectLst/>
              <a:latin typeface="+mn-lt"/>
              <a:ea typeface="+mn-ea"/>
              <a:cs typeface="+mn-cs"/>
            </a:rPr>
            <a:t>東京臨海部実証実験に必要となるインフラの整備、改良等</a:t>
          </a:r>
          <a:endParaRPr lang="ja-JP" altLang="ja-JP" sz="1050">
            <a:effectLst/>
            <a:latin typeface="+mn-ea"/>
            <a:ea typeface="+mn-ea"/>
            <a:cs typeface="メイリオ" panose="020B0604030504040204" pitchFamily="50" charset="-128"/>
          </a:endParaRPr>
        </a:p>
      </xdr:txBody>
    </xdr:sp>
    <xdr:clientData/>
  </xdr:twoCellAnchor>
  <xdr:twoCellAnchor>
    <xdr:from>
      <xdr:col>16</xdr:col>
      <xdr:colOff>90940</xdr:colOff>
      <xdr:row>118</xdr:row>
      <xdr:rowOff>1370564</xdr:rowOff>
    </xdr:from>
    <xdr:to>
      <xdr:col>22</xdr:col>
      <xdr:colOff>20630</xdr:colOff>
      <xdr:row>119</xdr:row>
      <xdr:rowOff>247369</xdr:rowOff>
    </xdr:to>
    <xdr:sp macro="" textlink="">
      <xdr:nvSpPr>
        <xdr:cNvPr id="23" name="テキスト ボックス 22">
          <a:extLst>
            <a:ext uri="{FF2B5EF4-FFF2-40B4-BE49-F238E27FC236}">
              <a16:creationId xmlns:a16="http://schemas.microsoft.com/office/drawing/2014/main" id="{00000000-0008-0000-0000-000004000000}"/>
            </a:ext>
          </a:extLst>
        </xdr:cNvPr>
        <xdr:cNvSpPr txBox="1"/>
      </xdr:nvSpPr>
      <xdr:spPr>
        <a:xfrm>
          <a:off x="3318234" y="82870946"/>
          <a:ext cx="1139925" cy="2663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予算配賦</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30</xdr:col>
      <xdr:colOff>123265</xdr:colOff>
      <xdr:row>118</xdr:row>
      <xdr:rowOff>1389528</xdr:rowOff>
    </xdr:from>
    <xdr:to>
      <xdr:col>42</xdr:col>
      <xdr:colOff>30857</xdr:colOff>
      <xdr:row>119</xdr:row>
      <xdr:rowOff>284131</xdr:rowOff>
    </xdr:to>
    <xdr:sp macro="" textlink="">
      <xdr:nvSpPr>
        <xdr:cNvPr id="24" name="テキスト ボックス 23">
          <a:extLst>
            <a:ext uri="{FF2B5EF4-FFF2-40B4-BE49-F238E27FC236}">
              <a16:creationId xmlns:a16="http://schemas.microsoft.com/office/drawing/2014/main" id="{00000000-0008-0000-0000-000005000000}"/>
            </a:ext>
          </a:extLst>
        </xdr:cNvPr>
        <xdr:cNvSpPr txBox="1"/>
      </xdr:nvSpPr>
      <xdr:spPr>
        <a:xfrm>
          <a:off x="6174441" y="82889910"/>
          <a:ext cx="2328063" cy="284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一般競争契約（最低価格）等</a:t>
          </a:r>
          <a:r>
            <a:rPr kumimoji="1" lang="en-US" altLang="ja-JP" sz="1050">
              <a:latin typeface="+mn-ea"/>
              <a:ea typeface="+mn-ea"/>
              <a:cs typeface="メイリオ" panose="020B0604030504040204" pitchFamily="50" charset="-128"/>
            </a:rPr>
            <a:t>】</a:t>
          </a:r>
        </a:p>
        <a:p>
          <a:endParaRPr kumimoji="1" lang="ja-JP" altLang="en-US" sz="1050">
            <a:latin typeface="+mn-ea"/>
            <a:ea typeface="+mn-ea"/>
            <a:cs typeface="メイリオ" panose="020B0604030504040204" pitchFamily="50" charset="-128"/>
          </a:endParaRPr>
        </a:p>
      </xdr:txBody>
    </xdr:sp>
    <xdr:clientData/>
  </xdr:twoCellAnchor>
  <xdr:twoCellAnchor>
    <xdr:from>
      <xdr:col>17</xdr:col>
      <xdr:colOff>3016</xdr:colOff>
      <xdr:row>119</xdr:row>
      <xdr:rowOff>752702</xdr:rowOff>
    </xdr:from>
    <xdr:to>
      <xdr:col>28</xdr:col>
      <xdr:colOff>13606</xdr:colOff>
      <xdr:row>119</xdr:row>
      <xdr:rowOff>1652865</xdr:rowOff>
    </xdr:to>
    <xdr:sp macro="" textlink="">
      <xdr:nvSpPr>
        <xdr:cNvPr id="25" name="大かっこ 24">
          <a:extLst>
            <a:ext uri="{FF2B5EF4-FFF2-40B4-BE49-F238E27FC236}">
              <a16:creationId xmlns:a16="http://schemas.microsoft.com/office/drawing/2014/main" id="{00000000-0008-0000-0000-00006A000000}"/>
            </a:ext>
          </a:extLst>
        </xdr:cNvPr>
        <xdr:cNvSpPr/>
      </xdr:nvSpPr>
      <xdr:spPr>
        <a:xfrm>
          <a:off x="3432016" y="83642614"/>
          <a:ext cx="2229355" cy="90016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mn-ea"/>
              <a:ea typeface="+mn-ea"/>
              <a:cs typeface="メイリオ" panose="020B0604030504040204" pitchFamily="50" charset="-128"/>
            </a:rPr>
            <a:t>東京臨海部実証実験に必要となるインフラの整備を委託</a:t>
          </a:r>
        </a:p>
      </xdr:txBody>
    </xdr:sp>
    <xdr:clientData/>
  </xdr:twoCellAnchor>
  <xdr:twoCellAnchor>
    <xdr:from>
      <xdr:col>17</xdr:col>
      <xdr:colOff>2923</xdr:colOff>
      <xdr:row>121</xdr:row>
      <xdr:rowOff>230956</xdr:rowOff>
    </xdr:from>
    <xdr:to>
      <xdr:col>28</xdr:col>
      <xdr:colOff>2922</xdr:colOff>
      <xdr:row>121</xdr:row>
      <xdr:rowOff>950956</xdr:rowOff>
    </xdr:to>
    <xdr:sp macro="" textlink="">
      <xdr:nvSpPr>
        <xdr:cNvPr id="27" name="テキスト ボックス 26">
          <a:extLst>
            <a:ext uri="{FF2B5EF4-FFF2-40B4-BE49-F238E27FC236}">
              <a16:creationId xmlns:a16="http://schemas.microsoft.com/office/drawing/2014/main" id="{00000000-0008-0000-0000-000010000000}"/>
            </a:ext>
          </a:extLst>
        </xdr:cNvPr>
        <xdr:cNvSpPr txBox="1"/>
      </xdr:nvSpPr>
      <xdr:spPr>
        <a:xfrm>
          <a:off x="3382227" y="72157130"/>
          <a:ext cx="2186608" cy="72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200">
              <a:solidFill>
                <a:schemeClr val="tx1"/>
              </a:solidFill>
              <a:latin typeface="+mn-ea"/>
              <a:ea typeface="+mn-ea"/>
              <a:cs typeface="メイリオ" panose="020B0604030504040204" pitchFamily="50" charset="-128"/>
            </a:rPr>
            <a:t>A.</a:t>
          </a:r>
          <a:r>
            <a:rPr kumimoji="1" lang="ja-JP" altLang="ja-JP" sz="1200">
              <a:solidFill>
                <a:schemeClr val="tx1"/>
              </a:solidFill>
              <a:effectLst/>
              <a:latin typeface="+mn-ea"/>
              <a:ea typeface="+mn-ea"/>
              <a:cs typeface="メイリオ" panose="020B0604030504040204" pitchFamily="50" charset="-128"/>
            </a:rPr>
            <a:t>国立研究開発法人</a:t>
          </a:r>
          <a:endParaRPr kumimoji="1" lang="en-US" altLang="ja-JP" sz="1200">
            <a:solidFill>
              <a:schemeClr val="tx1"/>
            </a:solidFill>
            <a:effectLst/>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ja-JP" altLang="ja-JP" sz="1200">
              <a:solidFill>
                <a:schemeClr val="tx1"/>
              </a:solidFill>
              <a:effectLst/>
              <a:latin typeface="+mn-ea"/>
              <a:ea typeface="+mn-ea"/>
              <a:cs typeface="メイリオ" panose="020B0604030504040204" pitchFamily="50" charset="-128"/>
            </a:rPr>
            <a:t>科学技術振興機構</a:t>
          </a:r>
          <a:endParaRPr kumimoji="1" lang="en-US" altLang="ja-JP" sz="1200">
            <a:solidFill>
              <a:schemeClr val="tx1"/>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200">
              <a:solidFill>
                <a:schemeClr val="tx1"/>
              </a:solidFill>
              <a:effectLst/>
              <a:latin typeface="+mn-ea"/>
              <a:ea typeface="+mn-ea"/>
              <a:cs typeface="メイリオ" panose="020B0604030504040204" pitchFamily="50" charset="-128"/>
            </a:rPr>
            <a:t>3,220.0</a:t>
          </a:r>
          <a:r>
            <a:rPr kumimoji="1" lang="ja-JP" altLang="ja-JP" sz="1200">
              <a:solidFill>
                <a:schemeClr val="tx1"/>
              </a:solidFill>
              <a:effectLst/>
              <a:latin typeface="+mn-ea"/>
              <a:ea typeface="+mn-ea"/>
              <a:cs typeface="メイリオ" panose="020B0604030504040204" pitchFamily="50" charset="-128"/>
            </a:rPr>
            <a:t>百万円</a:t>
          </a:r>
        </a:p>
      </xdr:txBody>
    </xdr:sp>
    <xdr:clientData/>
  </xdr:twoCellAnchor>
  <xdr:twoCellAnchor>
    <xdr:from>
      <xdr:col>31</xdr:col>
      <xdr:colOff>0</xdr:colOff>
      <xdr:row>121</xdr:row>
      <xdr:rowOff>235322</xdr:rowOff>
    </xdr:from>
    <xdr:to>
      <xdr:col>41</xdr:col>
      <xdr:colOff>0</xdr:colOff>
      <xdr:row>121</xdr:row>
      <xdr:rowOff>955322</xdr:rowOff>
    </xdr:to>
    <xdr:sp macro="" textlink="">
      <xdr:nvSpPr>
        <xdr:cNvPr id="28" name="テキスト ボックス 27">
          <a:extLst>
            <a:ext uri="{FF2B5EF4-FFF2-40B4-BE49-F238E27FC236}">
              <a16:creationId xmlns:a16="http://schemas.microsoft.com/office/drawing/2014/main" id="{00000000-0008-0000-0000-000013000000}"/>
            </a:ext>
          </a:extLst>
        </xdr:cNvPr>
        <xdr:cNvSpPr txBox="1"/>
      </xdr:nvSpPr>
      <xdr:spPr>
        <a:xfrm>
          <a:off x="6252882" y="71852116"/>
          <a:ext cx="2017059" cy="72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lnSpc>
              <a:spcPts val="1400"/>
            </a:lnSpc>
          </a:pPr>
          <a:r>
            <a:rPr kumimoji="1" lang="en-US" altLang="ja-JP" sz="1050">
              <a:solidFill>
                <a:schemeClr val="tx1"/>
              </a:solidFill>
              <a:effectLst/>
              <a:latin typeface="+mn-ea"/>
              <a:ea typeface="+mn-ea"/>
              <a:cs typeface="+mn-cs"/>
            </a:rPr>
            <a:t>M.</a:t>
          </a:r>
          <a:r>
            <a:rPr kumimoji="1" lang="ja-JP" altLang="ja-JP" sz="1050">
              <a:solidFill>
                <a:schemeClr val="tx1"/>
              </a:solidFill>
              <a:effectLst/>
              <a:latin typeface="+mn-lt"/>
              <a:ea typeface="+mn-ea"/>
              <a:cs typeface="+mn-cs"/>
            </a:rPr>
            <a:t>大学・研究所・民間企業</a:t>
          </a:r>
          <a:endParaRPr lang="ja-JP" altLang="ja-JP" sz="1050">
            <a:solidFill>
              <a:schemeClr val="tx1"/>
            </a:solidFill>
            <a:effectLst/>
          </a:endParaRPr>
        </a:p>
        <a:p>
          <a:pPr algn="ctr">
            <a:lnSpc>
              <a:spcPts val="1400"/>
            </a:lnSpc>
          </a:pPr>
          <a:r>
            <a:rPr kumimoji="1" lang="ja-JP" altLang="ja-JP" sz="1050">
              <a:solidFill>
                <a:schemeClr val="tx1"/>
              </a:solidFill>
              <a:effectLst/>
              <a:latin typeface="+mn-lt"/>
              <a:ea typeface="+mn-ea"/>
              <a:cs typeface="+mn-cs"/>
            </a:rPr>
            <a:t>（マテリアル）</a:t>
          </a:r>
          <a:r>
            <a:rPr kumimoji="1" lang="ja-JP" altLang="en-US" sz="1050">
              <a:solidFill>
                <a:schemeClr val="tx1"/>
              </a:solidFill>
              <a:effectLst/>
              <a:latin typeface="+mn-ea"/>
              <a:ea typeface="+mn-ea"/>
              <a:cs typeface="+mn-cs"/>
            </a:rPr>
            <a:t>（</a:t>
          </a:r>
          <a:r>
            <a:rPr kumimoji="1" lang="en-US" altLang="ja-JP" sz="1050">
              <a:solidFill>
                <a:schemeClr val="tx1"/>
              </a:solidFill>
              <a:effectLst/>
              <a:latin typeface="+mn-ea"/>
              <a:ea typeface="+mn-ea"/>
              <a:cs typeface="+mn-cs"/>
            </a:rPr>
            <a:t>1</a:t>
          </a:r>
          <a:r>
            <a:rPr kumimoji="1" lang="en-US" altLang="ja-JP" sz="1050">
              <a:solidFill>
                <a:schemeClr val="tx1"/>
              </a:solidFill>
              <a:latin typeface="+mn-ea"/>
              <a:ea typeface="+mn-ea"/>
              <a:cs typeface="メイリオ" panose="020B0604030504040204" pitchFamily="50" charset="-128"/>
            </a:rPr>
            <a:t>6</a:t>
          </a:r>
          <a:r>
            <a:rPr kumimoji="1" lang="ja-JP" altLang="en-US" sz="1050">
              <a:solidFill>
                <a:schemeClr val="tx1"/>
              </a:solidFill>
              <a:latin typeface="+mn-ea"/>
              <a:ea typeface="+mn-ea"/>
              <a:cs typeface="メイリオ" panose="020B0604030504040204" pitchFamily="50" charset="-128"/>
            </a:rPr>
            <a:t>機関）</a:t>
          </a:r>
        </a:p>
        <a:p>
          <a:pPr algn="ctr">
            <a:lnSpc>
              <a:spcPts val="1400"/>
            </a:lnSpc>
          </a:pPr>
          <a:r>
            <a:rPr kumimoji="1" lang="en-US" altLang="ja-JP" sz="1050">
              <a:solidFill>
                <a:schemeClr val="tx1"/>
              </a:solidFill>
              <a:latin typeface="+mn-ea"/>
              <a:ea typeface="+mn-ea"/>
              <a:cs typeface="メイリオ" panose="020B0604030504040204" pitchFamily="50" charset="-128"/>
            </a:rPr>
            <a:t>2,021</a:t>
          </a:r>
          <a:r>
            <a:rPr kumimoji="1" lang="ja-JP" altLang="en-US" sz="1050">
              <a:solidFill>
                <a:schemeClr val="tx1"/>
              </a:solidFill>
              <a:latin typeface="+mn-ea"/>
              <a:ea typeface="+mn-ea"/>
              <a:cs typeface="メイリオ" panose="020B0604030504040204" pitchFamily="50" charset="-128"/>
            </a:rPr>
            <a:t>百万円</a:t>
          </a:r>
        </a:p>
      </xdr:txBody>
    </xdr:sp>
    <xdr:clientData/>
  </xdr:twoCellAnchor>
  <xdr:twoCellAnchor>
    <xdr:from>
      <xdr:col>31</xdr:col>
      <xdr:colOff>2</xdr:colOff>
      <xdr:row>121</xdr:row>
      <xdr:rowOff>1310288</xdr:rowOff>
    </xdr:from>
    <xdr:to>
      <xdr:col>40</xdr:col>
      <xdr:colOff>182880</xdr:colOff>
      <xdr:row>121</xdr:row>
      <xdr:rowOff>2046513</xdr:rowOff>
    </xdr:to>
    <xdr:sp macro="" textlink="">
      <xdr:nvSpPr>
        <xdr:cNvPr id="30" name="テキスト ボックス 29">
          <a:extLst>
            <a:ext uri="{FF2B5EF4-FFF2-40B4-BE49-F238E27FC236}">
              <a16:creationId xmlns:a16="http://schemas.microsoft.com/office/drawing/2014/main" id="{00000000-0008-0000-0000-00002A000000}"/>
            </a:ext>
          </a:extLst>
        </xdr:cNvPr>
        <xdr:cNvSpPr txBox="1"/>
      </xdr:nvSpPr>
      <xdr:spPr>
        <a:xfrm>
          <a:off x="5736773" y="64948174"/>
          <a:ext cx="1848393" cy="73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chemeClr val="tx1"/>
              </a:solidFill>
              <a:latin typeface="+mn-ea"/>
              <a:ea typeface="+mn-ea"/>
              <a:cs typeface="メイリオ" panose="020B0604030504040204" pitchFamily="50" charset="-128"/>
            </a:rPr>
            <a:t>N.</a:t>
          </a:r>
          <a:r>
            <a:rPr kumimoji="1" lang="ja-JP" altLang="ja-JP" sz="1050">
              <a:solidFill>
                <a:schemeClr val="tx1"/>
              </a:solidFill>
              <a:effectLst/>
              <a:latin typeface="+mn-lt"/>
              <a:ea typeface="+mn-ea"/>
              <a:cs typeface="+mn-cs"/>
            </a:rPr>
            <a:t>大学・研究所・民間企業</a:t>
          </a:r>
          <a:endParaRPr lang="ja-JP" altLang="ja-JP" sz="1050">
            <a:solidFill>
              <a:schemeClr val="tx1"/>
            </a:solidFill>
            <a:effectLst/>
          </a:endParaRPr>
        </a:p>
        <a:p>
          <a:pPr algn="ctr">
            <a:lnSpc>
              <a:spcPts val="1400"/>
            </a:lnSpc>
          </a:pPr>
          <a:r>
            <a:rPr kumimoji="1" lang="ja-JP" altLang="ja-JP"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IoE</a:t>
          </a:r>
          <a:r>
            <a:rPr kumimoji="1" lang="ja-JP" altLang="ja-JP" sz="1050">
              <a:solidFill>
                <a:schemeClr val="tx1"/>
              </a:solidFill>
              <a:effectLst/>
              <a:latin typeface="+mn-lt"/>
              <a:ea typeface="+mn-ea"/>
              <a:cs typeface="+mn-cs"/>
            </a:rPr>
            <a:t>）</a:t>
          </a:r>
          <a:r>
            <a:rPr kumimoji="1" lang="en-US" altLang="ja-JP" sz="1050">
              <a:solidFill>
                <a:schemeClr val="tx1"/>
              </a:solidFill>
              <a:latin typeface="+mn-ea"/>
              <a:ea typeface="+mn-ea"/>
              <a:cs typeface="メイリオ" panose="020B0604030504040204" pitchFamily="50" charset="-128"/>
            </a:rPr>
            <a:t>(58</a:t>
          </a:r>
          <a:r>
            <a:rPr kumimoji="1" lang="ja-JP" altLang="en-US" sz="1050">
              <a:solidFill>
                <a:schemeClr val="tx1"/>
              </a:solidFill>
              <a:latin typeface="+mn-ea"/>
              <a:ea typeface="+mn-ea"/>
              <a:cs typeface="メイリオ" panose="020B0604030504040204" pitchFamily="50" charset="-128"/>
            </a:rPr>
            <a:t>機関）</a:t>
          </a:r>
        </a:p>
        <a:p>
          <a:pPr algn="ctr">
            <a:lnSpc>
              <a:spcPts val="1400"/>
            </a:lnSpc>
          </a:pPr>
          <a:r>
            <a:rPr kumimoji="1" lang="en-US" altLang="ja-JP" sz="1050">
              <a:solidFill>
                <a:schemeClr val="tx1"/>
              </a:solidFill>
              <a:latin typeface="+mn-ea"/>
              <a:ea typeface="+mn-ea"/>
              <a:cs typeface="メイリオ" panose="020B0604030504040204" pitchFamily="50" charset="-128"/>
            </a:rPr>
            <a:t>1,247</a:t>
          </a:r>
          <a:r>
            <a:rPr kumimoji="1" lang="ja-JP" altLang="en-US" sz="1050">
              <a:solidFill>
                <a:schemeClr val="tx1"/>
              </a:solidFill>
              <a:latin typeface="+mn-ea"/>
              <a:ea typeface="+mn-ea"/>
              <a:cs typeface="メイリオ" panose="020B0604030504040204" pitchFamily="50" charset="-128"/>
            </a:rPr>
            <a:t>百万円</a:t>
          </a:r>
        </a:p>
      </xdr:txBody>
    </xdr:sp>
    <xdr:clientData/>
  </xdr:twoCellAnchor>
  <xdr:twoCellAnchor>
    <xdr:from>
      <xdr:col>42</xdr:col>
      <xdr:colOff>4803</xdr:colOff>
      <xdr:row>121</xdr:row>
      <xdr:rowOff>241727</xdr:rowOff>
    </xdr:from>
    <xdr:to>
      <xdr:col>49</xdr:col>
      <xdr:colOff>449037</xdr:colOff>
      <xdr:row>121</xdr:row>
      <xdr:rowOff>925285</xdr:rowOff>
    </xdr:to>
    <xdr:sp macro="" textlink="">
      <xdr:nvSpPr>
        <xdr:cNvPr id="31" name="大かっこ 30">
          <a:extLst>
            <a:ext uri="{FF2B5EF4-FFF2-40B4-BE49-F238E27FC236}">
              <a16:creationId xmlns:a16="http://schemas.microsoft.com/office/drawing/2014/main" id="{00000000-0008-0000-0000-000014000000}"/>
            </a:ext>
          </a:extLst>
        </xdr:cNvPr>
        <xdr:cNvSpPr/>
      </xdr:nvSpPr>
      <xdr:spPr>
        <a:xfrm>
          <a:off x="8577303" y="72305156"/>
          <a:ext cx="1872984" cy="683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ysClr val="windowText" lastClr="000000"/>
              </a:solidFill>
              <a:effectLst/>
              <a:latin typeface="+mn-ea"/>
              <a:ea typeface="+mn-ea"/>
              <a:cs typeface="メイリオ" panose="020B0604030504040204" pitchFamily="50" charset="-128"/>
            </a:rPr>
            <a:t>マテリアル</a:t>
          </a:r>
          <a:r>
            <a:rPr kumimoji="1" lang="ja-JP" altLang="ja-JP" sz="1050">
              <a:solidFill>
                <a:sysClr val="windowText" lastClr="000000"/>
              </a:solidFill>
              <a:effectLst/>
              <a:latin typeface="+mn-ea"/>
              <a:ea typeface="+mn-ea"/>
              <a:cs typeface="メイリオ" panose="020B0604030504040204" pitchFamily="50" charset="-128"/>
            </a:rPr>
            <a:t>に関する研究開発の実施</a:t>
          </a:r>
          <a:endParaRPr lang="ja-JP" altLang="ja-JP" sz="1050">
            <a:solidFill>
              <a:sysClr val="windowText" lastClr="000000"/>
            </a:solidFill>
            <a:effectLst/>
            <a:latin typeface="+mn-ea"/>
            <a:ea typeface="+mn-ea"/>
            <a:cs typeface="メイリオ" panose="020B0604030504040204" pitchFamily="50" charset="-128"/>
          </a:endParaRPr>
        </a:p>
      </xdr:txBody>
    </xdr:sp>
    <xdr:clientData/>
  </xdr:twoCellAnchor>
  <xdr:twoCellAnchor>
    <xdr:from>
      <xdr:col>41</xdr:col>
      <xdr:colOff>204108</xdr:colOff>
      <xdr:row>121</xdr:row>
      <xdr:rowOff>1319892</xdr:rowOff>
    </xdr:from>
    <xdr:to>
      <xdr:col>49</xdr:col>
      <xdr:colOff>455730</xdr:colOff>
      <xdr:row>121</xdr:row>
      <xdr:rowOff>1932214</xdr:rowOff>
    </xdr:to>
    <xdr:sp macro="" textlink="">
      <xdr:nvSpPr>
        <xdr:cNvPr id="32" name="大かっこ 31">
          <a:extLst>
            <a:ext uri="{FF2B5EF4-FFF2-40B4-BE49-F238E27FC236}">
              <a16:creationId xmlns:a16="http://schemas.microsoft.com/office/drawing/2014/main" id="{00000000-0008-0000-0000-000018000000}"/>
            </a:ext>
          </a:extLst>
        </xdr:cNvPr>
        <xdr:cNvSpPr/>
      </xdr:nvSpPr>
      <xdr:spPr>
        <a:xfrm>
          <a:off x="8724653" y="72965210"/>
          <a:ext cx="1914168" cy="6123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en-US" altLang="ja-JP" sz="1050">
              <a:solidFill>
                <a:sysClr val="windowText" lastClr="000000"/>
              </a:solidFill>
              <a:effectLst/>
              <a:latin typeface="+mn-ea"/>
              <a:ea typeface="+mn-ea"/>
              <a:cs typeface="メイリオ" panose="020B0604030504040204" pitchFamily="50" charset="-128"/>
            </a:rPr>
            <a:t>IoE</a:t>
          </a:r>
          <a:r>
            <a:rPr kumimoji="1" lang="ja-JP" altLang="ja-JP" sz="1050">
              <a:solidFill>
                <a:sysClr val="windowText" lastClr="000000"/>
              </a:solidFill>
              <a:effectLst/>
              <a:latin typeface="+mn-ea"/>
              <a:ea typeface="+mn-ea"/>
              <a:cs typeface="メイリオ" panose="020B0604030504040204" pitchFamily="50" charset="-128"/>
            </a:rPr>
            <a:t>に関する研究開発の実施</a:t>
          </a:r>
          <a:endParaRPr lang="ja-JP" altLang="ja-JP" sz="1050">
            <a:solidFill>
              <a:sysClr val="windowText" lastClr="000000"/>
            </a:solidFill>
            <a:effectLst/>
            <a:latin typeface="+mn-ea"/>
            <a:ea typeface="+mn-ea"/>
            <a:cs typeface="メイリオ" panose="020B0604030504040204" pitchFamily="50" charset="-128"/>
          </a:endParaRPr>
        </a:p>
      </xdr:txBody>
    </xdr:sp>
    <xdr:clientData/>
  </xdr:twoCellAnchor>
  <xdr:twoCellAnchor>
    <xdr:from>
      <xdr:col>16</xdr:col>
      <xdr:colOff>204105</xdr:colOff>
      <xdr:row>121</xdr:row>
      <xdr:rowOff>1058154</xdr:rowOff>
    </xdr:from>
    <xdr:to>
      <xdr:col>27</xdr:col>
      <xdr:colOff>190500</xdr:colOff>
      <xdr:row>121</xdr:row>
      <xdr:rowOff>1845097</xdr:rowOff>
    </xdr:to>
    <xdr:sp macro="" textlink="">
      <xdr:nvSpPr>
        <xdr:cNvPr id="37" name="大かっこ 36">
          <a:extLst>
            <a:ext uri="{FF2B5EF4-FFF2-40B4-BE49-F238E27FC236}">
              <a16:creationId xmlns:a16="http://schemas.microsoft.com/office/drawing/2014/main" id="{00000000-0008-0000-0000-000011000000}"/>
            </a:ext>
          </a:extLst>
        </xdr:cNvPr>
        <xdr:cNvSpPr/>
      </xdr:nvSpPr>
      <xdr:spPr>
        <a:xfrm>
          <a:off x="3469819" y="73121583"/>
          <a:ext cx="2231574" cy="7869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マテリアル</a:t>
          </a:r>
          <a:r>
            <a:rPr kumimoji="1" lang="ja-JP" altLang="en-US" sz="1100">
              <a:solidFill>
                <a:sysClr val="windowText" lastClr="000000"/>
              </a:solidFill>
              <a:effectLst/>
              <a:latin typeface="+mn-lt"/>
              <a:ea typeface="+mn-ea"/>
              <a:cs typeface="+mn-cs"/>
            </a:rPr>
            <a:t>および</a:t>
          </a:r>
          <a:r>
            <a:rPr kumimoji="1" lang="en-US" altLang="ja-JP" sz="1100">
              <a:solidFill>
                <a:sysClr val="windowText" lastClr="000000"/>
              </a:solidFill>
              <a:effectLst/>
              <a:latin typeface="+mn-lt"/>
              <a:ea typeface="+mn-ea"/>
              <a:cs typeface="+mn-cs"/>
            </a:rPr>
            <a:t>IoE</a:t>
          </a:r>
          <a:r>
            <a:rPr kumimoji="1" lang="ja-JP" altLang="ja-JP" sz="1100">
              <a:solidFill>
                <a:sysClr val="windowText" lastClr="000000"/>
              </a:solidFill>
              <a:effectLst/>
              <a:latin typeface="+mn-lt"/>
              <a:ea typeface="+mn-ea"/>
              <a:cs typeface="+mn-cs"/>
            </a:rPr>
            <a:t>を実施する研究機関の公募・選定、研究管理等の業務</a:t>
          </a:r>
          <a:endParaRPr lang="ja-JP" altLang="ja-JP" sz="1050">
            <a:solidFill>
              <a:sysClr val="windowText" lastClr="000000"/>
            </a:solidFill>
            <a:effectLst/>
          </a:endParaRPr>
        </a:p>
      </xdr:txBody>
    </xdr:sp>
    <xdr:clientData/>
  </xdr:twoCellAnchor>
  <xdr:twoCellAnchor>
    <xdr:from>
      <xdr:col>17</xdr:col>
      <xdr:colOff>3121</xdr:colOff>
      <xdr:row>124</xdr:row>
      <xdr:rowOff>269739</xdr:rowOff>
    </xdr:from>
    <xdr:to>
      <xdr:col>28</xdr:col>
      <xdr:colOff>0</xdr:colOff>
      <xdr:row>124</xdr:row>
      <xdr:rowOff>1015170</xdr:rowOff>
    </xdr:to>
    <xdr:sp macro="" textlink="">
      <xdr:nvSpPr>
        <xdr:cNvPr id="38" name="テキスト ボックス 37">
          <a:extLst>
            <a:ext uri="{FF2B5EF4-FFF2-40B4-BE49-F238E27FC236}">
              <a16:creationId xmlns:a16="http://schemas.microsoft.com/office/drawing/2014/main" id="{00000000-0008-0000-0000-000021000000}"/>
            </a:ext>
          </a:extLst>
        </xdr:cNvPr>
        <xdr:cNvSpPr txBox="1"/>
      </xdr:nvSpPr>
      <xdr:spPr>
        <a:xfrm>
          <a:off x="3432121" y="77590327"/>
          <a:ext cx="2215644" cy="74543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en-US" altLang="ja-JP" sz="1200">
              <a:solidFill>
                <a:schemeClr val="tx1"/>
              </a:solidFill>
              <a:latin typeface="+mn-ea"/>
              <a:ea typeface="+mn-ea"/>
              <a:cs typeface="メイリオ" panose="020B0604030504040204" pitchFamily="50" charset="-128"/>
            </a:rPr>
            <a:t>D.</a:t>
          </a:r>
          <a:r>
            <a:rPr kumimoji="1" lang="ja-JP" altLang="ja-JP" sz="1200">
              <a:solidFill>
                <a:schemeClr val="tx1"/>
              </a:solidFill>
              <a:effectLst/>
              <a:latin typeface="+mn-ea"/>
              <a:ea typeface="+mn-ea"/>
              <a:cs typeface="メイリオ" panose="020B0604030504040204" pitchFamily="50" charset="-128"/>
            </a:rPr>
            <a:t>国立研究開発法人</a:t>
          </a:r>
          <a:endParaRPr kumimoji="1" lang="en-US" altLang="ja-JP" sz="1200">
            <a:solidFill>
              <a:schemeClr val="tx1"/>
            </a:solidFill>
            <a:effectLst/>
            <a:latin typeface="+mn-ea"/>
            <a:ea typeface="+mn-ea"/>
            <a:cs typeface="メイリオ" panose="020B0604030504040204" pitchFamily="50" charset="-128"/>
          </a:endParaRPr>
        </a:p>
        <a:p>
          <a:pPr algn="ctr">
            <a:lnSpc>
              <a:spcPts val="1200"/>
            </a:lnSpc>
          </a:pPr>
          <a:r>
            <a:rPr kumimoji="1" lang="ja-JP" altLang="en-US" sz="1200">
              <a:solidFill>
                <a:schemeClr val="tx1"/>
              </a:solidFill>
              <a:latin typeface="+mn-ea"/>
              <a:ea typeface="+mn-ea"/>
              <a:cs typeface="メイリオ" panose="020B0604030504040204" pitchFamily="50" charset="-128"/>
            </a:rPr>
            <a:t>海洋</a:t>
          </a:r>
          <a:r>
            <a:rPr kumimoji="1" lang="ja-JP" altLang="ja-JP" sz="1200">
              <a:solidFill>
                <a:schemeClr val="tx1"/>
              </a:solidFill>
              <a:effectLst/>
              <a:latin typeface="+mn-ea"/>
              <a:ea typeface="+mn-ea"/>
              <a:cs typeface="メイリオ" panose="020B0604030504040204" pitchFamily="50" charset="-128"/>
            </a:rPr>
            <a:t>研究</a:t>
          </a:r>
          <a:r>
            <a:rPr kumimoji="1" lang="ja-JP" altLang="en-US" sz="1200">
              <a:solidFill>
                <a:schemeClr val="tx1"/>
              </a:solidFill>
              <a:latin typeface="+mn-ea"/>
              <a:ea typeface="+mn-ea"/>
              <a:cs typeface="メイリオ" panose="020B0604030504040204" pitchFamily="50" charset="-128"/>
            </a:rPr>
            <a:t>開発機構</a:t>
          </a:r>
          <a:endParaRPr kumimoji="1" lang="en-US" altLang="ja-JP" sz="1200">
            <a:solidFill>
              <a:schemeClr val="tx1"/>
            </a:solidFill>
            <a:latin typeface="+mn-ea"/>
            <a:ea typeface="+mn-ea"/>
            <a:cs typeface="メイリオ" panose="020B0604030504040204" pitchFamily="50" charset="-128"/>
          </a:endParaRPr>
        </a:p>
        <a:p>
          <a:pPr algn="ctr">
            <a:lnSpc>
              <a:spcPts val="1200"/>
            </a:lnSpc>
          </a:pPr>
          <a:r>
            <a:rPr kumimoji="1" lang="en-US" altLang="ja-JP" sz="1200">
              <a:solidFill>
                <a:schemeClr val="tx1"/>
              </a:solidFill>
              <a:effectLst/>
              <a:latin typeface="+mn-ea"/>
              <a:ea typeface="+mn-ea"/>
              <a:cs typeface="メイリオ" panose="020B0604030504040204" pitchFamily="50" charset="-128"/>
            </a:rPr>
            <a:t>3,086.0</a:t>
          </a:r>
          <a:r>
            <a:rPr kumimoji="1" lang="ja-JP" altLang="ja-JP" sz="1200">
              <a:solidFill>
                <a:schemeClr val="tx1"/>
              </a:solidFill>
              <a:effectLst/>
              <a:latin typeface="+mn-ea"/>
              <a:ea typeface="+mn-ea"/>
              <a:cs typeface="メイリオ" panose="020B0604030504040204" pitchFamily="50" charset="-128"/>
            </a:rPr>
            <a:t>百万円</a:t>
          </a:r>
          <a:endParaRPr lang="ja-JP" altLang="ja-JP" sz="1200">
            <a:solidFill>
              <a:schemeClr val="tx1"/>
            </a:solidFill>
            <a:effectLst/>
            <a:latin typeface="+mn-ea"/>
            <a:ea typeface="+mn-ea"/>
            <a:cs typeface="メイリオ" panose="020B0604030504040204" pitchFamily="50" charset="-128"/>
          </a:endParaRPr>
        </a:p>
      </xdr:txBody>
    </xdr:sp>
    <xdr:clientData/>
  </xdr:twoCellAnchor>
  <xdr:twoCellAnchor>
    <xdr:from>
      <xdr:col>16</xdr:col>
      <xdr:colOff>101014</xdr:colOff>
      <xdr:row>122</xdr:row>
      <xdr:rowOff>40021</xdr:rowOff>
    </xdr:from>
    <xdr:to>
      <xdr:col>24</xdr:col>
      <xdr:colOff>144368</xdr:colOff>
      <xdr:row>122</xdr:row>
      <xdr:rowOff>391387</xdr:rowOff>
    </xdr:to>
    <xdr:sp macro="" textlink="">
      <xdr:nvSpPr>
        <xdr:cNvPr id="39" name="テキスト ボックス 38">
          <a:extLst>
            <a:ext uri="{FF2B5EF4-FFF2-40B4-BE49-F238E27FC236}">
              <a16:creationId xmlns:a16="http://schemas.microsoft.com/office/drawing/2014/main" id="{2D604729-57C8-4E95-98BF-E12ADFDA150D}"/>
            </a:ext>
          </a:extLst>
        </xdr:cNvPr>
        <xdr:cNvSpPr txBox="1"/>
      </xdr:nvSpPr>
      <xdr:spPr>
        <a:xfrm>
          <a:off x="3301414" y="73963546"/>
          <a:ext cx="1643554" cy="351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運営費交付金</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17</xdr:col>
      <xdr:colOff>0</xdr:colOff>
      <xdr:row>122</xdr:row>
      <xdr:rowOff>278707</xdr:rowOff>
    </xdr:from>
    <xdr:to>
      <xdr:col>28</xdr:col>
      <xdr:colOff>0</xdr:colOff>
      <xdr:row>122</xdr:row>
      <xdr:rowOff>952500</xdr:rowOff>
    </xdr:to>
    <xdr:sp macro="" textlink="">
      <xdr:nvSpPr>
        <xdr:cNvPr id="40" name="テキスト ボックス 39">
          <a:extLst>
            <a:ext uri="{FF2B5EF4-FFF2-40B4-BE49-F238E27FC236}">
              <a16:creationId xmlns:a16="http://schemas.microsoft.com/office/drawing/2014/main" id="{0EA46450-2069-4D8A-B5F2-FE22E1661601}"/>
            </a:ext>
          </a:extLst>
        </xdr:cNvPr>
        <xdr:cNvSpPr txBox="1"/>
      </xdr:nvSpPr>
      <xdr:spPr>
        <a:xfrm>
          <a:off x="3469821" y="74492064"/>
          <a:ext cx="2245179" cy="67379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chemeClr val="tx1"/>
              </a:solidFill>
              <a:latin typeface="+mn-ea"/>
              <a:ea typeface="+mn-ea"/>
              <a:cs typeface="メイリオ" panose="020B0604030504040204" pitchFamily="50" charset="-128"/>
            </a:rPr>
            <a:t>B.</a:t>
          </a:r>
          <a:r>
            <a:rPr kumimoji="1" lang="ja-JP" altLang="ja-JP" sz="1200">
              <a:solidFill>
                <a:schemeClr val="tx1"/>
              </a:solidFill>
              <a:effectLst/>
              <a:latin typeface="+mn-ea"/>
              <a:ea typeface="+mn-ea"/>
              <a:cs typeface="メイリオ" panose="020B0604030504040204" pitchFamily="50" charset="-128"/>
            </a:rPr>
            <a:t>国立研究開発法人</a:t>
          </a:r>
          <a:endParaRPr kumimoji="1" lang="en-US" altLang="ja-JP" sz="1200">
            <a:solidFill>
              <a:schemeClr val="tx1"/>
            </a:solidFill>
            <a:effectLst/>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200">
              <a:solidFill>
                <a:schemeClr val="tx1"/>
              </a:solidFill>
              <a:effectLst/>
              <a:latin typeface="+mn-ea"/>
              <a:ea typeface="+mn-ea"/>
              <a:cs typeface="メイリオ" panose="020B0604030504040204" pitchFamily="50" charset="-128"/>
            </a:rPr>
            <a:t>量子科学技術研究開発機構</a:t>
          </a:r>
          <a:endParaRPr kumimoji="1" lang="en-US" altLang="ja-JP" sz="1200">
            <a:solidFill>
              <a:schemeClr val="tx1"/>
            </a:solidFill>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chemeClr val="tx1"/>
              </a:solidFill>
              <a:effectLst/>
              <a:latin typeface="+mn-ea"/>
              <a:ea typeface="+mn-ea"/>
              <a:cs typeface="メイリオ" panose="020B0604030504040204" pitchFamily="50" charset="-128"/>
            </a:rPr>
            <a:t>2,492.0</a:t>
          </a:r>
          <a:r>
            <a:rPr kumimoji="1" lang="ja-JP" altLang="ja-JP" sz="1200">
              <a:solidFill>
                <a:schemeClr val="tx1"/>
              </a:solidFill>
              <a:effectLst/>
              <a:latin typeface="+mn-ea"/>
              <a:ea typeface="+mn-ea"/>
              <a:cs typeface="メイリオ" panose="020B0604030504040204" pitchFamily="50" charset="-128"/>
            </a:rPr>
            <a:t>百万円</a:t>
          </a:r>
        </a:p>
      </xdr:txBody>
    </xdr:sp>
    <xdr:clientData/>
  </xdr:twoCellAnchor>
  <xdr:twoCellAnchor>
    <xdr:from>
      <xdr:col>31</xdr:col>
      <xdr:colOff>0</xdr:colOff>
      <xdr:row>122</xdr:row>
      <xdr:rowOff>291353</xdr:rowOff>
    </xdr:from>
    <xdr:to>
      <xdr:col>41</xdr:col>
      <xdr:colOff>0</xdr:colOff>
      <xdr:row>122</xdr:row>
      <xdr:rowOff>1030941</xdr:rowOff>
    </xdr:to>
    <xdr:sp macro="" textlink="">
      <xdr:nvSpPr>
        <xdr:cNvPr id="41" name="テキスト ボックス 40">
          <a:extLst>
            <a:ext uri="{FF2B5EF4-FFF2-40B4-BE49-F238E27FC236}">
              <a16:creationId xmlns:a16="http://schemas.microsoft.com/office/drawing/2014/main" id="{F70A28EB-2E33-4012-8A30-850AB5670BC8}"/>
            </a:ext>
          </a:extLst>
        </xdr:cNvPr>
        <xdr:cNvSpPr txBox="1"/>
      </xdr:nvSpPr>
      <xdr:spPr>
        <a:xfrm>
          <a:off x="5558118" y="67132200"/>
          <a:ext cx="1792941" cy="73958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chemeClr val="tx1"/>
              </a:solidFill>
              <a:latin typeface="+mn-ea"/>
              <a:ea typeface="+mn-ea"/>
              <a:cs typeface="メイリオ" panose="020B0604030504040204" pitchFamily="50" charset="-128"/>
            </a:rPr>
            <a:t>O.</a:t>
          </a:r>
          <a:r>
            <a:rPr kumimoji="1" lang="ja-JP" altLang="en-US" sz="1050">
              <a:solidFill>
                <a:schemeClr val="tx1"/>
              </a:solidFill>
              <a:latin typeface="+mn-ea"/>
              <a:ea typeface="+mn-ea"/>
              <a:cs typeface="メイリオ" panose="020B0604030504040204" pitchFamily="50" charset="-128"/>
            </a:rPr>
            <a:t>大学・研究所・民間企業</a:t>
          </a:r>
          <a:endParaRPr kumimoji="1" lang="en-US" altLang="ja-JP" sz="1050">
            <a:solidFill>
              <a:schemeClr val="tx1"/>
            </a:solidFill>
            <a:latin typeface="+mn-ea"/>
            <a:ea typeface="+mn-ea"/>
            <a:cs typeface="メイリオ" panose="020B0604030504040204" pitchFamily="50" charset="-128"/>
          </a:endParaRPr>
        </a:p>
        <a:p>
          <a:pPr algn="ctr">
            <a:lnSpc>
              <a:spcPts val="1400"/>
            </a:lnSpc>
          </a:pPr>
          <a:r>
            <a:rPr kumimoji="1" lang="ja-JP" altLang="en-US" sz="1050">
              <a:solidFill>
                <a:schemeClr val="tx1"/>
              </a:solidFill>
              <a:latin typeface="+mn-ea"/>
              <a:ea typeface="+mn-ea"/>
              <a:cs typeface="メイリオ" panose="020B0604030504040204" pitchFamily="50" charset="-128"/>
            </a:rPr>
            <a:t>（光・量子）</a:t>
          </a:r>
          <a:r>
            <a:rPr kumimoji="1" lang="en-US" altLang="ja-JP" sz="1050">
              <a:solidFill>
                <a:schemeClr val="tx1"/>
              </a:solidFill>
              <a:latin typeface="+mn-ea"/>
              <a:ea typeface="+mn-ea"/>
              <a:cs typeface="メイリオ" panose="020B0604030504040204" pitchFamily="50" charset="-128"/>
            </a:rPr>
            <a:t>(20</a:t>
          </a:r>
          <a:r>
            <a:rPr kumimoji="1" lang="ja-JP" altLang="en-US" sz="1050">
              <a:solidFill>
                <a:schemeClr val="tx1"/>
              </a:solidFill>
              <a:latin typeface="+mn-ea"/>
              <a:ea typeface="+mn-ea"/>
              <a:cs typeface="メイリオ" panose="020B0604030504040204" pitchFamily="50" charset="-128"/>
            </a:rPr>
            <a:t>機関）</a:t>
          </a:r>
        </a:p>
        <a:p>
          <a:pPr algn="ctr">
            <a:lnSpc>
              <a:spcPts val="1400"/>
            </a:lnSpc>
          </a:pPr>
          <a:r>
            <a:rPr kumimoji="1" lang="en-US" altLang="ja-JP" sz="1050">
              <a:solidFill>
                <a:schemeClr val="tx1"/>
              </a:solidFill>
              <a:latin typeface="+mn-ea"/>
              <a:ea typeface="+mn-ea"/>
              <a:cs typeface="メイリオ" panose="020B0604030504040204" pitchFamily="50" charset="-128"/>
            </a:rPr>
            <a:t>2,394.4</a:t>
          </a:r>
          <a:r>
            <a:rPr kumimoji="1" lang="ja-JP" altLang="en-US" sz="1050">
              <a:solidFill>
                <a:schemeClr val="tx1"/>
              </a:solidFill>
              <a:latin typeface="+mn-ea"/>
              <a:ea typeface="+mn-ea"/>
              <a:cs typeface="メイリオ" panose="020B0604030504040204" pitchFamily="50" charset="-128"/>
            </a:rPr>
            <a:t>百万円</a:t>
          </a:r>
        </a:p>
      </xdr:txBody>
    </xdr:sp>
    <xdr:clientData/>
  </xdr:twoCellAnchor>
  <xdr:twoCellAnchor>
    <xdr:from>
      <xdr:col>30</xdr:col>
      <xdr:colOff>123265</xdr:colOff>
      <xdr:row>122</xdr:row>
      <xdr:rowOff>44823</xdr:rowOff>
    </xdr:from>
    <xdr:to>
      <xdr:col>42</xdr:col>
      <xdr:colOff>152000</xdr:colOff>
      <xdr:row>122</xdr:row>
      <xdr:rowOff>359330</xdr:rowOff>
    </xdr:to>
    <xdr:sp macro="" textlink="">
      <xdr:nvSpPr>
        <xdr:cNvPr id="42" name="テキスト ボックス 41">
          <a:extLst>
            <a:ext uri="{FF2B5EF4-FFF2-40B4-BE49-F238E27FC236}">
              <a16:creationId xmlns:a16="http://schemas.microsoft.com/office/drawing/2014/main" id="{95760C3A-782D-428F-ABC2-AE0B05AEC7E8}"/>
            </a:ext>
          </a:extLst>
        </xdr:cNvPr>
        <xdr:cNvSpPr txBox="1"/>
      </xdr:nvSpPr>
      <xdr:spPr>
        <a:xfrm>
          <a:off x="6174441" y="73813147"/>
          <a:ext cx="2449206" cy="314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随意契約（公募）等</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30</xdr:col>
      <xdr:colOff>134473</xdr:colOff>
      <xdr:row>121</xdr:row>
      <xdr:rowOff>1050151</xdr:rowOff>
    </xdr:from>
    <xdr:to>
      <xdr:col>39</xdr:col>
      <xdr:colOff>105226</xdr:colOff>
      <xdr:row>121</xdr:row>
      <xdr:rowOff>1314269</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257687" y="73113580"/>
          <a:ext cx="1807718" cy="26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solidFill>
                <a:sysClr val="windowText" lastClr="000000"/>
              </a:solidFill>
              <a:latin typeface="+mn-ea"/>
              <a:ea typeface="+mn-ea"/>
              <a:cs typeface="メイリオ" panose="020B0604030504040204" pitchFamily="50" charset="-128"/>
            </a:rPr>
            <a:t>委託</a:t>
          </a:r>
          <a:r>
            <a:rPr kumimoji="1" lang="en-US" altLang="ja-JP" sz="1050">
              <a:solidFill>
                <a:sysClr val="windowText" lastClr="000000"/>
              </a:solidFill>
              <a:latin typeface="+mn-ea"/>
              <a:ea typeface="+mn-ea"/>
              <a:cs typeface="メイリオ" panose="020B0604030504040204" pitchFamily="50" charset="-128"/>
            </a:rPr>
            <a:t>【</a:t>
          </a:r>
          <a:r>
            <a:rPr kumimoji="1" lang="ja-JP" altLang="en-US" sz="1050">
              <a:solidFill>
                <a:sysClr val="windowText" lastClr="000000"/>
              </a:solidFill>
              <a:latin typeface="+mn-ea"/>
              <a:ea typeface="+mn-ea"/>
              <a:cs typeface="メイリオ" panose="020B0604030504040204" pitchFamily="50" charset="-128"/>
            </a:rPr>
            <a:t>随意契約（公募）</a:t>
          </a:r>
          <a:r>
            <a:rPr kumimoji="1" lang="en-US" altLang="ja-JP" sz="1050">
              <a:solidFill>
                <a:sysClr val="windowText" lastClr="000000"/>
              </a:solidFill>
              <a:latin typeface="+mn-ea"/>
              <a:ea typeface="+mn-ea"/>
              <a:cs typeface="メイリオ" panose="020B0604030504040204" pitchFamily="50" charset="-128"/>
            </a:rPr>
            <a:t>】</a:t>
          </a:r>
          <a:endParaRPr kumimoji="1" lang="ja-JP" altLang="en-US" sz="1050">
            <a:solidFill>
              <a:sysClr val="windowText" lastClr="000000"/>
            </a:solidFill>
            <a:latin typeface="+mn-ea"/>
            <a:ea typeface="+mn-ea"/>
            <a:cs typeface="メイリオ" panose="020B0604030504040204" pitchFamily="50" charset="-128"/>
          </a:endParaRPr>
        </a:p>
      </xdr:txBody>
    </xdr:sp>
    <xdr:clientData/>
  </xdr:twoCellAnchor>
  <xdr:twoCellAnchor>
    <xdr:from>
      <xdr:col>30</xdr:col>
      <xdr:colOff>145677</xdr:colOff>
      <xdr:row>120</xdr:row>
      <xdr:rowOff>156882</xdr:rowOff>
    </xdr:from>
    <xdr:to>
      <xdr:col>39</xdr:col>
      <xdr:colOff>22226</xdr:colOff>
      <xdr:row>121</xdr:row>
      <xdr:rowOff>246529</xdr:rowOff>
    </xdr:to>
    <xdr:sp macro="" textlink="">
      <xdr:nvSpPr>
        <xdr:cNvPr id="44" name="テキスト ボックス 43">
          <a:extLst>
            <a:ext uri="{FF2B5EF4-FFF2-40B4-BE49-F238E27FC236}">
              <a16:creationId xmlns:a16="http://schemas.microsoft.com/office/drawing/2014/main" id="{00000000-0008-0000-0000-00001F000000}"/>
            </a:ext>
          </a:extLst>
        </xdr:cNvPr>
        <xdr:cNvSpPr txBox="1"/>
      </xdr:nvSpPr>
      <xdr:spPr>
        <a:xfrm>
          <a:off x="6196853" y="71605588"/>
          <a:ext cx="1691902" cy="257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solidFill>
                <a:sysClr val="windowText" lastClr="000000"/>
              </a:solidFill>
              <a:latin typeface="+mn-ea"/>
              <a:ea typeface="+mn-ea"/>
              <a:cs typeface="メイリオ" panose="020B0604030504040204" pitchFamily="50" charset="-128"/>
            </a:rPr>
            <a:t>委託</a:t>
          </a:r>
          <a:r>
            <a:rPr kumimoji="1" lang="en-US" altLang="ja-JP" sz="1050">
              <a:solidFill>
                <a:sysClr val="windowText" lastClr="000000"/>
              </a:solidFill>
              <a:latin typeface="+mn-ea"/>
              <a:ea typeface="+mn-ea"/>
              <a:cs typeface="メイリオ" panose="020B0604030504040204" pitchFamily="50" charset="-128"/>
            </a:rPr>
            <a:t>【</a:t>
          </a:r>
          <a:r>
            <a:rPr kumimoji="1" lang="ja-JP" altLang="en-US" sz="1050">
              <a:solidFill>
                <a:sysClr val="windowText" lastClr="000000"/>
              </a:solidFill>
              <a:latin typeface="+mn-ea"/>
              <a:ea typeface="+mn-ea"/>
              <a:cs typeface="メイリオ" panose="020B0604030504040204" pitchFamily="50" charset="-128"/>
            </a:rPr>
            <a:t>随意契約（公募）</a:t>
          </a:r>
          <a:r>
            <a:rPr kumimoji="1" lang="en-US" altLang="ja-JP" sz="1050">
              <a:solidFill>
                <a:sysClr val="windowText" lastClr="000000"/>
              </a:solidFill>
              <a:latin typeface="+mn-ea"/>
              <a:ea typeface="+mn-ea"/>
              <a:cs typeface="メイリオ" panose="020B0604030504040204" pitchFamily="50" charset="-128"/>
            </a:rPr>
            <a:t>】</a:t>
          </a:r>
          <a:endParaRPr kumimoji="1" lang="ja-JP" altLang="en-US" sz="1050">
            <a:solidFill>
              <a:sysClr val="windowText" lastClr="000000"/>
            </a:solidFill>
            <a:latin typeface="+mn-ea"/>
            <a:ea typeface="+mn-ea"/>
            <a:cs typeface="メイリオ" panose="020B0604030504040204" pitchFamily="50" charset="-128"/>
          </a:endParaRPr>
        </a:p>
      </xdr:txBody>
    </xdr:sp>
    <xdr:clientData/>
  </xdr:twoCellAnchor>
  <xdr:twoCellAnchor>
    <xdr:from>
      <xdr:col>16</xdr:col>
      <xdr:colOff>90508</xdr:colOff>
      <xdr:row>120</xdr:row>
      <xdr:rowOff>156210</xdr:rowOff>
    </xdr:from>
    <xdr:to>
      <xdr:col>22</xdr:col>
      <xdr:colOff>172016</xdr:colOff>
      <xdr:row>121</xdr:row>
      <xdr:rowOff>255462</xdr:rowOff>
    </xdr:to>
    <xdr:sp macro="" textlink="">
      <xdr:nvSpPr>
        <xdr:cNvPr id="45" name="テキスト ボックス 44">
          <a:extLst>
            <a:ext uri="{FF2B5EF4-FFF2-40B4-BE49-F238E27FC236}">
              <a16:creationId xmlns:a16="http://schemas.microsoft.com/office/drawing/2014/main" id="{00000000-0008-0000-0000-00000F000000}"/>
            </a:ext>
          </a:extLst>
        </xdr:cNvPr>
        <xdr:cNvSpPr txBox="1"/>
      </xdr:nvSpPr>
      <xdr:spPr>
        <a:xfrm>
          <a:off x="3255739" y="71754902"/>
          <a:ext cx="1268469" cy="2677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solidFill>
                <a:sysClr val="windowText" lastClr="000000"/>
              </a:solidFill>
              <a:latin typeface="+mn-ea"/>
              <a:ea typeface="+mn-ea"/>
              <a:cs typeface="メイリオ" panose="020B0604030504040204" pitchFamily="50" charset="-128"/>
            </a:rPr>
            <a:t>【</a:t>
          </a:r>
          <a:r>
            <a:rPr kumimoji="1" lang="ja-JP" altLang="en-US" sz="1050">
              <a:solidFill>
                <a:sysClr val="windowText" lastClr="000000"/>
              </a:solidFill>
              <a:latin typeface="+mn-ea"/>
              <a:ea typeface="+mn-ea"/>
              <a:cs typeface="メイリオ" panose="020B0604030504040204" pitchFamily="50" charset="-128"/>
            </a:rPr>
            <a:t>運営費交付金</a:t>
          </a:r>
          <a:r>
            <a:rPr kumimoji="1" lang="en-US" altLang="ja-JP" sz="1050">
              <a:solidFill>
                <a:sysClr val="windowText" lastClr="000000"/>
              </a:solidFill>
              <a:latin typeface="+mn-ea"/>
              <a:ea typeface="+mn-ea"/>
              <a:cs typeface="メイリオ" panose="020B0604030504040204" pitchFamily="50" charset="-128"/>
            </a:rPr>
            <a:t>】</a:t>
          </a:r>
          <a:endParaRPr kumimoji="1" lang="ja-JP" altLang="en-US" sz="1050">
            <a:solidFill>
              <a:sysClr val="windowText" lastClr="000000"/>
            </a:solidFill>
            <a:latin typeface="+mn-ea"/>
            <a:ea typeface="+mn-ea"/>
            <a:cs typeface="メイリオ" panose="020B0604030504040204" pitchFamily="50" charset="-128"/>
          </a:endParaRPr>
        </a:p>
      </xdr:txBody>
    </xdr:sp>
    <xdr:clientData/>
  </xdr:twoCellAnchor>
  <xdr:twoCellAnchor>
    <xdr:from>
      <xdr:col>17</xdr:col>
      <xdr:colOff>0</xdr:colOff>
      <xdr:row>123</xdr:row>
      <xdr:rowOff>260536</xdr:rowOff>
    </xdr:from>
    <xdr:to>
      <xdr:col>27</xdr:col>
      <xdr:colOff>190499</xdr:colOff>
      <xdr:row>123</xdr:row>
      <xdr:rowOff>908536</xdr:rowOff>
    </xdr:to>
    <xdr:sp macro="" textlink="">
      <xdr:nvSpPr>
        <xdr:cNvPr id="47" name="テキスト ボックス 46">
          <a:extLst>
            <a:ext uri="{FF2B5EF4-FFF2-40B4-BE49-F238E27FC236}">
              <a16:creationId xmlns:a16="http://schemas.microsoft.com/office/drawing/2014/main" id="{00000000-0008-0000-0000-0000B6000000}"/>
            </a:ext>
          </a:extLst>
        </xdr:cNvPr>
        <xdr:cNvSpPr txBox="1"/>
      </xdr:nvSpPr>
      <xdr:spPr>
        <a:xfrm>
          <a:off x="3379304" y="76245188"/>
          <a:ext cx="2178325" cy="64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en-US" altLang="ja-JP" sz="1200">
              <a:solidFill>
                <a:schemeClr val="tx1"/>
              </a:solidFill>
              <a:latin typeface="+mn-ea"/>
              <a:ea typeface="+mn-ea"/>
              <a:cs typeface="メイリオ" panose="020B0604030504040204" pitchFamily="50" charset="-128"/>
            </a:rPr>
            <a:t>C.</a:t>
          </a:r>
          <a:r>
            <a:rPr kumimoji="1" lang="ja-JP" altLang="en-US" sz="1200">
              <a:solidFill>
                <a:schemeClr val="tx1"/>
              </a:solidFill>
              <a:latin typeface="+mn-ea"/>
              <a:ea typeface="+mn-ea"/>
              <a:cs typeface="メイリオ" panose="020B0604030504040204" pitchFamily="50" charset="-128"/>
            </a:rPr>
            <a:t>国立研究開発法人</a:t>
          </a:r>
          <a:endParaRPr kumimoji="1" lang="en-US" altLang="ja-JP" sz="1200">
            <a:solidFill>
              <a:schemeClr val="tx1"/>
            </a:solidFill>
            <a:latin typeface="+mn-ea"/>
            <a:ea typeface="+mn-ea"/>
            <a:cs typeface="メイリオ" panose="020B0604030504040204" pitchFamily="50" charset="-128"/>
          </a:endParaRPr>
        </a:p>
        <a:p>
          <a:pPr algn="ctr">
            <a:lnSpc>
              <a:spcPts val="1200"/>
            </a:lnSpc>
          </a:pPr>
          <a:r>
            <a:rPr kumimoji="1" lang="ja-JP" altLang="en-US" sz="1200">
              <a:solidFill>
                <a:schemeClr val="tx1"/>
              </a:solidFill>
              <a:latin typeface="+mn-ea"/>
              <a:ea typeface="+mn-ea"/>
              <a:cs typeface="メイリオ" panose="020B0604030504040204" pitchFamily="50" charset="-128"/>
            </a:rPr>
            <a:t>防災科学技術研究所</a:t>
          </a:r>
          <a:endParaRPr kumimoji="1" lang="en-US" altLang="ja-JP" sz="1200">
            <a:solidFill>
              <a:schemeClr val="tx1"/>
            </a:solidFill>
            <a:latin typeface="+mn-ea"/>
            <a:ea typeface="+mn-ea"/>
            <a:cs typeface="メイリオ" panose="020B0604030504040204" pitchFamily="50" charset="-128"/>
          </a:endParaRPr>
        </a:p>
        <a:p>
          <a:pPr algn="ctr">
            <a:lnSpc>
              <a:spcPts val="1200"/>
            </a:lnSpc>
          </a:pPr>
          <a:r>
            <a:rPr kumimoji="1" lang="en-US" altLang="ja-JP" sz="1200">
              <a:solidFill>
                <a:schemeClr val="tx1"/>
              </a:solidFill>
              <a:effectLst/>
              <a:latin typeface="+mn-ea"/>
              <a:ea typeface="+mn-ea"/>
              <a:cs typeface="メイリオ" panose="020B0604030504040204" pitchFamily="50" charset="-128"/>
            </a:rPr>
            <a:t>9,031.2</a:t>
          </a:r>
          <a:r>
            <a:rPr kumimoji="1" lang="ja-JP" altLang="ja-JP" sz="1200">
              <a:solidFill>
                <a:schemeClr val="tx1"/>
              </a:solidFill>
              <a:effectLst/>
              <a:latin typeface="+mn-ea"/>
              <a:ea typeface="+mn-ea"/>
              <a:cs typeface="メイリオ" panose="020B0604030504040204" pitchFamily="50" charset="-128"/>
            </a:rPr>
            <a:t>百万円</a:t>
          </a:r>
          <a:endParaRPr lang="ja-JP" altLang="ja-JP" sz="1200">
            <a:solidFill>
              <a:schemeClr val="tx1"/>
            </a:solidFill>
            <a:effectLst/>
            <a:latin typeface="+mn-ea"/>
            <a:ea typeface="+mn-ea"/>
            <a:cs typeface="メイリオ" panose="020B0604030504040204" pitchFamily="50" charset="-128"/>
          </a:endParaRPr>
        </a:p>
      </xdr:txBody>
    </xdr:sp>
    <xdr:clientData/>
  </xdr:twoCellAnchor>
  <xdr:twoCellAnchor>
    <xdr:from>
      <xdr:col>30</xdr:col>
      <xdr:colOff>174542</xdr:colOff>
      <xdr:row>123</xdr:row>
      <xdr:rowOff>248894</xdr:rowOff>
    </xdr:from>
    <xdr:to>
      <xdr:col>41</xdr:col>
      <xdr:colOff>89647</xdr:colOff>
      <xdr:row>123</xdr:row>
      <xdr:rowOff>1093694</xdr:rowOff>
    </xdr:to>
    <xdr:sp macro="" textlink="">
      <xdr:nvSpPr>
        <xdr:cNvPr id="48" name="テキスト ボックス 47">
          <a:extLst>
            <a:ext uri="{FF2B5EF4-FFF2-40B4-BE49-F238E27FC236}">
              <a16:creationId xmlns:a16="http://schemas.microsoft.com/office/drawing/2014/main" id="{00000000-0008-0000-0000-0000B9000000}"/>
            </a:ext>
          </a:extLst>
        </xdr:cNvPr>
        <xdr:cNvSpPr txBox="1"/>
      </xdr:nvSpPr>
      <xdr:spPr>
        <a:xfrm>
          <a:off x="5553366" y="68864753"/>
          <a:ext cx="1887340" cy="8448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chemeClr val="tx1"/>
              </a:solidFill>
              <a:latin typeface="+mn-ea"/>
              <a:ea typeface="+mn-ea"/>
              <a:cs typeface="メイリオ" panose="020B0604030504040204" pitchFamily="50" charset="-128"/>
            </a:rPr>
            <a:t>P.</a:t>
          </a:r>
          <a:r>
            <a:rPr kumimoji="1" lang="ja-JP" altLang="en-US" sz="1050" b="0" i="0" u="none" strike="noStrike" kern="0" cap="none" spc="0" normalizeH="0" baseline="0" noProof="0">
              <a:ln>
                <a:noFill/>
              </a:ln>
              <a:solidFill>
                <a:schemeClr val="tx1"/>
              </a:solidFill>
              <a:effectLst/>
              <a:uLnTx/>
              <a:uFillTx/>
              <a:latin typeface="游ゴシック" panose="020B0400000000000000" pitchFamily="50" charset="-128"/>
              <a:ea typeface="+mn-ea"/>
              <a:cs typeface="メイリオ" panose="020B0604030504040204" pitchFamily="50" charset="-128"/>
            </a:rPr>
            <a:t>大学・研究所・民間企業</a:t>
          </a:r>
          <a:endParaRPr kumimoji="1" lang="en-US" altLang="ja-JP" sz="1050" b="0" i="0" u="none" strike="noStrike" kern="0" cap="none" spc="0" normalizeH="0" baseline="0" noProof="0">
            <a:ln>
              <a:noFill/>
            </a:ln>
            <a:solidFill>
              <a:schemeClr val="tx1"/>
            </a:solidFill>
            <a:effectLst/>
            <a:uLnTx/>
            <a:uFillTx/>
            <a:latin typeface="游ゴシック" panose="020B0400000000000000" pitchFamily="50" charset="-128"/>
            <a:ea typeface="+mn-ea"/>
            <a:cs typeface="メイリオ" panose="020B0604030504040204" pitchFamily="50" charset="-128"/>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游ゴシック" panose="020B0400000000000000" pitchFamily="50" charset="-128"/>
              <a:ea typeface="+mn-ea"/>
              <a:cs typeface="メイリオ" panose="020B0604030504040204" pitchFamily="50" charset="-128"/>
            </a:rPr>
            <a:t>（国家レジリエンス）</a:t>
          </a:r>
          <a:r>
            <a:rPr kumimoji="1" lang="en-US" altLang="ja-JP" sz="1050" b="0" i="0" u="none" strike="noStrike" kern="0" cap="none" spc="0" normalizeH="0" baseline="0" noProof="0">
              <a:ln>
                <a:noFill/>
              </a:ln>
              <a:solidFill>
                <a:schemeClr val="tx1"/>
              </a:solidFill>
              <a:effectLst/>
              <a:uLnTx/>
              <a:uFillTx/>
              <a:latin typeface="游ゴシック" panose="020B0400000000000000" pitchFamily="50" charset="-128"/>
              <a:ea typeface="+mn-ea"/>
              <a:cs typeface="メイリオ" panose="020B0604030504040204" pitchFamily="50" charset="-128"/>
            </a:rPr>
            <a:t>(106</a:t>
          </a:r>
          <a:r>
            <a:rPr kumimoji="1" lang="ja-JP" altLang="en-US" sz="1050" b="0" i="0" u="none" strike="noStrike" kern="0" cap="none" spc="0" normalizeH="0" baseline="0" noProof="0">
              <a:ln>
                <a:noFill/>
              </a:ln>
              <a:solidFill>
                <a:schemeClr val="tx1"/>
              </a:solidFill>
              <a:effectLst/>
              <a:uLnTx/>
              <a:uFillTx/>
              <a:latin typeface="游ゴシック" panose="020B0400000000000000" pitchFamily="50" charset="-128"/>
              <a:ea typeface="+mn-ea"/>
              <a:cs typeface="メイリオ" panose="020B0604030504040204" pitchFamily="50" charset="-128"/>
            </a:rPr>
            <a:t>機関）</a:t>
          </a:r>
          <a:endParaRPr kumimoji="1" lang="en-US" altLang="ja-JP" sz="1050" b="0" i="0" u="none" strike="noStrike" kern="0" cap="none" spc="0" normalizeH="0" baseline="0" noProof="0">
            <a:ln>
              <a:noFill/>
            </a:ln>
            <a:solidFill>
              <a:schemeClr val="tx1"/>
            </a:solidFill>
            <a:effectLst/>
            <a:uLnTx/>
            <a:uFillTx/>
            <a:latin typeface="游ゴシック" panose="020B0400000000000000" pitchFamily="50" charset="-128"/>
            <a:ea typeface="+mn-ea"/>
            <a:cs typeface="メイリオ" panose="020B0604030504040204" pitchFamily="50" charset="-128"/>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050" b="0" i="0" u="none" strike="noStrike" kern="0" cap="none" spc="0" normalizeH="0" baseline="0" noProof="0">
              <a:ln>
                <a:noFill/>
              </a:ln>
              <a:solidFill>
                <a:schemeClr val="tx1"/>
              </a:solidFill>
              <a:effectLst/>
              <a:uLnTx/>
              <a:uFillTx/>
              <a:latin typeface="游ゴシック" panose="020B0400000000000000" pitchFamily="50" charset="-128"/>
              <a:ea typeface="+mn-ea"/>
              <a:cs typeface="メイリオ" panose="020B0604030504040204" pitchFamily="50" charset="-128"/>
            </a:rPr>
            <a:t>2,892.0</a:t>
          </a:r>
          <a:r>
            <a:rPr kumimoji="1" lang="ja-JP" altLang="en-US" sz="1050" b="0" i="0" u="none" strike="noStrike" kern="0" cap="none" spc="0" normalizeH="0" baseline="0" noProof="0">
              <a:ln>
                <a:noFill/>
              </a:ln>
              <a:solidFill>
                <a:schemeClr val="tx1"/>
              </a:solidFill>
              <a:effectLst/>
              <a:uLnTx/>
              <a:uFillTx/>
              <a:latin typeface="游ゴシック" panose="020B0400000000000000" pitchFamily="50" charset="-128"/>
              <a:ea typeface="+mn-ea"/>
              <a:cs typeface="メイリオ" panose="020B0604030504040204" pitchFamily="50" charset="-128"/>
            </a:rPr>
            <a:t>百万円</a:t>
          </a:r>
        </a:p>
      </xdr:txBody>
    </xdr:sp>
    <xdr:clientData/>
  </xdr:twoCellAnchor>
  <xdr:twoCellAnchor>
    <xdr:from>
      <xdr:col>41</xdr:col>
      <xdr:colOff>200024</xdr:colOff>
      <xdr:row>123</xdr:row>
      <xdr:rowOff>262500</xdr:rowOff>
    </xdr:from>
    <xdr:to>
      <xdr:col>49</xdr:col>
      <xdr:colOff>457199</xdr:colOff>
      <xdr:row>123</xdr:row>
      <xdr:rowOff>885825</xdr:rowOff>
    </xdr:to>
    <xdr:sp macro="" textlink="">
      <xdr:nvSpPr>
        <xdr:cNvPr id="49" name="大かっこ 48">
          <a:extLst>
            <a:ext uri="{FF2B5EF4-FFF2-40B4-BE49-F238E27FC236}">
              <a16:creationId xmlns:a16="http://schemas.microsoft.com/office/drawing/2014/main" id="{AAE1C176-F822-4D83-B33F-2B903FBEFC23}"/>
            </a:ext>
          </a:extLst>
        </xdr:cNvPr>
        <xdr:cNvSpPr/>
      </xdr:nvSpPr>
      <xdr:spPr>
        <a:xfrm>
          <a:off x="8401049" y="76091025"/>
          <a:ext cx="1857375" cy="623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latin typeface="+mn-ea"/>
              <a:ea typeface="+mn-ea"/>
              <a:cs typeface="メイリオ" panose="020B0604030504040204" pitchFamily="50" charset="-128"/>
            </a:rPr>
            <a:t>国家レジリエンスに関する研究開発の実施</a:t>
          </a:r>
        </a:p>
      </xdr:txBody>
    </xdr:sp>
    <xdr:clientData/>
  </xdr:twoCellAnchor>
  <xdr:twoCellAnchor>
    <xdr:from>
      <xdr:col>16</xdr:col>
      <xdr:colOff>56028</xdr:colOff>
      <xdr:row>123</xdr:row>
      <xdr:rowOff>963705</xdr:rowOff>
    </xdr:from>
    <xdr:to>
      <xdr:col>28</xdr:col>
      <xdr:colOff>134470</xdr:colOff>
      <xdr:row>123</xdr:row>
      <xdr:rowOff>2073088</xdr:rowOff>
    </xdr:to>
    <xdr:sp macro="" textlink="">
      <xdr:nvSpPr>
        <xdr:cNvPr id="50" name="大かっこ 49">
          <a:extLst>
            <a:ext uri="{FF2B5EF4-FFF2-40B4-BE49-F238E27FC236}">
              <a16:creationId xmlns:a16="http://schemas.microsoft.com/office/drawing/2014/main" id="{00000000-0008-0000-0000-0000B7000000}"/>
            </a:ext>
          </a:extLst>
        </xdr:cNvPr>
        <xdr:cNvSpPr/>
      </xdr:nvSpPr>
      <xdr:spPr>
        <a:xfrm>
          <a:off x="3283322" y="90229764"/>
          <a:ext cx="2498913" cy="1109383"/>
        </a:xfrm>
        <a:prstGeom prst="bracketPair">
          <a:avLst>
            <a:gd name="adj" fmla="val 568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050">
              <a:solidFill>
                <a:schemeClr val="tx1"/>
              </a:solidFill>
              <a:effectLst/>
              <a:latin typeface="+mn-lt"/>
              <a:ea typeface="+mn-ea"/>
              <a:cs typeface="+mn-cs"/>
            </a:rPr>
            <a:t>・国家レジリエンスに関する研究開発</a:t>
          </a:r>
          <a:endParaRPr lang="ja-JP" altLang="ja-JP" sz="1050">
            <a:effectLst/>
          </a:endParaRPr>
        </a:p>
        <a:p>
          <a:pPr eaLnBrk="1" fontAlgn="auto" latinLnBrk="0" hangingPunct="1"/>
          <a:r>
            <a:rPr kumimoji="1" lang="ja-JP" altLang="ja-JP" sz="1050">
              <a:solidFill>
                <a:schemeClr val="tx1"/>
              </a:solidFill>
              <a:effectLst/>
              <a:latin typeface="+mn-lt"/>
              <a:ea typeface="+mn-ea"/>
              <a:cs typeface="+mn-cs"/>
            </a:rPr>
            <a:t>・国家レジリエンスに関する研究機関の公募・選定、研究管理等の業務</a:t>
          </a:r>
          <a:endParaRPr lang="ja-JP" altLang="ja-JP" sz="1050">
            <a:effectLst/>
          </a:endParaRPr>
        </a:p>
      </xdr:txBody>
    </xdr:sp>
    <xdr:clientData/>
  </xdr:twoCellAnchor>
  <xdr:twoCellAnchor>
    <xdr:from>
      <xdr:col>30</xdr:col>
      <xdr:colOff>123265</xdr:colOff>
      <xdr:row>124</xdr:row>
      <xdr:rowOff>22411</xdr:rowOff>
    </xdr:from>
    <xdr:to>
      <xdr:col>42</xdr:col>
      <xdr:colOff>183477</xdr:colOff>
      <xdr:row>124</xdr:row>
      <xdr:rowOff>320459</xdr:rowOff>
    </xdr:to>
    <xdr:sp macro="" textlink="">
      <xdr:nvSpPr>
        <xdr:cNvPr id="51" name="テキスト ボックス 50">
          <a:extLst>
            <a:ext uri="{FF2B5EF4-FFF2-40B4-BE49-F238E27FC236}">
              <a16:creationId xmlns:a16="http://schemas.microsoft.com/office/drawing/2014/main" id="{00000000-0008-0000-0000-000023000000}"/>
            </a:ext>
          </a:extLst>
        </xdr:cNvPr>
        <xdr:cNvSpPr txBox="1"/>
      </xdr:nvSpPr>
      <xdr:spPr>
        <a:xfrm>
          <a:off x="6174441" y="77342999"/>
          <a:ext cx="2480683" cy="2980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随意契約（その他）</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30</xdr:col>
      <xdr:colOff>134471</xdr:colOff>
      <xdr:row>123</xdr:row>
      <xdr:rowOff>24255</xdr:rowOff>
    </xdr:from>
    <xdr:to>
      <xdr:col>42</xdr:col>
      <xdr:colOff>120871</xdr:colOff>
      <xdr:row>123</xdr:row>
      <xdr:rowOff>260559</xdr:rowOff>
    </xdr:to>
    <xdr:sp macro="" textlink="">
      <xdr:nvSpPr>
        <xdr:cNvPr id="52" name="テキスト ボックス 51">
          <a:extLst>
            <a:ext uri="{FF2B5EF4-FFF2-40B4-BE49-F238E27FC236}">
              <a16:creationId xmlns:a16="http://schemas.microsoft.com/office/drawing/2014/main" id="{00000000-0008-0000-0000-0000B8000000}"/>
            </a:ext>
          </a:extLst>
        </xdr:cNvPr>
        <xdr:cNvSpPr txBox="1"/>
      </xdr:nvSpPr>
      <xdr:spPr>
        <a:xfrm>
          <a:off x="6097949" y="76008907"/>
          <a:ext cx="2371792" cy="236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随意契約（公募）</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16</xdr:col>
      <xdr:colOff>85084</xdr:colOff>
      <xdr:row>123</xdr:row>
      <xdr:rowOff>25452</xdr:rowOff>
    </xdr:from>
    <xdr:to>
      <xdr:col>24</xdr:col>
      <xdr:colOff>103039</xdr:colOff>
      <xdr:row>123</xdr:row>
      <xdr:rowOff>255614</xdr:rowOff>
    </xdr:to>
    <xdr:sp macro="" textlink="">
      <xdr:nvSpPr>
        <xdr:cNvPr id="54" name="テキスト ボックス 53">
          <a:extLst>
            <a:ext uri="{FF2B5EF4-FFF2-40B4-BE49-F238E27FC236}">
              <a16:creationId xmlns:a16="http://schemas.microsoft.com/office/drawing/2014/main" id="{00000000-0008-0000-0000-0000B5000000}"/>
            </a:ext>
          </a:extLst>
        </xdr:cNvPr>
        <xdr:cNvSpPr txBox="1"/>
      </xdr:nvSpPr>
      <xdr:spPr>
        <a:xfrm>
          <a:off x="3285484" y="75853977"/>
          <a:ext cx="1618155" cy="230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solidFill>
                <a:schemeClr val="tx1"/>
              </a:solidFill>
              <a:latin typeface="+mn-ea"/>
              <a:ea typeface="+mn-ea"/>
              <a:cs typeface="メイリオ" panose="020B0604030504040204" pitchFamily="50" charset="-128"/>
            </a:rPr>
            <a:t>【</a:t>
          </a:r>
          <a:r>
            <a:rPr kumimoji="1" lang="ja-JP" altLang="en-US" sz="1050">
              <a:solidFill>
                <a:schemeClr val="tx1"/>
              </a:solidFill>
              <a:latin typeface="+mn-ea"/>
              <a:ea typeface="+mn-ea"/>
              <a:cs typeface="メイリオ" panose="020B0604030504040204" pitchFamily="50" charset="-128"/>
            </a:rPr>
            <a:t>運営費交付金</a:t>
          </a:r>
          <a:r>
            <a:rPr kumimoji="1" lang="en-US" altLang="ja-JP" sz="1050">
              <a:solidFill>
                <a:schemeClr val="tx1"/>
              </a:solidFill>
              <a:latin typeface="+mn-ea"/>
              <a:ea typeface="+mn-ea"/>
              <a:cs typeface="メイリオ" panose="020B0604030504040204" pitchFamily="50" charset="-128"/>
            </a:rPr>
            <a:t>】</a:t>
          </a:r>
          <a:endParaRPr kumimoji="1" lang="ja-JP" altLang="en-US" sz="1050">
            <a:solidFill>
              <a:schemeClr val="tx1"/>
            </a:solidFill>
            <a:latin typeface="+mn-ea"/>
            <a:ea typeface="+mn-ea"/>
            <a:cs typeface="メイリオ" panose="020B0604030504040204" pitchFamily="50" charset="-128"/>
          </a:endParaRPr>
        </a:p>
      </xdr:txBody>
    </xdr:sp>
    <xdr:clientData/>
  </xdr:twoCellAnchor>
  <xdr:twoCellAnchor>
    <xdr:from>
      <xdr:col>16</xdr:col>
      <xdr:colOff>107255</xdr:colOff>
      <xdr:row>124</xdr:row>
      <xdr:rowOff>23210</xdr:rowOff>
    </xdr:from>
    <xdr:to>
      <xdr:col>24</xdr:col>
      <xdr:colOff>171169</xdr:colOff>
      <xdr:row>124</xdr:row>
      <xdr:rowOff>252803</xdr:rowOff>
    </xdr:to>
    <xdr:sp macro="" textlink="">
      <xdr:nvSpPr>
        <xdr:cNvPr id="55" name="テキスト ボックス 54">
          <a:extLst>
            <a:ext uri="{FF2B5EF4-FFF2-40B4-BE49-F238E27FC236}">
              <a16:creationId xmlns:a16="http://schemas.microsoft.com/office/drawing/2014/main" id="{00000000-0008-0000-0000-000020000000}"/>
            </a:ext>
          </a:extLst>
        </xdr:cNvPr>
        <xdr:cNvSpPr txBox="1"/>
      </xdr:nvSpPr>
      <xdr:spPr>
        <a:xfrm>
          <a:off x="3334549" y="77343798"/>
          <a:ext cx="1677561" cy="229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運営費交付金</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31</xdr:col>
      <xdr:colOff>642</xdr:colOff>
      <xdr:row>124</xdr:row>
      <xdr:rowOff>273743</xdr:rowOff>
    </xdr:from>
    <xdr:to>
      <xdr:col>41</xdr:col>
      <xdr:colOff>0</xdr:colOff>
      <xdr:row>124</xdr:row>
      <xdr:rowOff>990600</xdr:rowOff>
    </xdr:to>
    <xdr:sp macro="" textlink="">
      <xdr:nvSpPr>
        <xdr:cNvPr id="56" name="テキスト ボックス 55">
          <a:extLst>
            <a:ext uri="{FF2B5EF4-FFF2-40B4-BE49-F238E27FC236}">
              <a16:creationId xmlns:a16="http://schemas.microsoft.com/office/drawing/2014/main" id="{00000000-0008-0000-0000-000027000000}"/>
            </a:ext>
          </a:extLst>
        </xdr:cNvPr>
        <xdr:cNvSpPr txBox="1"/>
      </xdr:nvSpPr>
      <xdr:spPr>
        <a:xfrm>
          <a:off x="5737413" y="69996743"/>
          <a:ext cx="1849930" cy="71685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chemeClr val="tx1"/>
              </a:solidFill>
              <a:latin typeface="+mn-ea"/>
              <a:ea typeface="+mn-ea"/>
              <a:cs typeface="メイリオ" panose="020B0604030504040204" pitchFamily="50" charset="-128"/>
            </a:rPr>
            <a:t>Q.</a:t>
          </a:r>
          <a:r>
            <a:rPr kumimoji="1" lang="ja-JP" altLang="en-US" sz="1050">
              <a:solidFill>
                <a:schemeClr val="tx1"/>
              </a:solidFill>
              <a:latin typeface="+mn-ea"/>
              <a:ea typeface="+mn-ea"/>
              <a:cs typeface="メイリオ" panose="020B0604030504040204" pitchFamily="50" charset="-128"/>
            </a:rPr>
            <a:t>研究所</a:t>
          </a:r>
          <a:endParaRPr kumimoji="1" lang="en-US" altLang="ja-JP" sz="1050">
            <a:solidFill>
              <a:schemeClr val="tx1"/>
            </a:solidFill>
            <a:latin typeface="+mn-ea"/>
            <a:ea typeface="+mn-ea"/>
            <a:cs typeface="メイリオ" panose="020B0604030504040204" pitchFamily="50" charset="-128"/>
          </a:endParaRPr>
        </a:p>
        <a:p>
          <a:pPr algn="ctr">
            <a:lnSpc>
              <a:spcPts val="1400"/>
            </a:lnSpc>
          </a:pPr>
          <a:r>
            <a:rPr kumimoji="1" lang="ja-JP" altLang="en-US" sz="1050">
              <a:solidFill>
                <a:schemeClr val="tx1"/>
              </a:solidFill>
              <a:latin typeface="+mn-ea"/>
              <a:ea typeface="+mn-ea"/>
              <a:cs typeface="メイリオ" panose="020B0604030504040204" pitchFamily="50" charset="-128"/>
            </a:rPr>
            <a:t>（海洋）（</a:t>
          </a:r>
          <a:r>
            <a:rPr kumimoji="1" lang="en-US" altLang="ja-JP" sz="1050">
              <a:solidFill>
                <a:schemeClr val="tx1"/>
              </a:solidFill>
              <a:latin typeface="+mn-ea"/>
              <a:ea typeface="+mn-ea"/>
              <a:cs typeface="メイリオ" panose="020B0604030504040204" pitchFamily="50" charset="-128"/>
            </a:rPr>
            <a:t>2</a:t>
          </a:r>
          <a:r>
            <a:rPr kumimoji="1" lang="ja-JP" altLang="en-US" sz="1050">
              <a:solidFill>
                <a:schemeClr val="tx1"/>
              </a:solidFill>
              <a:latin typeface="+mn-ea"/>
              <a:ea typeface="+mn-ea"/>
              <a:cs typeface="メイリオ" panose="020B0604030504040204" pitchFamily="50" charset="-128"/>
            </a:rPr>
            <a:t>機関）</a:t>
          </a:r>
        </a:p>
        <a:p>
          <a:pPr algn="ctr">
            <a:lnSpc>
              <a:spcPts val="1400"/>
            </a:lnSpc>
          </a:pPr>
          <a:r>
            <a:rPr kumimoji="1" lang="en-US" altLang="ja-JP" sz="1050">
              <a:solidFill>
                <a:schemeClr val="tx1"/>
              </a:solidFill>
              <a:latin typeface="+mn-ea"/>
              <a:ea typeface="+mn-ea"/>
              <a:cs typeface="メイリオ" panose="020B0604030504040204" pitchFamily="50" charset="-128"/>
            </a:rPr>
            <a:t>222.0</a:t>
          </a:r>
          <a:r>
            <a:rPr kumimoji="1" lang="ja-JP" altLang="en-US" sz="1050">
              <a:solidFill>
                <a:schemeClr val="tx1"/>
              </a:solidFill>
              <a:latin typeface="+mn-ea"/>
              <a:ea typeface="+mn-ea"/>
              <a:cs typeface="メイリオ" panose="020B0604030504040204" pitchFamily="50" charset="-128"/>
            </a:rPr>
            <a:t>百万円</a:t>
          </a:r>
        </a:p>
      </xdr:txBody>
    </xdr:sp>
    <xdr:clientData/>
  </xdr:twoCellAnchor>
  <xdr:twoCellAnchor>
    <xdr:from>
      <xdr:col>31</xdr:col>
      <xdr:colOff>1411</xdr:colOff>
      <xdr:row>124</xdr:row>
      <xdr:rowOff>1278271</xdr:rowOff>
    </xdr:from>
    <xdr:to>
      <xdr:col>41</xdr:col>
      <xdr:colOff>1</xdr:colOff>
      <xdr:row>124</xdr:row>
      <xdr:rowOff>2046514</xdr:rowOff>
    </xdr:to>
    <xdr:sp macro="" textlink="">
      <xdr:nvSpPr>
        <xdr:cNvPr id="57" name="テキスト ボックス 56">
          <a:extLst>
            <a:ext uri="{FF2B5EF4-FFF2-40B4-BE49-F238E27FC236}">
              <a16:creationId xmlns:a16="http://schemas.microsoft.com/office/drawing/2014/main" id="{00000000-0008-0000-0000-000024000000}"/>
            </a:ext>
          </a:extLst>
        </xdr:cNvPr>
        <xdr:cNvSpPr txBox="1"/>
      </xdr:nvSpPr>
      <xdr:spPr>
        <a:xfrm>
          <a:off x="5738182" y="71001271"/>
          <a:ext cx="1849162" cy="76824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chemeClr val="tx1"/>
              </a:solidFill>
              <a:latin typeface="+mn-ea"/>
              <a:ea typeface="+mn-ea"/>
              <a:cs typeface="メイリオ" panose="020B0604030504040204" pitchFamily="50" charset="-128"/>
            </a:rPr>
            <a:t>R.</a:t>
          </a:r>
          <a:r>
            <a:rPr kumimoji="1" lang="ja-JP" altLang="en-US" sz="1050">
              <a:solidFill>
                <a:schemeClr val="tx1"/>
              </a:solidFill>
              <a:latin typeface="+mn-ea"/>
              <a:ea typeface="+mn-ea"/>
              <a:cs typeface="メイリオ" panose="020B0604030504040204" pitchFamily="50" charset="-128"/>
            </a:rPr>
            <a:t>大学・民間企業</a:t>
          </a:r>
          <a:endParaRPr kumimoji="1" lang="en-US" altLang="ja-JP" sz="1050">
            <a:solidFill>
              <a:schemeClr val="tx1"/>
            </a:solidFill>
            <a:latin typeface="+mn-ea"/>
            <a:ea typeface="+mn-ea"/>
            <a:cs typeface="メイリオ" panose="020B0604030504040204" pitchFamily="50" charset="-128"/>
          </a:endParaRPr>
        </a:p>
        <a:p>
          <a:pPr algn="ctr">
            <a:lnSpc>
              <a:spcPts val="1400"/>
            </a:lnSpc>
          </a:pPr>
          <a:r>
            <a:rPr kumimoji="1" lang="ja-JP" altLang="en-US" sz="1050">
              <a:solidFill>
                <a:schemeClr val="tx1"/>
              </a:solidFill>
              <a:latin typeface="+mn-ea"/>
              <a:ea typeface="+mn-ea"/>
              <a:cs typeface="メイリオ" panose="020B0604030504040204" pitchFamily="50" charset="-128"/>
            </a:rPr>
            <a:t>（海洋）（</a:t>
          </a:r>
          <a:r>
            <a:rPr kumimoji="1" lang="en-US" altLang="ja-JP" sz="1050">
              <a:solidFill>
                <a:schemeClr val="tx1"/>
              </a:solidFill>
              <a:latin typeface="+mn-ea"/>
              <a:ea typeface="+mn-ea"/>
              <a:cs typeface="メイリオ" panose="020B0604030504040204" pitchFamily="50" charset="-128"/>
            </a:rPr>
            <a:t>3</a:t>
          </a:r>
          <a:r>
            <a:rPr kumimoji="1" lang="ja-JP" altLang="en-US" sz="1050">
              <a:solidFill>
                <a:schemeClr val="tx1"/>
              </a:solidFill>
              <a:latin typeface="+mn-ea"/>
              <a:ea typeface="+mn-ea"/>
              <a:cs typeface="メイリオ" panose="020B0604030504040204" pitchFamily="50" charset="-128"/>
            </a:rPr>
            <a:t>機関）</a:t>
          </a:r>
        </a:p>
        <a:p>
          <a:pPr algn="ctr">
            <a:lnSpc>
              <a:spcPts val="1400"/>
            </a:lnSpc>
          </a:pPr>
          <a:r>
            <a:rPr kumimoji="1" lang="en-US" altLang="ja-JP" sz="1050">
              <a:solidFill>
                <a:schemeClr val="tx1"/>
              </a:solidFill>
              <a:latin typeface="+mn-ea"/>
              <a:ea typeface="+mn-ea"/>
              <a:cs typeface="メイリオ" panose="020B0604030504040204" pitchFamily="50" charset="-128"/>
            </a:rPr>
            <a:t>470.1.6</a:t>
          </a:r>
          <a:r>
            <a:rPr kumimoji="1" lang="ja-JP" altLang="en-US" sz="1050">
              <a:solidFill>
                <a:schemeClr val="tx1"/>
              </a:solidFill>
              <a:latin typeface="+mn-ea"/>
              <a:ea typeface="+mn-ea"/>
              <a:cs typeface="メイリオ" panose="020B0604030504040204" pitchFamily="50" charset="-128"/>
            </a:rPr>
            <a:t>百万円</a:t>
          </a:r>
        </a:p>
      </xdr:txBody>
    </xdr:sp>
    <xdr:clientData/>
  </xdr:twoCellAnchor>
  <xdr:twoCellAnchor>
    <xdr:from>
      <xdr:col>30</xdr:col>
      <xdr:colOff>126467</xdr:colOff>
      <xdr:row>124</xdr:row>
      <xdr:rowOff>1036544</xdr:rowOff>
    </xdr:from>
    <xdr:to>
      <xdr:col>42</xdr:col>
      <xdr:colOff>123799</xdr:colOff>
      <xdr:row>124</xdr:row>
      <xdr:rowOff>1338903</xdr:rowOff>
    </xdr:to>
    <xdr:sp macro="" textlink="">
      <xdr:nvSpPr>
        <xdr:cNvPr id="58" name="テキスト ボックス 57">
          <a:extLst>
            <a:ext uri="{FF2B5EF4-FFF2-40B4-BE49-F238E27FC236}">
              <a16:creationId xmlns:a16="http://schemas.microsoft.com/office/drawing/2014/main" id="{00000000-0008-0000-0000-000029000000}"/>
            </a:ext>
          </a:extLst>
        </xdr:cNvPr>
        <xdr:cNvSpPr txBox="1"/>
      </xdr:nvSpPr>
      <xdr:spPr>
        <a:xfrm>
          <a:off x="6249681" y="78814973"/>
          <a:ext cx="2446618" cy="30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随意契約（企画競争）等</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42</xdr:col>
      <xdr:colOff>0</xdr:colOff>
      <xdr:row>124</xdr:row>
      <xdr:rowOff>239324</xdr:rowOff>
    </xdr:from>
    <xdr:to>
      <xdr:col>49</xdr:col>
      <xdr:colOff>449036</xdr:colOff>
      <xdr:row>124</xdr:row>
      <xdr:rowOff>886022</xdr:rowOff>
    </xdr:to>
    <xdr:sp macro="" textlink="">
      <xdr:nvSpPr>
        <xdr:cNvPr id="59" name="大かっこ 58">
          <a:extLst>
            <a:ext uri="{FF2B5EF4-FFF2-40B4-BE49-F238E27FC236}">
              <a16:creationId xmlns:a16="http://schemas.microsoft.com/office/drawing/2014/main" id="{00000000-0008-0000-0000-000099000000}"/>
            </a:ext>
          </a:extLst>
        </xdr:cNvPr>
        <xdr:cNvSpPr/>
      </xdr:nvSpPr>
      <xdr:spPr>
        <a:xfrm>
          <a:off x="8572500" y="78017753"/>
          <a:ext cx="1877786" cy="6466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eaLnBrk="1" fontAlgn="auto" latinLnBrk="0" hangingPunct="1"/>
          <a:r>
            <a:rPr kumimoji="1" lang="ja-JP" altLang="en-US" sz="1050">
              <a:solidFill>
                <a:schemeClr val="tx1"/>
              </a:solidFill>
              <a:effectLst/>
              <a:latin typeface="+mn-ea"/>
              <a:ea typeface="+mn-ea"/>
              <a:cs typeface="+mn-cs"/>
            </a:rPr>
            <a:t>海洋に関する研究開発の実施</a:t>
          </a:r>
        </a:p>
      </xdr:txBody>
    </xdr:sp>
    <xdr:clientData/>
  </xdr:twoCellAnchor>
  <xdr:twoCellAnchor>
    <xdr:from>
      <xdr:col>41</xdr:col>
      <xdr:colOff>190500</xdr:colOff>
      <xdr:row>124</xdr:row>
      <xdr:rowOff>1303082</xdr:rowOff>
    </xdr:from>
    <xdr:to>
      <xdr:col>49</xdr:col>
      <xdr:colOff>435429</xdr:colOff>
      <xdr:row>124</xdr:row>
      <xdr:rowOff>1949779</xdr:rowOff>
    </xdr:to>
    <xdr:sp macro="" textlink="">
      <xdr:nvSpPr>
        <xdr:cNvPr id="62" name="大かっこ 61">
          <a:extLst>
            <a:ext uri="{FF2B5EF4-FFF2-40B4-BE49-F238E27FC236}">
              <a16:creationId xmlns:a16="http://schemas.microsoft.com/office/drawing/2014/main" id="{00000000-0008-0000-0000-000099000000}"/>
            </a:ext>
          </a:extLst>
        </xdr:cNvPr>
        <xdr:cNvSpPr/>
      </xdr:nvSpPr>
      <xdr:spPr>
        <a:xfrm>
          <a:off x="8558893" y="79081511"/>
          <a:ext cx="1877786" cy="6466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eaLnBrk="1" fontAlgn="auto" latinLnBrk="0" hangingPunct="1"/>
          <a:r>
            <a:rPr kumimoji="1" lang="ja-JP" altLang="en-US" sz="1050">
              <a:solidFill>
                <a:schemeClr val="tx1"/>
              </a:solidFill>
              <a:effectLst/>
              <a:latin typeface="+mn-ea"/>
              <a:ea typeface="+mn-ea"/>
              <a:cs typeface="+mn-cs"/>
            </a:rPr>
            <a:t>海洋に関する研究開発の実施</a:t>
          </a:r>
        </a:p>
      </xdr:txBody>
    </xdr:sp>
    <xdr:clientData/>
  </xdr:twoCellAnchor>
  <xdr:twoCellAnchor>
    <xdr:from>
      <xdr:col>16</xdr:col>
      <xdr:colOff>134471</xdr:colOff>
      <xdr:row>124</xdr:row>
      <xdr:rowOff>1098178</xdr:rowOff>
    </xdr:from>
    <xdr:to>
      <xdr:col>28</xdr:col>
      <xdr:colOff>44824</xdr:colOff>
      <xdr:row>124</xdr:row>
      <xdr:rowOff>1972236</xdr:rowOff>
    </xdr:to>
    <xdr:sp macro="" textlink="">
      <xdr:nvSpPr>
        <xdr:cNvPr id="63" name="大かっこ 62">
          <a:extLst>
            <a:ext uri="{FF2B5EF4-FFF2-40B4-BE49-F238E27FC236}">
              <a16:creationId xmlns:a16="http://schemas.microsoft.com/office/drawing/2014/main" id="{00000000-0008-0000-0000-000022000000}"/>
            </a:ext>
          </a:extLst>
        </xdr:cNvPr>
        <xdr:cNvSpPr/>
      </xdr:nvSpPr>
      <xdr:spPr>
        <a:xfrm>
          <a:off x="3361765" y="92515766"/>
          <a:ext cx="2330824" cy="874058"/>
        </a:xfrm>
        <a:prstGeom prst="bracketPair">
          <a:avLst>
            <a:gd name="adj" fmla="val 78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050">
              <a:solidFill>
                <a:schemeClr val="tx1"/>
              </a:solidFill>
              <a:effectLst/>
              <a:latin typeface="+mn-ea"/>
              <a:ea typeface="+mn-ea"/>
              <a:cs typeface="メイリオ" panose="020B0604030504040204" pitchFamily="50" charset="-128"/>
            </a:rPr>
            <a:t>・海洋に関する研究開発</a:t>
          </a:r>
          <a:endParaRPr lang="ja-JP" altLang="ja-JP" sz="1050">
            <a:effectLst/>
            <a:latin typeface="+mn-ea"/>
            <a:ea typeface="+mn-ea"/>
            <a:cs typeface="メイリオ" panose="020B0604030504040204" pitchFamily="50" charset="-128"/>
          </a:endParaRPr>
        </a:p>
        <a:p>
          <a:pPr eaLnBrk="1" fontAlgn="auto" latinLnBrk="0" hangingPunct="1"/>
          <a:r>
            <a:rPr kumimoji="1" lang="ja-JP" altLang="ja-JP" sz="1050">
              <a:solidFill>
                <a:schemeClr val="tx1"/>
              </a:solidFill>
              <a:effectLst/>
              <a:latin typeface="+mn-ea"/>
              <a:ea typeface="+mn-ea"/>
              <a:cs typeface="メイリオ" panose="020B0604030504040204" pitchFamily="50" charset="-128"/>
            </a:rPr>
            <a:t>・海洋の一部を実施する研究機関の公募・選定、研究管理等の業務</a:t>
          </a:r>
          <a:endParaRPr lang="ja-JP" altLang="ja-JP" sz="1050">
            <a:effectLst/>
            <a:latin typeface="+mn-ea"/>
            <a:ea typeface="+mn-ea"/>
            <a:cs typeface="メイリオ" panose="020B0604030504040204" pitchFamily="50" charset="-128"/>
          </a:endParaRPr>
        </a:p>
      </xdr:txBody>
    </xdr:sp>
    <xdr:clientData/>
  </xdr:twoCellAnchor>
  <xdr:twoCellAnchor>
    <xdr:from>
      <xdr:col>17</xdr:col>
      <xdr:colOff>1</xdr:colOff>
      <xdr:row>126</xdr:row>
      <xdr:rowOff>222518</xdr:rowOff>
    </xdr:from>
    <xdr:to>
      <xdr:col>28</xdr:col>
      <xdr:colOff>81643</xdr:colOff>
      <xdr:row>126</xdr:row>
      <xdr:rowOff>1170214</xdr:rowOff>
    </xdr:to>
    <xdr:sp macro="" textlink="">
      <xdr:nvSpPr>
        <xdr:cNvPr id="65" name="テキスト ボックス 64">
          <a:extLst>
            <a:ext uri="{FF2B5EF4-FFF2-40B4-BE49-F238E27FC236}">
              <a16:creationId xmlns:a16="http://schemas.microsoft.com/office/drawing/2014/main" id="{00000000-0008-0000-0000-000040000000}"/>
            </a:ext>
          </a:extLst>
        </xdr:cNvPr>
        <xdr:cNvSpPr txBox="1"/>
      </xdr:nvSpPr>
      <xdr:spPr>
        <a:xfrm>
          <a:off x="3469822" y="94220661"/>
          <a:ext cx="2326821" cy="9476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200">
              <a:solidFill>
                <a:schemeClr val="tx1"/>
              </a:solidFill>
              <a:effectLst/>
              <a:latin typeface="+mn-ea"/>
              <a:ea typeface="+mn-ea"/>
              <a:cs typeface="+mn-cs"/>
            </a:rPr>
            <a:t>E..</a:t>
          </a:r>
          <a:r>
            <a:rPr kumimoji="1" lang="ja-JP" altLang="ja-JP" sz="1200">
              <a:solidFill>
                <a:schemeClr val="tx1"/>
              </a:solidFill>
              <a:effectLst/>
              <a:latin typeface="+mn-ea"/>
              <a:ea typeface="+mn-ea"/>
              <a:cs typeface="+mn-cs"/>
            </a:rPr>
            <a:t>国立研究開発法人</a:t>
          </a:r>
          <a:endParaRPr lang="ja-JP" altLang="ja-JP" sz="1200">
            <a:solidFill>
              <a:schemeClr val="tx1"/>
            </a:solidFill>
            <a:effectLst/>
            <a:latin typeface="+mn-ea"/>
            <a:ea typeface="+mn-ea"/>
          </a:endParaRPr>
        </a:p>
        <a:p>
          <a:pPr algn="ctr" eaLnBrk="1" fontAlgn="auto" latinLnBrk="0" hangingPunct="1"/>
          <a:r>
            <a:rPr kumimoji="1" lang="ja-JP" altLang="ja-JP" sz="1200">
              <a:solidFill>
                <a:schemeClr val="tx1"/>
              </a:solidFill>
              <a:effectLst/>
              <a:latin typeface="+mn-ea"/>
              <a:ea typeface="+mn-ea"/>
              <a:cs typeface="+mn-cs"/>
            </a:rPr>
            <a:t>医薬基盤・健康・栄養研究所</a:t>
          </a:r>
          <a:endParaRPr kumimoji="0" lang="ja-JP" altLang="en-US" sz="1200">
            <a:solidFill>
              <a:schemeClr val="tx1"/>
            </a:solidFill>
            <a:effectLst/>
            <a:latin typeface="+mn-ea"/>
            <a:ea typeface="+mn-ea"/>
            <a:cs typeface="+mn-cs"/>
          </a:endParaRPr>
        </a:p>
        <a:p>
          <a:pPr algn="ctr" eaLnBrk="1" fontAlgn="auto" latinLnBrk="0" hangingPunct="1"/>
          <a:r>
            <a:rPr kumimoji="0" lang="en-US" altLang="ja-JP" sz="1200">
              <a:solidFill>
                <a:schemeClr val="tx1"/>
              </a:solidFill>
              <a:effectLst/>
              <a:latin typeface="+mn-ea"/>
              <a:ea typeface="+mn-ea"/>
              <a:cs typeface="+mn-cs"/>
            </a:rPr>
            <a:t>3,099.5</a:t>
          </a:r>
          <a:r>
            <a:rPr kumimoji="1" lang="ja-JP" altLang="ja-JP" sz="1200">
              <a:solidFill>
                <a:schemeClr val="tx1"/>
              </a:solidFill>
              <a:effectLst/>
              <a:latin typeface="+mn-ea"/>
              <a:ea typeface="+mn-ea"/>
              <a:cs typeface="+mn-cs"/>
            </a:rPr>
            <a:t>百万円</a:t>
          </a:r>
          <a:endParaRPr lang="ja-JP" altLang="ja-JP" sz="1200">
            <a:solidFill>
              <a:schemeClr val="tx1"/>
            </a:solidFill>
            <a:effectLst/>
            <a:latin typeface="+mn-ea"/>
            <a:ea typeface="+mn-ea"/>
          </a:endParaRPr>
        </a:p>
      </xdr:txBody>
    </xdr:sp>
    <xdr:clientData/>
  </xdr:twoCellAnchor>
  <xdr:twoCellAnchor>
    <xdr:from>
      <xdr:col>16</xdr:col>
      <xdr:colOff>104855</xdr:colOff>
      <xdr:row>125</xdr:row>
      <xdr:rowOff>154167</xdr:rowOff>
    </xdr:from>
    <xdr:to>
      <xdr:col>24</xdr:col>
      <xdr:colOff>94480</xdr:colOff>
      <xdr:row>126</xdr:row>
      <xdr:rowOff>271295</xdr:rowOff>
    </xdr:to>
    <xdr:sp macro="" textlink="">
      <xdr:nvSpPr>
        <xdr:cNvPr id="70" name="テキスト ボックス 69">
          <a:extLst>
            <a:ext uri="{FF2B5EF4-FFF2-40B4-BE49-F238E27FC236}">
              <a16:creationId xmlns:a16="http://schemas.microsoft.com/office/drawing/2014/main" id="{00000000-0008-0000-0000-00003F000000}"/>
            </a:ext>
          </a:extLst>
        </xdr:cNvPr>
        <xdr:cNvSpPr txBox="1"/>
      </xdr:nvSpPr>
      <xdr:spPr>
        <a:xfrm>
          <a:off x="3332149" y="79570255"/>
          <a:ext cx="1603272" cy="2852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solidFill>
                <a:schemeClr val="tx1"/>
              </a:solidFill>
              <a:latin typeface="+mn-ea"/>
              <a:ea typeface="+mn-ea"/>
              <a:cs typeface="メイリオ" panose="020B0604030504040204" pitchFamily="50" charset="-128"/>
            </a:rPr>
            <a:t>【</a:t>
          </a:r>
          <a:r>
            <a:rPr kumimoji="1" lang="ja-JP" altLang="en-US" sz="1050">
              <a:solidFill>
                <a:schemeClr val="tx1"/>
              </a:solidFill>
              <a:latin typeface="+mn-ea"/>
              <a:ea typeface="+mn-ea"/>
              <a:cs typeface="メイリオ" panose="020B0604030504040204" pitchFamily="50" charset="-128"/>
            </a:rPr>
            <a:t>運営費交付金</a:t>
          </a:r>
          <a:r>
            <a:rPr kumimoji="1" lang="en-US" altLang="ja-JP" sz="1050">
              <a:solidFill>
                <a:schemeClr val="tx1"/>
              </a:solidFill>
              <a:latin typeface="+mn-ea"/>
              <a:ea typeface="+mn-ea"/>
              <a:cs typeface="メイリオ" panose="020B0604030504040204" pitchFamily="50" charset="-128"/>
            </a:rPr>
            <a:t>】</a:t>
          </a:r>
          <a:endParaRPr kumimoji="1" lang="ja-JP" altLang="en-US" sz="1050">
            <a:solidFill>
              <a:schemeClr val="tx1"/>
            </a:solidFill>
            <a:latin typeface="+mn-ea"/>
            <a:ea typeface="+mn-ea"/>
            <a:cs typeface="メイリオ" panose="020B0604030504040204" pitchFamily="50" charset="-128"/>
          </a:endParaRPr>
        </a:p>
      </xdr:txBody>
    </xdr:sp>
    <xdr:clientData/>
  </xdr:twoCellAnchor>
  <xdr:twoCellAnchor>
    <xdr:from>
      <xdr:col>31</xdr:col>
      <xdr:colOff>4001</xdr:colOff>
      <xdr:row>126</xdr:row>
      <xdr:rowOff>234524</xdr:rowOff>
    </xdr:from>
    <xdr:to>
      <xdr:col>41</xdr:col>
      <xdr:colOff>0</xdr:colOff>
      <xdr:row>126</xdr:row>
      <xdr:rowOff>995082</xdr:rowOff>
    </xdr:to>
    <xdr:sp macro="" textlink="">
      <xdr:nvSpPr>
        <xdr:cNvPr id="71" name="テキスト ボックス 70">
          <a:extLst>
            <a:ext uri="{FF2B5EF4-FFF2-40B4-BE49-F238E27FC236}">
              <a16:creationId xmlns:a16="http://schemas.microsoft.com/office/drawing/2014/main" id="{00000000-0008-0000-0000-000043000000}"/>
            </a:ext>
          </a:extLst>
        </xdr:cNvPr>
        <xdr:cNvSpPr txBox="1"/>
      </xdr:nvSpPr>
      <xdr:spPr>
        <a:xfrm>
          <a:off x="5562119" y="73278948"/>
          <a:ext cx="1788940" cy="76055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solidFill>
              <a:effectLst/>
              <a:latin typeface="+mn-ea"/>
              <a:ea typeface="+mn-ea"/>
              <a:cs typeface="+mn-cs"/>
            </a:rPr>
            <a:t>S.</a:t>
          </a:r>
          <a:r>
            <a:rPr kumimoji="1" lang="ja-JP" altLang="ja-JP" sz="1050">
              <a:solidFill>
                <a:schemeClr val="tx1"/>
              </a:solidFill>
              <a:effectLst/>
              <a:latin typeface="+mn-ea"/>
              <a:ea typeface="+mn-ea"/>
              <a:cs typeface="+mn-cs"/>
            </a:rPr>
            <a:t>大学・研究所・民間企業</a:t>
          </a:r>
          <a:endParaRPr lang="ja-JP" altLang="ja-JP" sz="1050">
            <a:solidFill>
              <a:schemeClr val="tx1"/>
            </a:solidFill>
            <a:effectLst/>
            <a:latin typeface="+mn-ea"/>
            <a:ea typeface="+mn-ea"/>
          </a:endParaRPr>
        </a:p>
        <a:p>
          <a:pPr algn="ctr"/>
          <a:r>
            <a:rPr kumimoji="1" lang="ja-JP" altLang="ja-JP" sz="1050">
              <a:solidFill>
                <a:schemeClr val="tx1"/>
              </a:solidFill>
              <a:effectLst/>
              <a:latin typeface="+mn-ea"/>
              <a:ea typeface="+mn-ea"/>
              <a:cs typeface="+mn-cs"/>
            </a:rPr>
            <a:t>（</a:t>
          </a:r>
          <a:r>
            <a:rPr kumimoji="1" lang="en-US" altLang="ja-JP" sz="1050">
              <a:solidFill>
                <a:schemeClr val="tx1"/>
              </a:solidFill>
              <a:effectLst/>
              <a:latin typeface="+mn-ea"/>
              <a:ea typeface="+mn-ea"/>
              <a:cs typeface="+mn-cs"/>
            </a:rPr>
            <a:t>AI</a:t>
          </a:r>
          <a:r>
            <a:rPr kumimoji="1" lang="ja-JP" altLang="en-US" sz="1050">
              <a:solidFill>
                <a:schemeClr val="tx1"/>
              </a:solidFill>
              <a:effectLst/>
              <a:latin typeface="+mn-ea"/>
              <a:ea typeface="+mn-ea"/>
              <a:cs typeface="+mn-cs"/>
            </a:rPr>
            <a:t>ホスピタル</a:t>
          </a:r>
          <a:r>
            <a:rPr kumimoji="1" lang="ja-JP" altLang="ja-JP" sz="1050">
              <a:solidFill>
                <a:schemeClr val="tx1"/>
              </a:solidFill>
              <a:effectLst/>
              <a:latin typeface="+mn-ea"/>
              <a:ea typeface="+mn-ea"/>
              <a:cs typeface="+mn-cs"/>
            </a:rPr>
            <a:t>）</a:t>
          </a:r>
          <a:r>
            <a:rPr kumimoji="1" lang="en-US" altLang="ja-JP" sz="1050">
              <a:solidFill>
                <a:schemeClr val="tx1"/>
              </a:solidFill>
              <a:effectLst/>
              <a:latin typeface="+mn-ea"/>
              <a:ea typeface="+mn-ea"/>
              <a:cs typeface="+mn-cs"/>
            </a:rPr>
            <a:t>(16</a:t>
          </a:r>
          <a:r>
            <a:rPr kumimoji="1" lang="ja-JP" altLang="ja-JP" sz="1050">
              <a:solidFill>
                <a:schemeClr val="tx1"/>
              </a:solidFill>
              <a:effectLst/>
              <a:latin typeface="+mn-ea"/>
              <a:ea typeface="+mn-ea"/>
              <a:cs typeface="+mn-cs"/>
            </a:rPr>
            <a:t>機関）</a:t>
          </a:r>
          <a:endParaRPr kumimoji="0" lang="ja-JP" altLang="en-US" sz="1050">
            <a:solidFill>
              <a:schemeClr val="tx1"/>
            </a:solidFill>
            <a:effectLst/>
            <a:latin typeface="+mn-ea"/>
            <a:ea typeface="+mn-ea"/>
            <a:cs typeface="+mn-cs"/>
          </a:endParaRPr>
        </a:p>
        <a:p>
          <a:pPr algn="ctr"/>
          <a:r>
            <a:rPr kumimoji="1" lang="en-US" altLang="ja-JP" sz="1050">
              <a:solidFill>
                <a:schemeClr val="tx1"/>
              </a:solidFill>
              <a:effectLst/>
              <a:latin typeface="+mn-ea"/>
              <a:ea typeface="+mn-ea"/>
              <a:cs typeface="+mn-cs"/>
            </a:rPr>
            <a:t>3,039.4</a:t>
          </a:r>
          <a:r>
            <a:rPr kumimoji="1" lang="ja-JP" altLang="ja-JP" sz="1050">
              <a:solidFill>
                <a:schemeClr val="tx1"/>
              </a:solidFill>
              <a:effectLst/>
              <a:latin typeface="+mn-ea"/>
              <a:ea typeface="+mn-ea"/>
              <a:cs typeface="+mn-cs"/>
            </a:rPr>
            <a:t>百万円</a:t>
          </a:r>
          <a:endParaRPr lang="ja-JP" altLang="ja-JP" sz="1050">
            <a:solidFill>
              <a:schemeClr val="tx1"/>
            </a:solidFill>
            <a:effectLst/>
            <a:latin typeface="+mn-ea"/>
            <a:ea typeface="+mn-ea"/>
          </a:endParaRPr>
        </a:p>
      </xdr:txBody>
    </xdr:sp>
    <xdr:clientData/>
  </xdr:twoCellAnchor>
  <xdr:twoCellAnchor>
    <xdr:from>
      <xdr:col>30</xdr:col>
      <xdr:colOff>124865</xdr:colOff>
      <xdr:row>126</xdr:row>
      <xdr:rowOff>10407</xdr:rowOff>
    </xdr:from>
    <xdr:to>
      <xdr:col>39</xdr:col>
      <xdr:colOff>60048</xdr:colOff>
      <xdr:row>126</xdr:row>
      <xdr:rowOff>304427</xdr:rowOff>
    </xdr:to>
    <xdr:sp macro="" textlink="">
      <xdr:nvSpPr>
        <xdr:cNvPr id="72" name="テキスト ボックス 71">
          <a:extLst>
            <a:ext uri="{FF2B5EF4-FFF2-40B4-BE49-F238E27FC236}">
              <a16:creationId xmlns:a16="http://schemas.microsoft.com/office/drawing/2014/main" id="{00000000-0008-0000-0000-000046000000}"/>
            </a:ext>
          </a:extLst>
        </xdr:cNvPr>
        <xdr:cNvSpPr txBox="1"/>
      </xdr:nvSpPr>
      <xdr:spPr>
        <a:xfrm>
          <a:off x="6176041" y="79594583"/>
          <a:ext cx="1750536" cy="294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solidFill>
                <a:schemeClr val="tx1"/>
              </a:solidFill>
              <a:latin typeface="+mn-ea"/>
              <a:ea typeface="+mn-ea"/>
              <a:cs typeface="メイリオ" panose="020B0604030504040204" pitchFamily="50" charset="-128"/>
            </a:rPr>
            <a:t>委託</a:t>
          </a:r>
          <a:r>
            <a:rPr kumimoji="1" lang="en-US" altLang="ja-JP" sz="1050">
              <a:solidFill>
                <a:schemeClr val="tx1"/>
              </a:solidFill>
              <a:latin typeface="+mn-ea"/>
              <a:ea typeface="+mn-ea"/>
              <a:cs typeface="メイリオ" panose="020B0604030504040204" pitchFamily="50" charset="-128"/>
            </a:rPr>
            <a:t>【</a:t>
          </a:r>
          <a:r>
            <a:rPr kumimoji="1" lang="ja-JP" altLang="en-US" sz="1050">
              <a:solidFill>
                <a:schemeClr val="tx1"/>
              </a:solidFill>
              <a:latin typeface="+mn-ea"/>
              <a:ea typeface="+mn-ea"/>
              <a:cs typeface="メイリオ" panose="020B0604030504040204" pitchFamily="50" charset="-128"/>
            </a:rPr>
            <a:t>随意契約（公募）</a:t>
          </a:r>
          <a:r>
            <a:rPr kumimoji="1" lang="en-US" altLang="ja-JP" sz="1050">
              <a:solidFill>
                <a:schemeClr val="tx1"/>
              </a:solidFill>
              <a:latin typeface="+mn-ea"/>
              <a:ea typeface="+mn-ea"/>
              <a:cs typeface="メイリオ" panose="020B0604030504040204" pitchFamily="50" charset="-128"/>
            </a:rPr>
            <a:t>】</a:t>
          </a:r>
          <a:endParaRPr kumimoji="1" lang="ja-JP" altLang="en-US" sz="1050">
            <a:solidFill>
              <a:schemeClr val="tx1"/>
            </a:solidFill>
            <a:latin typeface="+mn-ea"/>
            <a:ea typeface="+mn-ea"/>
            <a:cs typeface="メイリオ" panose="020B0604030504040204" pitchFamily="50" charset="-128"/>
          </a:endParaRPr>
        </a:p>
      </xdr:txBody>
    </xdr:sp>
    <xdr:clientData/>
  </xdr:twoCellAnchor>
  <xdr:twoCellAnchor>
    <xdr:from>
      <xdr:col>41</xdr:col>
      <xdr:colOff>201705</xdr:colOff>
      <xdr:row>126</xdr:row>
      <xdr:rowOff>268142</xdr:rowOff>
    </xdr:from>
    <xdr:to>
      <xdr:col>49</xdr:col>
      <xdr:colOff>437029</xdr:colOff>
      <xdr:row>126</xdr:row>
      <xdr:rowOff>862853</xdr:rowOff>
    </xdr:to>
    <xdr:sp macro="" textlink="">
      <xdr:nvSpPr>
        <xdr:cNvPr id="73" name="大かっこ 72">
          <a:extLst>
            <a:ext uri="{FF2B5EF4-FFF2-40B4-BE49-F238E27FC236}">
              <a16:creationId xmlns:a16="http://schemas.microsoft.com/office/drawing/2014/main" id="{00000000-0008-0000-0000-00004F000000}"/>
            </a:ext>
          </a:extLst>
        </xdr:cNvPr>
        <xdr:cNvSpPr/>
      </xdr:nvSpPr>
      <xdr:spPr>
        <a:xfrm>
          <a:off x="8471646" y="79852318"/>
          <a:ext cx="1848971" cy="5947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eaLnBrk="1" fontAlgn="auto" latinLnBrk="0" hangingPunct="1"/>
          <a:r>
            <a:rPr kumimoji="1" lang="en-US" altLang="ja-JP" sz="1050">
              <a:solidFill>
                <a:schemeClr val="tx1"/>
              </a:solidFill>
              <a:effectLst/>
              <a:latin typeface="+mn-lt"/>
              <a:ea typeface="+mn-ea"/>
              <a:cs typeface="+mn-cs"/>
            </a:rPr>
            <a:t>AI</a:t>
          </a:r>
          <a:r>
            <a:rPr kumimoji="1" lang="ja-JP" altLang="en-US" sz="1050">
              <a:solidFill>
                <a:schemeClr val="tx1"/>
              </a:solidFill>
              <a:effectLst/>
              <a:latin typeface="+mn-lt"/>
              <a:ea typeface="+mn-ea"/>
              <a:cs typeface="+mn-cs"/>
            </a:rPr>
            <a:t>ホスピタルに関する研究開発の実施</a:t>
          </a:r>
          <a:endParaRPr lang="ja-JP" altLang="ja-JP" sz="1050">
            <a:solidFill>
              <a:schemeClr val="tx1"/>
            </a:solidFill>
            <a:effectLst/>
          </a:endParaRPr>
        </a:p>
      </xdr:txBody>
    </xdr:sp>
    <xdr:clientData/>
  </xdr:twoCellAnchor>
  <xdr:twoCellAnchor>
    <xdr:from>
      <xdr:col>16</xdr:col>
      <xdr:colOff>161685</xdr:colOff>
      <xdr:row>126</xdr:row>
      <xdr:rowOff>1265464</xdr:rowOff>
    </xdr:from>
    <xdr:to>
      <xdr:col>28</xdr:col>
      <xdr:colOff>105655</xdr:colOff>
      <xdr:row>126</xdr:row>
      <xdr:rowOff>2205955</xdr:rowOff>
    </xdr:to>
    <xdr:sp macro="" textlink="">
      <xdr:nvSpPr>
        <xdr:cNvPr id="74" name="大かっこ 73"/>
        <xdr:cNvSpPr/>
      </xdr:nvSpPr>
      <xdr:spPr>
        <a:xfrm>
          <a:off x="3427399" y="95263607"/>
          <a:ext cx="2393256" cy="940491"/>
        </a:xfrm>
        <a:prstGeom prst="bracketPair">
          <a:avLst>
            <a:gd name="adj" fmla="val 91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mn-ea"/>
              <a:ea typeface="+mn-ea"/>
              <a:cs typeface="メイリオ" panose="020B0604030504040204" pitchFamily="50" charset="-128"/>
            </a:rPr>
            <a:t>「</a:t>
          </a:r>
          <a:r>
            <a:rPr kumimoji="1" lang="en-US" altLang="ja-JP" sz="1050">
              <a:solidFill>
                <a:schemeClr val="tx1"/>
              </a:solidFill>
              <a:effectLst/>
              <a:latin typeface="+mn-ea"/>
              <a:ea typeface="+mn-ea"/>
              <a:cs typeface="メイリオ" panose="020B0604030504040204" pitchFamily="50" charset="-128"/>
            </a:rPr>
            <a:t>AI</a:t>
          </a:r>
          <a:r>
            <a:rPr kumimoji="1" lang="ja-JP" altLang="en-US" sz="1050">
              <a:solidFill>
                <a:schemeClr val="tx1"/>
              </a:solidFill>
              <a:effectLst/>
              <a:latin typeface="+mn-ea"/>
              <a:ea typeface="+mn-ea"/>
              <a:cs typeface="メイリオ" panose="020B0604030504040204" pitchFamily="50" charset="-128"/>
            </a:rPr>
            <a:t>（人工知能）ホスピタルによる高度診断・治療システムの構築」を実施する研究機関の研究管理等の業務</a:t>
          </a:r>
        </a:p>
      </xdr:txBody>
    </xdr:sp>
    <xdr:clientData/>
  </xdr:twoCellAnchor>
  <xdr:twoCellAnchor>
    <xdr:from>
      <xdr:col>16</xdr:col>
      <xdr:colOff>197705</xdr:colOff>
      <xdr:row>128</xdr:row>
      <xdr:rowOff>234523</xdr:rowOff>
    </xdr:from>
    <xdr:to>
      <xdr:col>27</xdr:col>
      <xdr:colOff>190500</xdr:colOff>
      <xdr:row>128</xdr:row>
      <xdr:rowOff>1211034</xdr:rowOff>
    </xdr:to>
    <xdr:sp macro="" textlink="">
      <xdr:nvSpPr>
        <xdr:cNvPr id="76" name="テキスト ボックス 75">
          <a:extLst>
            <a:ext uri="{FF2B5EF4-FFF2-40B4-BE49-F238E27FC236}">
              <a16:creationId xmlns:a16="http://schemas.microsoft.com/office/drawing/2014/main" id="{00000000-0008-0000-0000-00008C000000}"/>
            </a:ext>
          </a:extLst>
        </xdr:cNvPr>
        <xdr:cNvSpPr txBox="1"/>
      </xdr:nvSpPr>
      <xdr:spPr>
        <a:xfrm>
          <a:off x="3463419" y="96695559"/>
          <a:ext cx="2237974" cy="97651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chemeClr val="tx1"/>
              </a:solidFill>
              <a:effectLst/>
              <a:latin typeface="+mn-ea"/>
              <a:ea typeface="+mn-ea"/>
              <a:cs typeface="メイリオ" panose="020B0604030504040204" pitchFamily="50" charset="-128"/>
            </a:rPr>
            <a:t>F.</a:t>
          </a:r>
          <a:r>
            <a:rPr kumimoji="1" lang="ja-JP" altLang="ja-JP" sz="1200">
              <a:solidFill>
                <a:schemeClr val="tx1"/>
              </a:solidFill>
              <a:effectLst/>
              <a:latin typeface="+mn-ea"/>
              <a:ea typeface="+mn-ea"/>
              <a:cs typeface="メイリオ" panose="020B0604030504040204" pitchFamily="50" charset="-128"/>
            </a:rPr>
            <a:t>国立研究開発法人</a:t>
          </a:r>
          <a:endParaRPr kumimoji="1" lang="en-US" altLang="ja-JP" sz="1200">
            <a:solidFill>
              <a:schemeClr val="tx1"/>
            </a:solidFill>
            <a:effectLst/>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200">
              <a:solidFill>
                <a:schemeClr val="tx1"/>
              </a:solidFill>
              <a:effectLst/>
              <a:latin typeface="+mn-ea"/>
              <a:ea typeface="+mn-ea"/>
              <a:cs typeface="メイリオ" panose="020B0604030504040204" pitchFamily="50" charset="-128"/>
            </a:rPr>
            <a:t>農業・食品産業技術</a:t>
          </a:r>
          <a:endParaRPr kumimoji="1" lang="en-US" altLang="ja-JP" sz="1200">
            <a:solidFill>
              <a:schemeClr val="tx1"/>
            </a:solidFill>
            <a:effectLst/>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200">
              <a:solidFill>
                <a:schemeClr val="tx1"/>
              </a:solidFill>
              <a:effectLst/>
              <a:latin typeface="+mn-ea"/>
              <a:ea typeface="+mn-ea"/>
              <a:cs typeface="メイリオ" panose="020B0604030504040204" pitchFamily="50" charset="-128"/>
            </a:rPr>
            <a:t>総合研究</a:t>
          </a:r>
          <a:r>
            <a:rPr kumimoji="1" lang="ja-JP" altLang="ja-JP" sz="1200">
              <a:solidFill>
                <a:schemeClr val="tx1"/>
              </a:solidFill>
              <a:effectLst/>
              <a:latin typeface="+mn-ea"/>
              <a:ea typeface="+mn-ea"/>
              <a:cs typeface="メイリオ" panose="020B0604030504040204" pitchFamily="50" charset="-128"/>
            </a:rPr>
            <a:t>機構</a:t>
          </a:r>
          <a:endParaRPr kumimoji="1" lang="en-US" altLang="ja-JP" sz="1200">
            <a:solidFill>
              <a:schemeClr val="tx1"/>
            </a:solidFill>
            <a:effectLst/>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chemeClr val="tx1"/>
              </a:solidFill>
              <a:effectLst/>
              <a:latin typeface="+mn-ea"/>
              <a:ea typeface="+mn-ea"/>
              <a:cs typeface="メイリオ" panose="020B0604030504040204" pitchFamily="50" charset="-128"/>
            </a:rPr>
            <a:t>2,256.0</a:t>
          </a:r>
          <a:r>
            <a:rPr kumimoji="1" lang="ja-JP" altLang="en-US" sz="1200">
              <a:solidFill>
                <a:schemeClr val="tx1"/>
              </a:solidFill>
              <a:effectLst/>
              <a:latin typeface="+mn-ea"/>
              <a:ea typeface="+mn-ea"/>
              <a:cs typeface="メイリオ" panose="020B0604030504040204" pitchFamily="50" charset="-128"/>
            </a:rPr>
            <a:t>百万円</a:t>
          </a:r>
        </a:p>
      </xdr:txBody>
    </xdr:sp>
    <xdr:clientData/>
  </xdr:twoCellAnchor>
  <xdr:twoCellAnchor>
    <xdr:from>
      <xdr:col>16</xdr:col>
      <xdr:colOff>112060</xdr:colOff>
      <xdr:row>127</xdr:row>
      <xdr:rowOff>156882</xdr:rowOff>
    </xdr:from>
    <xdr:to>
      <xdr:col>24</xdr:col>
      <xdr:colOff>175948</xdr:colOff>
      <xdr:row>128</xdr:row>
      <xdr:rowOff>260408</xdr:rowOff>
    </xdr:to>
    <xdr:sp macro="" textlink="">
      <xdr:nvSpPr>
        <xdr:cNvPr id="77" name="テキスト ボックス 76">
          <a:extLst>
            <a:ext uri="{FF2B5EF4-FFF2-40B4-BE49-F238E27FC236}">
              <a16:creationId xmlns:a16="http://schemas.microsoft.com/office/drawing/2014/main" id="{00000000-0008-0000-0000-00008B000000}"/>
            </a:ext>
          </a:extLst>
        </xdr:cNvPr>
        <xdr:cNvSpPr txBox="1"/>
      </xdr:nvSpPr>
      <xdr:spPr>
        <a:xfrm>
          <a:off x="3339354" y="95866323"/>
          <a:ext cx="1677535" cy="2716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運営費交付金</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30</xdr:col>
      <xdr:colOff>201705</xdr:colOff>
      <xdr:row>128</xdr:row>
      <xdr:rowOff>230229</xdr:rowOff>
    </xdr:from>
    <xdr:to>
      <xdr:col>40</xdr:col>
      <xdr:colOff>190500</xdr:colOff>
      <xdr:row>128</xdr:row>
      <xdr:rowOff>963963</xdr:rowOff>
    </xdr:to>
    <xdr:sp macro="" textlink="">
      <xdr:nvSpPr>
        <xdr:cNvPr id="78" name="テキスト ボックス 77">
          <a:extLst>
            <a:ext uri="{FF2B5EF4-FFF2-40B4-BE49-F238E27FC236}">
              <a16:creationId xmlns:a16="http://schemas.microsoft.com/office/drawing/2014/main" id="{00000000-0008-0000-0000-00008E000000}"/>
            </a:ext>
          </a:extLst>
        </xdr:cNvPr>
        <xdr:cNvSpPr txBox="1"/>
      </xdr:nvSpPr>
      <xdr:spPr>
        <a:xfrm>
          <a:off x="6252881" y="81226347"/>
          <a:ext cx="2005854" cy="73373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chemeClr val="tx1"/>
              </a:solidFill>
              <a:latin typeface="+mn-ea"/>
              <a:ea typeface="+mn-ea"/>
              <a:cs typeface="メイリオ" panose="020B0604030504040204" pitchFamily="50" charset="-128"/>
            </a:rPr>
            <a:t>T.</a:t>
          </a:r>
          <a:r>
            <a:rPr kumimoji="1" lang="ja-JP" altLang="en-US" sz="1050">
              <a:solidFill>
                <a:schemeClr val="tx1"/>
              </a:solidFill>
              <a:latin typeface="+mn-ea"/>
              <a:ea typeface="+mn-ea"/>
              <a:cs typeface="メイリオ" panose="020B0604030504040204" pitchFamily="50" charset="-128"/>
            </a:rPr>
            <a:t>大学・研究所</a:t>
          </a:r>
          <a:endParaRPr kumimoji="1" lang="en-US" altLang="ja-JP" sz="1050">
            <a:solidFill>
              <a:schemeClr val="tx1"/>
            </a:solidFill>
            <a:latin typeface="+mn-ea"/>
            <a:ea typeface="+mn-ea"/>
            <a:cs typeface="メイリオ" panose="020B0604030504040204" pitchFamily="50" charset="-128"/>
          </a:endParaRPr>
        </a:p>
        <a:p>
          <a:pPr algn="ctr">
            <a:lnSpc>
              <a:spcPts val="1400"/>
            </a:lnSpc>
          </a:pPr>
          <a:r>
            <a:rPr kumimoji="1" lang="ja-JP" altLang="en-US" sz="1050">
              <a:solidFill>
                <a:schemeClr val="tx1"/>
              </a:solidFill>
              <a:latin typeface="+mn-ea"/>
              <a:ea typeface="+mn-ea"/>
              <a:cs typeface="メイリオ" panose="020B0604030504040204" pitchFamily="50" charset="-128"/>
            </a:rPr>
            <a:t>（農業）</a:t>
          </a:r>
          <a:r>
            <a:rPr kumimoji="1" lang="en-US" altLang="ja-JP" sz="1050">
              <a:solidFill>
                <a:schemeClr val="tx1"/>
              </a:solidFill>
              <a:latin typeface="+mn-ea"/>
              <a:ea typeface="+mn-ea"/>
              <a:cs typeface="メイリオ" panose="020B0604030504040204" pitchFamily="50" charset="-128"/>
            </a:rPr>
            <a:t>(20</a:t>
          </a:r>
          <a:r>
            <a:rPr kumimoji="1" lang="ja-JP" altLang="en-US" sz="1050">
              <a:solidFill>
                <a:schemeClr val="tx1"/>
              </a:solidFill>
              <a:latin typeface="+mn-ea"/>
              <a:ea typeface="+mn-ea"/>
              <a:cs typeface="メイリオ" panose="020B0604030504040204" pitchFamily="50" charset="-128"/>
            </a:rPr>
            <a:t>機関）</a:t>
          </a:r>
          <a:endParaRPr kumimoji="1" lang="en-US" altLang="ja-JP" sz="1050">
            <a:solidFill>
              <a:schemeClr val="tx1"/>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chemeClr val="tx1"/>
              </a:solidFill>
              <a:effectLst/>
              <a:latin typeface="+mn-ea"/>
              <a:ea typeface="+mn-ea"/>
              <a:cs typeface="メイリオ" panose="020B0604030504040204" pitchFamily="50" charset="-128"/>
            </a:rPr>
            <a:t>1,988.1</a:t>
          </a:r>
          <a:r>
            <a:rPr kumimoji="1" lang="ja-JP" altLang="ja-JP" sz="1050">
              <a:solidFill>
                <a:schemeClr val="tx1"/>
              </a:solidFill>
              <a:effectLst/>
              <a:latin typeface="+mn-ea"/>
              <a:ea typeface="+mn-ea"/>
              <a:cs typeface="メイリオ" panose="020B0604030504040204" pitchFamily="50" charset="-128"/>
            </a:rPr>
            <a:t>百万円</a:t>
          </a:r>
          <a:endParaRPr lang="ja-JP" altLang="ja-JP" sz="1050">
            <a:solidFill>
              <a:schemeClr val="tx1"/>
            </a:solidFill>
            <a:effectLst/>
            <a:latin typeface="+mn-ea"/>
            <a:ea typeface="+mn-ea"/>
            <a:cs typeface="メイリオ" panose="020B0604030504040204" pitchFamily="50" charset="-128"/>
          </a:endParaRPr>
        </a:p>
      </xdr:txBody>
    </xdr:sp>
    <xdr:clientData/>
  </xdr:twoCellAnchor>
  <xdr:twoCellAnchor>
    <xdr:from>
      <xdr:col>30</xdr:col>
      <xdr:colOff>123265</xdr:colOff>
      <xdr:row>127</xdr:row>
      <xdr:rowOff>156881</xdr:rowOff>
    </xdr:from>
    <xdr:to>
      <xdr:col>40</xdr:col>
      <xdr:colOff>147834</xdr:colOff>
      <xdr:row>128</xdr:row>
      <xdr:rowOff>255314</xdr:rowOff>
    </xdr:to>
    <xdr:sp macro="" textlink="">
      <xdr:nvSpPr>
        <xdr:cNvPr id="79" name="テキスト ボックス 78">
          <a:extLst>
            <a:ext uri="{FF2B5EF4-FFF2-40B4-BE49-F238E27FC236}">
              <a16:creationId xmlns:a16="http://schemas.microsoft.com/office/drawing/2014/main" id="{00000000-0008-0000-0000-00008F000000}"/>
            </a:ext>
          </a:extLst>
        </xdr:cNvPr>
        <xdr:cNvSpPr txBox="1"/>
      </xdr:nvSpPr>
      <xdr:spPr>
        <a:xfrm>
          <a:off x="6174441" y="95866322"/>
          <a:ext cx="2041628" cy="26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随意契約（企画競争）等</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42</xdr:col>
      <xdr:colOff>0</xdr:colOff>
      <xdr:row>128</xdr:row>
      <xdr:rowOff>286259</xdr:rowOff>
    </xdr:from>
    <xdr:to>
      <xdr:col>49</xdr:col>
      <xdr:colOff>448236</xdr:colOff>
      <xdr:row>128</xdr:row>
      <xdr:rowOff>880171</xdr:rowOff>
    </xdr:to>
    <xdr:sp macro="" textlink="">
      <xdr:nvSpPr>
        <xdr:cNvPr id="80" name="大かっこ 79">
          <a:extLst>
            <a:ext uri="{FF2B5EF4-FFF2-40B4-BE49-F238E27FC236}">
              <a16:creationId xmlns:a16="http://schemas.microsoft.com/office/drawing/2014/main" id="{00000000-0008-0000-0000-000093000000}"/>
            </a:ext>
          </a:extLst>
        </xdr:cNvPr>
        <xdr:cNvSpPr/>
      </xdr:nvSpPr>
      <xdr:spPr>
        <a:xfrm>
          <a:off x="8471647" y="81282377"/>
          <a:ext cx="1860177" cy="5939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chemeClr val="tx1"/>
              </a:solidFill>
              <a:effectLst/>
              <a:latin typeface="+mn-ea"/>
              <a:ea typeface="+mn-ea"/>
              <a:cs typeface="メイリオ" panose="020B0604030504040204" pitchFamily="50" charset="-128"/>
            </a:rPr>
            <a:t>農業</a:t>
          </a:r>
          <a:r>
            <a:rPr kumimoji="1" lang="ja-JP" altLang="ja-JP" sz="1050">
              <a:solidFill>
                <a:schemeClr val="tx1"/>
              </a:solidFill>
              <a:effectLst/>
              <a:latin typeface="+mn-ea"/>
              <a:ea typeface="+mn-ea"/>
              <a:cs typeface="メイリオ" panose="020B0604030504040204" pitchFamily="50" charset="-128"/>
            </a:rPr>
            <a:t>に関する研究開発の実施</a:t>
          </a:r>
          <a:endParaRPr lang="ja-JP" altLang="ja-JP" sz="1050">
            <a:effectLst/>
            <a:latin typeface="+mn-ea"/>
            <a:ea typeface="+mn-ea"/>
            <a:cs typeface="メイリオ" panose="020B0604030504040204" pitchFamily="50" charset="-128"/>
          </a:endParaRPr>
        </a:p>
      </xdr:txBody>
    </xdr:sp>
    <xdr:clientData/>
  </xdr:twoCellAnchor>
  <xdr:twoCellAnchor>
    <xdr:from>
      <xdr:col>16</xdr:col>
      <xdr:colOff>112059</xdr:colOff>
      <xdr:row>128</xdr:row>
      <xdr:rowOff>1290662</xdr:rowOff>
    </xdr:from>
    <xdr:to>
      <xdr:col>28</xdr:col>
      <xdr:colOff>89647</xdr:colOff>
      <xdr:row>128</xdr:row>
      <xdr:rowOff>1852170</xdr:rowOff>
    </xdr:to>
    <xdr:sp macro="" textlink="">
      <xdr:nvSpPr>
        <xdr:cNvPr id="81" name="大かっこ 80">
          <a:extLst>
            <a:ext uri="{FF2B5EF4-FFF2-40B4-BE49-F238E27FC236}">
              <a16:creationId xmlns:a16="http://schemas.microsoft.com/office/drawing/2014/main" id="{00000000-0008-0000-0000-000094000000}"/>
            </a:ext>
          </a:extLst>
        </xdr:cNvPr>
        <xdr:cNvSpPr/>
      </xdr:nvSpPr>
      <xdr:spPr>
        <a:xfrm>
          <a:off x="3377773" y="97751698"/>
          <a:ext cx="2426874" cy="561508"/>
        </a:xfrm>
        <a:prstGeom prst="bracketPair">
          <a:avLst>
            <a:gd name="adj" fmla="val 145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chemeClr val="tx1"/>
              </a:solidFill>
              <a:effectLst/>
              <a:latin typeface="+mn-ea"/>
              <a:ea typeface="+mn-ea"/>
              <a:cs typeface="メイリオ" panose="020B0604030504040204" pitchFamily="50" charset="-128"/>
            </a:rPr>
            <a:t>農業を実施する研究機関の公募・選定、研究管理等の業務</a:t>
          </a:r>
        </a:p>
      </xdr:txBody>
    </xdr:sp>
    <xdr:clientData/>
  </xdr:twoCellAnchor>
  <xdr:twoCellAnchor>
    <xdr:from>
      <xdr:col>17</xdr:col>
      <xdr:colOff>0</xdr:colOff>
      <xdr:row>130</xdr:row>
      <xdr:rowOff>238528</xdr:rowOff>
    </xdr:from>
    <xdr:to>
      <xdr:col>27</xdr:col>
      <xdr:colOff>182880</xdr:colOff>
      <xdr:row>130</xdr:row>
      <xdr:rowOff>1066800</xdr:rowOff>
    </xdr:to>
    <xdr:sp macro="" textlink="">
      <xdr:nvSpPr>
        <xdr:cNvPr id="84" name="テキスト ボックス 83"/>
        <xdr:cNvSpPr txBox="1"/>
      </xdr:nvSpPr>
      <xdr:spPr>
        <a:xfrm>
          <a:off x="3145971" y="76743328"/>
          <a:ext cx="2033452" cy="8282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chemeClr val="tx1"/>
              </a:solidFill>
              <a:effectLst/>
              <a:latin typeface="+mn-ea"/>
              <a:ea typeface="+mn-ea"/>
              <a:cs typeface="メイリオ" panose="020B0604030504040204" pitchFamily="50" charset="-128"/>
            </a:rPr>
            <a:t>G.</a:t>
          </a:r>
          <a:r>
            <a:rPr kumimoji="1" lang="ja-JP" altLang="ja-JP" sz="1200">
              <a:solidFill>
                <a:schemeClr val="tx1"/>
              </a:solidFill>
              <a:effectLst/>
              <a:latin typeface="+mn-ea"/>
              <a:ea typeface="+mn-ea"/>
              <a:cs typeface="メイリオ" panose="020B0604030504040204" pitchFamily="50" charset="-128"/>
            </a:rPr>
            <a:t>国立研究開発法人</a:t>
          </a:r>
          <a:endParaRPr kumimoji="1" lang="en-US" altLang="ja-JP" sz="1200">
            <a:solidFill>
              <a:schemeClr val="tx1"/>
            </a:solidFill>
            <a:effectLst/>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200">
              <a:solidFill>
                <a:schemeClr val="tx1"/>
              </a:solidFill>
              <a:effectLst/>
              <a:latin typeface="+mn-ea"/>
              <a:ea typeface="+mn-ea"/>
              <a:cs typeface="メイリオ" panose="020B0604030504040204" pitchFamily="50" charset="-128"/>
            </a:rPr>
            <a:t>新エネルギー・産業技術</a:t>
          </a:r>
          <a:endParaRPr kumimoji="1" lang="en-US" altLang="ja-JP" sz="1200">
            <a:solidFill>
              <a:schemeClr val="tx1"/>
            </a:solidFill>
            <a:effectLst/>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200">
              <a:solidFill>
                <a:schemeClr val="tx1"/>
              </a:solidFill>
              <a:effectLst/>
              <a:latin typeface="+mn-ea"/>
              <a:ea typeface="+mn-ea"/>
              <a:cs typeface="メイリオ" panose="020B0604030504040204" pitchFamily="50" charset="-128"/>
            </a:rPr>
            <a:t>総合開発機構</a:t>
          </a: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chemeClr val="tx1"/>
              </a:solidFill>
              <a:effectLst/>
              <a:latin typeface="+mn-ea"/>
              <a:ea typeface="+mn-ea"/>
              <a:cs typeface="メイリオ" panose="020B0604030504040204" pitchFamily="50" charset="-128"/>
            </a:rPr>
            <a:t>9,229.0</a:t>
          </a:r>
          <a:r>
            <a:rPr kumimoji="1" lang="ja-JP" altLang="ja-JP" sz="1200">
              <a:solidFill>
                <a:schemeClr val="tx1"/>
              </a:solidFill>
              <a:effectLst/>
              <a:latin typeface="+mn-ea"/>
              <a:ea typeface="+mn-ea"/>
              <a:cs typeface="メイリオ" panose="020B0604030504040204" pitchFamily="50" charset="-128"/>
            </a:rPr>
            <a:t>百万円</a:t>
          </a:r>
        </a:p>
      </xdr:txBody>
    </xdr:sp>
    <xdr:clientData/>
  </xdr:twoCellAnchor>
  <xdr:twoCellAnchor>
    <xdr:from>
      <xdr:col>31</xdr:col>
      <xdr:colOff>5134</xdr:colOff>
      <xdr:row>130</xdr:row>
      <xdr:rowOff>238380</xdr:rowOff>
    </xdr:from>
    <xdr:to>
      <xdr:col>41</xdr:col>
      <xdr:colOff>3586</xdr:colOff>
      <xdr:row>130</xdr:row>
      <xdr:rowOff>896470</xdr:rowOff>
    </xdr:to>
    <xdr:sp macro="" textlink="">
      <xdr:nvSpPr>
        <xdr:cNvPr id="85" name="テキスト ボックス 84"/>
        <xdr:cNvSpPr txBox="1"/>
      </xdr:nvSpPr>
      <xdr:spPr>
        <a:xfrm>
          <a:off x="5563252" y="77818945"/>
          <a:ext cx="1791393" cy="658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50">
              <a:solidFill>
                <a:schemeClr val="tx1"/>
              </a:solidFill>
              <a:effectLst/>
              <a:latin typeface="+mn-ea"/>
              <a:ea typeface="+mn-ea"/>
              <a:cs typeface="メイリオ" panose="020B0604030504040204" pitchFamily="50" charset="-128"/>
            </a:rPr>
            <a:t>U.</a:t>
          </a:r>
          <a:r>
            <a:rPr kumimoji="1" lang="ja-JP" altLang="en-US" sz="1050">
              <a:solidFill>
                <a:schemeClr val="tx1"/>
              </a:solidFill>
              <a:effectLst/>
              <a:latin typeface="+mn-ea"/>
              <a:ea typeface="+mn-ea"/>
              <a:cs typeface="メイリオ" panose="020B0604030504040204" pitchFamily="50" charset="-128"/>
            </a:rPr>
            <a:t>大学</a:t>
          </a:r>
          <a:r>
            <a:rPr kumimoji="1" lang="en-US" altLang="ja-JP" sz="1050">
              <a:solidFill>
                <a:schemeClr val="tx1"/>
              </a:solidFill>
              <a:effectLst/>
              <a:latin typeface="+mn-ea"/>
              <a:ea typeface="+mn-ea"/>
              <a:cs typeface="メイリオ" panose="020B0604030504040204" pitchFamily="50" charset="-128"/>
            </a:rPr>
            <a:t>/</a:t>
          </a:r>
          <a:r>
            <a:rPr kumimoji="1" lang="ja-JP" altLang="en-US" sz="1050">
              <a:solidFill>
                <a:schemeClr val="tx1"/>
              </a:solidFill>
              <a:effectLst/>
              <a:latin typeface="+mn-ea"/>
              <a:ea typeface="+mn-ea"/>
              <a:cs typeface="メイリオ" panose="020B0604030504040204" pitchFamily="50" charset="-128"/>
            </a:rPr>
            <a:t>研究所・民間企業</a:t>
          </a:r>
          <a:endParaRPr kumimoji="1" lang="en-US" altLang="ja-JP" sz="1050">
            <a:solidFill>
              <a:schemeClr val="tx1"/>
            </a:solidFill>
            <a:effectLst/>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50">
              <a:solidFill>
                <a:schemeClr val="tx1"/>
              </a:solidFill>
              <a:effectLst/>
              <a:latin typeface="+mn-ea"/>
              <a:ea typeface="+mn-ea"/>
              <a:cs typeface="メイリオ" panose="020B0604030504040204" pitchFamily="50" charset="-128"/>
            </a:rPr>
            <a:t>（サイバー）（</a:t>
          </a:r>
          <a:r>
            <a:rPr kumimoji="1" lang="en-US" altLang="ja-JP" sz="1050">
              <a:solidFill>
                <a:schemeClr val="tx1"/>
              </a:solidFill>
              <a:effectLst/>
              <a:latin typeface="+mn-ea"/>
              <a:ea typeface="+mn-ea"/>
              <a:cs typeface="メイリオ" panose="020B0604030504040204" pitchFamily="50" charset="-128"/>
            </a:rPr>
            <a:t>36</a:t>
          </a:r>
          <a:r>
            <a:rPr kumimoji="1" lang="ja-JP" altLang="en-US" sz="1050">
              <a:solidFill>
                <a:schemeClr val="tx1"/>
              </a:solidFill>
              <a:effectLst/>
              <a:latin typeface="+mn-ea"/>
              <a:ea typeface="+mn-ea"/>
              <a:cs typeface="メイリオ" panose="020B0604030504040204" pitchFamily="50" charset="-128"/>
            </a:rPr>
            <a:t>機関）</a:t>
          </a: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50">
              <a:solidFill>
                <a:schemeClr val="tx1"/>
              </a:solidFill>
              <a:effectLst/>
              <a:latin typeface="+mn-ea"/>
              <a:ea typeface="+mn-ea"/>
              <a:cs typeface="メイリオ" panose="020B0604030504040204" pitchFamily="50" charset="-128"/>
            </a:rPr>
            <a:t>1,827..6</a:t>
          </a:r>
          <a:r>
            <a:rPr kumimoji="1" lang="ja-JP" altLang="ja-JP" sz="1050">
              <a:solidFill>
                <a:schemeClr val="tx1"/>
              </a:solidFill>
              <a:effectLst/>
              <a:latin typeface="+mn-ea"/>
              <a:ea typeface="+mn-ea"/>
              <a:cs typeface="メイリオ" panose="020B0604030504040204" pitchFamily="50" charset="-128"/>
            </a:rPr>
            <a:t>百万円</a:t>
          </a:r>
        </a:p>
      </xdr:txBody>
    </xdr:sp>
    <xdr:clientData/>
  </xdr:twoCellAnchor>
  <xdr:twoCellAnchor>
    <xdr:from>
      <xdr:col>31</xdr:col>
      <xdr:colOff>0</xdr:colOff>
      <xdr:row>130</xdr:row>
      <xdr:rowOff>1171014</xdr:rowOff>
    </xdr:from>
    <xdr:to>
      <xdr:col>41</xdr:col>
      <xdr:colOff>3586</xdr:colOff>
      <xdr:row>130</xdr:row>
      <xdr:rowOff>1882588</xdr:rowOff>
    </xdr:to>
    <xdr:sp macro="" textlink="">
      <xdr:nvSpPr>
        <xdr:cNvPr id="86" name="テキスト ボックス 85"/>
        <xdr:cNvSpPr txBox="1"/>
      </xdr:nvSpPr>
      <xdr:spPr>
        <a:xfrm>
          <a:off x="5558118" y="78751579"/>
          <a:ext cx="1796527" cy="7115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chemeClr val="tx1"/>
              </a:solidFill>
              <a:latin typeface="+mn-ea"/>
              <a:ea typeface="+mn-ea"/>
              <a:cs typeface="メイリオ" panose="020B0604030504040204" pitchFamily="50" charset="-128"/>
            </a:rPr>
            <a:t>V.</a:t>
          </a:r>
          <a:r>
            <a:rPr kumimoji="1" lang="ja-JP" altLang="en-US" sz="1050">
              <a:solidFill>
                <a:schemeClr val="tx1"/>
              </a:solidFill>
              <a:latin typeface="+mn-ea"/>
              <a:ea typeface="+mn-ea"/>
              <a:cs typeface="メイリオ" panose="020B0604030504040204" pitchFamily="50" charset="-128"/>
            </a:rPr>
            <a:t>大学・研究所・民間企業</a:t>
          </a:r>
          <a:endParaRPr kumimoji="1" lang="en-US" altLang="ja-JP" sz="1050">
            <a:solidFill>
              <a:schemeClr val="tx1"/>
            </a:solidFill>
            <a:latin typeface="+mn-ea"/>
            <a:ea typeface="+mn-ea"/>
            <a:cs typeface="メイリオ" panose="020B0604030504040204" pitchFamily="50" charset="-128"/>
          </a:endParaRPr>
        </a:p>
        <a:p>
          <a:pPr algn="ctr">
            <a:lnSpc>
              <a:spcPts val="1400"/>
            </a:lnSpc>
          </a:pPr>
          <a:r>
            <a:rPr kumimoji="1" lang="ja-JP" altLang="en-US" sz="1050">
              <a:solidFill>
                <a:schemeClr val="tx1"/>
              </a:solidFill>
              <a:latin typeface="+mn-ea"/>
              <a:ea typeface="+mn-ea"/>
              <a:cs typeface="メイリオ" panose="020B0604030504040204" pitchFamily="50" charset="-128"/>
            </a:rPr>
            <a:t>（フィジカル）</a:t>
          </a:r>
          <a:r>
            <a:rPr kumimoji="1" lang="en-US" altLang="ja-JP" sz="1050">
              <a:solidFill>
                <a:schemeClr val="tx1"/>
              </a:solidFill>
              <a:latin typeface="+mn-ea"/>
              <a:ea typeface="+mn-ea"/>
              <a:cs typeface="メイリオ" panose="020B0604030504040204" pitchFamily="50" charset="-128"/>
            </a:rPr>
            <a:t>(20</a:t>
          </a:r>
          <a:r>
            <a:rPr kumimoji="1" lang="ja-JP" altLang="en-US" sz="1050">
              <a:solidFill>
                <a:schemeClr val="tx1"/>
              </a:solidFill>
              <a:latin typeface="+mn-ea"/>
              <a:ea typeface="+mn-ea"/>
              <a:cs typeface="メイリオ" panose="020B0604030504040204" pitchFamily="50" charset="-128"/>
            </a:rPr>
            <a:t>機関）</a:t>
          </a:r>
          <a:endParaRPr kumimoji="1" lang="en-US" altLang="ja-JP" sz="1050">
            <a:solidFill>
              <a:schemeClr val="tx1"/>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chemeClr val="tx1"/>
              </a:solidFill>
              <a:effectLst/>
              <a:latin typeface="+mn-ea"/>
              <a:ea typeface="+mn-ea"/>
              <a:cs typeface="メイリオ" panose="020B0604030504040204" pitchFamily="50" charset="-128"/>
            </a:rPr>
            <a:t>1,585.6</a:t>
          </a:r>
          <a:r>
            <a:rPr kumimoji="1" lang="ja-JP" altLang="ja-JP" sz="1050">
              <a:solidFill>
                <a:schemeClr val="tx1"/>
              </a:solidFill>
              <a:effectLst/>
              <a:latin typeface="+mn-ea"/>
              <a:ea typeface="+mn-ea"/>
              <a:cs typeface="メイリオ" panose="020B0604030504040204" pitchFamily="50" charset="-128"/>
            </a:rPr>
            <a:t>百万円</a:t>
          </a:r>
          <a:endParaRPr lang="ja-JP" altLang="ja-JP" sz="1050">
            <a:solidFill>
              <a:schemeClr val="tx1"/>
            </a:solidFill>
            <a:effectLst/>
            <a:latin typeface="+mn-ea"/>
            <a:ea typeface="+mn-ea"/>
            <a:cs typeface="メイリオ" panose="020B0604030504040204" pitchFamily="50" charset="-128"/>
          </a:endParaRPr>
        </a:p>
      </xdr:txBody>
    </xdr:sp>
    <xdr:clientData/>
  </xdr:twoCellAnchor>
  <xdr:twoCellAnchor>
    <xdr:from>
      <xdr:col>16</xdr:col>
      <xdr:colOff>108858</xdr:colOff>
      <xdr:row>129</xdr:row>
      <xdr:rowOff>171209</xdr:rowOff>
    </xdr:from>
    <xdr:to>
      <xdr:col>25</xdr:col>
      <xdr:colOff>78847</xdr:colOff>
      <xdr:row>130</xdr:row>
      <xdr:rowOff>217715</xdr:rowOff>
    </xdr:to>
    <xdr:sp macro="" textlink="">
      <xdr:nvSpPr>
        <xdr:cNvPr id="87" name="テキスト ボックス 86"/>
        <xdr:cNvSpPr txBox="1"/>
      </xdr:nvSpPr>
      <xdr:spPr>
        <a:xfrm>
          <a:off x="3374572" y="83283638"/>
          <a:ext cx="1806954" cy="223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50">
              <a:solidFill>
                <a:schemeClr val="tx1"/>
              </a:solidFill>
              <a:latin typeface="+mn-ea"/>
              <a:ea typeface="+mn-ea"/>
              <a:cs typeface="メイリオ" panose="020B0604030504040204" pitchFamily="50" charset="-128"/>
            </a:rPr>
            <a:t>【</a:t>
          </a:r>
          <a:r>
            <a:rPr kumimoji="1" lang="ja-JP" altLang="en-US" sz="1050">
              <a:solidFill>
                <a:schemeClr val="tx1"/>
              </a:solidFill>
              <a:latin typeface="+mn-ea"/>
              <a:ea typeface="+mn-ea"/>
              <a:cs typeface="メイリオ" panose="020B0604030504040204" pitchFamily="50" charset="-128"/>
            </a:rPr>
            <a:t>運営費交付金</a:t>
          </a:r>
          <a:r>
            <a:rPr kumimoji="1" lang="en-US" altLang="ja-JP" sz="1050">
              <a:solidFill>
                <a:schemeClr val="tx1"/>
              </a:solidFill>
              <a:latin typeface="+mn-ea"/>
              <a:ea typeface="+mn-ea"/>
              <a:cs typeface="メイリオ" panose="020B0604030504040204" pitchFamily="50" charset="-128"/>
            </a:rPr>
            <a:t>】</a:t>
          </a:r>
          <a:endParaRPr kumimoji="1" lang="ja-JP" altLang="en-US" sz="1050">
            <a:solidFill>
              <a:schemeClr val="tx1"/>
            </a:solidFill>
            <a:latin typeface="+mn-ea"/>
            <a:ea typeface="+mn-ea"/>
            <a:cs typeface="メイリオ" panose="020B0604030504040204" pitchFamily="50" charset="-128"/>
          </a:endParaRPr>
        </a:p>
      </xdr:txBody>
    </xdr:sp>
    <xdr:clientData/>
  </xdr:twoCellAnchor>
  <xdr:twoCellAnchor>
    <xdr:from>
      <xdr:col>30</xdr:col>
      <xdr:colOff>134471</xdr:colOff>
      <xdr:row>130</xdr:row>
      <xdr:rowOff>924485</xdr:rowOff>
    </xdr:from>
    <xdr:to>
      <xdr:col>39</xdr:col>
      <xdr:colOff>49724</xdr:colOff>
      <xdr:row>130</xdr:row>
      <xdr:rowOff>1194971</xdr:rowOff>
    </xdr:to>
    <xdr:sp macro="" textlink="">
      <xdr:nvSpPr>
        <xdr:cNvPr id="88" name="テキスト ボックス 87"/>
        <xdr:cNvSpPr txBox="1"/>
      </xdr:nvSpPr>
      <xdr:spPr>
        <a:xfrm>
          <a:off x="6257685" y="84213806"/>
          <a:ext cx="1752218" cy="2704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solidFill>
                <a:schemeClr val="tx1"/>
              </a:solidFill>
              <a:latin typeface="+mn-ea"/>
              <a:ea typeface="+mn-ea"/>
              <a:cs typeface="メイリオ" panose="020B0604030504040204" pitchFamily="50" charset="-128"/>
            </a:rPr>
            <a:t>委託</a:t>
          </a:r>
          <a:r>
            <a:rPr kumimoji="1" lang="en-US" altLang="ja-JP" sz="1050">
              <a:solidFill>
                <a:schemeClr val="tx1"/>
              </a:solidFill>
              <a:latin typeface="+mn-ea"/>
              <a:ea typeface="+mn-ea"/>
              <a:cs typeface="メイリオ" panose="020B0604030504040204" pitchFamily="50" charset="-128"/>
            </a:rPr>
            <a:t>【</a:t>
          </a:r>
          <a:r>
            <a:rPr kumimoji="1" lang="ja-JP" altLang="en-US" sz="1050">
              <a:solidFill>
                <a:schemeClr val="tx1"/>
              </a:solidFill>
              <a:latin typeface="+mn-ea"/>
              <a:ea typeface="+mn-ea"/>
              <a:cs typeface="メイリオ" panose="020B0604030504040204" pitchFamily="50" charset="-128"/>
            </a:rPr>
            <a:t>その他</a:t>
          </a:r>
          <a:r>
            <a:rPr kumimoji="1" lang="en-US" altLang="ja-JP" sz="1050">
              <a:solidFill>
                <a:schemeClr val="tx1"/>
              </a:solidFill>
              <a:latin typeface="+mn-ea"/>
              <a:ea typeface="+mn-ea"/>
              <a:cs typeface="メイリオ" panose="020B0604030504040204" pitchFamily="50" charset="-128"/>
            </a:rPr>
            <a:t>】</a:t>
          </a:r>
          <a:endParaRPr kumimoji="1" lang="ja-JP" altLang="en-US" sz="1050">
            <a:solidFill>
              <a:schemeClr val="tx1"/>
            </a:solidFill>
            <a:latin typeface="+mn-ea"/>
            <a:ea typeface="+mn-ea"/>
            <a:cs typeface="メイリオ" panose="020B0604030504040204" pitchFamily="50" charset="-128"/>
          </a:endParaRPr>
        </a:p>
      </xdr:txBody>
    </xdr:sp>
    <xdr:clientData/>
  </xdr:twoCellAnchor>
  <xdr:twoCellAnchor>
    <xdr:from>
      <xdr:col>42</xdr:col>
      <xdr:colOff>11205</xdr:colOff>
      <xdr:row>130</xdr:row>
      <xdr:rowOff>257736</xdr:rowOff>
    </xdr:from>
    <xdr:to>
      <xdr:col>49</xdr:col>
      <xdr:colOff>437029</xdr:colOff>
      <xdr:row>130</xdr:row>
      <xdr:rowOff>840442</xdr:rowOff>
    </xdr:to>
    <xdr:sp macro="" textlink="">
      <xdr:nvSpPr>
        <xdr:cNvPr id="89" name="大かっこ 88"/>
        <xdr:cNvSpPr/>
      </xdr:nvSpPr>
      <xdr:spPr>
        <a:xfrm>
          <a:off x="8482852" y="83069207"/>
          <a:ext cx="1837765" cy="582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chemeClr val="tx1"/>
              </a:solidFill>
              <a:effectLst/>
              <a:latin typeface="+mn-ea"/>
              <a:ea typeface="+mn-ea"/>
              <a:cs typeface="メイリオ" panose="020B0604030504040204" pitchFamily="50" charset="-128"/>
            </a:rPr>
            <a:t>サイバー</a:t>
          </a:r>
          <a:r>
            <a:rPr kumimoji="1" lang="ja-JP" altLang="ja-JP" sz="1050">
              <a:solidFill>
                <a:schemeClr val="tx1"/>
              </a:solidFill>
              <a:effectLst/>
              <a:latin typeface="+mn-ea"/>
              <a:ea typeface="+mn-ea"/>
              <a:cs typeface="メイリオ" panose="020B0604030504040204" pitchFamily="50" charset="-128"/>
            </a:rPr>
            <a:t>に関する研究開発の実施</a:t>
          </a:r>
          <a:endParaRPr lang="ja-JP" altLang="ja-JP" sz="1050">
            <a:effectLst/>
            <a:latin typeface="+mn-ea"/>
            <a:ea typeface="+mn-ea"/>
            <a:cs typeface="メイリオ" panose="020B0604030504040204" pitchFamily="50" charset="-128"/>
          </a:endParaRPr>
        </a:p>
      </xdr:txBody>
    </xdr:sp>
    <xdr:clientData/>
  </xdr:twoCellAnchor>
  <xdr:twoCellAnchor>
    <xdr:from>
      <xdr:col>30</xdr:col>
      <xdr:colOff>136072</xdr:colOff>
      <xdr:row>130</xdr:row>
      <xdr:rowOff>1899398</xdr:rowOff>
    </xdr:from>
    <xdr:to>
      <xdr:col>39</xdr:col>
      <xdr:colOff>7055</xdr:colOff>
      <xdr:row>131</xdr:row>
      <xdr:rowOff>418154</xdr:rowOff>
    </xdr:to>
    <xdr:sp macro="" textlink="">
      <xdr:nvSpPr>
        <xdr:cNvPr id="91" name="テキスト ボックス 90"/>
        <xdr:cNvSpPr txBox="1"/>
      </xdr:nvSpPr>
      <xdr:spPr>
        <a:xfrm>
          <a:off x="6259286" y="85188719"/>
          <a:ext cx="1707948" cy="423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solidFill>
                <a:schemeClr val="tx1"/>
              </a:solidFill>
              <a:latin typeface="+mn-ea"/>
              <a:ea typeface="+mn-ea"/>
              <a:cs typeface="メイリオ" panose="020B0604030504040204" pitchFamily="50" charset="-128"/>
            </a:rPr>
            <a:t>委託</a:t>
          </a:r>
          <a:r>
            <a:rPr kumimoji="1" lang="en-US" altLang="ja-JP" sz="1050">
              <a:solidFill>
                <a:schemeClr val="tx1"/>
              </a:solidFill>
              <a:latin typeface="+mn-ea"/>
              <a:ea typeface="+mn-ea"/>
              <a:cs typeface="メイリオ" panose="020B0604030504040204" pitchFamily="50" charset="-128"/>
            </a:rPr>
            <a:t>【</a:t>
          </a:r>
          <a:r>
            <a:rPr kumimoji="1" lang="ja-JP" altLang="en-US" sz="1050">
              <a:solidFill>
                <a:schemeClr val="tx1"/>
              </a:solidFill>
              <a:latin typeface="+mn-ea"/>
              <a:ea typeface="+mn-ea"/>
              <a:cs typeface="メイリオ" panose="020B0604030504040204" pitchFamily="50" charset="-128"/>
            </a:rPr>
            <a:t>その他</a:t>
          </a:r>
          <a:r>
            <a:rPr kumimoji="1" lang="en-US" altLang="ja-JP" sz="1050">
              <a:solidFill>
                <a:schemeClr val="tx1"/>
              </a:solidFill>
              <a:latin typeface="+mn-ea"/>
              <a:ea typeface="+mn-ea"/>
              <a:cs typeface="メイリオ" panose="020B0604030504040204" pitchFamily="50" charset="-128"/>
            </a:rPr>
            <a:t>】</a:t>
          </a:r>
          <a:endParaRPr kumimoji="1" lang="ja-JP" altLang="en-US" sz="1050">
            <a:solidFill>
              <a:schemeClr val="tx1"/>
            </a:solidFill>
            <a:latin typeface="+mn-ea"/>
            <a:ea typeface="+mn-ea"/>
            <a:cs typeface="メイリオ" panose="020B0604030504040204" pitchFamily="50" charset="-128"/>
          </a:endParaRPr>
        </a:p>
      </xdr:txBody>
    </xdr:sp>
    <xdr:clientData/>
  </xdr:twoCellAnchor>
  <xdr:twoCellAnchor>
    <xdr:from>
      <xdr:col>31</xdr:col>
      <xdr:colOff>1603</xdr:colOff>
      <xdr:row>131</xdr:row>
      <xdr:rowOff>224918</xdr:rowOff>
    </xdr:from>
    <xdr:to>
      <xdr:col>41</xdr:col>
      <xdr:colOff>0</xdr:colOff>
      <xdr:row>131</xdr:row>
      <xdr:rowOff>941293</xdr:rowOff>
    </xdr:to>
    <xdr:sp macro="" textlink="">
      <xdr:nvSpPr>
        <xdr:cNvPr id="92" name="テキスト ボックス 91"/>
        <xdr:cNvSpPr txBox="1"/>
      </xdr:nvSpPr>
      <xdr:spPr>
        <a:xfrm>
          <a:off x="5559721" y="79714965"/>
          <a:ext cx="1791338" cy="716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chemeClr val="tx1"/>
              </a:solidFill>
              <a:latin typeface="+mn-ea"/>
              <a:ea typeface="+mn-ea"/>
              <a:cs typeface="メイリオ" panose="020B0604030504040204" pitchFamily="50" charset="-128"/>
            </a:rPr>
            <a:t>W.</a:t>
          </a:r>
          <a:r>
            <a:rPr kumimoji="1" lang="ja-JP" altLang="en-US" sz="1050">
              <a:solidFill>
                <a:schemeClr val="tx1"/>
              </a:solidFill>
              <a:latin typeface="+mn-ea"/>
              <a:ea typeface="+mn-ea"/>
              <a:cs typeface="メイリオ" panose="020B0604030504040204" pitchFamily="50" charset="-128"/>
            </a:rPr>
            <a:t>大学・研究所・民間企業</a:t>
          </a:r>
          <a:endParaRPr kumimoji="1" lang="en-US" altLang="ja-JP" sz="1050">
            <a:solidFill>
              <a:schemeClr val="tx1"/>
            </a:solidFill>
            <a:latin typeface="+mn-ea"/>
            <a:ea typeface="+mn-ea"/>
            <a:cs typeface="メイリオ" panose="020B0604030504040204" pitchFamily="50" charset="-128"/>
          </a:endParaRPr>
        </a:p>
        <a:p>
          <a:pPr algn="ctr">
            <a:lnSpc>
              <a:spcPts val="1400"/>
            </a:lnSpc>
          </a:pPr>
          <a:r>
            <a:rPr kumimoji="1" lang="ja-JP" altLang="en-US" sz="1050">
              <a:solidFill>
                <a:schemeClr val="tx1"/>
              </a:solidFill>
              <a:latin typeface="+mn-ea"/>
              <a:ea typeface="+mn-ea"/>
              <a:cs typeface="メイリオ" panose="020B0604030504040204" pitchFamily="50" charset="-128"/>
            </a:rPr>
            <a:t>（セキュリティ）</a:t>
          </a:r>
          <a:r>
            <a:rPr kumimoji="1" lang="en-US" altLang="ja-JP" sz="1050">
              <a:solidFill>
                <a:schemeClr val="tx1"/>
              </a:solidFill>
              <a:latin typeface="+mn-ea"/>
              <a:ea typeface="+mn-ea"/>
              <a:cs typeface="メイリオ" panose="020B0604030504040204" pitchFamily="50" charset="-128"/>
            </a:rPr>
            <a:t>(11</a:t>
          </a:r>
          <a:r>
            <a:rPr kumimoji="1" lang="ja-JP" altLang="en-US" sz="1050">
              <a:solidFill>
                <a:schemeClr val="tx1"/>
              </a:solidFill>
              <a:latin typeface="+mn-ea"/>
              <a:ea typeface="+mn-ea"/>
              <a:cs typeface="メイリオ" panose="020B0604030504040204" pitchFamily="50" charset="-128"/>
            </a:rPr>
            <a:t>機関）</a:t>
          </a:r>
          <a:endParaRPr kumimoji="1" lang="en-US" altLang="ja-JP" sz="1050">
            <a:solidFill>
              <a:schemeClr val="tx1"/>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chemeClr val="tx1"/>
              </a:solidFill>
              <a:effectLst/>
              <a:latin typeface="+mn-ea"/>
              <a:ea typeface="+mn-ea"/>
              <a:cs typeface="メイリオ" panose="020B0604030504040204" pitchFamily="50" charset="-128"/>
            </a:rPr>
            <a:t>1,627.4</a:t>
          </a:r>
          <a:r>
            <a:rPr kumimoji="1" lang="ja-JP" altLang="ja-JP" sz="1050">
              <a:solidFill>
                <a:schemeClr val="tx1"/>
              </a:solidFill>
              <a:effectLst/>
              <a:latin typeface="+mn-ea"/>
              <a:ea typeface="+mn-ea"/>
              <a:cs typeface="メイリオ" panose="020B0604030504040204" pitchFamily="50" charset="-128"/>
            </a:rPr>
            <a:t>百万円</a:t>
          </a:r>
          <a:endParaRPr lang="ja-JP" altLang="ja-JP" sz="1050">
            <a:solidFill>
              <a:schemeClr val="tx1"/>
            </a:solidFill>
            <a:effectLst/>
            <a:latin typeface="+mn-ea"/>
            <a:ea typeface="+mn-ea"/>
            <a:cs typeface="メイリオ" panose="020B0604030504040204" pitchFamily="50" charset="-128"/>
          </a:endParaRPr>
        </a:p>
      </xdr:txBody>
    </xdr:sp>
    <xdr:clientData/>
  </xdr:twoCellAnchor>
  <xdr:twoCellAnchor>
    <xdr:from>
      <xdr:col>41</xdr:col>
      <xdr:colOff>185696</xdr:colOff>
      <xdr:row>131</xdr:row>
      <xdr:rowOff>247330</xdr:rowOff>
    </xdr:from>
    <xdr:to>
      <xdr:col>49</xdr:col>
      <xdr:colOff>435429</xdr:colOff>
      <xdr:row>131</xdr:row>
      <xdr:rowOff>863653</xdr:rowOff>
    </xdr:to>
    <xdr:sp macro="" textlink="">
      <xdr:nvSpPr>
        <xdr:cNvPr id="94" name="大かっこ 93"/>
        <xdr:cNvSpPr/>
      </xdr:nvSpPr>
      <xdr:spPr>
        <a:xfrm>
          <a:off x="8554089" y="85441651"/>
          <a:ext cx="1882590" cy="616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chemeClr val="tx1"/>
              </a:solidFill>
              <a:effectLst/>
              <a:latin typeface="+mn-ea"/>
              <a:ea typeface="+mn-ea"/>
              <a:cs typeface="メイリオ" panose="020B0604030504040204" pitchFamily="50" charset="-128"/>
            </a:rPr>
            <a:t>セキュリティ</a:t>
          </a:r>
          <a:r>
            <a:rPr kumimoji="1" lang="ja-JP" altLang="ja-JP" sz="1050">
              <a:solidFill>
                <a:schemeClr val="tx1"/>
              </a:solidFill>
              <a:effectLst/>
              <a:latin typeface="+mn-ea"/>
              <a:ea typeface="+mn-ea"/>
              <a:cs typeface="メイリオ" panose="020B0604030504040204" pitchFamily="50" charset="-128"/>
            </a:rPr>
            <a:t>に関する研究開発の実施</a:t>
          </a:r>
          <a:endParaRPr lang="ja-JP" altLang="ja-JP" sz="1050">
            <a:effectLst/>
            <a:latin typeface="+mn-ea"/>
            <a:ea typeface="+mn-ea"/>
            <a:cs typeface="メイリオ" panose="020B0604030504040204" pitchFamily="50" charset="-128"/>
          </a:endParaRPr>
        </a:p>
      </xdr:txBody>
    </xdr:sp>
    <xdr:clientData/>
  </xdr:twoCellAnchor>
  <xdr:twoCellAnchor>
    <xdr:from>
      <xdr:col>31</xdr:col>
      <xdr:colOff>1601</xdr:colOff>
      <xdr:row>131</xdr:row>
      <xdr:rowOff>1205434</xdr:rowOff>
    </xdr:from>
    <xdr:to>
      <xdr:col>41</xdr:col>
      <xdr:colOff>0</xdr:colOff>
      <xdr:row>132</xdr:row>
      <xdr:rowOff>26895</xdr:rowOff>
    </xdr:to>
    <xdr:sp macro="" textlink="">
      <xdr:nvSpPr>
        <xdr:cNvPr id="95" name="テキスト ボックス 94"/>
        <xdr:cNvSpPr txBox="1"/>
      </xdr:nvSpPr>
      <xdr:spPr>
        <a:xfrm>
          <a:off x="5559719" y="80695481"/>
          <a:ext cx="1791340" cy="7309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chemeClr val="tx1"/>
              </a:solidFill>
              <a:latin typeface="+mn-ea"/>
              <a:ea typeface="+mn-ea"/>
              <a:cs typeface="メイリオ" panose="020B0604030504040204" pitchFamily="50" charset="-128"/>
            </a:rPr>
            <a:t>X.</a:t>
          </a:r>
          <a:r>
            <a:rPr kumimoji="1" lang="ja-JP" altLang="en-US" sz="1050">
              <a:solidFill>
                <a:schemeClr val="tx1"/>
              </a:solidFill>
              <a:latin typeface="+mn-ea"/>
              <a:ea typeface="+mn-ea"/>
              <a:cs typeface="メイリオ" panose="020B0604030504040204" pitchFamily="50" charset="-128"/>
            </a:rPr>
            <a:t>大学</a:t>
          </a:r>
          <a:r>
            <a:rPr kumimoji="1" lang="ja-JP" altLang="ja-JP" sz="1100">
              <a:solidFill>
                <a:schemeClr val="tx1"/>
              </a:solidFill>
              <a:effectLst/>
              <a:latin typeface="+mn-lt"/>
              <a:ea typeface="+mn-ea"/>
              <a:cs typeface="+mn-cs"/>
            </a:rPr>
            <a:t>・研究所</a:t>
          </a:r>
          <a:r>
            <a:rPr kumimoji="1" lang="ja-JP" altLang="en-US" sz="1050">
              <a:solidFill>
                <a:schemeClr val="tx1"/>
              </a:solidFill>
              <a:latin typeface="+mn-ea"/>
              <a:ea typeface="+mn-ea"/>
              <a:cs typeface="メイリオ" panose="020B0604030504040204" pitchFamily="50" charset="-128"/>
            </a:rPr>
            <a:t>・民間企業</a:t>
          </a:r>
          <a:endParaRPr kumimoji="1" lang="en-US" altLang="ja-JP" sz="1050">
            <a:solidFill>
              <a:schemeClr val="tx1"/>
            </a:solidFill>
            <a:latin typeface="+mn-ea"/>
            <a:ea typeface="+mn-ea"/>
            <a:cs typeface="メイリオ" panose="020B0604030504040204" pitchFamily="50" charset="-128"/>
          </a:endParaRPr>
        </a:p>
        <a:p>
          <a:pPr algn="ctr">
            <a:lnSpc>
              <a:spcPts val="1400"/>
            </a:lnSpc>
          </a:pPr>
          <a:r>
            <a:rPr kumimoji="1" lang="ja-JP" altLang="en-US" sz="1050">
              <a:solidFill>
                <a:schemeClr val="tx1"/>
              </a:solidFill>
              <a:latin typeface="+mn-ea"/>
              <a:ea typeface="+mn-ea"/>
              <a:cs typeface="メイリオ" panose="020B0604030504040204" pitchFamily="50" charset="-128"/>
            </a:rPr>
            <a:t>（自動運転）</a:t>
          </a:r>
          <a:r>
            <a:rPr kumimoji="1" lang="en-US" altLang="ja-JP" sz="1050">
              <a:solidFill>
                <a:schemeClr val="tx1"/>
              </a:solidFill>
              <a:latin typeface="+mn-ea"/>
              <a:ea typeface="+mn-ea"/>
              <a:cs typeface="メイリオ" panose="020B0604030504040204" pitchFamily="50" charset="-128"/>
            </a:rPr>
            <a:t>(71</a:t>
          </a:r>
          <a:r>
            <a:rPr kumimoji="1" lang="ja-JP" altLang="en-US" sz="1050">
              <a:solidFill>
                <a:schemeClr val="tx1"/>
              </a:solidFill>
              <a:latin typeface="+mn-ea"/>
              <a:ea typeface="+mn-ea"/>
              <a:cs typeface="メイリオ" panose="020B0604030504040204" pitchFamily="50" charset="-128"/>
            </a:rPr>
            <a:t>機関）</a:t>
          </a:r>
          <a:endParaRPr kumimoji="1" lang="en-US" altLang="ja-JP" sz="1050">
            <a:solidFill>
              <a:schemeClr val="tx1"/>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chemeClr val="tx1"/>
              </a:solidFill>
              <a:effectLst/>
              <a:latin typeface="+mn-ea"/>
              <a:ea typeface="+mn-ea"/>
              <a:cs typeface="メイリオ" panose="020B0604030504040204" pitchFamily="50" charset="-128"/>
            </a:rPr>
            <a:t>2,384.0</a:t>
          </a:r>
          <a:r>
            <a:rPr kumimoji="1" lang="ja-JP" altLang="ja-JP" sz="1050">
              <a:solidFill>
                <a:schemeClr val="tx1"/>
              </a:solidFill>
              <a:effectLst/>
              <a:latin typeface="+mn-ea"/>
              <a:ea typeface="+mn-ea"/>
              <a:cs typeface="メイリオ" panose="020B0604030504040204" pitchFamily="50" charset="-128"/>
            </a:rPr>
            <a:t>百万円</a:t>
          </a:r>
          <a:endParaRPr lang="ja-JP" altLang="ja-JP" sz="1050">
            <a:solidFill>
              <a:schemeClr val="tx1"/>
            </a:solidFill>
            <a:effectLst/>
            <a:latin typeface="+mn-ea"/>
            <a:ea typeface="+mn-ea"/>
            <a:cs typeface="メイリオ" panose="020B0604030504040204" pitchFamily="50" charset="-128"/>
          </a:endParaRPr>
        </a:p>
      </xdr:txBody>
    </xdr:sp>
    <xdr:clientData/>
  </xdr:twoCellAnchor>
  <xdr:twoCellAnchor>
    <xdr:from>
      <xdr:col>30</xdr:col>
      <xdr:colOff>143275</xdr:colOff>
      <xdr:row>131</xdr:row>
      <xdr:rowOff>942895</xdr:rowOff>
    </xdr:from>
    <xdr:to>
      <xdr:col>40</xdr:col>
      <xdr:colOff>74911</xdr:colOff>
      <xdr:row>131</xdr:row>
      <xdr:rowOff>1226465</xdr:rowOff>
    </xdr:to>
    <xdr:sp macro="" textlink="">
      <xdr:nvSpPr>
        <xdr:cNvPr id="96" name="テキスト ボックス 95"/>
        <xdr:cNvSpPr txBox="1"/>
      </xdr:nvSpPr>
      <xdr:spPr>
        <a:xfrm>
          <a:off x="6266489" y="86137216"/>
          <a:ext cx="1972708" cy="283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solidFill>
                <a:schemeClr val="tx1"/>
              </a:solidFill>
              <a:latin typeface="+mn-ea"/>
              <a:ea typeface="+mn-ea"/>
              <a:cs typeface="メイリオ" panose="020B0604030504040204" pitchFamily="50" charset="-128"/>
            </a:rPr>
            <a:t>委託</a:t>
          </a:r>
          <a:r>
            <a:rPr kumimoji="1" lang="en-US" altLang="ja-JP" sz="1050">
              <a:solidFill>
                <a:schemeClr val="tx1"/>
              </a:solidFill>
              <a:latin typeface="+mn-ea"/>
              <a:ea typeface="+mn-ea"/>
              <a:cs typeface="メイリオ" panose="020B0604030504040204" pitchFamily="50" charset="-128"/>
            </a:rPr>
            <a:t>【</a:t>
          </a:r>
          <a:r>
            <a:rPr kumimoji="1" lang="ja-JP" altLang="en-US" sz="1050">
              <a:solidFill>
                <a:schemeClr val="tx1"/>
              </a:solidFill>
              <a:latin typeface="+mn-ea"/>
              <a:ea typeface="+mn-ea"/>
              <a:cs typeface="メイリオ" panose="020B0604030504040204" pitchFamily="50" charset="-128"/>
            </a:rPr>
            <a:t>その他</a:t>
          </a:r>
          <a:r>
            <a:rPr kumimoji="1" lang="en-US" altLang="ja-JP" sz="1050">
              <a:solidFill>
                <a:schemeClr val="tx1"/>
              </a:solidFill>
              <a:latin typeface="+mn-ea"/>
              <a:ea typeface="+mn-ea"/>
              <a:cs typeface="メイリオ" panose="020B0604030504040204" pitchFamily="50" charset="-128"/>
            </a:rPr>
            <a:t>】</a:t>
          </a:r>
          <a:endParaRPr kumimoji="1" lang="ja-JP" altLang="en-US" sz="1050">
            <a:solidFill>
              <a:schemeClr val="tx1"/>
            </a:solidFill>
            <a:latin typeface="+mn-ea"/>
            <a:ea typeface="+mn-ea"/>
            <a:cs typeface="メイリオ" panose="020B0604030504040204" pitchFamily="50" charset="-128"/>
          </a:endParaRPr>
        </a:p>
      </xdr:txBody>
    </xdr:sp>
    <xdr:clientData/>
  </xdr:twoCellAnchor>
  <xdr:twoCellAnchor>
    <xdr:from>
      <xdr:col>42</xdr:col>
      <xdr:colOff>20010</xdr:colOff>
      <xdr:row>131</xdr:row>
      <xdr:rowOff>1227043</xdr:rowOff>
    </xdr:from>
    <xdr:to>
      <xdr:col>49</xdr:col>
      <xdr:colOff>435429</xdr:colOff>
      <xdr:row>131</xdr:row>
      <xdr:rowOff>1812152</xdr:rowOff>
    </xdr:to>
    <xdr:sp macro="" textlink="">
      <xdr:nvSpPr>
        <xdr:cNvPr id="97" name="大かっこ 96"/>
        <xdr:cNvSpPr/>
      </xdr:nvSpPr>
      <xdr:spPr>
        <a:xfrm>
          <a:off x="8491657" y="85943514"/>
          <a:ext cx="1827360" cy="5851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chemeClr val="tx1"/>
              </a:solidFill>
              <a:effectLst/>
              <a:latin typeface="+mn-ea"/>
              <a:ea typeface="+mn-ea"/>
              <a:cs typeface="メイリオ" panose="020B0604030504040204" pitchFamily="50" charset="-128"/>
            </a:rPr>
            <a:t>自動運転</a:t>
          </a:r>
          <a:r>
            <a:rPr kumimoji="1" lang="ja-JP" altLang="ja-JP" sz="1050">
              <a:solidFill>
                <a:schemeClr val="tx1"/>
              </a:solidFill>
              <a:effectLst/>
              <a:latin typeface="+mn-ea"/>
              <a:ea typeface="+mn-ea"/>
              <a:cs typeface="メイリオ" panose="020B0604030504040204" pitchFamily="50" charset="-128"/>
            </a:rPr>
            <a:t>に関する研究開発の実施</a:t>
          </a:r>
          <a:endParaRPr lang="ja-JP" altLang="ja-JP" sz="1050">
            <a:effectLst/>
            <a:latin typeface="+mn-ea"/>
            <a:ea typeface="+mn-ea"/>
            <a:cs typeface="メイリオ" panose="020B0604030504040204" pitchFamily="50" charset="-128"/>
          </a:endParaRPr>
        </a:p>
      </xdr:txBody>
    </xdr:sp>
    <xdr:clientData/>
  </xdr:twoCellAnchor>
  <xdr:twoCellAnchor>
    <xdr:from>
      <xdr:col>16</xdr:col>
      <xdr:colOff>195181</xdr:colOff>
      <xdr:row>133</xdr:row>
      <xdr:rowOff>240127</xdr:rowOff>
    </xdr:from>
    <xdr:to>
      <xdr:col>27</xdr:col>
      <xdr:colOff>190500</xdr:colOff>
      <xdr:row>133</xdr:row>
      <xdr:rowOff>918882</xdr:rowOff>
    </xdr:to>
    <xdr:sp macro="" textlink="">
      <xdr:nvSpPr>
        <xdr:cNvPr id="99" name="テキスト ボックス 98">
          <a:extLst>
            <a:ext uri="{FF2B5EF4-FFF2-40B4-BE49-F238E27FC236}">
              <a16:creationId xmlns:a16="http://schemas.microsoft.com/office/drawing/2014/main" id="{00000000-0008-0000-0000-0000CB000000}"/>
            </a:ext>
          </a:extLst>
        </xdr:cNvPr>
        <xdr:cNvSpPr txBox="1"/>
      </xdr:nvSpPr>
      <xdr:spPr>
        <a:xfrm>
          <a:off x="3422475" y="87029686"/>
          <a:ext cx="2214084" cy="6787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chemeClr val="tx1"/>
              </a:solidFill>
              <a:latin typeface="+mn-ea"/>
              <a:ea typeface="+mn-ea"/>
              <a:cs typeface="メイリオ" panose="020B0604030504040204" pitchFamily="50" charset="-128"/>
            </a:rPr>
            <a:t>H.</a:t>
          </a:r>
          <a:r>
            <a:rPr kumimoji="1" lang="ja-JP" altLang="en-US" sz="1200">
              <a:solidFill>
                <a:schemeClr val="tx1"/>
              </a:solidFill>
              <a:latin typeface="+mn-ea"/>
              <a:ea typeface="+mn-ea"/>
              <a:cs typeface="メイリオ" panose="020B0604030504040204" pitchFamily="50" charset="-128"/>
            </a:rPr>
            <a:t>国立研究開発法人</a:t>
          </a:r>
          <a:endParaRPr kumimoji="1" lang="en-US" altLang="ja-JP" sz="1200">
            <a:solidFill>
              <a:schemeClr val="tx1"/>
            </a:solidFill>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200">
              <a:solidFill>
                <a:schemeClr val="tx1"/>
              </a:solidFill>
              <a:latin typeface="+mn-ea"/>
              <a:ea typeface="+mn-ea"/>
              <a:cs typeface="メイリオ" panose="020B0604030504040204" pitchFamily="50" charset="-128"/>
            </a:rPr>
            <a:t>海上・港湾・航空技術研究所</a:t>
          </a: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chemeClr val="tx1"/>
              </a:solidFill>
              <a:effectLst/>
              <a:latin typeface="+mn-ea"/>
              <a:ea typeface="+mn-ea"/>
              <a:cs typeface="メイリオ" panose="020B0604030504040204" pitchFamily="50" charset="-128"/>
            </a:rPr>
            <a:t>1,232.0</a:t>
          </a:r>
          <a:r>
            <a:rPr kumimoji="1" lang="ja-JP" altLang="ja-JP" sz="1200">
              <a:solidFill>
                <a:schemeClr val="tx1"/>
              </a:solidFill>
              <a:effectLst/>
              <a:latin typeface="+mn-ea"/>
              <a:ea typeface="+mn-ea"/>
              <a:cs typeface="メイリオ" panose="020B0604030504040204" pitchFamily="50" charset="-128"/>
            </a:rPr>
            <a:t>百万円</a:t>
          </a:r>
        </a:p>
      </xdr:txBody>
    </xdr:sp>
    <xdr:clientData/>
  </xdr:twoCellAnchor>
  <xdr:twoCellAnchor>
    <xdr:from>
      <xdr:col>16</xdr:col>
      <xdr:colOff>195859</xdr:colOff>
      <xdr:row>133</xdr:row>
      <xdr:rowOff>1011450</xdr:rowOff>
    </xdr:from>
    <xdr:to>
      <xdr:col>27</xdr:col>
      <xdr:colOff>190500</xdr:colOff>
      <xdr:row>133</xdr:row>
      <xdr:rowOff>1566386</xdr:rowOff>
    </xdr:to>
    <xdr:sp macro="" textlink="">
      <xdr:nvSpPr>
        <xdr:cNvPr id="100" name="大かっこ 99">
          <a:extLst>
            <a:ext uri="{FF2B5EF4-FFF2-40B4-BE49-F238E27FC236}">
              <a16:creationId xmlns:a16="http://schemas.microsoft.com/office/drawing/2014/main" id="{00000000-0008-0000-0000-0000CC000000}"/>
            </a:ext>
          </a:extLst>
        </xdr:cNvPr>
        <xdr:cNvSpPr/>
      </xdr:nvSpPr>
      <xdr:spPr>
        <a:xfrm>
          <a:off x="3423153" y="87801009"/>
          <a:ext cx="2213406" cy="5549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mn-ea"/>
              <a:ea typeface="+mn-ea"/>
              <a:cs typeface="メイリオ" panose="020B0604030504040204" pitchFamily="50" charset="-128"/>
            </a:rPr>
            <a:t>物流</a:t>
          </a:r>
          <a:r>
            <a:rPr kumimoji="1" lang="ja-JP" altLang="ja-JP" sz="1050">
              <a:solidFill>
                <a:schemeClr val="tx1"/>
              </a:solidFill>
              <a:effectLst/>
              <a:latin typeface="+mn-ea"/>
              <a:ea typeface="+mn-ea"/>
              <a:cs typeface="メイリオ" panose="020B0604030504040204" pitchFamily="50" charset="-128"/>
            </a:rPr>
            <a:t>を実施する研究機関の公募・選定、研究管理等の業務</a:t>
          </a:r>
          <a:endParaRPr kumimoji="1" lang="ja-JP" altLang="en-US" sz="1050">
            <a:latin typeface="+mn-ea"/>
            <a:ea typeface="+mn-ea"/>
            <a:cs typeface="メイリオ" panose="020B0604030504040204" pitchFamily="50" charset="-128"/>
          </a:endParaRPr>
        </a:p>
      </xdr:txBody>
    </xdr:sp>
    <xdr:clientData/>
  </xdr:twoCellAnchor>
  <xdr:twoCellAnchor>
    <xdr:from>
      <xdr:col>31</xdr:col>
      <xdr:colOff>4</xdr:colOff>
      <xdr:row>133</xdr:row>
      <xdr:rowOff>246529</xdr:rowOff>
    </xdr:from>
    <xdr:to>
      <xdr:col>41</xdr:col>
      <xdr:colOff>0</xdr:colOff>
      <xdr:row>133</xdr:row>
      <xdr:rowOff>918882</xdr:rowOff>
    </xdr:to>
    <xdr:sp macro="" textlink="">
      <xdr:nvSpPr>
        <xdr:cNvPr id="101" name="テキスト ボックス 100">
          <a:extLst>
            <a:ext uri="{FF2B5EF4-FFF2-40B4-BE49-F238E27FC236}">
              <a16:creationId xmlns:a16="http://schemas.microsoft.com/office/drawing/2014/main" id="{00000000-0008-0000-0000-0000CE000000}"/>
            </a:ext>
          </a:extLst>
        </xdr:cNvPr>
        <xdr:cNvSpPr txBox="1"/>
      </xdr:nvSpPr>
      <xdr:spPr>
        <a:xfrm>
          <a:off x="6252886" y="87036088"/>
          <a:ext cx="2017055" cy="672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chemeClr val="tx1"/>
              </a:solidFill>
              <a:latin typeface="+mn-ea"/>
              <a:ea typeface="+mn-ea"/>
              <a:cs typeface="メイリオ" panose="020B0604030504040204" pitchFamily="50" charset="-128"/>
            </a:rPr>
            <a:t>Y.</a:t>
          </a:r>
          <a:r>
            <a:rPr kumimoji="1" lang="ja-JP" altLang="en-US" sz="1050">
              <a:solidFill>
                <a:schemeClr val="tx1"/>
              </a:solidFill>
              <a:latin typeface="+mn-ea"/>
              <a:ea typeface="+mn-ea"/>
              <a:cs typeface="メイリオ" panose="020B0604030504040204" pitchFamily="50" charset="-128"/>
            </a:rPr>
            <a:t>大学・研究所・民間企業</a:t>
          </a:r>
          <a:endParaRPr kumimoji="1" lang="en-US" altLang="ja-JP" sz="1050">
            <a:solidFill>
              <a:schemeClr val="tx1"/>
            </a:solidFill>
            <a:latin typeface="+mn-ea"/>
            <a:ea typeface="+mn-ea"/>
            <a:cs typeface="メイリオ" panose="020B0604030504040204" pitchFamily="50" charset="-128"/>
          </a:endParaRPr>
        </a:p>
        <a:p>
          <a:pPr algn="ctr">
            <a:lnSpc>
              <a:spcPts val="1400"/>
            </a:lnSpc>
          </a:pPr>
          <a:r>
            <a:rPr kumimoji="1" lang="ja-JP" altLang="en-US" sz="1050">
              <a:solidFill>
                <a:schemeClr val="tx1"/>
              </a:solidFill>
              <a:latin typeface="+mn-ea"/>
              <a:ea typeface="+mn-ea"/>
              <a:cs typeface="メイリオ" panose="020B0604030504040204" pitchFamily="50" charset="-128"/>
            </a:rPr>
            <a:t>（物流）</a:t>
          </a:r>
          <a:r>
            <a:rPr kumimoji="1" lang="en-US" altLang="ja-JP" sz="1050">
              <a:solidFill>
                <a:schemeClr val="tx1"/>
              </a:solidFill>
              <a:latin typeface="+mn-ea"/>
              <a:ea typeface="+mn-ea"/>
              <a:cs typeface="メイリオ" panose="020B0604030504040204" pitchFamily="50" charset="-128"/>
            </a:rPr>
            <a:t>(12</a:t>
          </a:r>
          <a:r>
            <a:rPr kumimoji="1" lang="ja-JP" altLang="en-US" sz="1050">
              <a:solidFill>
                <a:schemeClr val="tx1"/>
              </a:solidFill>
              <a:latin typeface="+mn-ea"/>
              <a:ea typeface="+mn-ea"/>
              <a:cs typeface="メイリオ" panose="020B0604030504040204" pitchFamily="50" charset="-128"/>
            </a:rPr>
            <a:t>機関）</a:t>
          </a:r>
          <a:endParaRPr kumimoji="1" lang="en-US" altLang="ja-JP" sz="1050">
            <a:solidFill>
              <a:schemeClr val="tx1"/>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chemeClr val="tx1"/>
              </a:solidFill>
              <a:effectLst/>
              <a:latin typeface="+mn-ea"/>
              <a:ea typeface="+mn-ea"/>
              <a:cs typeface="メイリオ" panose="020B0604030504040204" pitchFamily="50" charset="-128"/>
            </a:rPr>
            <a:t>1,557.5</a:t>
          </a:r>
          <a:r>
            <a:rPr kumimoji="1" lang="ja-JP" altLang="ja-JP" sz="1050">
              <a:solidFill>
                <a:schemeClr val="tx1"/>
              </a:solidFill>
              <a:effectLst/>
              <a:latin typeface="+mn-ea"/>
              <a:ea typeface="+mn-ea"/>
              <a:cs typeface="メイリオ" panose="020B0604030504040204" pitchFamily="50" charset="-128"/>
            </a:rPr>
            <a:t>百万円</a:t>
          </a:r>
          <a:endParaRPr lang="ja-JP" altLang="ja-JP" sz="1050">
            <a:solidFill>
              <a:schemeClr val="tx1"/>
            </a:solidFill>
            <a:effectLst/>
            <a:latin typeface="+mn-ea"/>
            <a:ea typeface="+mn-ea"/>
            <a:cs typeface="メイリオ" panose="020B0604030504040204" pitchFamily="50" charset="-128"/>
          </a:endParaRPr>
        </a:p>
      </xdr:txBody>
    </xdr:sp>
    <xdr:clientData/>
  </xdr:twoCellAnchor>
  <xdr:twoCellAnchor>
    <xdr:from>
      <xdr:col>41</xdr:col>
      <xdr:colOff>190499</xdr:colOff>
      <xdr:row>133</xdr:row>
      <xdr:rowOff>280147</xdr:rowOff>
    </xdr:from>
    <xdr:to>
      <xdr:col>49</xdr:col>
      <xdr:colOff>425823</xdr:colOff>
      <xdr:row>133</xdr:row>
      <xdr:rowOff>907676</xdr:rowOff>
    </xdr:to>
    <xdr:sp macro="" textlink="">
      <xdr:nvSpPr>
        <xdr:cNvPr id="102" name="大かっこ 101">
          <a:extLst>
            <a:ext uri="{FF2B5EF4-FFF2-40B4-BE49-F238E27FC236}">
              <a16:creationId xmlns:a16="http://schemas.microsoft.com/office/drawing/2014/main" id="{00000000-0008-0000-0000-0000D1000000}"/>
            </a:ext>
          </a:extLst>
        </xdr:cNvPr>
        <xdr:cNvSpPr/>
      </xdr:nvSpPr>
      <xdr:spPr>
        <a:xfrm>
          <a:off x="8460440" y="87069706"/>
          <a:ext cx="1848971" cy="627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chemeClr val="tx1"/>
              </a:solidFill>
              <a:effectLst/>
              <a:latin typeface="+mn-ea"/>
              <a:ea typeface="+mn-ea"/>
              <a:cs typeface="メイリオ" panose="020B0604030504040204" pitchFamily="50" charset="-128"/>
            </a:rPr>
            <a:t>物流</a:t>
          </a:r>
          <a:r>
            <a:rPr kumimoji="1" lang="ja-JP" altLang="ja-JP" sz="1050">
              <a:solidFill>
                <a:schemeClr val="tx1"/>
              </a:solidFill>
              <a:effectLst/>
              <a:latin typeface="+mn-ea"/>
              <a:ea typeface="+mn-ea"/>
              <a:cs typeface="メイリオ" panose="020B0604030504040204" pitchFamily="50" charset="-128"/>
            </a:rPr>
            <a:t>に関する研究開発の実施</a:t>
          </a:r>
          <a:endParaRPr lang="ja-JP" altLang="ja-JP" sz="1050">
            <a:effectLst/>
            <a:latin typeface="+mn-ea"/>
            <a:ea typeface="+mn-ea"/>
            <a:cs typeface="メイリオ" panose="020B0604030504040204" pitchFamily="50" charset="-128"/>
          </a:endParaRPr>
        </a:p>
      </xdr:txBody>
    </xdr:sp>
    <xdr:clientData/>
  </xdr:twoCellAnchor>
  <xdr:twoCellAnchor>
    <xdr:from>
      <xdr:col>16</xdr:col>
      <xdr:colOff>107497</xdr:colOff>
      <xdr:row>132</xdr:row>
      <xdr:rowOff>145678</xdr:rowOff>
    </xdr:from>
    <xdr:to>
      <xdr:col>23</xdr:col>
      <xdr:colOff>142606</xdr:colOff>
      <xdr:row>133</xdr:row>
      <xdr:rowOff>175032</xdr:rowOff>
    </xdr:to>
    <xdr:sp macro="" textlink="">
      <xdr:nvSpPr>
        <xdr:cNvPr id="103" name="テキスト ボックス 102">
          <a:extLst>
            <a:ext uri="{FF2B5EF4-FFF2-40B4-BE49-F238E27FC236}">
              <a16:creationId xmlns:a16="http://schemas.microsoft.com/office/drawing/2014/main" id="{00000000-0008-0000-0000-0000CA000000}"/>
            </a:ext>
          </a:extLst>
        </xdr:cNvPr>
        <xdr:cNvSpPr txBox="1"/>
      </xdr:nvSpPr>
      <xdr:spPr>
        <a:xfrm>
          <a:off x="3334791" y="101648560"/>
          <a:ext cx="1447050" cy="197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運営費交付金</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30</xdr:col>
      <xdr:colOff>134476</xdr:colOff>
      <xdr:row>132</xdr:row>
      <xdr:rowOff>161192</xdr:rowOff>
    </xdr:from>
    <xdr:to>
      <xdr:col>38</xdr:col>
      <xdr:colOff>131885</xdr:colOff>
      <xdr:row>133</xdr:row>
      <xdr:rowOff>256791</xdr:rowOff>
    </xdr:to>
    <xdr:sp macro="" textlink="">
      <xdr:nvSpPr>
        <xdr:cNvPr id="104" name="テキスト ボックス 103">
          <a:extLst>
            <a:ext uri="{FF2B5EF4-FFF2-40B4-BE49-F238E27FC236}">
              <a16:creationId xmlns:a16="http://schemas.microsoft.com/office/drawing/2014/main" id="{00000000-0008-0000-0000-0000CF000000}"/>
            </a:ext>
          </a:extLst>
        </xdr:cNvPr>
        <xdr:cNvSpPr txBox="1"/>
      </xdr:nvSpPr>
      <xdr:spPr>
        <a:xfrm>
          <a:off x="6069284" y="101814923"/>
          <a:ext cx="1580024" cy="26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随意契約（公募）</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30</xdr:col>
      <xdr:colOff>128649</xdr:colOff>
      <xdr:row>129</xdr:row>
      <xdr:rowOff>167367</xdr:rowOff>
    </xdr:from>
    <xdr:to>
      <xdr:col>39</xdr:col>
      <xdr:colOff>41500</xdr:colOff>
      <xdr:row>130</xdr:row>
      <xdr:rowOff>202449</xdr:rowOff>
    </xdr:to>
    <xdr:sp macro="" textlink="">
      <xdr:nvSpPr>
        <xdr:cNvPr id="106" name="テキスト ボックス 105"/>
        <xdr:cNvSpPr txBox="1"/>
      </xdr:nvSpPr>
      <xdr:spPr>
        <a:xfrm>
          <a:off x="6363194" y="82844367"/>
          <a:ext cx="1783215" cy="2082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solidFill>
                <a:schemeClr val="tx1"/>
              </a:solidFill>
              <a:latin typeface="+mn-ea"/>
              <a:ea typeface="+mn-ea"/>
              <a:cs typeface="メイリオ" panose="020B0604030504040204" pitchFamily="50" charset="-128"/>
            </a:rPr>
            <a:t>委託</a:t>
          </a:r>
          <a:r>
            <a:rPr kumimoji="1" lang="en-US" altLang="ja-JP" sz="1050">
              <a:solidFill>
                <a:schemeClr val="tx1"/>
              </a:solidFill>
              <a:latin typeface="+mn-ea"/>
              <a:ea typeface="+mn-ea"/>
              <a:cs typeface="メイリオ" panose="020B0604030504040204" pitchFamily="50" charset="-128"/>
            </a:rPr>
            <a:t>【</a:t>
          </a:r>
          <a:r>
            <a:rPr kumimoji="1" lang="ja-JP" altLang="en-US" sz="1050">
              <a:solidFill>
                <a:schemeClr val="tx1"/>
              </a:solidFill>
              <a:latin typeface="+mn-ea"/>
              <a:ea typeface="+mn-ea"/>
              <a:cs typeface="メイリオ" panose="020B0604030504040204" pitchFamily="50" charset="-128"/>
            </a:rPr>
            <a:t>その他</a:t>
          </a:r>
          <a:r>
            <a:rPr kumimoji="1" lang="en-US" altLang="ja-JP" sz="1050">
              <a:solidFill>
                <a:schemeClr val="tx1"/>
              </a:solidFill>
              <a:latin typeface="+mn-ea"/>
              <a:ea typeface="+mn-ea"/>
              <a:cs typeface="メイリオ" panose="020B0604030504040204" pitchFamily="50" charset="-128"/>
            </a:rPr>
            <a:t>】</a:t>
          </a:r>
          <a:endParaRPr kumimoji="1" lang="ja-JP" altLang="en-US" sz="1050">
            <a:solidFill>
              <a:schemeClr val="tx1"/>
            </a:solidFill>
            <a:latin typeface="+mn-ea"/>
            <a:ea typeface="+mn-ea"/>
            <a:cs typeface="メイリオ" panose="020B0604030504040204" pitchFamily="50" charset="-128"/>
          </a:endParaRPr>
        </a:p>
      </xdr:txBody>
    </xdr:sp>
    <xdr:clientData/>
  </xdr:twoCellAnchor>
  <xdr:twoCellAnchor>
    <xdr:from>
      <xdr:col>16</xdr:col>
      <xdr:colOff>106346</xdr:colOff>
      <xdr:row>130</xdr:row>
      <xdr:rowOff>1178971</xdr:rowOff>
    </xdr:from>
    <xdr:to>
      <xdr:col>28</xdr:col>
      <xdr:colOff>106345</xdr:colOff>
      <xdr:row>131</xdr:row>
      <xdr:rowOff>130419</xdr:rowOff>
    </xdr:to>
    <xdr:sp macro="" textlink="">
      <xdr:nvSpPr>
        <xdr:cNvPr id="112" name="大かっこ 111"/>
        <xdr:cNvSpPr/>
      </xdr:nvSpPr>
      <xdr:spPr>
        <a:xfrm>
          <a:off x="3067260" y="77683771"/>
          <a:ext cx="2220685" cy="856448"/>
        </a:xfrm>
        <a:prstGeom prst="bracketPair">
          <a:avLst>
            <a:gd name="adj" fmla="val 976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mn-ea"/>
              <a:ea typeface="+mn-ea"/>
              <a:cs typeface="メイリオ" panose="020B0604030504040204" pitchFamily="50" charset="-128"/>
            </a:rPr>
            <a:t>サイバー</a:t>
          </a:r>
          <a:r>
            <a:rPr kumimoji="1" lang="ja-JP" altLang="ja-JP" sz="1050">
              <a:solidFill>
                <a:schemeClr val="tx1"/>
              </a:solidFill>
              <a:effectLst/>
              <a:latin typeface="+mn-ea"/>
              <a:ea typeface="+mn-ea"/>
              <a:cs typeface="メイリオ" panose="020B0604030504040204" pitchFamily="50" charset="-128"/>
            </a:rPr>
            <a:t>、</a:t>
          </a:r>
          <a:r>
            <a:rPr kumimoji="1" lang="ja-JP" altLang="en-US" sz="1050">
              <a:solidFill>
                <a:schemeClr val="tx1"/>
              </a:solidFill>
              <a:effectLst/>
              <a:latin typeface="+mn-ea"/>
              <a:ea typeface="+mn-ea"/>
              <a:cs typeface="メイリオ" panose="020B0604030504040204" pitchFamily="50" charset="-128"/>
            </a:rPr>
            <a:t>フィジカル、</a:t>
          </a:r>
          <a:r>
            <a:rPr kumimoji="1" lang="ja-JP" altLang="ja-JP" sz="1100">
              <a:solidFill>
                <a:schemeClr val="tx1"/>
              </a:solidFill>
              <a:effectLst/>
              <a:latin typeface="+mn-lt"/>
              <a:ea typeface="+mn-ea"/>
              <a:cs typeface="+mn-cs"/>
            </a:rPr>
            <a:t>セキュリティ</a:t>
          </a:r>
          <a:r>
            <a:rPr kumimoji="1" lang="ja-JP" altLang="en-US" sz="1050">
              <a:solidFill>
                <a:schemeClr val="tx1"/>
              </a:solidFill>
              <a:effectLst/>
              <a:latin typeface="+mn-ea"/>
              <a:ea typeface="+mn-ea"/>
              <a:cs typeface="+mn-cs"/>
            </a:rPr>
            <a:t>及び</a:t>
          </a:r>
          <a:r>
            <a:rPr kumimoji="1" lang="ja-JP" altLang="en-US" sz="1050">
              <a:solidFill>
                <a:schemeClr val="tx1"/>
              </a:solidFill>
              <a:effectLst/>
              <a:latin typeface="+mn-ea"/>
              <a:ea typeface="+mn-ea"/>
              <a:cs typeface="メイリオ" panose="020B0604030504040204" pitchFamily="50" charset="-128"/>
            </a:rPr>
            <a:t>自動運転</a:t>
          </a:r>
          <a:r>
            <a:rPr kumimoji="1" lang="ja-JP" altLang="ja-JP" sz="1050">
              <a:solidFill>
                <a:schemeClr val="tx1"/>
              </a:solidFill>
              <a:effectLst/>
              <a:latin typeface="+mn-ea"/>
              <a:ea typeface="+mn-ea"/>
              <a:cs typeface="メイリオ" panose="020B0604030504040204" pitchFamily="50" charset="-128"/>
            </a:rPr>
            <a:t>を実施する研究機関の公募・選定、研究管理等の業務</a:t>
          </a:r>
          <a:endParaRPr kumimoji="1" lang="ja-JP" altLang="en-US" sz="1050">
            <a:solidFill>
              <a:schemeClr val="tx1"/>
            </a:solidFill>
            <a:latin typeface="+mn-ea"/>
            <a:ea typeface="+mn-ea"/>
            <a:cs typeface="メイリオ" panose="020B0604030504040204" pitchFamily="50" charset="-128"/>
          </a:endParaRPr>
        </a:p>
      </xdr:txBody>
    </xdr:sp>
    <xdr:clientData/>
  </xdr:twoCellAnchor>
  <xdr:twoCellAnchor>
    <xdr:from>
      <xdr:col>17</xdr:col>
      <xdr:colOff>0</xdr:colOff>
      <xdr:row>122</xdr:row>
      <xdr:rowOff>1008530</xdr:rowOff>
    </xdr:from>
    <xdr:to>
      <xdr:col>28</xdr:col>
      <xdr:colOff>89647</xdr:colOff>
      <xdr:row>122</xdr:row>
      <xdr:rowOff>1714499</xdr:rowOff>
    </xdr:to>
    <xdr:sp macro="" textlink="">
      <xdr:nvSpPr>
        <xdr:cNvPr id="116" name="大かっこ 115">
          <a:extLst>
            <a:ext uri="{FF2B5EF4-FFF2-40B4-BE49-F238E27FC236}">
              <a16:creationId xmlns:a16="http://schemas.microsoft.com/office/drawing/2014/main" id="{00000000-0008-0000-0000-000050010000}"/>
            </a:ext>
          </a:extLst>
        </xdr:cNvPr>
        <xdr:cNvSpPr/>
      </xdr:nvSpPr>
      <xdr:spPr>
        <a:xfrm>
          <a:off x="3429000" y="88504059"/>
          <a:ext cx="2308412" cy="705969"/>
        </a:xfrm>
        <a:prstGeom prst="bracketPair">
          <a:avLst>
            <a:gd name="adj" fmla="val 1190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050">
              <a:solidFill>
                <a:schemeClr val="tx1"/>
              </a:solidFill>
              <a:effectLst/>
              <a:latin typeface="+mn-lt"/>
              <a:ea typeface="+mn-ea"/>
              <a:cs typeface="+mn-cs"/>
            </a:rPr>
            <a:t>光・量子を実施する研究機関の公募・選定、研究管理等の業務</a:t>
          </a:r>
          <a:endParaRPr lang="ja-JP" altLang="ja-JP" sz="1050">
            <a:effectLst/>
          </a:endParaRPr>
        </a:p>
      </xdr:txBody>
    </xdr:sp>
    <xdr:clientData/>
  </xdr:twoCellAnchor>
  <xdr:twoCellAnchor>
    <xdr:from>
      <xdr:col>42</xdr:col>
      <xdr:colOff>5605</xdr:colOff>
      <xdr:row>122</xdr:row>
      <xdr:rowOff>353787</xdr:rowOff>
    </xdr:from>
    <xdr:to>
      <xdr:col>49</xdr:col>
      <xdr:colOff>448236</xdr:colOff>
      <xdr:row>122</xdr:row>
      <xdr:rowOff>907677</xdr:rowOff>
    </xdr:to>
    <xdr:sp macro="" textlink="">
      <xdr:nvSpPr>
        <xdr:cNvPr id="117" name="大かっこ 116">
          <a:extLst>
            <a:ext uri="{FF2B5EF4-FFF2-40B4-BE49-F238E27FC236}">
              <a16:creationId xmlns:a16="http://schemas.microsoft.com/office/drawing/2014/main" id="{00000000-0008-0000-0000-00004C010000}"/>
            </a:ext>
          </a:extLst>
        </xdr:cNvPr>
        <xdr:cNvSpPr/>
      </xdr:nvSpPr>
      <xdr:spPr>
        <a:xfrm>
          <a:off x="8477252" y="74122111"/>
          <a:ext cx="1854572" cy="553890"/>
        </a:xfrm>
        <a:prstGeom prst="bracketPair">
          <a:avLst>
            <a:gd name="adj" fmla="val 134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chemeClr val="tx1"/>
              </a:solidFill>
              <a:effectLst/>
              <a:latin typeface="+mn-ea"/>
              <a:ea typeface="+mn-ea"/>
              <a:cs typeface="+mn-cs"/>
            </a:rPr>
            <a:t>光・量子に関する研究開発の実施</a:t>
          </a:r>
        </a:p>
      </xdr:txBody>
    </xdr:sp>
    <xdr:clientData/>
  </xdr:twoCellAnchor>
  <xdr:twoCellAnchor>
    <xdr:from>
      <xdr:col>15</xdr:col>
      <xdr:colOff>1120</xdr:colOff>
      <xdr:row>119</xdr:row>
      <xdr:rowOff>472327</xdr:rowOff>
    </xdr:from>
    <xdr:to>
      <xdr:col>16</xdr:col>
      <xdr:colOff>159414</xdr:colOff>
      <xdr:row>119</xdr:row>
      <xdr:rowOff>472327</xdr:rowOff>
    </xdr:to>
    <xdr:cxnSp macro="">
      <xdr:nvCxnSpPr>
        <xdr:cNvPr id="118" name="直線矢印コネクタ 117">
          <a:extLst>
            <a:ext uri="{FF2B5EF4-FFF2-40B4-BE49-F238E27FC236}">
              <a16:creationId xmlns:a16="http://schemas.microsoft.com/office/drawing/2014/main" id="{00000000-0008-0000-0000-00000E000000}"/>
            </a:ext>
          </a:extLst>
        </xdr:cNvPr>
        <xdr:cNvCxnSpPr/>
      </xdr:nvCxnSpPr>
      <xdr:spPr>
        <a:xfrm>
          <a:off x="3026708" y="83362239"/>
          <a:ext cx="36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3664</xdr:colOff>
      <xdr:row>119</xdr:row>
      <xdr:rowOff>464334</xdr:rowOff>
    </xdr:from>
    <xdr:to>
      <xdr:col>30</xdr:col>
      <xdr:colOff>141288</xdr:colOff>
      <xdr:row>119</xdr:row>
      <xdr:rowOff>464334</xdr:rowOff>
    </xdr:to>
    <xdr:cxnSp macro="">
      <xdr:nvCxnSpPr>
        <xdr:cNvPr id="120" name="直線矢印コネクタ 119">
          <a:extLst>
            <a:ext uri="{FF2B5EF4-FFF2-40B4-BE49-F238E27FC236}">
              <a16:creationId xmlns:a16="http://schemas.microsoft.com/office/drawing/2014/main" id="{00000000-0008-0000-0000-00000E000000}"/>
            </a:ext>
          </a:extLst>
        </xdr:cNvPr>
        <xdr:cNvCxnSpPr/>
      </xdr:nvCxnSpPr>
      <xdr:spPr>
        <a:xfrm>
          <a:off x="5651429" y="83354246"/>
          <a:ext cx="5410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17929</xdr:colOff>
      <xdr:row>100</xdr:row>
      <xdr:rowOff>215153</xdr:rowOff>
    </xdr:from>
    <xdr:to>
      <xdr:col>40</xdr:col>
      <xdr:colOff>53787</xdr:colOff>
      <xdr:row>109</xdr:row>
      <xdr:rowOff>85744</xdr:rowOff>
    </xdr:to>
    <xdr:pic>
      <xdr:nvPicPr>
        <xdr:cNvPr id="137" name="図 1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2988" y="55939765"/>
          <a:ext cx="5952564" cy="2963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123</xdr:row>
      <xdr:rowOff>143491</xdr:rowOff>
    </xdr:from>
    <xdr:to>
      <xdr:col>9</xdr:col>
      <xdr:colOff>158294</xdr:colOff>
      <xdr:row>123</xdr:row>
      <xdr:rowOff>143491</xdr:rowOff>
    </xdr:to>
    <xdr:cxnSp macro="">
      <xdr:nvCxnSpPr>
        <xdr:cNvPr id="147" name="直線矢印コネクタ 146">
          <a:extLst>
            <a:ext uri="{FF2B5EF4-FFF2-40B4-BE49-F238E27FC236}">
              <a16:creationId xmlns:a16="http://schemas.microsoft.com/office/drawing/2014/main" id="{00000000-0008-0000-0000-00000E000000}"/>
            </a:ext>
          </a:extLst>
        </xdr:cNvPr>
        <xdr:cNvCxnSpPr/>
      </xdr:nvCxnSpPr>
      <xdr:spPr>
        <a:xfrm>
          <a:off x="1632857" y="75635920"/>
          <a:ext cx="36240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xdr:colOff>
      <xdr:row>126</xdr:row>
      <xdr:rowOff>1040937</xdr:rowOff>
    </xdr:from>
    <xdr:to>
      <xdr:col>9</xdr:col>
      <xdr:colOff>171901</xdr:colOff>
      <xdr:row>126</xdr:row>
      <xdr:rowOff>1040937</xdr:rowOff>
    </xdr:to>
    <xdr:cxnSp macro="">
      <xdr:nvCxnSpPr>
        <xdr:cNvPr id="148" name="直線矢印コネクタ 147">
          <a:extLst>
            <a:ext uri="{FF2B5EF4-FFF2-40B4-BE49-F238E27FC236}">
              <a16:creationId xmlns:a16="http://schemas.microsoft.com/office/drawing/2014/main" id="{00000000-0008-0000-0000-00000E000000}"/>
            </a:ext>
          </a:extLst>
        </xdr:cNvPr>
        <xdr:cNvCxnSpPr/>
      </xdr:nvCxnSpPr>
      <xdr:spPr>
        <a:xfrm>
          <a:off x="1646464" y="81091758"/>
          <a:ext cx="36240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114300</xdr:colOff>
      <xdr:row>117</xdr:row>
      <xdr:rowOff>34075</xdr:rowOff>
    </xdr:from>
    <xdr:to>
      <xdr:col>42</xdr:col>
      <xdr:colOff>23573</xdr:colOff>
      <xdr:row>117</xdr:row>
      <xdr:rowOff>312096</xdr:rowOff>
    </xdr:to>
    <xdr:sp macro="" textlink="">
      <xdr:nvSpPr>
        <xdr:cNvPr id="150" name="テキスト ボックス 149">
          <a:extLst>
            <a:ext uri="{FF2B5EF4-FFF2-40B4-BE49-F238E27FC236}">
              <a16:creationId xmlns:a16="http://schemas.microsoft.com/office/drawing/2014/main" id="{00000000-0008-0000-0000-000005000000}"/>
            </a:ext>
          </a:extLst>
        </xdr:cNvPr>
        <xdr:cNvSpPr txBox="1"/>
      </xdr:nvSpPr>
      <xdr:spPr>
        <a:xfrm>
          <a:off x="6348845" y="66882257"/>
          <a:ext cx="2403092" cy="278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一般競争契約（総合評価）</a:t>
          </a:r>
          <a:r>
            <a:rPr kumimoji="1" lang="en-US" altLang="ja-JP" sz="1050">
              <a:latin typeface="+mn-ea"/>
              <a:ea typeface="+mn-ea"/>
              <a:cs typeface="メイリオ" panose="020B0604030504040204" pitchFamily="50" charset="-128"/>
            </a:rPr>
            <a:t>】</a:t>
          </a:r>
        </a:p>
        <a:p>
          <a:endParaRPr kumimoji="1" lang="ja-JP" altLang="en-US" sz="1050">
            <a:latin typeface="+mn-ea"/>
            <a:ea typeface="+mn-ea"/>
            <a:cs typeface="メイリオ" panose="020B0604030504040204" pitchFamily="50" charset="-128"/>
          </a:endParaRPr>
        </a:p>
      </xdr:txBody>
    </xdr:sp>
    <xdr:clientData/>
  </xdr:twoCellAnchor>
  <xdr:twoCellAnchor>
    <xdr:from>
      <xdr:col>31</xdr:col>
      <xdr:colOff>9525</xdr:colOff>
      <xdr:row>117</xdr:row>
      <xdr:rowOff>1143000</xdr:rowOff>
    </xdr:from>
    <xdr:to>
      <xdr:col>41</xdr:col>
      <xdr:colOff>0</xdr:colOff>
      <xdr:row>117</xdr:row>
      <xdr:rowOff>1683000</xdr:rowOff>
    </xdr:to>
    <xdr:sp macro="" textlink="">
      <xdr:nvSpPr>
        <xdr:cNvPr id="151" name="テキスト ボックス 150">
          <a:extLst>
            <a:ext uri="{FF2B5EF4-FFF2-40B4-BE49-F238E27FC236}">
              <a16:creationId xmlns:a16="http://schemas.microsoft.com/office/drawing/2014/main" id="{00000000-0008-0000-0000-00005D000000}"/>
            </a:ext>
          </a:extLst>
        </xdr:cNvPr>
        <xdr:cNvSpPr txBox="1"/>
      </xdr:nvSpPr>
      <xdr:spPr>
        <a:xfrm>
          <a:off x="6336846" y="68389500"/>
          <a:ext cx="2031547" cy="54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ysClr val="windowText" lastClr="000000"/>
              </a:solidFill>
              <a:latin typeface="+mn-ea"/>
              <a:ea typeface="+mn-ea"/>
              <a:cs typeface="メイリオ" panose="020B0604030504040204" pitchFamily="50" charset="-128"/>
            </a:rPr>
            <a:t>J.</a:t>
          </a:r>
          <a:r>
            <a:rPr kumimoji="1" lang="ja-JP" altLang="en-US" sz="1050">
              <a:solidFill>
                <a:sysClr val="windowText" lastClr="000000"/>
              </a:solidFill>
              <a:latin typeface="+mn-ea"/>
              <a:ea typeface="+mn-ea"/>
              <a:cs typeface="メイリオ" panose="020B0604030504040204" pitchFamily="50" charset="-128"/>
            </a:rPr>
            <a:t>内閣府事務費</a:t>
          </a:r>
          <a:endParaRPr kumimoji="1" lang="en-US" altLang="ja-JP" sz="1050">
            <a:solidFill>
              <a:sysClr val="windowText" lastClr="000000"/>
            </a:solidFill>
            <a:latin typeface="+mn-ea"/>
            <a:ea typeface="+mn-ea"/>
            <a:cs typeface="メイリオ" panose="020B0604030504040204" pitchFamily="50" charset="-128"/>
          </a:endParaRPr>
        </a:p>
        <a:p>
          <a:pPr algn="ctr">
            <a:lnSpc>
              <a:spcPts val="1400"/>
            </a:lnSpc>
          </a:pPr>
          <a:r>
            <a:rPr kumimoji="1" lang="en-US" altLang="ja-JP" sz="1050">
              <a:solidFill>
                <a:sysClr val="windowText" lastClr="000000"/>
              </a:solidFill>
              <a:latin typeface="+mn-ea"/>
              <a:ea typeface="+mn-ea"/>
              <a:cs typeface="メイリオ" panose="020B0604030504040204" pitchFamily="50" charset="-128"/>
            </a:rPr>
            <a:t>317.6</a:t>
          </a:r>
          <a:r>
            <a:rPr kumimoji="1" lang="ja-JP" altLang="en-US" sz="1050">
              <a:solidFill>
                <a:sysClr val="windowText" lastClr="000000"/>
              </a:solidFill>
              <a:latin typeface="+mn-ea"/>
              <a:ea typeface="+mn-ea"/>
              <a:cs typeface="メイリオ" panose="020B0604030504040204" pitchFamily="50" charset="-128"/>
            </a:rPr>
            <a:t>百万円</a:t>
          </a:r>
        </a:p>
      </xdr:txBody>
    </xdr:sp>
    <xdr:clientData/>
  </xdr:twoCellAnchor>
  <xdr:twoCellAnchor>
    <xdr:from>
      <xdr:col>22</xdr:col>
      <xdr:colOff>0</xdr:colOff>
      <xdr:row>117</xdr:row>
      <xdr:rowOff>547409</xdr:rowOff>
    </xdr:from>
    <xdr:to>
      <xdr:col>22</xdr:col>
      <xdr:colOff>0</xdr:colOff>
      <xdr:row>117</xdr:row>
      <xdr:rowOff>1447409</xdr:rowOff>
    </xdr:to>
    <xdr:cxnSp macro="">
      <xdr:nvCxnSpPr>
        <xdr:cNvPr id="152" name="直線コネクタ 151">
          <a:extLst>
            <a:ext uri="{FF2B5EF4-FFF2-40B4-BE49-F238E27FC236}">
              <a16:creationId xmlns:a16="http://schemas.microsoft.com/office/drawing/2014/main" id="{00000000-0008-0000-0000-00002D000000}"/>
            </a:ext>
          </a:extLst>
        </xdr:cNvPr>
        <xdr:cNvCxnSpPr/>
      </xdr:nvCxnSpPr>
      <xdr:spPr>
        <a:xfrm>
          <a:off x="4490357" y="67793909"/>
          <a:ext cx="0" cy="90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198293</xdr:colOff>
      <xdr:row>128</xdr:row>
      <xdr:rowOff>9888</xdr:rowOff>
    </xdr:from>
    <xdr:to>
      <xdr:col>14</xdr:col>
      <xdr:colOff>186417</xdr:colOff>
      <xdr:row>129</xdr:row>
      <xdr:rowOff>0</xdr:rowOff>
    </xdr:to>
    <xdr:sp macro="" textlink="">
      <xdr:nvSpPr>
        <xdr:cNvPr id="155" name="テキスト ボックス 154">
          <a:extLst>
            <a:ext uri="{FF2B5EF4-FFF2-40B4-BE49-F238E27FC236}">
              <a16:creationId xmlns:a16="http://schemas.microsoft.com/office/drawing/2014/main" id="{00000000-0008-0000-0000-000090000000}"/>
            </a:ext>
          </a:extLst>
        </xdr:cNvPr>
        <xdr:cNvSpPr txBox="1"/>
      </xdr:nvSpPr>
      <xdr:spPr>
        <a:xfrm>
          <a:off x="2035257" y="82387531"/>
          <a:ext cx="1008660" cy="214004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chemeClr val="tx1"/>
              </a:solidFill>
              <a:latin typeface="+mn-ea"/>
              <a:ea typeface="+mn-ea"/>
              <a:cs typeface="メイリオ" panose="020B0604030504040204" pitchFamily="50" charset="-128"/>
            </a:rPr>
            <a:t>農林水産省</a:t>
          </a:r>
        </a:p>
        <a:p>
          <a:pPr algn="ctr">
            <a:lnSpc>
              <a:spcPts val="1200"/>
            </a:lnSpc>
          </a:pPr>
          <a:r>
            <a:rPr kumimoji="1" lang="en-US" altLang="ja-JP" sz="1200">
              <a:solidFill>
                <a:schemeClr val="tx1"/>
              </a:solidFill>
              <a:latin typeface="+mn-ea"/>
              <a:ea typeface="+mn-ea"/>
              <a:cs typeface="メイリオ" panose="020B0604030504040204" pitchFamily="50" charset="-128"/>
            </a:rPr>
            <a:t>2,256.0</a:t>
          </a:r>
          <a:r>
            <a:rPr kumimoji="1" lang="ja-JP" altLang="en-US" sz="1200">
              <a:solidFill>
                <a:schemeClr val="tx1"/>
              </a:solidFill>
              <a:latin typeface="+mn-ea"/>
              <a:ea typeface="+mn-ea"/>
              <a:cs typeface="メイリオ" panose="020B0604030504040204" pitchFamily="50" charset="-128"/>
            </a:rPr>
            <a:t>百万円</a:t>
          </a:r>
        </a:p>
      </xdr:txBody>
    </xdr:sp>
    <xdr:clientData/>
  </xdr:twoCellAnchor>
  <xdr:twoCellAnchor>
    <xdr:from>
      <xdr:col>7</xdr:col>
      <xdr:colOff>0</xdr:colOff>
      <xdr:row>117</xdr:row>
      <xdr:rowOff>0</xdr:rowOff>
    </xdr:from>
    <xdr:to>
      <xdr:col>12</xdr:col>
      <xdr:colOff>0</xdr:colOff>
      <xdr:row>118</xdr:row>
      <xdr:rowOff>0</xdr:rowOff>
    </xdr:to>
    <xdr:sp macro="" textlink="">
      <xdr:nvSpPr>
        <xdr:cNvPr id="156" name="テキスト ボックス 155">
          <a:extLst>
            <a:ext uri="{FF2B5EF4-FFF2-40B4-BE49-F238E27FC236}">
              <a16:creationId xmlns:a16="http://schemas.microsoft.com/office/drawing/2014/main" id="{00000000-0008-0000-0000-00002A000000}"/>
            </a:ext>
          </a:extLst>
        </xdr:cNvPr>
        <xdr:cNvSpPr txBox="1"/>
      </xdr:nvSpPr>
      <xdr:spPr>
        <a:xfrm>
          <a:off x="1428750" y="67246500"/>
          <a:ext cx="1020536" cy="1905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200">
              <a:solidFill>
                <a:sysClr val="windowText" lastClr="000000"/>
              </a:solidFill>
              <a:effectLst/>
              <a:latin typeface="+mn-ea"/>
              <a:ea typeface="+mn-ea"/>
              <a:cs typeface="メイリオ" panose="020B0604030504040204" pitchFamily="50" charset="-128"/>
            </a:rPr>
            <a:t>内閣府</a:t>
          </a:r>
          <a:endParaRPr lang="ja-JP" altLang="ja-JP" sz="1200">
            <a:solidFill>
              <a:sysClr val="windowText" lastClr="000000"/>
            </a:solidFill>
            <a:effectLst/>
            <a:latin typeface="+mn-ea"/>
            <a:ea typeface="+mn-ea"/>
            <a:cs typeface="メイリオ" panose="020B0604030504040204" pitchFamily="50" charset="-128"/>
          </a:endParaRPr>
        </a:p>
        <a:p>
          <a:pPr algn="ctr">
            <a:lnSpc>
              <a:spcPts val="1400"/>
            </a:lnSpc>
          </a:pPr>
          <a:r>
            <a:rPr kumimoji="1" lang="en-US" altLang="ja-JP" sz="1200">
              <a:solidFill>
                <a:sysClr val="windowText" lastClr="000000"/>
              </a:solidFill>
              <a:latin typeface="+mn-ea"/>
              <a:ea typeface="+mn-ea"/>
              <a:cs typeface="メイリオ" panose="020B0604030504040204" pitchFamily="50" charset="-128"/>
            </a:rPr>
            <a:t>34,502.7</a:t>
          </a:r>
        </a:p>
        <a:p>
          <a:pPr algn="ctr">
            <a:lnSpc>
              <a:spcPts val="1400"/>
            </a:lnSpc>
          </a:pPr>
          <a:r>
            <a:rPr kumimoji="1" lang="ja-JP" altLang="en-US" sz="1200">
              <a:solidFill>
                <a:sysClr val="windowText" lastClr="000000"/>
              </a:solidFill>
              <a:latin typeface="+mn-ea"/>
              <a:ea typeface="+mn-ea"/>
              <a:cs typeface="メイリオ" panose="020B0604030504040204" pitchFamily="50" charset="-128"/>
            </a:rPr>
            <a:t>百万円</a:t>
          </a:r>
        </a:p>
      </xdr:txBody>
    </xdr:sp>
    <xdr:clientData/>
  </xdr:twoCellAnchor>
  <xdr:twoCellAnchor>
    <xdr:from>
      <xdr:col>8</xdr:col>
      <xdr:colOff>4762</xdr:colOff>
      <xdr:row>118</xdr:row>
      <xdr:rowOff>0</xdr:rowOff>
    </xdr:from>
    <xdr:to>
      <xdr:col>8</xdr:col>
      <xdr:colOff>4762</xdr:colOff>
      <xdr:row>133</xdr:row>
      <xdr:rowOff>897429</xdr:rowOff>
    </xdr:to>
    <xdr:cxnSp macro="">
      <xdr:nvCxnSpPr>
        <xdr:cNvPr id="157" name="直線コネクタ 156">
          <a:extLst>
            <a:ext uri="{FF2B5EF4-FFF2-40B4-BE49-F238E27FC236}">
              <a16:creationId xmlns:a16="http://schemas.microsoft.com/office/drawing/2014/main" id="{00000000-0008-0000-0000-000032010000}"/>
            </a:ext>
          </a:extLst>
        </xdr:cNvPr>
        <xdr:cNvCxnSpPr/>
      </xdr:nvCxnSpPr>
      <xdr:spPr>
        <a:xfrm flipH="1">
          <a:off x="1637619" y="68661643"/>
          <a:ext cx="0" cy="1951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121</xdr:row>
      <xdr:rowOff>1</xdr:rowOff>
    </xdr:from>
    <xdr:to>
      <xdr:col>14</xdr:col>
      <xdr:colOff>185962</xdr:colOff>
      <xdr:row>125</xdr:row>
      <xdr:rowOff>1</xdr:rowOff>
    </xdr:to>
    <xdr:sp macro="" textlink="">
      <xdr:nvSpPr>
        <xdr:cNvPr id="159" name="テキスト ボックス 158">
          <a:extLst>
            <a:ext uri="{FF2B5EF4-FFF2-40B4-BE49-F238E27FC236}">
              <a16:creationId xmlns:a16="http://schemas.microsoft.com/office/drawing/2014/main" id="{00000000-0008-0000-0000-000052000000}"/>
            </a:ext>
          </a:extLst>
        </xdr:cNvPr>
        <xdr:cNvSpPr txBox="1"/>
      </xdr:nvSpPr>
      <xdr:spPr>
        <a:xfrm>
          <a:off x="2017059" y="71616795"/>
          <a:ext cx="992785" cy="7048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ea"/>
              <a:ea typeface="+mn-ea"/>
              <a:cs typeface="メイリオ" panose="020B0604030504040204" pitchFamily="50" charset="-128"/>
            </a:rPr>
            <a:t>文部科学省</a:t>
          </a:r>
          <a:endParaRPr kumimoji="1" lang="en-US" altLang="ja-JP" sz="1200">
            <a:solidFill>
              <a:schemeClr val="tx1"/>
            </a:solidFill>
            <a:effectLst/>
            <a:latin typeface="+mn-ea"/>
            <a:ea typeface="+mn-ea"/>
            <a:cs typeface="メイリオ" panose="020B060403050404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ea"/>
              <a:ea typeface="+mn-ea"/>
              <a:cs typeface="メイリオ" panose="020B0604030504040204" pitchFamily="50" charset="-128"/>
            </a:rPr>
            <a:t>17,829.2</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ea"/>
              <a:ea typeface="+mn-ea"/>
              <a:cs typeface="メイリオ" panose="020B0604030504040204" pitchFamily="50" charset="-128"/>
            </a:rPr>
            <a:t>百</a:t>
          </a:r>
          <a:r>
            <a:rPr kumimoji="1" lang="ja-JP" altLang="ja-JP" sz="1200">
              <a:solidFill>
                <a:schemeClr val="tx1"/>
              </a:solidFill>
              <a:effectLst/>
              <a:latin typeface="+mn-ea"/>
              <a:ea typeface="+mn-ea"/>
              <a:cs typeface="メイリオ" panose="020B0604030504040204" pitchFamily="50" charset="-128"/>
            </a:rPr>
            <a:t>万円</a:t>
          </a:r>
          <a:endParaRPr lang="ja-JP" altLang="ja-JP" sz="1800">
            <a:solidFill>
              <a:schemeClr val="tx1"/>
            </a:solidFill>
            <a:effectLst/>
            <a:latin typeface="+mn-ea"/>
            <a:ea typeface="+mn-ea"/>
            <a:cs typeface="メイリオ" panose="020B0604030504040204" pitchFamily="50" charset="-128"/>
          </a:endParaRPr>
        </a:p>
      </xdr:txBody>
    </xdr:sp>
    <xdr:clientData/>
  </xdr:twoCellAnchor>
  <xdr:twoCellAnchor>
    <xdr:from>
      <xdr:col>14</xdr:col>
      <xdr:colOff>196422</xdr:colOff>
      <xdr:row>121</xdr:row>
      <xdr:rowOff>507547</xdr:rowOff>
    </xdr:from>
    <xdr:to>
      <xdr:col>16</xdr:col>
      <xdr:colOff>150609</xdr:colOff>
      <xdr:row>121</xdr:row>
      <xdr:rowOff>507547</xdr:rowOff>
    </xdr:to>
    <xdr:cxnSp macro="">
      <xdr:nvCxnSpPr>
        <xdr:cNvPr id="160" name="直線矢印コネクタ 159">
          <a:extLst>
            <a:ext uri="{FF2B5EF4-FFF2-40B4-BE49-F238E27FC236}">
              <a16:creationId xmlns:a16="http://schemas.microsoft.com/office/drawing/2014/main" id="{00000000-0008-0000-0000-00000E000000}"/>
            </a:ext>
          </a:extLst>
        </xdr:cNvPr>
        <xdr:cNvCxnSpPr/>
      </xdr:nvCxnSpPr>
      <xdr:spPr>
        <a:xfrm>
          <a:off x="3053922" y="72570976"/>
          <a:ext cx="36240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197094</xdr:colOff>
      <xdr:row>121</xdr:row>
      <xdr:rowOff>1515683</xdr:rowOff>
    </xdr:from>
    <xdr:to>
      <xdr:col>30</xdr:col>
      <xdr:colOff>157561</xdr:colOff>
      <xdr:row>121</xdr:row>
      <xdr:rowOff>1515683</xdr:rowOff>
    </xdr:to>
    <xdr:cxnSp macro="">
      <xdr:nvCxnSpPr>
        <xdr:cNvPr id="161" name="直線矢印コネクタ 160">
          <a:extLst>
            <a:ext uri="{FF2B5EF4-FFF2-40B4-BE49-F238E27FC236}">
              <a16:creationId xmlns:a16="http://schemas.microsoft.com/office/drawing/2014/main" id="{00000000-0008-0000-0000-00000E000000}"/>
            </a:ext>
          </a:extLst>
        </xdr:cNvPr>
        <xdr:cNvCxnSpPr/>
      </xdr:nvCxnSpPr>
      <xdr:spPr>
        <a:xfrm flipV="1">
          <a:off x="5912094" y="73579112"/>
          <a:ext cx="36868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121</xdr:row>
      <xdr:rowOff>540856</xdr:rowOff>
    </xdr:from>
    <xdr:to>
      <xdr:col>30</xdr:col>
      <xdr:colOff>137624</xdr:colOff>
      <xdr:row>121</xdr:row>
      <xdr:rowOff>540856</xdr:rowOff>
    </xdr:to>
    <xdr:cxnSp macro="">
      <xdr:nvCxnSpPr>
        <xdr:cNvPr id="162" name="直線矢印コネクタ 161">
          <a:extLst>
            <a:ext uri="{FF2B5EF4-FFF2-40B4-BE49-F238E27FC236}">
              <a16:creationId xmlns:a16="http://schemas.microsoft.com/office/drawing/2014/main" id="{00000000-0008-0000-0000-00000E000000}"/>
            </a:ext>
          </a:extLst>
        </xdr:cNvPr>
        <xdr:cNvCxnSpPr/>
      </xdr:nvCxnSpPr>
      <xdr:spPr>
        <a:xfrm>
          <a:off x="5647765" y="72157650"/>
          <a:ext cx="5410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1896</xdr:colOff>
      <xdr:row>121</xdr:row>
      <xdr:rowOff>537882</xdr:rowOff>
    </xdr:from>
    <xdr:to>
      <xdr:col>29</xdr:col>
      <xdr:colOff>1896</xdr:colOff>
      <xdr:row>121</xdr:row>
      <xdr:rowOff>1509882</xdr:rowOff>
    </xdr:to>
    <xdr:cxnSp macro="">
      <xdr:nvCxnSpPr>
        <xdr:cNvPr id="163" name="直線コネクタ 162">
          <a:extLst>
            <a:ext uri="{FF2B5EF4-FFF2-40B4-BE49-F238E27FC236}">
              <a16:creationId xmlns:a16="http://schemas.microsoft.com/office/drawing/2014/main" id="{00000000-0008-0000-0000-00002D000000}"/>
            </a:ext>
          </a:extLst>
        </xdr:cNvPr>
        <xdr:cNvCxnSpPr/>
      </xdr:nvCxnSpPr>
      <xdr:spPr>
        <a:xfrm>
          <a:off x="5921003" y="72601311"/>
          <a:ext cx="0" cy="97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122</xdr:row>
      <xdr:rowOff>594712</xdr:rowOff>
    </xdr:from>
    <xdr:to>
      <xdr:col>16</xdr:col>
      <xdr:colOff>158294</xdr:colOff>
      <xdr:row>122</xdr:row>
      <xdr:rowOff>594712</xdr:rowOff>
    </xdr:to>
    <xdr:cxnSp macro="">
      <xdr:nvCxnSpPr>
        <xdr:cNvPr id="164" name="直線矢印コネクタ 163">
          <a:extLst>
            <a:ext uri="{FF2B5EF4-FFF2-40B4-BE49-F238E27FC236}">
              <a16:creationId xmlns:a16="http://schemas.microsoft.com/office/drawing/2014/main" id="{00000000-0008-0000-0000-00000E000000}"/>
            </a:ext>
          </a:extLst>
        </xdr:cNvPr>
        <xdr:cNvCxnSpPr/>
      </xdr:nvCxnSpPr>
      <xdr:spPr>
        <a:xfrm>
          <a:off x="3025588" y="74363036"/>
          <a:ext cx="36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197223</xdr:colOff>
      <xdr:row>122</xdr:row>
      <xdr:rowOff>569991</xdr:rowOff>
    </xdr:from>
    <xdr:to>
      <xdr:col>30</xdr:col>
      <xdr:colOff>133141</xdr:colOff>
      <xdr:row>122</xdr:row>
      <xdr:rowOff>569991</xdr:rowOff>
    </xdr:to>
    <xdr:cxnSp macro="">
      <xdr:nvCxnSpPr>
        <xdr:cNvPr id="165" name="直線矢印コネクタ 164">
          <a:extLst>
            <a:ext uri="{FF2B5EF4-FFF2-40B4-BE49-F238E27FC236}">
              <a16:creationId xmlns:a16="http://schemas.microsoft.com/office/drawing/2014/main" id="{00000000-0008-0000-0000-00000E000000}"/>
            </a:ext>
          </a:extLst>
        </xdr:cNvPr>
        <xdr:cNvCxnSpPr/>
      </xdr:nvCxnSpPr>
      <xdr:spPr>
        <a:xfrm>
          <a:off x="5643282" y="74338315"/>
          <a:ext cx="5410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123</xdr:row>
      <xdr:rowOff>571500</xdr:rowOff>
    </xdr:from>
    <xdr:to>
      <xdr:col>16</xdr:col>
      <xdr:colOff>158294</xdr:colOff>
      <xdr:row>123</xdr:row>
      <xdr:rowOff>571500</xdr:rowOff>
    </xdr:to>
    <xdr:cxnSp macro="">
      <xdr:nvCxnSpPr>
        <xdr:cNvPr id="166" name="直線矢印コネクタ 165">
          <a:extLst>
            <a:ext uri="{FF2B5EF4-FFF2-40B4-BE49-F238E27FC236}">
              <a16:creationId xmlns:a16="http://schemas.microsoft.com/office/drawing/2014/main" id="{00000000-0008-0000-0000-00000E000000}"/>
            </a:ext>
          </a:extLst>
        </xdr:cNvPr>
        <xdr:cNvCxnSpPr/>
      </xdr:nvCxnSpPr>
      <xdr:spPr>
        <a:xfrm>
          <a:off x="3061607" y="76689857"/>
          <a:ext cx="36240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123</xdr:row>
      <xdr:rowOff>571500</xdr:rowOff>
    </xdr:from>
    <xdr:to>
      <xdr:col>30</xdr:col>
      <xdr:colOff>142435</xdr:colOff>
      <xdr:row>123</xdr:row>
      <xdr:rowOff>571500</xdr:rowOff>
    </xdr:to>
    <xdr:cxnSp macro="">
      <xdr:nvCxnSpPr>
        <xdr:cNvPr id="167" name="直線矢印コネクタ 166">
          <a:extLst>
            <a:ext uri="{FF2B5EF4-FFF2-40B4-BE49-F238E27FC236}">
              <a16:creationId xmlns:a16="http://schemas.microsoft.com/office/drawing/2014/main" id="{00000000-0008-0000-0000-00000E000000}"/>
            </a:ext>
          </a:extLst>
        </xdr:cNvPr>
        <xdr:cNvCxnSpPr/>
      </xdr:nvCxnSpPr>
      <xdr:spPr>
        <a:xfrm>
          <a:off x="5565913" y="76059196"/>
          <a:ext cx="54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124</xdr:row>
      <xdr:rowOff>633133</xdr:rowOff>
    </xdr:from>
    <xdr:to>
      <xdr:col>30</xdr:col>
      <xdr:colOff>143736</xdr:colOff>
      <xdr:row>124</xdr:row>
      <xdr:rowOff>633133</xdr:rowOff>
    </xdr:to>
    <xdr:cxnSp macro="">
      <xdr:nvCxnSpPr>
        <xdr:cNvPr id="168" name="直線矢印コネクタ 167">
          <a:extLst>
            <a:ext uri="{FF2B5EF4-FFF2-40B4-BE49-F238E27FC236}">
              <a16:creationId xmlns:a16="http://schemas.microsoft.com/office/drawing/2014/main" id="{00000000-0008-0000-0000-00000E000000}"/>
            </a:ext>
          </a:extLst>
        </xdr:cNvPr>
        <xdr:cNvCxnSpPr/>
      </xdr:nvCxnSpPr>
      <xdr:spPr>
        <a:xfrm>
          <a:off x="5647765" y="77953721"/>
          <a:ext cx="54714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124</xdr:row>
      <xdr:rowOff>633132</xdr:rowOff>
    </xdr:from>
    <xdr:to>
      <xdr:col>16</xdr:col>
      <xdr:colOff>144687</xdr:colOff>
      <xdr:row>124</xdr:row>
      <xdr:rowOff>633132</xdr:rowOff>
    </xdr:to>
    <xdr:cxnSp macro="">
      <xdr:nvCxnSpPr>
        <xdr:cNvPr id="169" name="直線矢印コネクタ 168">
          <a:extLst>
            <a:ext uri="{FF2B5EF4-FFF2-40B4-BE49-F238E27FC236}">
              <a16:creationId xmlns:a16="http://schemas.microsoft.com/office/drawing/2014/main" id="{00000000-0008-0000-0000-00000E000000}"/>
            </a:ext>
          </a:extLst>
        </xdr:cNvPr>
        <xdr:cNvCxnSpPr/>
      </xdr:nvCxnSpPr>
      <xdr:spPr>
        <a:xfrm>
          <a:off x="3014382" y="77953720"/>
          <a:ext cx="35759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124</xdr:row>
      <xdr:rowOff>1609047</xdr:rowOff>
    </xdr:from>
    <xdr:to>
      <xdr:col>30</xdr:col>
      <xdr:colOff>164574</xdr:colOff>
      <xdr:row>124</xdr:row>
      <xdr:rowOff>1609047</xdr:rowOff>
    </xdr:to>
    <xdr:cxnSp macro="">
      <xdr:nvCxnSpPr>
        <xdr:cNvPr id="170" name="直線矢印コネクタ 169">
          <a:extLst>
            <a:ext uri="{FF2B5EF4-FFF2-40B4-BE49-F238E27FC236}">
              <a16:creationId xmlns:a16="http://schemas.microsoft.com/office/drawing/2014/main" id="{00000000-0008-0000-0000-00000E000000}"/>
            </a:ext>
          </a:extLst>
        </xdr:cNvPr>
        <xdr:cNvCxnSpPr/>
      </xdr:nvCxnSpPr>
      <xdr:spPr>
        <a:xfrm flipV="1">
          <a:off x="5764696" y="79250221"/>
          <a:ext cx="36335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626</xdr:colOff>
      <xdr:row>124</xdr:row>
      <xdr:rowOff>631246</xdr:rowOff>
    </xdr:from>
    <xdr:to>
      <xdr:col>29</xdr:col>
      <xdr:colOff>626</xdr:colOff>
      <xdr:row>124</xdr:row>
      <xdr:rowOff>1603246</xdr:rowOff>
    </xdr:to>
    <xdr:cxnSp macro="">
      <xdr:nvCxnSpPr>
        <xdr:cNvPr id="171" name="直線コネクタ 170">
          <a:extLst>
            <a:ext uri="{FF2B5EF4-FFF2-40B4-BE49-F238E27FC236}">
              <a16:creationId xmlns:a16="http://schemas.microsoft.com/office/drawing/2014/main" id="{00000000-0008-0000-0000-00002D000000}"/>
            </a:ext>
          </a:extLst>
        </xdr:cNvPr>
        <xdr:cNvCxnSpPr/>
      </xdr:nvCxnSpPr>
      <xdr:spPr>
        <a:xfrm>
          <a:off x="5765322" y="78272420"/>
          <a:ext cx="0" cy="97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126</xdr:row>
      <xdr:rowOff>0</xdr:rowOff>
    </xdr:from>
    <xdr:to>
      <xdr:col>15</xdr:col>
      <xdr:colOff>2178</xdr:colOff>
      <xdr:row>127</xdr:row>
      <xdr:rowOff>0</xdr:rowOff>
    </xdr:to>
    <xdr:sp macro="" textlink="">
      <xdr:nvSpPr>
        <xdr:cNvPr id="172" name="テキスト ボックス 171">
          <a:extLst>
            <a:ext uri="{FF2B5EF4-FFF2-40B4-BE49-F238E27FC236}">
              <a16:creationId xmlns:a16="http://schemas.microsoft.com/office/drawing/2014/main" id="{00000000-0008-0000-0000-000090000000}"/>
            </a:ext>
          </a:extLst>
        </xdr:cNvPr>
        <xdr:cNvSpPr txBox="1"/>
      </xdr:nvSpPr>
      <xdr:spPr>
        <a:xfrm>
          <a:off x="2041071" y="80050821"/>
          <a:ext cx="1022714" cy="214992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chemeClr val="tx1"/>
              </a:solidFill>
              <a:latin typeface="+mn-ea"/>
              <a:ea typeface="+mn-ea"/>
              <a:cs typeface="メイリオ" panose="020B0604030504040204" pitchFamily="50" charset="-128"/>
            </a:rPr>
            <a:t>厚生労働省</a:t>
          </a:r>
          <a:endParaRPr kumimoji="1" lang="en-US" altLang="ja-JP" sz="1200">
            <a:solidFill>
              <a:schemeClr val="tx1"/>
            </a:solidFill>
            <a:latin typeface="+mn-ea"/>
            <a:ea typeface="+mn-ea"/>
            <a:cs typeface="メイリオ" panose="020B0604030504040204" pitchFamily="50" charset="-128"/>
          </a:endParaRPr>
        </a:p>
        <a:p>
          <a:pPr algn="ctr">
            <a:lnSpc>
              <a:spcPts val="1200"/>
            </a:lnSpc>
          </a:pPr>
          <a:r>
            <a:rPr kumimoji="1" lang="en-US" altLang="ja-JP" sz="1200">
              <a:solidFill>
                <a:schemeClr val="tx1"/>
              </a:solidFill>
              <a:latin typeface="+mn-ea"/>
              <a:ea typeface="+mn-ea"/>
              <a:cs typeface="メイリオ" panose="020B0604030504040204" pitchFamily="50" charset="-128"/>
            </a:rPr>
            <a:t>3,099.5</a:t>
          </a:r>
          <a:r>
            <a:rPr kumimoji="1" lang="ja-JP" altLang="en-US" sz="1200">
              <a:solidFill>
                <a:schemeClr val="tx1"/>
              </a:solidFill>
              <a:latin typeface="+mn-ea"/>
              <a:ea typeface="+mn-ea"/>
              <a:cs typeface="メイリオ" panose="020B0604030504040204" pitchFamily="50" charset="-128"/>
            </a:rPr>
            <a:t>百万円</a:t>
          </a:r>
        </a:p>
      </xdr:txBody>
    </xdr:sp>
    <xdr:clientData/>
  </xdr:twoCellAnchor>
  <xdr:twoCellAnchor>
    <xdr:from>
      <xdr:col>15</xdr:col>
      <xdr:colOff>0</xdr:colOff>
      <xdr:row>126</xdr:row>
      <xdr:rowOff>598715</xdr:rowOff>
    </xdr:from>
    <xdr:to>
      <xdr:col>16</xdr:col>
      <xdr:colOff>158294</xdr:colOff>
      <xdr:row>126</xdr:row>
      <xdr:rowOff>598715</xdr:rowOff>
    </xdr:to>
    <xdr:cxnSp macro="">
      <xdr:nvCxnSpPr>
        <xdr:cNvPr id="173" name="直線矢印コネクタ 172">
          <a:extLst>
            <a:ext uri="{FF2B5EF4-FFF2-40B4-BE49-F238E27FC236}">
              <a16:creationId xmlns:a16="http://schemas.microsoft.com/office/drawing/2014/main" id="{00000000-0008-0000-0000-00000E000000}"/>
            </a:ext>
          </a:extLst>
        </xdr:cNvPr>
        <xdr:cNvCxnSpPr/>
      </xdr:nvCxnSpPr>
      <xdr:spPr>
        <a:xfrm>
          <a:off x="3061607" y="80649536"/>
          <a:ext cx="36240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11206</xdr:colOff>
      <xdr:row>128</xdr:row>
      <xdr:rowOff>873261</xdr:rowOff>
    </xdr:from>
    <xdr:to>
      <xdr:col>9</xdr:col>
      <xdr:colOff>169500</xdr:colOff>
      <xdr:row>128</xdr:row>
      <xdr:rowOff>873261</xdr:rowOff>
    </xdr:to>
    <xdr:cxnSp macro="">
      <xdr:nvCxnSpPr>
        <xdr:cNvPr id="174" name="直線矢印コネクタ 173">
          <a:extLst>
            <a:ext uri="{FF2B5EF4-FFF2-40B4-BE49-F238E27FC236}">
              <a16:creationId xmlns:a16="http://schemas.microsoft.com/office/drawing/2014/main" id="{00000000-0008-0000-0000-00000E000000}"/>
            </a:ext>
          </a:extLst>
        </xdr:cNvPr>
        <xdr:cNvCxnSpPr/>
      </xdr:nvCxnSpPr>
      <xdr:spPr>
        <a:xfrm>
          <a:off x="1644063" y="82339225"/>
          <a:ext cx="36240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81642</xdr:colOff>
      <xdr:row>126</xdr:row>
      <xdr:rowOff>557893</xdr:rowOff>
    </xdr:from>
    <xdr:to>
      <xdr:col>30</xdr:col>
      <xdr:colOff>177428</xdr:colOff>
      <xdr:row>126</xdr:row>
      <xdr:rowOff>557893</xdr:rowOff>
    </xdr:to>
    <xdr:cxnSp macro="">
      <xdr:nvCxnSpPr>
        <xdr:cNvPr id="179" name="直線矢印コネクタ 178">
          <a:extLst>
            <a:ext uri="{FF2B5EF4-FFF2-40B4-BE49-F238E27FC236}">
              <a16:creationId xmlns:a16="http://schemas.microsoft.com/office/drawing/2014/main" id="{00000000-0008-0000-0000-00000E000000}"/>
            </a:ext>
          </a:extLst>
        </xdr:cNvPr>
        <xdr:cNvCxnSpPr/>
      </xdr:nvCxnSpPr>
      <xdr:spPr>
        <a:xfrm>
          <a:off x="5796642" y="94556036"/>
          <a:ext cx="50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128</xdr:row>
      <xdr:rowOff>592349</xdr:rowOff>
    </xdr:from>
    <xdr:to>
      <xdr:col>16</xdr:col>
      <xdr:colOff>158294</xdr:colOff>
      <xdr:row>128</xdr:row>
      <xdr:rowOff>592349</xdr:rowOff>
    </xdr:to>
    <xdr:cxnSp macro="">
      <xdr:nvCxnSpPr>
        <xdr:cNvPr id="121" name="直線矢印コネクタ 120">
          <a:extLst>
            <a:ext uri="{FF2B5EF4-FFF2-40B4-BE49-F238E27FC236}">
              <a16:creationId xmlns:a16="http://schemas.microsoft.com/office/drawing/2014/main" id="{00000000-0008-0000-0000-00000E000000}"/>
            </a:ext>
          </a:extLst>
        </xdr:cNvPr>
        <xdr:cNvCxnSpPr/>
      </xdr:nvCxnSpPr>
      <xdr:spPr>
        <a:xfrm>
          <a:off x="3025588" y="81588467"/>
          <a:ext cx="36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128</xdr:row>
      <xdr:rowOff>618761</xdr:rowOff>
    </xdr:from>
    <xdr:to>
      <xdr:col>30</xdr:col>
      <xdr:colOff>143736</xdr:colOff>
      <xdr:row>128</xdr:row>
      <xdr:rowOff>618761</xdr:rowOff>
    </xdr:to>
    <xdr:cxnSp macro="">
      <xdr:nvCxnSpPr>
        <xdr:cNvPr id="122" name="直線矢印コネクタ 121">
          <a:extLst>
            <a:ext uri="{FF2B5EF4-FFF2-40B4-BE49-F238E27FC236}">
              <a16:creationId xmlns:a16="http://schemas.microsoft.com/office/drawing/2014/main" id="{00000000-0008-0000-0000-00000E000000}"/>
            </a:ext>
          </a:extLst>
        </xdr:cNvPr>
        <xdr:cNvCxnSpPr/>
      </xdr:nvCxnSpPr>
      <xdr:spPr>
        <a:xfrm>
          <a:off x="5647765" y="81614879"/>
          <a:ext cx="54714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130</xdr:row>
      <xdr:rowOff>0</xdr:rowOff>
    </xdr:from>
    <xdr:to>
      <xdr:col>14</xdr:col>
      <xdr:colOff>201177</xdr:colOff>
      <xdr:row>131</xdr:row>
      <xdr:rowOff>2140324</xdr:rowOff>
    </xdr:to>
    <xdr:sp macro="" textlink="">
      <xdr:nvSpPr>
        <xdr:cNvPr id="123" name="テキスト ボックス 122"/>
        <xdr:cNvSpPr txBox="1"/>
      </xdr:nvSpPr>
      <xdr:spPr>
        <a:xfrm>
          <a:off x="2017059" y="82811471"/>
          <a:ext cx="1008000" cy="4291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chemeClr val="tx1"/>
              </a:solidFill>
              <a:latin typeface="+mn-ea"/>
              <a:ea typeface="+mn-ea"/>
              <a:cs typeface="メイリオ" panose="020B0604030504040204" pitchFamily="50" charset="-128"/>
            </a:rPr>
            <a:t>経済産業省</a:t>
          </a:r>
          <a:endParaRPr kumimoji="1" lang="en-US" altLang="ja-JP" sz="1200">
            <a:solidFill>
              <a:schemeClr val="tx1"/>
            </a:solidFill>
            <a:latin typeface="+mn-ea"/>
            <a:ea typeface="+mn-ea"/>
            <a:cs typeface="メイリオ" panose="020B060403050404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ea"/>
              <a:ea typeface="+mn-ea"/>
              <a:cs typeface="メイリオ" panose="020B0604030504040204" pitchFamily="50" charset="-128"/>
            </a:rPr>
            <a:t>9,229.0</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ea"/>
              <a:ea typeface="+mn-ea"/>
              <a:cs typeface="メイリオ" panose="020B0604030504040204" pitchFamily="50" charset="-128"/>
            </a:rPr>
            <a:t>百万円</a:t>
          </a:r>
          <a:endParaRPr lang="ja-JP" altLang="ja-JP" sz="1200">
            <a:solidFill>
              <a:schemeClr val="tx1"/>
            </a:solidFill>
            <a:effectLst/>
            <a:latin typeface="+mn-ea"/>
            <a:ea typeface="+mn-ea"/>
            <a:cs typeface="メイリオ" panose="020B0604030504040204" pitchFamily="50" charset="-128"/>
          </a:endParaRPr>
        </a:p>
      </xdr:txBody>
    </xdr:sp>
    <xdr:clientData/>
  </xdr:twoCellAnchor>
  <xdr:twoCellAnchor>
    <xdr:from>
      <xdr:col>42</xdr:col>
      <xdr:colOff>0</xdr:colOff>
      <xdr:row>130</xdr:row>
      <xdr:rowOff>1211036</xdr:rowOff>
    </xdr:from>
    <xdr:to>
      <xdr:col>49</xdr:col>
      <xdr:colOff>425824</xdr:colOff>
      <xdr:row>130</xdr:row>
      <xdr:rowOff>1793742</xdr:rowOff>
    </xdr:to>
    <xdr:sp macro="" textlink="">
      <xdr:nvSpPr>
        <xdr:cNvPr id="125" name="大かっこ 124"/>
        <xdr:cNvSpPr/>
      </xdr:nvSpPr>
      <xdr:spPr>
        <a:xfrm>
          <a:off x="8572500" y="84500357"/>
          <a:ext cx="1854574" cy="582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chemeClr val="tx1"/>
              </a:solidFill>
              <a:effectLst/>
              <a:latin typeface="+mn-ea"/>
              <a:ea typeface="+mn-ea"/>
              <a:cs typeface="メイリオ" panose="020B0604030504040204" pitchFamily="50" charset="-128"/>
            </a:rPr>
            <a:t>フィジカル</a:t>
          </a:r>
          <a:r>
            <a:rPr kumimoji="1" lang="ja-JP" altLang="ja-JP" sz="1050">
              <a:solidFill>
                <a:schemeClr val="tx1"/>
              </a:solidFill>
              <a:effectLst/>
              <a:latin typeface="+mn-ea"/>
              <a:ea typeface="+mn-ea"/>
              <a:cs typeface="メイリオ" panose="020B0604030504040204" pitchFamily="50" charset="-128"/>
            </a:rPr>
            <a:t>に関する研究開発の実施</a:t>
          </a:r>
          <a:endParaRPr lang="ja-JP" altLang="ja-JP" sz="1050">
            <a:effectLst/>
            <a:latin typeface="+mn-ea"/>
            <a:ea typeface="+mn-ea"/>
            <a:cs typeface="メイリオ" panose="020B0604030504040204" pitchFamily="50" charset="-128"/>
          </a:endParaRPr>
        </a:p>
      </xdr:txBody>
    </xdr:sp>
    <xdr:clientData/>
  </xdr:twoCellAnchor>
  <xdr:twoCellAnchor>
    <xdr:from>
      <xdr:col>15</xdr:col>
      <xdr:colOff>0</xdr:colOff>
      <xdr:row>130</xdr:row>
      <xdr:rowOff>612315</xdr:rowOff>
    </xdr:from>
    <xdr:to>
      <xdr:col>16</xdr:col>
      <xdr:colOff>158294</xdr:colOff>
      <xdr:row>130</xdr:row>
      <xdr:rowOff>612315</xdr:rowOff>
    </xdr:to>
    <xdr:cxnSp macro="">
      <xdr:nvCxnSpPr>
        <xdr:cNvPr id="126" name="直線矢印コネクタ 125">
          <a:extLst>
            <a:ext uri="{FF2B5EF4-FFF2-40B4-BE49-F238E27FC236}">
              <a16:creationId xmlns:a16="http://schemas.microsoft.com/office/drawing/2014/main" id="{00000000-0008-0000-0000-00000E000000}"/>
            </a:ext>
          </a:extLst>
        </xdr:cNvPr>
        <xdr:cNvCxnSpPr/>
      </xdr:nvCxnSpPr>
      <xdr:spPr>
        <a:xfrm>
          <a:off x="3061607" y="83901636"/>
          <a:ext cx="36240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130</xdr:row>
      <xdr:rowOff>529871</xdr:rowOff>
    </xdr:from>
    <xdr:to>
      <xdr:col>30</xdr:col>
      <xdr:colOff>143736</xdr:colOff>
      <xdr:row>130</xdr:row>
      <xdr:rowOff>529871</xdr:rowOff>
    </xdr:to>
    <xdr:cxnSp macro="">
      <xdr:nvCxnSpPr>
        <xdr:cNvPr id="127" name="直線矢印コネクタ 126">
          <a:extLst>
            <a:ext uri="{FF2B5EF4-FFF2-40B4-BE49-F238E27FC236}">
              <a16:creationId xmlns:a16="http://schemas.microsoft.com/office/drawing/2014/main" id="{00000000-0008-0000-0000-00000E000000}"/>
            </a:ext>
          </a:extLst>
        </xdr:cNvPr>
        <xdr:cNvCxnSpPr/>
      </xdr:nvCxnSpPr>
      <xdr:spPr>
        <a:xfrm>
          <a:off x="5715000" y="83819192"/>
          <a:ext cx="5519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4698</xdr:colOff>
      <xdr:row>130</xdr:row>
      <xdr:rowOff>1501019</xdr:rowOff>
    </xdr:from>
    <xdr:to>
      <xdr:col>30</xdr:col>
      <xdr:colOff>166871</xdr:colOff>
      <xdr:row>130</xdr:row>
      <xdr:rowOff>1501019</xdr:rowOff>
    </xdr:to>
    <xdr:cxnSp macro="">
      <xdr:nvCxnSpPr>
        <xdr:cNvPr id="128" name="直線矢印コネクタ 127">
          <a:extLst>
            <a:ext uri="{FF2B5EF4-FFF2-40B4-BE49-F238E27FC236}">
              <a16:creationId xmlns:a16="http://schemas.microsoft.com/office/drawing/2014/main" id="{00000000-0008-0000-0000-00000E000000}"/>
            </a:ext>
          </a:extLst>
        </xdr:cNvPr>
        <xdr:cNvCxnSpPr/>
      </xdr:nvCxnSpPr>
      <xdr:spPr>
        <a:xfrm flipV="1">
          <a:off x="5769394" y="84658410"/>
          <a:ext cx="36095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190500</xdr:colOff>
      <xdr:row>130</xdr:row>
      <xdr:rowOff>535998</xdr:rowOff>
    </xdr:from>
    <xdr:to>
      <xdr:col>28</xdr:col>
      <xdr:colOff>190500</xdr:colOff>
      <xdr:row>131</xdr:row>
      <xdr:rowOff>1524000</xdr:rowOff>
    </xdr:to>
    <xdr:cxnSp macro="">
      <xdr:nvCxnSpPr>
        <xdr:cNvPr id="129" name="直線コネクタ 128">
          <a:extLst>
            <a:ext uri="{FF2B5EF4-FFF2-40B4-BE49-F238E27FC236}">
              <a16:creationId xmlns:a16="http://schemas.microsoft.com/office/drawing/2014/main" id="{00000000-0008-0000-0000-00002D000000}"/>
            </a:ext>
          </a:extLst>
        </xdr:cNvPr>
        <xdr:cNvCxnSpPr/>
      </xdr:nvCxnSpPr>
      <xdr:spPr>
        <a:xfrm flipH="1">
          <a:off x="5756413" y="83693389"/>
          <a:ext cx="0" cy="289300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131</xdr:row>
      <xdr:rowOff>579783</xdr:rowOff>
    </xdr:from>
    <xdr:to>
      <xdr:col>30</xdr:col>
      <xdr:colOff>162173</xdr:colOff>
      <xdr:row>131</xdr:row>
      <xdr:rowOff>579783</xdr:rowOff>
    </xdr:to>
    <xdr:cxnSp macro="">
      <xdr:nvCxnSpPr>
        <xdr:cNvPr id="130" name="直線矢印コネクタ 129">
          <a:extLst>
            <a:ext uri="{FF2B5EF4-FFF2-40B4-BE49-F238E27FC236}">
              <a16:creationId xmlns:a16="http://schemas.microsoft.com/office/drawing/2014/main" id="{00000000-0008-0000-0000-00000E000000}"/>
            </a:ext>
          </a:extLst>
        </xdr:cNvPr>
        <xdr:cNvCxnSpPr/>
      </xdr:nvCxnSpPr>
      <xdr:spPr>
        <a:xfrm flipV="1">
          <a:off x="5764696" y="85642174"/>
          <a:ext cx="36095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131</xdr:row>
      <xdr:rowOff>1524000</xdr:rowOff>
    </xdr:from>
    <xdr:to>
      <xdr:col>30</xdr:col>
      <xdr:colOff>162173</xdr:colOff>
      <xdr:row>131</xdr:row>
      <xdr:rowOff>1524000</xdr:rowOff>
    </xdr:to>
    <xdr:cxnSp macro="">
      <xdr:nvCxnSpPr>
        <xdr:cNvPr id="131" name="直線矢印コネクタ 130">
          <a:extLst>
            <a:ext uri="{FF2B5EF4-FFF2-40B4-BE49-F238E27FC236}">
              <a16:creationId xmlns:a16="http://schemas.microsoft.com/office/drawing/2014/main" id="{00000000-0008-0000-0000-00000E000000}"/>
            </a:ext>
          </a:extLst>
        </xdr:cNvPr>
        <xdr:cNvCxnSpPr/>
      </xdr:nvCxnSpPr>
      <xdr:spPr>
        <a:xfrm flipV="1">
          <a:off x="5764696" y="86586391"/>
          <a:ext cx="36095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133</xdr:row>
      <xdr:rowOff>0</xdr:rowOff>
    </xdr:from>
    <xdr:to>
      <xdr:col>15</xdr:col>
      <xdr:colOff>10677</xdr:colOff>
      <xdr:row>133</xdr:row>
      <xdr:rowOff>2104299</xdr:rowOff>
    </xdr:to>
    <xdr:sp macro="" textlink="">
      <xdr:nvSpPr>
        <xdr:cNvPr id="132" name="テキスト ボックス 131">
          <a:extLst>
            <a:ext uri="{FF2B5EF4-FFF2-40B4-BE49-F238E27FC236}">
              <a16:creationId xmlns:a16="http://schemas.microsoft.com/office/drawing/2014/main" id="{00000000-0008-0000-0000-00005E000000}"/>
            </a:ext>
          </a:extLst>
        </xdr:cNvPr>
        <xdr:cNvSpPr txBox="1"/>
      </xdr:nvSpPr>
      <xdr:spPr>
        <a:xfrm>
          <a:off x="1905000" y="86320313"/>
          <a:ext cx="963177" cy="2104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200">
              <a:solidFill>
                <a:schemeClr val="tx1"/>
              </a:solidFill>
              <a:effectLst/>
              <a:latin typeface="+mn-ea"/>
              <a:ea typeface="+mn-ea"/>
              <a:cs typeface="メイリオ" panose="020B0604030504040204" pitchFamily="50" charset="-128"/>
            </a:rPr>
            <a:t>国土交通省</a:t>
          </a:r>
          <a:endParaRPr kumimoji="0" lang="ja-JP" altLang="en-US" sz="1200">
            <a:solidFill>
              <a:schemeClr val="tx1"/>
            </a:solidFill>
            <a:effectLst/>
            <a:latin typeface="+mn-ea"/>
            <a:ea typeface="+mn-ea"/>
            <a:cs typeface="メイリオ" panose="020B0604030504040204" pitchFamily="50" charset="-128"/>
          </a:endParaRPr>
        </a:p>
        <a:p>
          <a:pPr algn="ctr"/>
          <a:r>
            <a:rPr kumimoji="0" lang="en-US" altLang="ja-JP" sz="1200">
              <a:solidFill>
                <a:schemeClr val="tx1"/>
              </a:solidFill>
              <a:effectLst/>
              <a:latin typeface="+mn-ea"/>
              <a:ea typeface="+mn-ea"/>
              <a:cs typeface="メイリオ" panose="020B0604030504040204" pitchFamily="50" charset="-128"/>
            </a:rPr>
            <a:t>1,232.0</a:t>
          </a:r>
          <a:r>
            <a:rPr kumimoji="1" lang="ja-JP" altLang="en-US" sz="1200">
              <a:solidFill>
                <a:schemeClr val="tx1"/>
              </a:solidFill>
              <a:effectLst/>
              <a:latin typeface="+mn-ea"/>
              <a:ea typeface="+mn-ea"/>
              <a:cs typeface="メイリオ" panose="020B0604030504040204" pitchFamily="50" charset="-128"/>
            </a:rPr>
            <a:t>百万円</a:t>
          </a:r>
        </a:p>
      </xdr:txBody>
    </xdr:sp>
    <xdr:clientData/>
  </xdr:twoCellAnchor>
  <xdr:twoCellAnchor>
    <xdr:from>
      <xdr:col>8</xdr:col>
      <xdr:colOff>0</xdr:colOff>
      <xdr:row>131</xdr:row>
      <xdr:rowOff>0</xdr:rowOff>
    </xdr:from>
    <xdr:to>
      <xdr:col>9</xdr:col>
      <xdr:colOff>158294</xdr:colOff>
      <xdr:row>131</xdr:row>
      <xdr:rowOff>0</xdr:rowOff>
    </xdr:to>
    <xdr:cxnSp macro="">
      <xdr:nvCxnSpPr>
        <xdr:cNvPr id="133" name="直線矢印コネクタ 132">
          <a:extLst>
            <a:ext uri="{FF2B5EF4-FFF2-40B4-BE49-F238E27FC236}">
              <a16:creationId xmlns:a16="http://schemas.microsoft.com/office/drawing/2014/main" id="{00000000-0008-0000-0000-00000E000000}"/>
            </a:ext>
          </a:extLst>
        </xdr:cNvPr>
        <xdr:cNvCxnSpPr/>
      </xdr:nvCxnSpPr>
      <xdr:spPr>
        <a:xfrm>
          <a:off x="1600200" y="84896325"/>
          <a:ext cx="35831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133</xdr:row>
      <xdr:rowOff>903516</xdr:rowOff>
    </xdr:from>
    <xdr:to>
      <xdr:col>9</xdr:col>
      <xdr:colOff>158294</xdr:colOff>
      <xdr:row>133</xdr:row>
      <xdr:rowOff>903516</xdr:rowOff>
    </xdr:to>
    <xdr:cxnSp macro="">
      <xdr:nvCxnSpPr>
        <xdr:cNvPr id="134" name="直線矢印コネクタ 133">
          <a:extLst>
            <a:ext uri="{FF2B5EF4-FFF2-40B4-BE49-F238E27FC236}">
              <a16:creationId xmlns:a16="http://schemas.microsoft.com/office/drawing/2014/main" id="{00000000-0008-0000-0000-00000E000000}"/>
            </a:ext>
          </a:extLst>
        </xdr:cNvPr>
        <xdr:cNvCxnSpPr/>
      </xdr:nvCxnSpPr>
      <xdr:spPr>
        <a:xfrm>
          <a:off x="1632857" y="88179730"/>
          <a:ext cx="36240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133</xdr:row>
      <xdr:rowOff>585108</xdr:rowOff>
    </xdr:from>
    <xdr:to>
      <xdr:col>30</xdr:col>
      <xdr:colOff>130129</xdr:colOff>
      <xdr:row>133</xdr:row>
      <xdr:rowOff>585108</xdr:rowOff>
    </xdr:to>
    <xdr:cxnSp macro="">
      <xdr:nvCxnSpPr>
        <xdr:cNvPr id="135" name="直線矢印コネクタ 134">
          <a:extLst>
            <a:ext uri="{FF2B5EF4-FFF2-40B4-BE49-F238E27FC236}">
              <a16:creationId xmlns:a16="http://schemas.microsoft.com/office/drawing/2014/main" id="{00000000-0008-0000-0000-00000E000000}"/>
            </a:ext>
          </a:extLst>
        </xdr:cNvPr>
        <xdr:cNvCxnSpPr/>
      </xdr:nvCxnSpPr>
      <xdr:spPr>
        <a:xfrm>
          <a:off x="5701393" y="87861322"/>
          <a:ext cx="5519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13607</xdr:colOff>
      <xdr:row>133</xdr:row>
      <xdr:rowOff>598714</xdr:rowOff>
    </xdr:from>
    <xdr:to>
      <xdr:col>16</xdr:col>
      <xdr:colOff>171901</xdr:colOff>
      <xdr:row>133</xdr:row>
      <xdr:rowOff>598714</xdr:rowOff>
    </xdr:to>
    <xdr:cxnSp macro="">
      <xdr:nvCxnSpPr>
        <xdr:cNvPr id="136" name="直線矢印コネクタ 135">
          <a:extLst>
            <a:ext uri="{FF2B5EF4-FFF2-40B4-BE49-F238E27FC236}">
              <a16:creationId xmlns:a16="http://schemas.microsoft.com/office/drawing/2014/main" id="{00000000-0008-0000-0000-00000E000000}"/>
            </a:ext>
          </a:extLst>
        </xdr:cNvPr>
        <xdr:cNvCxnSpPr/>
      </xdr:nvCxnSpPr>
      <xdr:spPr>
        <a:xfrm>
          <a:off x="3075214" y="87874928"/>
          <a:ext cx="36240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119</xdr:row>
      <xdr:rowOff>0</xdr:rowOff>
    </xdr:from>
    <xdr:to>
      <xdr:col>9</xdr:col>
      <xdr:colOff>158294</xdr:colOff>
      <xdr:row>119</xdr:row>
      <xdr:rowOff>0</xdr:rowOff>
    </xdr:to>
    <xdr:cxnSp macro="">
      <xdr:nvCxnSpPr>
        <xdr:cNvPr id="138" name="直線矢印コネクタ 137">
          <a:extLst>
            <a:ext uri="{FF2B5EF4-FFF2-40B4-BE49-F238E27FC236}">
              <a16:creationId xmlns:a16="http://schemas.microsoft.com/office/drawing/2014/main" id="{00000000-0008-0000-0000-00000E000000}"/>
            </a:ext>
          </a:extLst>
        </xdr:cNvPr>
        <xdr:cNvCxnSpPr/>
      </xdr:nvCxnSpPr>
      <xdr:spPr>
        <a:xfrm>
          <a:off x="1632857" y="70566643"/>
          <a:ext cx="36240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193221</xdr:colOff>
      <xdr:row>118</xdr:row>
      <xdr:rowOff>742791</xdr:rowOff>
    </xdr:from>
    <xdr:to>
      <xdr:col>30</xdr:col>
      <xdr:colOff>131507</xdr:colOff>
      <xdr:row>118</xdr:row>
      <xdr:rowOff>742791</xdr:rowOff>
    </xdr:to>
    <xdr:cxnSp macro="">
      <xdr:nvCxnSpPr>
        <xdr:cNvPr id="142" name="直線矢印コネクタ 141">
          <a:extLst>
            <a:ext uri="{FF2B5EF4-FFF2-40B4-BE49-F238E27FC236}">
              <a16:creationId xmlns:a16="http://schemas.microsoft.com/office/drawing/2014/main" id="{00000000-0008-0000-0000-000030000000}"/>
            </a:ext>
          </a:extLst>
        </xdr:cNvPr>
        <xdr:cNvCxnSpPr/>
      </xdr:nvCxnSpPr>
      <xdr:spPr>
        <a:xfrm flipV="1">
          <a:off x="3017103" y="82243173"/>
          <a:ext cx="316558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9182</xdr:colOff>
      <xdr:row>118</xdr:row>
      <xdr:rowOff>220239</xdr:rowOff>
    </xdr:from>
    <xdr:to>
      <xdr:col>41</xdr:col>
      <xdr:colOff>561</xdr:colOff>
      <xdr:row>118</xdr:row>
      <xdr:rowOff>1176619</xdr:rowOff>
    </xdr:to>
    <xdr:sp macro="" textlink="">
      <xdr:nvSpPr>
        <xdr:cNvPr id="143" name="テキスト ボックス 142">
          <a:extLst>
            <a:ext uri="{FF2B5EF4-FFF2-40B4-BE49-F238E27FC236}">
              <a16:creationId xmlns:a16="http://schemas.microsoft.com/office/drawing/2014/main" id="{00000000-0008-0000-0000-00006D000000}"/>
            </a:ext>
          </a:extLst>
        </xdr:cNvPr>
        <xdr:cNvSpPr txBox="1"/>
      </xdr:nvSpPr>
      <xdr:spPr>
        <a:xfrm>
          <a:off x="6262064" y="81720621"/>
          <a:ext cx="2008438" cy="95638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chemeClr val="tx1"/>
              </a:solidFill>
              <a:latin typeface="+mn-ea"/>
              <a:ea typeface="+mn-ea"/>
              <a:cs typeface="メイリオ" panose="020B0604030504040204" pitchFamily="50" charset="-128"/>
            </a:rPr>
            <a:t>K.</a:t>
          </a:r>
          <a:r>
            <a:rPr kumimoji="1" lang="ja-JP" altLang="en-US" sz="1050">
              <a:solidFill>
                <a:schemeClr val="tx1"/>
              </a:solidFill>
              <a:latin typeface="+mn-ea"/>
              <a:ea typeface="+mn-ea"/>
              <a:cs typeface="メイリオ" panose="020B0604030504040204" pitchFamily="50" charset="-128"/>
            </a:rPr>
            <a:t>民間企業</a:t>
          </a:r>
          <a:endParaRPr kumimoji="1" lang="en-US" altLang="ja-JP" sz="1050">
            <a:solidFill>
              <a:schemeClr val="tx1"/>
            </a:solidFill>
            <a:latin typeface="+mn-ea"/>
            <a:ea typeface="+mn-ea"/>
            <a:cs typeface="メイリオ" panose="020B0604030504040204" pitchFamily="50" charset="-128"/>
          </a:endParaRPr>
        </a:p>
        <a:p>
          <a:pPr algn="ctr">
            <a:lnSpc>
              <a:spcPts val="1400"/>
            </a:lnSpc>
          </a:pPr>
          <a:r>
            <a:rPr kumimoji="1" lang="ja-JP" altLang="en-US" sz="1050">
              <a:solidFill>
                <a:schemeClr val="tx1"/>
              </a:solidFill>
              <a:latin typeface="+mn-ea"/>
              <a:ea typeface="+mn-ea"/>
              <a:cs typeface="メイリオ" panose="020B0604030504040204" pitchFamily="50" charset="-128"/>
            </a:rPr>
            <a:t>（自動運転、国家レジリエンス）</a:t>
          </a:r>
          <a:r>
            <a:rPr kumimoji="1" lang="en-US" altLang="ja-JP" sz="1050">
              <a:solidFill>
                <a:schemeClr val="tx1"/>
              </a:solidFill>
              <a:latin typeface="+mn-ea"/>
              <a:ea typeface="+mn-ea"/>
              <a:cs typeface="メイリオ" panose="020B0604030504040204" pitchFamily="50" charset="-128"/>
            </a:rPr>
            <a:t>(</a:t>
          </a:r>
          <a:r>
            <a:rPr kumimoji="1" lang="ja-JP" altLang="en-US" sz="1050">
              <a:solidFill>
                <a:schemeClr val="tx1"/>
              </a:solidFill>
              <a:latin typeface="+mn-ea"/>
              <a:ea typeface="+mn-ea"/>
              <a:cs typeface="メイリオ" panose="020B0604030504040204" pitchFamily="50" charset="-128"/>
            </a:rPr>
            <a:t>２機関）</a:t>
          </a:r>
          <a:endParaRPr kumimoji="1" lang="en-US" altLang="ja-JP" sz="1050">
            <a:solidFill>
              <a:schemeClr val="tx1"/>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chemeClr val="tx1"/>
              </a:solidFill>
              <a:effectLst/>
              <a:latin typeface="+mn-ea"/>
              <a:ea typeface="+mn-ea"/>
              <a:cs typeface="メイリオ" panose="020B0604030504040204" pitchFamily="50" charset="-128"/>
            </a:rPr>
            <a:t>12.8</a:t>
          </a:r>
          <a:r>
            <a:rPr kumimoji="1" lang="ja-JP" altLang="ja-JP" sz="1050">
              <a:solidFill>
                <a:schemeClr val="tx1"/>
              </a:solidFill>
              <a:effectLst/>
              <a:latin typeface="+mn-ea"/>
              <a:ea typeface="+mn-ea"/>
              <a:cs typeface="メイリオ" panose="020B0604030504040204" pitchFamily="50" charset="-128"/>
            </a:rPr>
            <a:t>百万円</a:t>
          </a:r>
          <a:endParaRPr lang="ja-JP" altLang="ja-JP" sz="1050">
            <a:solidFill>
              <a:schemeClr val="tx1"/>
            </a:solidFill>
            <a:effectLst/>
            <a:latin typeface="+mn-ea"/>
            <a:ea typeface="+mn-ea"/>
            <a:cs typeface="メイリオ" panose="020B0604030504040204" pitchFamily="50" charset="-128"/>
          </a:endParaRPr>
        </a:p>
      </xdr:txBody>
    </xdr:sp>
    <xdr:clientData/>
  </xdr:twoCellAnchor>
  <xdr:twoCellAnchor>
    <xdr:from>
      <xdr:col>41</xdr:col>
      <xdr:colOff>191061</xdr:colOff>
      <xdr:row>118</xdr:row>
      <xdr:rowOff>192184</xdr:rowOff>
    </xdr:from>
    <xdr:to>
      <xdr:col>49</xdr:col>
      <xdr:colOff>428625</xdr:colOff>
      <xdr:row>118</xdr:row>
      <xdr:rowOff>1199030</xdr:rowOff>
    </xdr:to>
    <xdr:sp macro="" textlink="">
      <xdr:nvSpPr>
        <xdr:cNvPr id="144" name="大かっこ 143">
          <a:extLst>
            <a:ext uri="{FF2B5EF4-FFF2-40B4-BE49-F238E27FC236}">
              <a16:creationId xmlns:a16="http://schemas.microsoft.com/office/drawing/2014/main" id="{00000000-0008-0000-0000-000072000000}"/>
            </a:ext>
          </a:extLst>
        </xdr:cNvPr>
        <xdr:cNvSpPr/>
      </xdr:nvSpPr>
      <xdr:spPr>
        <a:xfrm>
          <a:off x="8461002" y="81692566"/>
          <a:ext cx="1851211" cy="1006846"/>
        </a:xfrm>
        <a:prstGeom prst="bracketPair">
          <a:avLst>
            <a:gd name="adj" fmla="val 1221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自動運転</a:t>
          </a:r>
          <a:r>
            <a:rPr kumimoji="1" lang="ja-JP" altLang="en-US" sz="1100">
              <a:solidFill>
                <a:schemeClr val="tx1"/>
              </a:solidFill>
              <a:effectLst/>
              <a:latin typeface="+mn-lt"/>
              <a:ea typeface="+mn-ea"/>
              <a:cs typeface="+mn-cs"/>
            </a:rPr>
            <a:t>及び国家レジリエンス</a:t>
          </a:r>
          <a:r>
            <a:rPr kumimoji="1" lang="ja-JP" altLang="ja-JP" sz="1100">
              <a:solidFill>
                <a:schemeClr val="tx1"/>
              </a:solidFill>
              <a:effectLst/>
              <a:latin typeface="+mn-lt"/>
              <a:ea typeface="+mn-ea"/>
              <a:cs typeface="+mn-cs"/>
            </a:rPr>
            <a:t>に関する研究開発の実施</a:t>
          </a:r>
          <a:endParaRPr lang="ja-JP" altLang="ja-JP" sz="1050">
            <a:effectLst/>
          </a:endParaRPr>
        </a:p>
      </xdr:txBody>
    </xdr:sp>
    <xdr:clientData/>
  </xdr:twoCellAnchor>
  <xdr:twoCellAnchor>
    <xdr:from>
      <xdr:col>30</xdr:col>
      <xdr:colOff>123825</xdr:colOff>
      <xdr:row>118</xdr:row>
      <xdr:rowOff>0</xdr:rowOff>
    </xdr:from>
    <xdr:to>
      <xdr:col>42</xdr:col>
      <xdr:colOff>31417</xdr:colOff>
      <xdr:row>118</xdr:row>
      <xdr:rowOff>284133</xdr:rowOff>
    </xdr:to>
    <xdr:sp macro="" textlink="">
      <xdr:nvSpPr>
        <xdr:cNvPr id="146" name="テキスト ボックス 145">
          <a:extLst>
            <a:ext uri="{FF2B5EF4-FFF2-40B4-BE49-F238E27FC236}">
              <a16:creationId xmlns:a16="http://schemas.microsoft.com/office/drawing/2014/main" id="{00000000-0008-0000-0000-000005000000}"/>
            </a:ext>
          </a:extLst>
        </xdr:cNvPr>
        <xdr:cNvSpPr txBox="1"/>
      </xdr:nvSpPr>
      <xdr:spPr>
        <a:xfrm>
          <a:off x="6124575" y="68379975"/>
          <a:ext cx="2307892" cy="284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随意契約（公募）等</a:t>
          </a:r>
          <a:r>
            <a:rPr kumimoji="1" lang="en-US" altLang="ja-JP" sz="1050">
              <a:latin typeface="+mn-ea"/>
              <a:ea typeface="+mn-ea"/>
              <a:cs typeface="メイリオ" panose="020B0604030504040204" pitchFamily="50" charset="-128"/>
            </a:rPr>
            <a:t>】</a:t>
          </a:r>
        </a:p>
        <a:p>
          <a:endParaRPr kumimoji="1" lang="ja-JP" altLang="en-US" sz="1050">
            <a:latin typeface="+mn-ea"/>
            <a:ea typeface="+mn-ea"/>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9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5" customHeight="1" x14ac:dyDescent="0.15">
      <c r="AP1" s="10"/>
      <c r="AQ1" s="10"/>
      <c r="AR1" s="10"/>
      <c r="AS1" s="10"/>
      <c r="AT1" s="10"/>
      <c r="AU1" s="10"/>
      <c r="AV1" s="10"/>
      <c r="AW1" s="2"/>
    </row>
    <row r="2" spans="1:50" ht="21.75" customHeight="1" thickBot="1" x14ac:dyDescent="0.2">
      <c r="A2" s="71"/>
      <c r="B2" s="71"/>
      <c r="C2" s="71"/>
      <c r="D2" s="71"/>
      <c r="E2" s="71"/>
      <c r="F2" s="71"/>
      <c r="G2" s="71"/>
      <c r="H2" s="71"/>
      <c r="I2" s="71"/>
      <c r="J2" s="71"/>
      <c r="K2" s="71"/>
      <c r="L2" s="71"/>
      <c r="M2" s="71"/>
      <c r="N2" s="71"/>
      <c r="O2" s="71"/>
      <c r="P2" s="71"/>
      <c r="Q2" s="71"/>
      <c r="R2" s="71"/>
      <c r="S2" s="71"/>
      <c r="T2" s="71"/>
      <c r="U2" s="71"/>
      <c r="V2" s="71"/>
      <c r="W2" s="71"/>
      <c r="X2" s="80" t="s">
        <v>0</v>
      </c>
      <c r="Y2" s="71"/>
      <c r="Z2" s="48"/>
      <c r="AA2" s="48"/>
      <c r="AB2" s="48"/>
      <c r="AC2" s="48"/>
      <c r="AD2" s="166">
        <v>2022</v>
      </c>
      <c r="AE2" s="166"/>
      <c r="AF2" s="166"/>
      <c r="AG2" s="166"/>
      <c r="AH2" s="166"/>
      <c r="AI2" s="81" t="s">
        <v>275</v>
      </c>
      <c r="AJ2" s="166" t="s">
        <v>595</v>
      </c>
      <c r="AK2" s="166"/>
      <c r="AL2" s="166"/>
      <c r="AM2" s="166"/>
      <c r="AN2" s="81" t="s">
        <v>275</v>
      </c>
      <c r="AO2" s="166">
        <v>21</v>
      </c>
      <c r="AP2" s="166"/>
      <c r="AQ2" s="166"/>
      <c r="AR2" s="82" t="s">
        <v>275</v>
      </c>
      <c r="AS2" s="167">
        <v>136</v>
      </c>
      <c r="AT2" s="167"/>
      <c r="AU2" s="167"/>
      <c r="AV2" s="81" t="str">
        <f>IF(AW2="","","-")</f>
        <v/>
      </c>
      <c r="AW2" s="168"/>
      <c r="AX2" s="168"/>
    </row>
    <row r="3" spans="1:50" ht="21" customHeight="1" thickBot="1" x14ac:dyDescent="0.2">
      <c r="A3" s="169" t="s">
        <v>583</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22" t="s">
        <v>57</v>
      </c>
      <c r="AJ3" s="171" t="s">
        <v>594</v>
      </c>
      <c r="AK3" s="171"/>
      <c r="AL3" s="171"/>
      <c r="AM3" s="171"/>
      <c r="AN3" s="171"/>
      <c r="AO3" s="171"/>
      <c r="AP3" s="171"/>
      <c r="AQ3" s="171"/>
      <c r="AR3" s="171"/>
      <c r="AS3" s="171"/>
      <c r="AT3" s="171"/>
      <c r="AU3" s="171"/>
      <c r="AV3" s="171"/>
      <c r="AW3" s="171"/>
      <c r="AX3" s="23" t="s">
        <v>58</v>
      </c>
    </row>
    <row r="4" spans="1:50" ht="24.75" customHeight="1" x14ac:dyDescent="0.15">
      <c r="A4" s="141" t="s">
        <v>23</v>
      </c>
      <c r="B4" s="142"/>
      <c r="C4" s="142"/>
      <c r="D4" s="142"/>
      <c r="E4" s="142"/>
      <c r="F4" s="142"/>
      <c r="G4" s="143" t="s">
        <v>597</v>
      </c>
      <c r="H4" s="144"/>
      <c r="I4" s="144"/>
      <c r="J4" s="144"/>
      <c r="K4" s="144"/>
      <c r="L4" s="144"/>
      <c r="M4" s="144"/>
      <c r="N4" s="144"/>
      <c r="O4" s="144"/>
      <c r="P4" s="144"/>
      <c r="Q4" s="144"/>
      <c r="R4" s="144"/>
      <c r="S4" s="144"/>
      <c r="T4" s="144"/>
      <c r="U4" s="144"/>
      <c r="V4" s="144"/>
      <c r="W4" s="144"/>
      <c r="X4" s="144"/>
      <c r="Y4" s="145" t="s">
        <v>1</v>
      </c>
      <c r="Z4" s="146"/>
      <c r="AA4" s="146"/>
      <c r="AB4" s="146"/>
      <c r="AC4" s="146"/>
      <c r="AD4" s="147"/>
      <c r="AE4" s="148" t="s">
        <v>596</v>
      </c>
      <c r="AF4" s="149"/>
      <c r="AG4" s="149"/>
      <c r="AH4" s="149"/>
      <c r="AI4" s="149"/>
      <c r="AJ4" s="149"/>
      <c r="AK4" s="149"/>
      <c r="AL4" s="149"/>
      <c r="AM4" s="149"/>
      <c r="AN4" s="149"/>
      <c r="AO4" s="149"/>
      <c r="AP4" s="150"/>
      <c r="AQ4" s="151" t="s">
        <v>2</v>
      </c>
      <c r="AR4" s="146"/>
      <c r="AS4" s="146"/>
      <c r="AT4" s="146"/>
      <c r="AU4" s="146"/>
      <c r="AV4" s="146"/>
      <c r="AW4" s="146"/>
      <c r="AX4" s="152"/>
    </row>
    <row r="5" spans="1:50" ht="30" customHeight="1" x14ac:dyDescent="0.15">
      <c r="A5" s="153" t="s">
        <v>60</v>
      </c>
      <c r="B5" s="154"/>
      <c r="C5" s="154"/>
      <c r="D5" s="154"/>
      <c r="E5" s="154"/>
      <c r="F5" s="155"/>
      <c r="G5" s="156" t="s">
        <v>370</v>
      </c>
      <c r="H5" s="157"/>
      <c r="I5" s="157"/>
      <c r="J5" s="157"/>
      <c r="K5" s="157"/>
      <c r="L5" s="157"/>
      <c r="M5" s="158" t="s">
        <v>59</v>
      </c>
      <c r="N5" s="159"/>
      <c r="O5" s="159"/>
      <c r="P5" s="159"/>
      <c r="Q5" s="159"/>
      <c r="R5" s="160"/>
      <c r="S5" s="161" t="s">
        <v>63</v>
      </c>
      <c r="T5" s="157"/>
      <c r="U5" s="157"/>
      <c r="V5" s="157"/>
      <c r="W5" s="157"/>
      <c r="X5" s="162"/>
      <c r="Y5" s="163" t="s">
        <v>3</v>
      </c>
      <c r="Z5" s="164"/>
      <c r="AA5" s="164"/>
      <c r="AB5" s="164"/>
      <c r="AC5" s="164"/>
      <c r="AD5" s="165"/>
      <c r="AE5" s="188" t="s">
        <v>598</v>
      </c>
      <c r="AF5" s="188"/>
      <c r="AG5" s="188"/>
      <c r="AH5" s="188"/>
      <c r="AI5" s="188"/>
      <c r="AJ5" s="188"/>
      <c r="AK5" s="188"/>
      <c r="AL5" s="188"/>
      <c r="AM5" s="188"/>
      <c r="AN5" s="188"/>
      <c r="AO5" s="188"/>
      <c r="AP5" s="189"/>
      <c r="AQ5" s="190" t="s">
        <v>599</v>
      </c>
      <c r="AR5" s="191"/>
      <c r="AS5" s="191"/>
      <c r="AT5" s="191"/>
      <c r="AU5" s="191"/>
      <c r="AV5" s="191"/>
      <c r="AW5" s="191"/>
      <c r="AX5" s="192"/>
    </row>
    <row r="6" spans="1:50" ht="23.45" customHeight="1" x14ac:dyDescent="0.15">
      <c r="A6" s="193" t="s">
        <v>4</v>
      </c>
      <c r="B6" s="194"/>
      <c r="C6" s="194"/>
      <c r="D6" s="194"/>
      <c r="E6" s="194"/>
      <c r="F6" s="194"/>
      <c r="G6" s="195" t="str">
        <f>入力規則等!F39</f>
        <v>一般会計</v>
      </c>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7"/>
    </row>
    <row r="7" spans="1:50" ht="123.6" customHeight="1" x14ac:dyDescent="0.15">
      <c r="A7" s="172" t="s">
        <v>20</v>
      </c>
      <c r="B7" s="173"/>
      <c r="C7" s="173"/>
      <c r="D7" s="173"/>
      <c r="E7" s="173"/>
      <c r="F7" s="174"/>
      <c r="G7" s="198" t="s">
        <v>1067</v>
      </c>
      <c r="H7" s="199"/>
      <c r="I7" s="199"/>
      <c r="J7" s="199"/>
      <c r="K7" s="199"/>
      <c r="L7" s="199"/>
      <c r="M7" s="199"/>
      <c r="N7" s="199"/>
      <c r="O7" s="199"/>
      <c r="P7" s="199"/>
      <c r="Q7" s="199"/>
      <c r="R7" s="199"/>
      <c r="S7" s="199"/>
      <c r="T7" s="199"/>
      <c r="U7" s="199"/>
      <c r="V7" s="199"/>
      <c r="W7" s="199"/>
      <c r="X7" s="200"/>
      <c r="Y7" s="201" t="s">
        <v>263</v>
      </c>
      <c r="Z7" s="202"/>
      <c r="AA7" s="202"/>
      <c r="AB7" s="202"/>
      <c r="AC7" s="202"/>
      <c r="AD7" s="203"/>
      <c r="AE7" s="204" t="s">
        <v>1064</v>
      </c>
      <c r="AF7" s="205"/>
      <c r="AG7" s="205"/>
      <c r="AH7" s="205"/>
      <c r="AI7" s="205"/>
      <c r="AJ7" s="205"/>
      <c r="AK7" s="205"/>
      <c r="AL7" s="205"/>
      <c r="AM7" s="205"/>
      <c r="AN7" s="205"/>
      <c r="AO7" s="205"/>
      <c r="AP7" s="205"/>
      <c r="AQ7" s="205"/>
      <c r="AR7" s="205"/>
      <c r="AS7" s="205"/>
      <c r="AT7" s="205"/>
      <c r="AU7" s="205"/>
      <c r="AV7" s="205"/>
      <c r="AW7" s="205"/>
      <c r="AX7" s="206"/>
    </row>
    <row r="8" spans="1:50" ht="21" customHeight="1" x14ac:dyDescent="0.15">
      <c r="A8" s="172" t="s">
        <v>195</v>
      </c>
      <c r="B8" s="173"/>
      <c r="C8" s="173"/>
      <c r="D8" s="173"/>
      <c r="E8" s="173"/>
      <c r="F8" s="174"/>
      <c r="G8" s="175" t="str">
        <f>入力規則等!A27</f>
        <v>科学技術・イノベーション</v>
      </c>
      <c r="H8" s="176"/>
      <c r="I8" s="176"/>
      <c r="J8" s="176"/>
      <c r="K8" s="176"/>
      <c r="L8" s="176"/>
      <c r="M8" s="176"/>
      <c r="N8" s="176"/>
      <c r="O8" s="176"/>
      <c r="P8" s="176"/>
      <c r="Q8" s="176"/>
      <c r="R8" s="176"/>
      <c r="S8" s="176"/>
      <c r="T8" s="176"/>
      <c r="U8" s="176"/>
      <c r="V8" s="176"/>
      <c r="W8" s="176"/>
      <c r="X8" s="177"/>
      <c r="Y8" s="178" t="s">
        <v>196</v>
      </c>
      <c r="Z8" s="179"/>
      <c r="AA8" s="179"/>
      <c r="AB8" s="179"/>
      <c r="AC8" s="179"/>
      <c r="AD8" s="180"/>
      <c r="AE8" s="181" t="str">
        <f>入力規則等!K13</f>
        <v>文教及び科学振興</v>
      </c>
      <c r="AF8" s="176"/>
      <c r="AG8" s="176"/>
      <c r="AH8" s="176"/>
      <c r="AI8" s="176"/>
      <c r="AJ8" s="176"/>
      <c r="AK8" s="176"/>
      <c r="AL8" s="176"/>
      <c r="AM8" s="176"/>
      <c r="AN8" s="176"/>
      <c r="AO8" s="176"/>
      <c r="AP8" s="176"/>
      <c r="AQ8" s="176"/>
      <c r="AR8" s="176"/>
      <c r="AS8" s="176"/>
      <c r="AT8" s="176"/>
      <c r="AU8" s="176"/>
      <c r="AV8" s="176"/>
      <c r="AW8" s="176"/>
      <c r="AX8" s="182"/>
    </row>
    <row r="9" spans="1:50" ht="66" customHeight="1" x14ac:dyDescent="0.15">
      <c r="A9" s="183" t="s">
        <v>21</v>
      </c>
      <c r="B9" s="184"/>
      <c r="C9" s="184"/>
      <c r="D9" s="184"/>
      <c r="E9" s="184"/>
      <c r="F9" s="184"/>
      <c r="G9" s="185" t="s">
        <v>600</v>
      </c>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7"/>
    </row>
    <row r="10" spans="1:50" ht="87" customHeight="1" x14ac:dyDescent="0.15">
      <c r="A10" s="228" t="s">
        <v>28</v>
      </c>
      <c r="B10" s="229"/>
      <c r="C10" s="229"/>
      <c r="D10" s="229"/>
      <c r="E10" s="229"/>
      <c r="F10" s="229"/>
      <c r="G10" s="230" t="s">
        <v>601</v>
      </c>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2"/>
    </row>
    <row r="11" spans="1:50" ht="22.9" customHeight="1" x14ac:dyDescent="0.15">
      <c r="A11" s="228" t="s">
        <v>5</v>
      </c>
      <c r="B11" s="229"/>
      <c r="C11" s="229"/>
      <c r="D11" s="229"/>
      <c r="E11" s="229"/>
      <c r="F11" s="233"/>
      <c r="G11" s="234" t="str">
        <f>入力規則等!P10</f>
        <v>直接実施、委託・請負、交付</v>
      </c>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6"/>
    </row>
    <row r="12" spans="1:50" ht="21" customHeight="1" x14ac:dyDescent="0.15">
      <c r="A12" s="237" t="s">
        <v>22</v>
      </c>
      <c r="B12" s="238"/>
      <c r="C12" s="238"/>
      <c r="D12" s="238"/>
      <c r="E12" s="238"/>
      <c r="F12" s="239"/>
      <c r="G12" s="244"/>
      <c r="H12" s="245"/>
      <c r="I12" s="245"/>
      <c r="J12" s="245"/>
      <c r="K12" s="245"/>
      <c r="L12" s="245"/>
      <c r="M12" s="245"/>
      <c r="N12" s="245"/>
      <c r="O12" s="245"/>
      <c r="P12" s="216" t="s">
        <v>408</v>
      </c>
      <c r="Q12" s="217"/>
      <c r="R12" s="217"/>
      <c r="S12" s="217"/>
      <c r="T12" s="217"/>
      <c r="U12" s="217"/>
      <c r="V12" s="246"/>
      <c r="W12" s="216" t="s">
        <v>560</v>
      </c>
      <c r="X12" s="217"/>
      <c r="Y12" s="217"/>
      <c r="Z12" s="217"/>
      <c r="AA12" s="217"/>
      <c r="AB12" s="217"/>
      <c r="AC12" s="246"/>
      <c r="AD12" s="216" t="s">
        <v>562</v>
      </c>
      <c r="AE12" s="217"/>
      <c r="AF12" s="217"/>
      <c r="AG12" s="217"/>
      <c r="AH12" s="217"/>
      <c r="AI12" s="217"/>
      <c r="AJ12" s="246"/>
      <c r="AK12" s="216" t="s">
        <v>575</v>
      </c>
      <c r="AL12" s="217"/>
      <c r="AM12" s="217"/>
      <c r="AN12" s="217"/>
      <c r="AO12" s="217"/>
      <c r="AP12" s="217"/>
      <c r="AQ12" s="246"/>
      <c r="AR12" s="216" t="s">
        <v>576</v>
      </c>
      <c r="AS12" s="217"/>
      <c r="AT12" s="217"/>
      <c r="AU12" s="217"/>
      <c r="AV12" s="217"/>
      <c r="AW12" s="217"/>
      <c r="AX12" s="218"/>
    </row>
    <row r="13" spans="1:50" ht="21" customHeight="1" x14ac:dyDescent="0.15">
      <c r="A13" s="240"/>
      <c r="B13" s="241"/>
      <c r="C13" s="241"/>
      <c r="D13" s="241"/>
      <c r="E13" s="241"/>
      <c r="F13" s="242"/>
      <c r="G13" s="260" t="s">
        <v>6</v>
      </c>
      <c r="H13" s="261"/>
      <c r="I13" s="219" t="s">
        <v>7</v>
      </c>
      <c r="J13" s="220"/>
      <c r="K13" s="220"/>
      <c r="L13" s="220"/>
      <c r="M13" s="220"/>
      <c r="N13" s="220"/>
      <c r="O13" s="221"/>
      <c r="P13" s="210">
        <v>28000</v>
      </c>
      <c r="Q13" s="211"/>
      <c r="R13" s="211"/>
      <c r="S13" s="211"/>
      <c r="T13" s="211"/>
      <c r="U13" s="211"/>
      <c r="V13" s="212"/>
      <c r="W13" s="210">
        <v>28000</v>
      </c>
      <c r="X13" s="211"/>
      <c r="Y13" s="211"/>
      <c r="Z13" s="211"/>
      <c r="AA13" s="211"/>
      <c r="AB13" s="211"/>
      <c r="AC13" s="212"/>
      <c r="AD13" s="210">
        <v>28000</v>
      </c>
      <c r="AE13" s="211"/>
      <c r="AF13" s="211"/>
      <c r="AG13" s="211"/>
      <c r="AH13" s="211"/>
      <c r="AI13" s="211"/>
      <c r="AJ13" s="212"/>
      <c r="AK13" s="210">
        <v>28000</v>
      </c>
      <c r="AL13" s="211"/>
      <c r="AM13" s="211"/>
      <c r="AN13" s="211"/>
      <c r="AO13" s="211"/>
      <c r="AP13" s="211"/>
      <c r="AQ13" s="212"/>
      <c r="AR13" s="222">
        <v>28000</v>
      </c>
      <c r="AS13" s="223"/>
      <c r="AT13" s="223"/>
      <c r="AU13" s="223"/>
      <c r="AV13" s="223"/>
      <c r="AW13" s="223"/>
      <c r="AX13" s="224"/>
    </row>
    <row r="14" spans="1:50" ht="21" customHeight="1" x14ac:dyDescent="0.15">
      <c r="A14" s="240"/>
      <c r="B14" s="241"/>
      <c r="C14" s="241"/>
      <c r="D14" s="241"/>
      <c r="E14" s="241"/>
      <c r="F14" s="242"/>
      <c r="G14" s="262"/>
      <c r="H14" s="263"/>
      <c r="I14" s="207" t="s">
        <v>8</v>
      </c>
      <c r="J14" s="225"/>
      <c r="K14" s="225"/>
      <c r="L14" s="225"/>
      <c r="M14" s="225"/>
      <c r="N14" s="225"/>
      <c r="O14" s="226"/>
      <c r="P14" s="210">
        <v>2905</v>
      </c>
      <c r="Q14" s="211"/>
      <c r="R14" s="211"/>
      <c r="S14" s="211"/>
      <c r="T14" s="211"/>
      <c r="U14" s="211"/>
      <c r="V14" s="212"/>
      <c r="W14" s="210">
        <v>1397</v>
      </c>
      <c r="X14" s="211"/>
      <c r="Y14" s="211"/>
      <c r="Z14" s="211"/>
      <c r="AA14" s="211"/>
      <c r="AB14" s="211"/>
      <c r="AC14" s="212"/>
      <c r="AD14" s="210">
        <v>6804</v>
      </c>
      <c r="AE14" s="211"/>
      <c r="AF14" s="211"/>
      <c r="AG14" s="211"/>
      <c r="AH14" s="211"/>
      <c r="AI14" s="211"/>
      <c r="AJ14" s="212"/>
      <c r="AK14" s="210" t="s">
        <v>1065</v>
      </c>
      <c r="AL14" s="211"/>
      <c r="AM14" s="211"/>
      <c r="AN14" s="211"/>
      <c r="AO14" s="211"/>
      <c r="AP14" s="211"/>
      <c r="AQ14" s="212"/>
      <c r="AR14" s="266"/>
      <c r="AS14" s="266"/>
      <c r="AT14" s="266"/>
      <c r="AU14" s="266"/>
      <c r="AV14" s="266"/>
      <c r="AW14" s="266"/>
      <c r="AX14" s="267"/>
    </row>
    <row r="15" spans="1:50" ht="21" customHeight="1" x14ac:dyDescent="0.15">
      <c r="A15" s="240"/>
      <c r="B15" s="241"/>
      <c r="C15" s="241"/>
      <c r="D15" s="241"/>
      <c r="E15" s="241"/>
      <c r="F15" s="242"/>
      <c r="G15" s="262"/>
      <c r="H15" s="263"/>
      <c r="I15" s="207" t="s">
        <v>48</v>
      </c>
      <c r="J15" s="208"/>
      <c r="K15" s="208"/>
      <c r="L15" s="208"/>
      <c r="M15" s="208"/>
      <c r="N15" s="208"/>
      <c r="O15" s="209"/>
      <c r="P15" s="210" t="s">
        <v>1065</v>
      </c>
      <c r="Q15" s="211"/>
      <c r="R15" s="211"/>
      <c r="S15" s="211"/>
      <c r="T15" s="211"/>
      <c r="U15" s="211"/>
      <c r="V15" s="212"/>
      <c r="W15" s="210" t="s">
        <v>1065</v>
      </c>
      <c r="X15" s="211"/>
      <c r="Y15" s="211"/>
      <c r="Z15" s="211"/>
      <c r="AA15" s="211"/>
      <c r="AB15" s="211"/>
      <c r="AC15" s="212"/>
      <c r="AD15" s="210" t="s">
        <v>1065</v>
      </c>
      <c r="AE15" s="211"/>
      <c r="AF15" s="211"/>
      <c r="AG15" s="211"/>
      <c r="AH15" s="211"/>
      <c r="AI15" s="211"/>
      <c r="AJ15" s="212"/>
      <c r="AK15" s="210">
        <v>301</v>
      </c>
      <c r="AL15" s="211"/>
      <c r="AM15" s="211"/>
      <c r="AN15" s="211"/>
      <c r="AO15" s="211"/>
      <c r="AP15" s="211"/>
      <c r="AQ15" s="212"/>
      <c r="AR15" s="210" t="s">
        <v>1065</v>
      </c>
      <c r="AS15" s="211"/>
      <c r="AT15" s="211"/>
      <c r="AU15" s="211"/>
      <c r="AV15" s="211"/>
      <c r="AW15" s="211"/>
      <c r="AX15" s="227"/>
    </row>
    <row r="16" spans="1:50" ht="21" customHeight="1" x14ac:dyDescent="0.15">
      <c r="A16" s="240"/>
      <c r="B16" s="241"/>
      <c r="C16" s="241"/>
      <c r="D16" s="241"/>
      <c r="E16" s="241"/>
      <c r="F16" s="242"/>
      <c r="G16" s="262"/>
      <c r="H16" s="263"/>
      <c r="I16" s="207" t="s">
        <v>49</v>
      </c>
      <c r="J16" s="208"/>
      <c r="K16" s="208"/>
      <c r="L16" s="208"/>
      <c r="M16" s="208"/>
      <c r="N16" s="208"/>
      <c r="O16" s="209"/>
      <c r="P16" s="210" t="s">
        <v>1065</v>
      </c>
      <c r="Q16" s="211"/>
      <c r="R16" s="211"/>
      <c r="S16" s="211"/>
      <c r="T16" s="211"/>
      <c r="U16" s="211"/>
      <c r="V16" s="212"/>
      <c r="W16" s="210" t="s">
        <v>1065</v>
      </c>
      <c r="X16" s="211"/>
      <c r="Y16" s="211"/>
      <c r="Z16" s="211"/>
      <c r="AA16" s="211"/>
      <c r="AB16" s="211"/>
      <c r="AC16" s="212"/>
      <c r="AD16" s="210">
        <v>-301</v>
      </c>
      <c r="AE16" s="211"/>
      <c r="AF16" s="211"/>
      <c r="AG16" s="211"/>
      <c r="AH16" s="211"/>
      <c r="AI16" s="211"/>
      <c r="AJ16" s="212"/>
      <c r="AK16" s="210" t="s">
        <v>1065</v>
      </c>
      <c r="AL16" s="211"/>
      <c r="AM16" s="211"/>
      <c r="AN16" s="211"/>
      <c r="AO16" s="211"/>
      <c r="AP16" s="211"/>
      <c r="AQ16" s="212"/>
      <c r="AR16" s="213"/>
      <c r="AS16" s="214"/>
      <c r="AT16" s="214"/>
      <c r="AU16" s="214"/>
      <c r="AV16" s="214"/>
      <c r="AW16" s="214"/>
      <c r="AX16" s="215"/>
    </row>
    <row r="17" spans="1:51" ht="24.75" customHeight="1" x14ac:dyDescent="0.15">
      <c r="A17" s="240"/>
      <c r="B17" s="241"/>
      <c r="C17" s="241"/>
      <c r="D17" s="241"/>
      <c r="E17" s="241"/>
      <c r="F17" s="242"/>
      <c r="G17" s="262"/>
      <c r="H17" s="263"/>
      <c r="I17" s="207" t="s">
        <v>47</v>
      </c>
      <c r="J17" s="225"/>
      <c r="K17" s="225"/>
      <c r="L17" s="225"/>
      <c r="M17" s="225"/>
      <c r="N17" s="225"/>
      <c r="O17" s="226"/>
      <c r="P17" s="210" t="s">
        <v>1065</v>
      </c>
      <c r="Q17" s="211"/>
      <c r="R17" s="211"/>
      <c r="S17" s="211"/>
      <c r="T17" s="211"/>
      <c r="U17" s="211"/>
      <c r="V17" s="212"/>
      <c r="W17" s="210" t="s">
        <v>1065</v>
      </c>
      <c r="X17" s="211"/>
      <c r="Y17" s="211"/>
      <c r="Z17" s="211"/>
      <c r="AA17" s="211"/>
      <c r="AB17" s="211"/>
      <c r="AC17" s="212"/>
      <c r="AD17" s="210" t="s">
        <v>1065</v>
      </c>
      <c r="AE17" s="211"/>
      <c r="AF17" s="211"/>
      <c r="AG17" s="211"/>
      <c r="AH17" s="211"/>
      <c r="AI17" s="211"/>
      <c r="AJ17" s="212"/>
      <c r="AK17" s="210" t="s">
        <v>1065</v>
      </c>
      <c r="AL17" s="211"/>
      <c r="AM17" s="211"/>
      <c r="AN17" s="211"/>
      <c r="AO17" s="211"/>
      <c r="AP17" s="211"/>
      <c r="AQ17" s="212"/>
      <c r="AR17" s="258"/>
      <c r="AS17" s="258"/>
      <c r="AT17" s="258"/>
      <c r="AU17" s="258"/>
      <c r="AV17" s="258"/>
      <c r="AW17" s="258"/>
      <c r="AX17" s="259"/>
    </row>
    <row r="18" spans="1:51" ht="24.75" customHeight="1" x14ac:dyDescent="0.15">
      <c r="A18" s="240"/>
      <c r="B18" s="241"/>
      <c r="C18" s="241"/>
      <c r="D18" s="241"/>
      <c r="E18" s="241"/>
      <c r="F18" s="242"/>
      <c r="G18" s="264"/>
      <c r="H18" s="265"/>
      <c r="I18" s="251" t="s">
        <v>18</v>
      </c>
      <c r="J18" s="252"/>
      <c r="K18" s="252"/>
      <c r="L18" s="252"/>
      <c r="M18" s="252"/>
      <c r="N18" s="252"/>
      <c r="O18" s="253"/>
      <c r="P18" s="254">
        <f>SUM(P13:V17)</f>
        <v>30905</v>
      </c>
      <c r="Q18" s="255"/>
      <c r="R18" s="255"/>
      <c r="S18" s="255"/>
      <c r="T18" s="255"/>
      <c r="U18" s="255"/>
      <c r="V18" s="256"/>
      <c r="W18" s="254">
        <f>SUM(W13:AC17)</f>
        <v>29397</v>
      </c>
      <c r="X18" s="255"/>
      <c r="Y18" s="255"/>
      <c r="Z18" s="255"/>
      <c r="AA18" s="255"/>
      <c r="AB18" s="255"/>
      <c r="AC18" s="256"/>
      <c r="AD18" s="254">
        <f>SUM(AD13:AJ17)</f>
        <v>34503</v>
      </c>
      <c r="AE18" s="255"/>
      <c r="AF18" s="255"/>
      <c r="AG18" s="255"/>
      <c r="AH18" s="255"/>
      <c r="AI18" s="255"/>
      <c r="AJ18" s="256"/>
      <c r="AK18" s="254">
        <f>SUM(AK13:AQ17)</f>
        <v>28301</v>
      </c>
      <c r="AL18" s="255"/>
      <c r="AM18" s="255"/>
      <c r="AN18" s="255"/>
      <c r="AO18" s="255"/>
      <c r="AP18" s="255"/>
      <c r="AQ18" s="256"/>
      <c r="AR18" s="254">
        <f>SUM(AR13:AX17)</f>
        <v>28000</v>
      </c>
      <c r="AS18" s="255"/>
      <c r="AT18" s="255"/>
      <c r="AU18" s="255"/>
      <c r="AV18" s="255"/>
      <c r="AW18" s="255"/>
      <c r="AX18" s="257"/>
    </row>
    <row r="19" spans="1:51" ht="24.75" customHeight="1" x14ac:dyDescent="0.15">
      <c r="A19" s="240"/>
      <c r="B19" s="241"/>
      <c r="C19" s="241"/>
      <c r="D19" s="241"/>
      <c r="E19" s="241"/>
      <c r="F19" s="242"/>
      <c r="G19" s="247" t="s">
        <v>9</v>
      </c>
      <c r="H19" s="248"/>
      <c r="I19" s="248"/>
      <c r="J19" s="248"/>
      <c r="K19" s="248"/>
      <c r="L19" s="248"/>
      <c r="M19" s="248"/>
      <c r="N19" s="248"/>
      <c r="O19" s="248"/>
      <c r="P19" s="210">
        <v>30756</v>
      </c>
      <c r="Q19" s="211"/>
      <c r="R19" s="211"/>
      <c r="S19" s="211"/>
      <c r="T19" s="211"/>
      <c r="U19" s="211"/>
      <c r="V19" s="212"/>
      <c r="W19" s="210">
        <v>29228</v>
      </c>
      <c r="X19" s="211"/>
      <c r="Y19" s="211"/>
      <c r="Z19" s="211"/>
      <c r="AA19" s="211"/>
      <c r="AB19" s="211"/>
      <c r="AC19" s="212"/>
      <c r="AD19" s="210">
        <v>34287</v>
      </c>
      <c r="AE19" s="211"/>
      <c r="AF19" s="211"/>
      <c r="AG19" s="211"/>
      <c r="AH19" s="211"/>
      <c r="AI19" s="211"/>
      <c r="AJ19" s="212"/>
      <c r="AK19" s="249"/>
      <c r="AL19" s="249"/>
      <c r="AM19" s="249"/>
      <c r="AN19" s="249"/>
      <c r="AO19" s="249"/>
      <c r="AP19" s="249"/>
      <c r="AQ19" s="249"/>
      <c r="AR19" s="249"/>
      <c r="AS19" s="249"/>
      <c r="AT19" s="249"/>
      <c r="AU19" s="249"/>
      <c r="AV19" s="249"/>
      <c r="AW19" s="249"/>
      <c r="AX19" s="250"/>
    </row>
    <row r="20" spans="1:51" ht="24.75" customHeight="1" x14ac:dyDescent="0.15">
      <c r="A20" s="240"/>
      <c r="B20" s="241"/>
      <c r="C20" s="241"/>
      <c r="D20" s="241"/>
      <c r="E20" s="241"/>
      <c r="F20" s="242"/>
      <c r="G20" s="247" t="s">
        <v>10</v>
      </c>
      <c r="H20" s="248"/>
      <c r="I20" s="248"/>
      <c r="J20" s="248"/>
      <c r="K20" s="248"/>
      <c r="L20" s="248"/>
      <c r="M20" s="248"/>
      <c r="N20" s="248"/>
      <c r="O20" s="248"/>
      <c r="P20" s="282">
        <f>IF(P18=0, "-", SUM(P19)/P18)</f>
        <v>0.99517877366121987</v>
      </c>
      <c r="Q20" s="282"/>
      <c r="R20" s="282"/>
      <c r="S20" s="282"/>
      <c r="T20" s="282"/>
      <c r="U20" s="282"/>
      <c r="V20" s="282"/>
      <c r="W20" s="282">
        <f>IF(W18=0, "-", SUM(W19)/W18)</f>
        <v>0.9942511140592577</v>
      </c>
      <c r="X20" s="282"/>
      <c r="Y20" s="282"/>
      <c r="Z20" s="282"/>
      <c r="AA20" s="282"/>
      <c r="AB20" s="282"/>
      <c r="AC20" s="282"/>
      <c r="AD20" s="282">
        <f>IF(AD18=0, "-", SUM(AD19)/AD18)</f>
        <v>0.99373967481088599</v>
      </c>
      <c r="AE20" s="282"/>
      <c r="AF20" s="282"/>
      <c r="AG20" s="282"/>
      <c r="AH20" s="282"/>
      <c r="AI20" s="282"/>
      <c r="AJ20" s="282"/>
      <c r="AK20" s="249"/>
      <c r="AL20" s="249"/>
      <c r="AM20" s="249"/>
      <c r="AN20" s="249"/>
      <c r="AO20" s="249"/>
      <c r="AP20" s="249"/>
      <c r="AQ20" s="283"/>
      <c r="AR20" s="283"/>
      <c r="AS20" s="283"/>
      <c r="AT20" s="283"/>
      <c r="AU20" s="249"/>
      <c r="AV20" s="249"/>
      <c r="AW20" s="249"/>
      <c r="AX20" s="250"/>
    </row>
    <row r="21" spans="1:51" ht="30" customHeight="1" x14ac:dyDescent="0.15">
      <c r="A21" s="183"/>
      <c r="B21" s="184"/>
      <c r="C21" s="184"/>
      <c r="D21" s="184"/>
      <c r="E21" s="184"/>
      <c r="F21" s="243"/>
      <c r="G21" s="280" t="s">
        <v>238</v>
      </c>
      <c r="H21" s="281"/>
      <c r="I21" s="281"/>
      <c r="J21" s="281"/>
      <c r="K21" s="281"/>
      <c r="L21" s="281"/>
      <c r="M21" s="281"/>
      <c r="N21" s="281"/>
      <c r="O21" s="281"/>
      <c r="P21" s="282">
        <f>IF(P19=0, "-", SUM(P19)/SUM(P13,P14))</f>
        <v>0.99517877366121987</v>
      </c>
      <c r="Q21" s="282"/>
      <c r="R21" s="282"/>
      <c r="S21" s="282"/>
      <c r="T21" s="282"/>
      <c r="U21" s="282"/>
      <c r="V21" s="282"/>
      <c r="W21" s="282">
        <f>IF(W19=0, "-", SUM(W19)/SUM(W13,W14))</f>
        <v>0.9942511140592577</v>
      </c>
      <c r="X21" s="282"/>
      <c r="Y21" s="282"/>
      <c r="Z21" s="282"/>
      <c r="AA21" s="282"/>
      <c r="AB21" s="282"/>
      <c r="AC21" s="282"/>
      <c r="AD21" s="282">
        <f>IF(AD19=0, "-", SUM(AD19)/SUM(AD13,AD14))</f>
        <v>0.98514538558786346</v>
      </c>
      <c r="AE21" s="282"/>
      <c r="AF21" s="282"/>
      <c r="AG21" s="282"/>
      <c r="AH21" s="282"/>
      <c r="AI21" s="282"/>
      <c r="AJ21" s="282"/>
      <c r="AK21" s="249"/>
      <c r="AL21" s="249"/>
      <c r="AM21" s="249"/>
      <c r="AN21" s="249"/>
      <c r="AO21" s="249"/>
      <c r="AP21" s="249"/>
      <c r="AQ21" s="283"/>
      <c r="AR21" s="283"/>
      <c r="AS21" s="283"/>
      <c r="AT21" s="283"/>
      <c r="AU21" s="249"/>
      <c r="AV21" s="249"/>
      <c r="AW21" s="249"/>
      <c r="AX21" s="250"/>
    </row>
    <row r="22" spans="1:51" ht="18.75" customHeight="1" x14ac:dyDescent="0.15">
      <c r="A22" s="284" t="s">
        <v>579</v>
      </c>
      <c r="B22" s="285"/>
      <c r="C22" s="285"/>
      <c r="D22" s="285"/>
      <c r="E22" s="285"/>
      <c r="F22" s="286"/>
      <c r="G22" s="290" t="s">
        <v>230</v>
      </c>
      <c r="H22" s="269"/>
      <c r="I22" s="269"/>
      <c r="J22" s="269"/>
      <c r="K22" s="269"/>
      <c r="L22" s="269"/>
      <c r="M22" s="269"/>
      <c r="N22" s="269"/>
      <c r="O22" s="291"/>
      <c r="P22" s="268" t="s">
        <v>577</v>
      </c>
      <c r="Q22" s="269"/>
      <c r="R22" s="269"/>
      <c r="S22" s="269"/>
      <c r="T22" s="269"/>
      <c r="U22" s="269"/>
      <c r="V22" s="291"/>
      <c r="W22" s="268" t="s">
        <v>578</v>
      </c>
      <c r="X22" s="269"/>
      <c r="Y22" s="269"/>
      <c r="Z22" s="269"/>
      <c r="AA22" s="269"/>
      <c r="AB22" s="269"/>
      <c r="AC22" s="291"/>
      <c r="AD22" s="268" t="s">
        <v>229</v>
      </c>
      <c r="AE22" s="269"/>
      <c r="AF22" s="269"/>
      <c r="AG22" s="269"/>
      <c r="AH22" s="269"/>
      <c r="AI22" s="269"/>
      <c r="AJ22" s="269"/>
      <c r="AK22" s="269"/>
      <c r="AL22" s="269"/>
      <c r="AM22" s="269"/>
      <c r="AN22" s="269"/>
      <c r="AO22" s="269"/>
      <c r="AP22" s="269"/>
      <c r="AQ22" s="269"/>
      <c r="AR22" s="269"/>
      <c r="AS22" s="269"/>
      <c r="AT22" s="269"/>
      <c r="AU22" s="269"/>
      <c r="AV22" s="269"/>
      <c r="AW22" s="269"/>
      <c r="AX22" s="270"/>
    </row>
    <row r="23" spans="1:51" ht="31.9" customHeight="1" x14ac:dyDescent="0.15">
      <c r="A23" s="287"/>
      <c r="B23" s="288"/>
      <c r="C23" s="288"/>
      <c r="D23" s="288"/>
      <c r="E23" s="288"/>
      <c r="F23" s="289"/>
      <c r="G23" s="271" t="s">
        <v>1070</v>
      </c>
      <c r="H23" s="272"/>
      <c r="I23" s="272"/>
      <c r="J23" s="272"/>
      <c r="K23" s="272"/>
      <c r="L23" s="272"/>
      <c r="M23" s="272"/>
      <c r="N23" s="272"/>
      <c r="O23" s="273"/>
      <c r="P23" s="222">
        <v>28000</v>
      </c>
      <c r="Q23" s="223"/>
      <c r="R23" s="223"/>
      <c r="S23" s="223"/>
      <c r="T23" s="223"/>
      <c r="U23" s="223"/>
      <c r="V23" s="274"/>
      <c r="W23" s="222">
        <v>28000</v>
      </c>
      <c r="X23" s="223"/>
      <c r="Y23" s="223"/>
      <c r="Z23" s="223"/>
      <c r="AA23" s="223"/>
      <c r="AB23" s="223"/>
      <c r="AC23" s="274"/>
      <c r="AD23" s="275" t="s">
        <v>1071</v>
      </c>
      <c r="AE23" s="276"/>
      <c r="AF23" s="276"/>
      <c r="AG23" s="276"/>
      <c r="AH23" s="276"/>
      <c r="AI23" s="276"/>
      <c r="AJ23" s="276"/>
      <c r="AK23" s="276"/>
      <c r="AL23" s="276"/>
      <c r="AM23" s="276"/>
      <c r="AN23" s="276"/>
      <c r="AO23" s="276"/>
      <c r="AP23" s="276"/>
      <c r="AQ23" s="276"/>
      <c r="AR23" s="276"/>
      <c r="AS23" s="276"/>
      <c r="AT23" s="276"/>
      <c r="AU23" s="276"/>
      <c r="AV23" s="276"/>
      <c r="AW23" s="276"/>
      <c r="AX23" s="277"/>
    </row>
    <row r="24" spans="1:51" ht="25.5" customHeight="1" thickBot="1" x14ac:dyDescent="0.2">
      <c r="A24" s="287"/>
      <c r="B24" s="288"/>
      <c r="C24" s="288"/>
      <c r="D24" s="288"/>
      <c r="E24" s="288"/>
      <c r="F24" s="289"/>
      <c r="G24" s="121" t="s">
        <v>18</v>
      </c>
      <c r="H24" s="122"/>
      <c r="I24" s="122"/>
      <c r="J24" s="122"/>
      <c r="K24" s="122"/>
      <c r="L24" s="122"/>
      <c r="M24" s="122"/>
      <c r="N24" s="122"/>
      <c r="O24" s="123"/>
      <c r="P24" s="222">
        <v>28000</v>
      </c>
      <c r="Q24" s="223"/>
      <c r="R24" s="223"/>
      <c r="S24" s="223"/>
      <c r="T24" s="223"/>
      <c r="U24" s="223"/>
      <c r="V24" s="274"/>
      <c r="W24" s="292">
        <f>AR13</f>
        <v>28000</v>
      </c>
      <c r="X24" s="293"/>
      <c r="Y24" s="293"/>
      <c r="Z24" s="293"/>
      <c r="AA24" s="293"/>
      <c r="AB24" s="293"/>
      <c r="AC24" s="294"/>
      <c r="AD24" s="278"/>
      <c r="AE24" s="278"/>
      <c r="AF24" s="278"/>
      <c r="AG24" s="278"/>
      <c r="AH24" s="278"/>
      <c r="AI24" s="278"/>
      <c r="AJ24" s="278"/>
      <c r="AK24" s="278"/>
      <c r="AL24" s="278"/>
      <c r="AM24" s="278"/>
      <c r="AN24" s="278"/>
      <c r="AO24" s="278"/>
      <c r="AP24" s="278"/>
      <c r="AQ24" s="278"/>
      <c r="AR24" s="278"/>
      <c r="AS24" s="278"/>
      <c r="AT24" s="278"/>
      <c r="AU24" s="278"/>
      <c r="AV24" s="278"/>
      <c r="AW24" s="278"/>
      <c r="AX24" s="279"/>
    </row>
    <row r="25" spans="1:51" ht="42.6" customHeight="1" x14ac:dyDescent="0.15">
      <c r="A25" s="295" t="s">
        <v>568</v>
      </c>
      <c r="B25" s="296"/>
      <c r="C25" s="296"/>
      <c r="D25" s="296"/>
      <c r="E25" s="296"/>
      <c r="F25" s="297"/>
      <c r="G25" s="298" t="s">
        <v>760</v>
      </c>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1" ht="31.5" customHeight="1" x14ac:dyDescent="0.15">
      <c r="A26" s="301" t="s">
        <v>569</v>
      </c>
      <c r="B26" s="302"/>
      <c r="C26" s="302"/>
      <c r="D26" s="302"/>
      <c r="E26" s="302"/>
      <c r="F26" s="303"/>
      <c r="G26" s="307" t="s">
        <v>564</v>
      </c>
      <c r="H26" s="308"/>
      <c r="I26" s="308"/>
      <c r="J26" s="308"/>
      <c r="K26" s="308"/>
      <c r="L26" s="308"/>
      <c r="M26" s="308"/>
      <c r="N26" s="308"/>
      <c r="O26" s="308"/>
      <c r="P26" s="309" t="s">
        <v>563</v>
      </c>
      <c r="Q26" s="308"/>
      <c r="R26" s="308"/>
      <c r="S26" s="308"/>
      <c r="T26" s="308"/>
      <c r="U26" s="308"/>
      <c r="V26" s="308"/>
      <c r="W26" s="308"/>
      <c r="X26" s="310"/>
      <c r="Y26" s="311"/>
      <c r="Z26" s="312"/>
      <c r="AA26" s="313"/>
      <c r="AB26" s="330" t="s">
        <v>11</v>
      </c>
      <c r="AC26" s="330"/>
      <c r="AD26" s="330"/>
      <c r="AE26" s="331" t="s">
        <v>408</v>
      </c>
      <c r="AF26" s="332"/>
      <c r="AG26" s="332"/>
      <c r="AH26" s="333"/>
      <c r="AI26" s="331" t="s">
        <v>560</v>
      </c>
      <c r="AJ26" s="332"/>
      <c r="AK26" s="332"/>
      <c r="AL26" s="333"/>
      <c r="AM26" s="331" t="s">
        <v>376</v>
      </c>
      <c r="AN26" s="332"/>
      <c r="AO26" s="332"/>
      <c r="AP26" s="333"/>
      <c r="AQ26" s="341" t="s">
        <v>407</v>
      </c>
      <c r="AR26" s="342"/>
      <c r="AS26" s="342"/>
      <c r="AT26" s="343"/>
      <c r="AU26" s="341" t="s">
        <v>580</v>
      </c>
      <c r="AV26" s="342"/>
      <c r="AW26" s="342"/>
      <c r="AX26" s="344"/>
    </row>
    <row r="27" spans="1:51" ht="23.25" customHeight="1" x14ac:dyDescent="0.15">
      <c r="A27" s="301"/>
      <c r="B27" s="302"/>
      <c r="C27" s="302"/>
      <c r="D27" s="302"/>
      <c r="E27" s="302"/>
      <c r="F27" s="303"/>
      <c r="G27" s="314" t="s">
        <v>765</v>
      </c>
      <c r="H27" s="315"/>
      <c r="I27" s="315"/>
      <c r="J27" s="315"/>
      <c r="K27" s="315"/>
      <c r="L27" s="315"/>
      <c r="M27" s="315"/>
      <c r="N27" s="315"/>
      <c r="O27" s="315"/>
      <c r="P27" s="318" t="s">
        <v>1014</v>
      </c>
      <c r="Q27" s="319"/>
      <c r="R27" s="319"/>
      <c r="S27" s="319"/>
      <c r="T27" s="319"/>
      <c r="U27" s="319"/>
      <c r="V27" s="319"/>
      <c r="W27" s="319"/>
      <c r="X27" s="320"/>
      <c r="Y27" s="324" t="s">
        <v>52</v>
      </c>
      <c r="Z27" s="325"/>
      <c r="AA27" s="326"/>
      <c r="AB27" s="327" t="s">
        <v>761</v>
      </c>
      <c r="AC27" s="328"/>
      <c r="AD27" s="328"/>
      <c r="AE27" s="329">
        <v>79</v>
      </c>
      <c r="AF27" s="329"/>
      <c r="AG27" s="329"/>
      <c r="AH27" s="329"/>
      <c r="AI27" s="329">
        <v>146</v>
      </c>
      <c r="AJ27" s="329"/>
      <c r="AK27" s="329"/>
      <c r="AL27" s="329"/>
      <c r="AM27" s="329">
        <f>9+24+12+3+22+35+28+10+5+11+4+2</f>
        <v>165</v>
      </c>
      <c r="AN27" s="329"/>
      <c r="AO27" s="329"/>
      <c r="AP27" s="329"/>
      <c r="AQ27" s="334">
        <f>0+0+0+0+0+0+0+0+0+0+0+6</f>
        <v>6</v>
      </c>
      <c r="AR27" s="329"/>
      <c r="AS27" s="329"/>
      <c r="AT27" s="329"/>
      <c r="AU27" s="335" t="s">
        <v>762</v>
      </c>
      <c r="AV27" s="336"/>
      <c r="AW27" s="336"/>
      <c r="AX27" s="337"/>
    </row>
    <row r="28" spans="1:51" ht="22.9" customHeight="1" x14ac:dyDescent="0.15">
      <c r="A28" s="304"/>
      <c r="B28" s="305"/>
      <c r="C28" s="305"/>
      <c r="D28" s="305"/>
      <c r="E28" s="305"/>
      <c r="F28" s="306"/>
      <c r="G28" s="316"/>
      <c r="H28" s="317"/>
      <c r="I28" s="317"/>
      <c r="J28" s="317"/>
      <c r="K28" s="317"/>
      <c r="L28" s="317"/>
      <c r="M28" s="317"/>
      <c r="N28" s="317"/>
      <c r="O28" s="317"/>
      <c r="P28" s="321"/>
      <c r="Q28" s="322"/>
      <c r="R28" s="322"/>
      <c r="S28" s="322"/>
      <c r="T28" s="322"/>
      <c r="U28" s="322"/>
      <c r="V28" s="322"/>
      <c r="W28" s="322"/>
      <c r="X28" s="323"/>
      <c r="Y28" s="338" t="s">
        <v>53</v>
      </c>
      <c r="Z28" s="339"/>
      <c r="AA28" s="340"/>
      <c r="AB28" s="327" t="s">
        <v>761</v>
      </c>
      <c r="AC28" s="328"/>
      <c r="AD28" s="328"/>
      <c r="AE28" s="334">
        <v>56</v>
      </c>
      <c r="AF28" s="329"/>
      <c r="AG28" s="329"/>
      <c r="AH28" s="329"/>
      <c r="AI28" s="334">
        <v>90</v>
      </c>
      <c r="AJ28" s="329"/>
      <c r="AK28" s="329"/>
      <c r="AL28" s="329"/>
      <c r="AM28" s="334">
        <v>94</v>
      </c>
      <c r="AN28" s="329"/>
      <c r="AO28" s="329"/>
      <c r="AP28" s="329"/>
      <c r="AQ28" s="334">
        <f>0+0+2+0+21+23+25+0+3+10+1+0</f>
        <v>85</v>
      </c>
      <c r="AR28" s="329"/>
      <c r="AS28" s="329"/>
      <c r="AT28" s="329"/>
      <c r="AU28" s="335">
        <f>0+0+0+0+0+0+25+0+0+0+0+0</f>
        <v>25</v>
      </c>
      <c r="AV28" s="336"/>
      <c r="AW28" s="336"/>
      <c r="AX28" s="337"/>
    </row>
    <row r="29" spans="1:51" ht="29.45" customHeight="1" x14ac:dyDescent="0.15">
      <c r="A29" s="301" t="s">
        <v>569</v>
      </c>
      <c r="B29" s="302"/>
      <c r="C29" s="302"/>
      <c r="D29" s="302"/>
      <c r="E29" s="302"/>
      <c r="F29" s="303"/>
      <c r="G29" s="307" t="s">
        <v>564</v>
      </c>
      <c r="H29" s="308"/>
      <c r="I29" s="308"/>
      <c r="J29" s="308"/>
      <c r="K29" s="308"/>
      <c r="L29" s="308"/>
      <c r="M29" s="308"/>
      <c r="N29" s="308"/>
      <c r="O29" s="308"/>
      <c r="P29" s="309" t="s">
        <v>563</v>
      </c>
      <c r="Q29" s="308"/>
      <c r="R29" s="308"/>
      <c r="S29" s="308"/>
      <c r="T29" s="308"/>
      <c r="U29" s="308"/>
      <c r="V29" s="308"/>
      <c r="W29" s="308"/>
      <c r="X29" s="310"/>
      <c r="Y29" s="311"/>
      <c r="Z29" s="312"/>
      <c r="AA29" s="313"/>
      <c r="AB29" s="330" t="s">
        <v>11</v>
      </c>
      <c r="AC29" s="330"/>
      <c r="AD29" s="330"/>
      <c r="AE29" s="331" t="s">
        <v>408</v>
      </c>
      <c r="AF29" s="332"/>
      <c r="AG29" s="332"/>
      <c r="AH29" s="333"/>
      <c r="AI29" s="331" t="s">
        <v>560</v>
      </c>
      <c r="AJ29" s="332"/>
      <c r="AK29" s="332"/>
      <c r="AL29" s="333"/>
      <c r="AM29" s="331" t="s">
        <v>376</v>
      </c>
      <c r="AN29" s="332"/>
      <c r="AO29" s="332"/>
      <c r="AP29" s="333"/>
      <c r="AQ29" s="341" t="s">
        <v>407</v>
      </c>
      <c r="AR29" s="342"/>
      <c r="AS29" s="342"/>
      <c r="AT29" s="343"/>
      <c r="AU29" s="341" t="s">
        <v>580</v>
      </c>
      <c r="AV29" s="342"/>
      <c r="AW29" s="342"/>
      <c r="AX29" s="344"/>
      <c r="AY29">
        <f>COUNTA($G$30)</f>
        <v>1</v>
      </c>
    </row>
    <row r="30" spans="1:51" ht="23.25" customHeight="1" x14ac:dyDescent="0.15">
      <c r="A30" s="301"/>
      <c r="B30" s="302"/>
      <c r="C30" s="302"/>
      <c r="D30" s="302"/>
      <c r="E30" s="302"/>
      <c r="F30" s="303"/>
      <c r="G30" s="314" t="s">
        <v>765</v>
      </c>
      <c r="H30" s="315"/>
      <c r="I30" s="315"/>
      <c r="J30" s="315"/>
      <c r="K30" s="315"/>
      <c r="L30" s="315"/>
      <c r="M30" s="315"/>
      <c r="N30" s="315"/>
      <c r="O30" s="315"/>
      <c r="P30" s="318" t="s">
        <v>1013</v>
      </c>
      <c r="Q30" s="319"/>
      <c r="R30" s="319"/>
      <c r="S30" s="319"/>
      <c r="T30" s="319"/>
      <c r="U30" s="319"/>
      <c r="V30" s="319"/>
      <c r="W30" s="319"/>
      <c r="X30" s="320"/>
      <c r="Y30" s="324" t="s">
        <v>52</v>
      </c>
      <c r="Z30" s="325"/>
      <c r="AA30" s="326"/>
      <c r="AB30" s="327" t="s">
        <v>766</v>
      </c>
      <c r="AC30" s="327"/>
      <c r="AD30" s="327"/>
      <c r="AE30" s="334">
        <v>247</v>
      </c>
      <c r="AF30" s="334"/>
      <c r="AG30" s="334"/>
      <c r="AH30" s="334"/>
      <c r="AI30" s="334">
        <v>407</v>
      </c>
      <c r="AJ30" s="334"/>
      <c r="AK30" s="334"/>
      <c r="AL30" s="334"/>
      <c r="AM30" s="334">
        <f>84+18+9+17+93+31+17+45+99+48+3+14</f>
        <v>478</v>
      </c>
      <c r="AN30" s="334"/>
      <c r="AO30" s="334"/>
      <c r="AP30" s="334"/>
      <c r="AQ30" s="335" t="s">
        <v>762</v>
      </c>
      <c r="AR30" s="366"/>
      <c r="AS30" s="366"/>
      <c r="AT30" s="368"/>
      <c r="AU30" s="335" t="s">
        <v>762</v>
      </c>
      <c r="AV30" s="336"/>
      <c r="AW30" s="336"/>
      <c r="AX30" s="337"/>
      <c r="AY30">
        <f>$AY$29</f>
        <v>1</v>
      </c>
    </row>
    <row r="31" spans="1:51" ht="23.25" customHeight="1" x14ac:dyDescent="0.15">
      <c r="A31" s="304"/>
      <c r="B31" s="305"/>
      <c r="C31" s="305"/>
      <c r="D31" s="305"/>
      <c r="E31" s="305"/>
      <c r="F31" s="306"/>
      <c r="G31" s="316"/>
      <c r="H31" s="317"/>
      <c r="I31" s="317"/>
      <c r="J31" s="317"/>
      <c r="K31" s="317"/>
      <c r="L31" s="317"/>
      <c r="M31" s="317"/>
      <c r="N31" s="317"/>
      <c r="O31" s="317"/>
      <c r="P31" s="321"/>
      <c r="Q31" s="322"/>
      <c r="R31" s="322"/>
      <c r="S31" s="322"/>
      <c r="T31" s="322"/>
      <c r="U31" s="322"/>
      <c r="V31" s="322"/>
      <c r="W31" s="322"/>
      <c r="X31" s="323"/>
      <c r="Y31" s="338" t="s">
        <v>53</v>
      </c>
      <c r="Z31" s="339"/>
      <c r="AA31" s="340"/>
      <c r="AB31" s="327" t="s">
        <v>766</v>
      </c>
      <c r="AC31" s="327"/>
      <c r="AD31" s="327"/>
      <c r="AE31" s="334">
        <v>149</v>
      </c>
      <c r="AF31" s="334"/>
      <c r="AG31" s="334"/>
      <c r="AH31" s="334"/>
      <c r="AI31" s="334">
        <v>213</v>
      </c>
      <c r="AJ31" s="334"/>
      <c r="AK31" s="334"/>
      <c r="AL31" s="334"/>
      <c r="AM31" s="334">
        <v>266</v>
      </c>
      <c r="AN31" s="334"/>
      <c r="AO31" s="334"/>
      <c r="AP31" s="334"/>
      <c r="AQ31" s="349">
        <f>0+0+5+0+127+49+20+0+94+40+2+0</f>
        <v>337</v>
      </c>
      <c r="AR31" s="350"/>
      <c r="AS31" s="350"/>
      <c r="AT31" s="351"/>
      <c r="AU31" s="335">
        <f>0+0+0+0+0+0+20+0+0+0+0+0</f>
        <v>20</v>
      </c>
      <c r="AV31" s="336"/>
      <c r="AW31" s="336"/>
      <c r="AX31" s="337"/>
      <c r="AY31">
        <f>$AY$29</f>
        <v>1</v>
      </c>
    </row>
    <row r="32" spans="1:51" ht="23.25" customHeight="1" x14ac:dyDescent="0.15">
      <c r="A32" s="352" t="s">
        <v>570</v>
      </c>
      <c r="B32" s="353"/>
      <c r="C32" s="353"/>
      <c r="D32" s="353"/>
      <c r="E32" s="353"/>
      <c r="F32" s="354"/>
      <c r="G32" s="217" t="s">
        <v>571</v>
      </c>
      <c r="H32" s="217"/>
      <c r="I32" s="217"/>
      <c r="J32" s="217"/>
      <c r="K32" s="217"/>
      <c r="L32" s="217"/>
      <c r="M32" s="217"/>
      <c r="N32" s="217"/>
      <c r="O32" s="217"/>
      <c r="P32" s="217"/>
      <c r="Q32" s="217"/>
      <c r="R32" s="217"/>
      <c r="S32" s="217"/>
      <c r="T32" s="217"/>
      <c r="U32" s="217"/>
      <c r="V32" s="217"/>
      <c r="W32" s="217"/>
      <c r="X32" s="246"/>
      <c r="Y32" s="360"/>
      <c r="Z32" s="361"/>
      <c r="AA32" s="362"/>
      <c r="AB32" s="216" t="s">
        <v>11</v>
      </c>
      <c r="AC32" s="217"/>
      <c r="AD32" s="246"/>
      <c r="AE32" s="345" t="s">
        <v>408</v>
      </c>
      <c r="AF32" s="345"/>
      <c r="AG32" s="345"/>
      <c r="AH32" s="345"/>
      <c r="AI32" s="345" t="s">
        <v>560</v>
      </c>
      <c r="AJ32" s="345"/>
      <c r="AK32" s="345"/>
      <c r="AL32" s="345"/>
      <c r="AM32" s="345" t="s">
        <v>376</v>
      </c>
      <c r="AN32" s="345"/>
      <c r="AO32" s="345"/>
      <c r="AP32" s="345"/>
      <c r="AQ32" s="346" t="s">
        <v>581</v>
      </c>
      <c r="AR32" s="347"/>
      <c r="AS32" s="347"/>
      <c r="AT32" s="347"/>
      <c r="AU32" s="347"/>
      <c r="AV32" s="347"/>
      <c r="AW32" s="347"/>
      <c r="AX32" s="348"/>
      <c r="AY32">
        <f>IF(SUBSTITUTE(SUBSTITUTE($G$33,"／",""),"　","")="",0,1)</f>
        <v>1</v>
      </c>
    </row>
    <row r="33" spans="1:51" ht="23.25" customHeight="1" x14ac:dyDescent="0.15">
      <c r="A33" s="355"/>
      <c r="B33" s="356"/>
      <c r="C33" s="356"/>
      <c r="D33" s="356"/>
      <c r="E33" s="356"/>
      <c r="F33" s="357"/>
      <c r="G33" s="416" t="s">
        <v>607</v>
      </c>
      <c r="H33" s="417"/>
      <c r="I33" s="417"/>
      <c r="J33" s="417"/>
      <c r="K33" s="417"/>
      <c r="L33" s="417"/>
      <c r="M33" s="417"/>
      <c r="N33" s="417"/>
      <c r="O33" s="417"/>
      <c r="P33" s="417"/>
      <c r="Q33" s="417"/>
      <c r="R33" s="417"/>
      <c r="S33" s="417"/>
      <c r="T33" s="417"/>
      <c r="U33" s="417"/>
      <c r="V33" s="417"/>
      <c r="W33" s="417"/>
      <c r="X33" s="417"/>
      <c r="Y33" s="420" t="s">
        <v>570</v>
      </c>
      <c r="Z33" s="421"/>
      <c r="AA33" s="422"/>
      <c r="AB33" s="363" t="s">
        <v>610</v>
      </c>
      <c r="AC33" s="364"/>
      <c r="AD33" s="365"/>
      <c r="AE33" s="334">
        <v>23.8</v>
      </c>
      <c r="AF33" s="334"/>
      <c r="AG33" s="334"/>
      <c r="AH33" s="334"/>
      <c r="AI33" s="334">
        <v>24.5</v>
      </c>
      <c r="AJ33" s="334"/>
      <c r="AK33" s="334"/>
      <c r="AL33" s="334"/>
      <c r="AM33" s="334">
        <v>29</v>
      </c>
      <c r="AN33" s="334"/>
      <c r="AO33" s="334"/>
      <c r="AP33" s="334"/>
      <c r="AQ33" s="335">
        <v>23</v>
      </c>
      <c r="AR33" s="366"/>
      <c r="AS33" s="366"/>
      <c r="AT33" s="366"/>
      <c r="AU33" s="366"/>
      <c r="AV33" s="366"/>
      <c r="AW33" s="366"/>
      <c r="AX33" s="368"/>
      <c r="AY33">
        <f>$AY$32</f>
        <v>1</v>
      </c>
    </row>
    <row r="34" spans="1:51" ht="27.6" customHeight="1" x14ac:dyDescent="0.15">
      <c r="A34" s="358"/>
      <c r="B34" s="202"/>
      <c r="C34" s="202"/>
      <c r="D34" s="202"/>
      <c r="E34" s="202"/>
      <c r="F34" s="359"/>
      <c r="G34" s="418"/>
      <c r="H34" s="419"/>
      <c r="I34" s="419"/>
      <c r="J34" s="419"/>
      <c r="K34" s="419"/>
      <c r="L34" s="419"/>
      <c r="M34" s="419"/>
      <c r="N34" s="419"/>
      <c r="O34" s="419"/>
      <c r="P34" s="419"/>
      <c r="Q34" s="419"/>
      <c r="R34" s="419"/>
      <c r="S34" s="419"/>
      <c r="T34" s="419"/>
      <c r="U34" s="419"/>
      <c r="V34" s="419"/>
      <c r="W34" s="419"/>
      <c r="X34" s="419"/>
      <c r="Y34" s="408" t="s">
        <v>572</v>
      </c>
      <c r="Z34" s="409"/>
      <c r="AA34" s="410"/>
      <c r="AB34" s="411" t="s">
        <v>611</v>
      </c>
      <c r="AC34" s="412"/>
      <c r="AD34" s="413"/>
      <c r="AE34" s="414" t="s">
        <v>608</v>
      </c>
      <c r="AF34" s="414"/>
      <c r="AG34" s="414"/>
      <c r="AH34" s="414"/>
      <c r="AI34" s="414" t="s">
        <v>609</v>
      </c>
      <c r="AJ34" s="414"/>
      <c r="AK34" s="414"/>
      <c r="AL34" s="414"/>
      <c r="AM34" s="414" t="s">
        <v>763</v>
      </c>
      <c r="AN34" s="414"/>
      <c r="AO34" s="414"/>
      <c r="AP34" s="414"/>
      <c r="AQ34" s="414" t="s">
        <v>612</v>
      </c>
      <c r="AR34" s="414"/>
      <c r="AS34" s="414"/>
      <c r="AT34" s="414"/>
      <c r="AU34" s="414"/>
      <c r="AV34" s="414"/>
      <c r="AW34" s="414"/>
      <c r="AX34" s="415"/>
      <c r="AY34">
        <f>$AY$32</f>
        <v>1</v>
      </c>
    </row>
    <row r="35" spans="1:51" ht="18" customHeight="1" x14ac:dyDescent="0.15">
      <c r="A35" s="381" t="s">
        <v>235</v>
      </c>
      <c r="B35" s="382"/>
      <c r="C35" s="382"/>
      <c r="D35" s="382"/>
      <c r="E35" s="382"/>
      <c r="F35" s="383"/>
      <c r="G35" s="391" t="s">
        <v>136</v>
      </c>
      <c r="H35" s="372"/>
      <c r="I35" s="372"/>
      <c r="J35" s="372"/>
      <c r="K35" s="372"/>
      <c r="L35" s="372"/>
      <c r="M35" s="372"/>
      <c r="N35" s="372"/>
      <c r="O35" s="392"/>
      <c r="P35" s="395" t="s">
        <v>56</v>
      </c>
      <c r="Q35" s="372"/>
      <c r="R35" s="372"/>
      <c r="S35" s="372"/>
      <c r="T35" s="372"/>
      <c r="U35" s="372"/>
      <c r="V35" s="372"/>
      <c r="W35" s="372"/>
      <c r="X35" s="392"/>
      <c r="Y35" s="397"/>
      <c r="Z35" s="398"/>
      <c r="AA35" s="399"/>
      <c r="AB35" s="403" t="s">
        <v>11</v>
      </c>
      <c r="AC35" s="404"/>
      <c r="AD35" s="405"/>
      <c r="AE35" s="345" t="s">
        <v>408</v>
      </c>
      <c r="AF35" s="345"/>
      <c r="AG35" s="345"/>
      <c r="AH35" s="345"/>
      <c r="AI35" s="345" t="s">
        <v>560</v>
      </c>
      <c r="AJ35" s="345"/>
      <c r="AK35" s="345"/>
      <c r="AL35" s="345"/>
      <c r="AM35" s="345" t="s">
        <v>376</v>
      </c>
      <c r="AN35" s="345"/>
      <c r="AO35" s="345"/>
      <c r="AP35" s="345"/>
      <c r="AQ35" s="369" t="s">
        <v>186</v>
      </c>
      <c r="AR35" s="370"/>
      <c r="AS35" s="370"/>
      <c r="AT35" s="371"/>
      <c r="AU35" s="372" t="s">
        <v>126</v>
      </c>
      <c r="AV35" s="372"/>
      <c r="AW35" s="372"/>
      <c r="AX35" s="373"/>
      <c r="AY35">
        <f>COUNTA($G$37)</f>
        <v>1</v>
      </c>
    </row>
    <row r="36" spans="1:51" ht="18.75" customHeight="1" x14ac:dyDescent="0.15">
      <c r="A36" s="384"/>
      <c r="B36" s="385"/>
      <c r="C36" s="385"/>
      <c r="D36" s="385"/>
      <c r="E36" s="385"/>
      <c r="F36" s="386"/>
      <c r="G36" s="393"/>
      <c r="H36" s="379"/>
      <c r="I36" s="379"/>
      <c r="J36" s="379"/>
      <c r="K36" s="379"/>
      <c r="L36" s="379"/>
      <c r="M36" s="379"/>
      <c r="N36" s="379"/>
      <c r="O36" s="394"/>
      <c r="P36" s="396"/>
      <c r="Q36" s="379"/>
      <c r="R36" s="379"/>
      <c r="S36" s="379"/>
      <c r="T36" s="379"/>
      <c r="U36" s="379"/>
      <c r="V36" s="379"/>
      <c r="W36" s="379"/>
      <c r="X36" s="394"/>
      <c r="Y36" s="400"/>
      <c r="Z36" s="401"/>
      <c r="AA36" s="402"/>
      <c r="AB36" s="331"/>
      <c r="AC36" s="406"/>
      <c r="AD36" s="407"/>
      <c r="AE36" s="345"/>
      <c r="AF36" s="345"/>
      <c r="AG36" s="345"/>
      <c r="AH36" s="345"/>
      <c r="AI36" s="345"/>
      <c r="AJ36" s="345"/>
      <c r="AK36" s="345"/>
      <c r="AL36" s="345"/>
      <c r="AM36" s="345"/>
      <c r="AN36" s="345"/>
      <c r="AO36" s="345"/>
      <c r="AP36" s="345"/>
      <c r="AQ36" s="374" t="s">
        <v>1062</v>
      </c>
      <c r="AR36" s="375"/>
      <c r="AS36" s="376" t="s">
        <v>187</v>
      </c>
      <c r="AT36" s="377"/>
      <c r="AU36" s="378">
        <v>4</v>
      </c>
      <c r="AV36" s="378"/>
      <c r="AW36" s="379" t="s">
        <v>163</v>
      </c>
      <c r="AX36" s="380"/>
      <c r="AY36">
        <f>$AY$35</f>
        <v>1</v>
      </c>
    </row>
    <row r="37" spans="1:51" ht="28.15" customHeight="1" x14ac:dyDescent="0.15">
      <c r="A37" s="387"/>
      <c r="B37" s="385"/>
      <c r="C37" s="385"/>
      <c r="D37" s="385"/>
      <c r="E37" s="385"/>
      <c r="F37" s="386"/>
      <c r="G37" s="426" t="s">
        <v>770</v>
      </c>
      <c r="H37" s="427"/>
      <c r="I37" s="427"/>
      <c r="J37" s="427"/>
      <c r="K37" s="427"/>
      <c r="L37" s="427"/>
      <c r="M37" s="427"/>
      <c r="N37" s="427"/>
      <c r="O37" s="428"/>
      <c r="P37" s="133" t="s">
        <v>1018</v>
      </c>
      <c r="Q37" s="133"/>
      <c r="R37" s="133"/>
      <c r="S37" s="133"/>
      <c r="T37" s="133"/>
      <c r="U37" s="133"/>
      <c r="V37" s="133"/>
      <c r="W37" s="133"/>
      <c r="X37" s="134"/>
      <c r="Y37" s="408" t="s">
        <v>12</v>
      </c>
      <c r="Z37" s="438"/>
      <c r="AA37" s="439"/>
      <c r="AB37" s="695" t="s">
        <v>1015</v>
      </c>
      <c r="AC37" s="696"/>
      <c r="AD37" s="697"/>
      <c r="AE37" s="335" t="s">
        <v>1062</v>
      </c>
      <c r="AF37" s="366"/>
      <c r="AG37" s="366"/>
      <c r="AH37" s="366"/>
      <c r="AI37" s="335" t="s">
        <v>1062</v>
      </c>
      <c r="AJ37" s="366"/>
      <c r="AK37" s="366"/>
      <c r="AL37" s="366"/>
      <c r="AM37" s="335" t="s">
        <v>1062</v>
      </c>
      <c r="AN37" s="366"/>
      <c r="AO37" s="366"/>
      <c r="AP37" s="366"/>
      <c r="AQ37" s="423" t="s">
        <v>1063</v>
      </c>
      <c r="AR37" s="424"/>
      <c r="AS37" s="424"/>
      <c r="AT37" s="425"/>
      <c r="AU37" s="366" t="s">
        <v>1062</v>
      </c>
      <c r="AV37" s="366"/>
      <c r="AW37" s="366"/>
      <c r="AX37" s="368"/>
      <c r="AY37">
        <f>$AY$35</f>
        <v>1</v>
      </c>
    </row>
    <row r="38" spans="1:51" ht="28.15" customHeight="1" x14ac:dyDescent="0.15">
      <c r="A38" s="388"/>
      <c r="B38" s="389"/>
      <c r="C38" s="389"/>
      <c r="D38" s="389"/>
      <c r="E38" s="389"/>
      <c r="F38" s="390"/>
      <c r="G38" s="429"/>
      <c r="H38" s="430"/>
      <c r="I38" s="430"/>
      <c r="J38" s="430"/>
      <c r="K38" s="430"/>
      <c r="L38" s="430"/>
      <c r="M38" s="430"/>
      <c r="N38" s="430"/>
      <c r="O38" s="431"/>
      <c r="P38" s="435"/>
      <c r="Q38" s="435"/>
      <c r="R38" s="435"/>
      <c r="S38" s="435"/>
      <c r="T38" s="435"/>
      <c r="U38" s="435"/>
      <c r="V38" s="435"/>
      <c r="W38" s="435"/>
      <c r="X38" s="436"/>
      <c r="Y38" s="216" t="s">
        <v>51</v>
      </c>
      <c r="Z38" s="217"/>
      <c r="AA38" s="246"/>
      <c r="AB38" s="363" t="s">
        <v>1015</v>
      </c>
      <c r="AC38" s="364"/>
      <c r="AD38" s="365"/>
      <c r="AE38" s="335" t="s">
        <v>1062</v>
      </c>
      <c r="AF38" s="366"/>
      <c r="AG38" s="366"/>
      <c r="AH38" s="366"/>
      <c r="AI38" s="335" t="s">
        <v>1062</v>
      </c>
      <c r="AJ38" s="366"/>
      <c r="AK38" s="366"/>
      <c r="AL38" s="366"/>
      <c r="AM38" s="335" t="s">
        <v>1062</v>
      </c>
      <c r="AN38" s="366"/>
      <c r="AO38" s="366"/>
      <c r="AP38" s="366"/>
      <c r="AQ38" s="423" t="s">
        <v>1063</v>
      </c>
      <c r="AR38" s="424"/>
      <c r="AS38" s="424"/>
      <c r="AT38" s="425"/>
      <c r="AU38" s="366">
        <v>20</v>
      </c>
      <c r="AV38" s="366"/>
      <c r="AW38" s="366"/>
      <c r="AX38" s="368"/>
      <c r="AY38">
        <f>$AY$35</f>
        <v>1</v>
      </c>
    </row>
    <row r="39" spans="1:51" ht="28.15" customHeight="1" x14ac:dyDescent="0.15">
      <c r="A39" s="387"/>
      <c r="B39" s="385"/>
      <c r="C39" s="385"/>
      <c r="D39" s="385"/>
      <c r="E39" s="385"/>
      <c r="F39" s="386"/>
      <c r="G39" s="432"/>
      <c r="H39" s="433"/>
      <c r="I39" s="433"/>
      <c r="J39" s="433"/>
      <c r="K39" s="433"/>
      <c r="L39" s="433"/>
      <c r="M39" s="433"/>
      <c r="N39" s="433"/>
      <c r="O39" s="434"/>
      <c r="P39" s="136"/>
      <c r="Q39" s="136"/>
      <c r="R39" s="136"/>
      <c r="S39" s="136"/>
      <c r="T39" s="136"/>
      <c r="U39" s="136"/>
      <c r="V39" s="136"/>
      <c r="W39" s="136"/>
      <c r="X39" s="137"/>
      <c r="Y39" s="216" t="s">
        <v>13</v>
      </c>
      <c r="Z39" s="217"/>
      <c r="AA39" s="246"/>
      <c r="AB39" s="367" t="s">
        <v>14</v>
      </c>
      <c r="AC39" s="367"/>
      <c r="AD39" s="367"/>
      <c r="AE39" s="335" t="s">
        <v>1062</v>
      </c>
      <c r="AF39" s="366"/>
      <c r="AG39" s="366"/>
      <c r="AH39" s="366"/>
      <c r="AI39" s="335" t="s">
        <v>1062</v>
      </c>
      <c r="AJ39" s="366"/>
      <c r="AK39" s="366"/>
      <c r="AL39" s="366"/>
      <c r="AM39" s="335" t="s">
        <v>1062</v>
      </c>
      <c r="AN39" s="366"/>
      <c r="AO39" s="366"/>
      <c r="AP39" s="366"/>
      <c r="AQ39" s="423" t="s">
        <v>1063</v>
      </c>
      <c r="AR39" s="424"/>
      <c r="AS39" s="424"/>
      <c r="AT39" s="425"/>
      <c r="AU39" s="366" t="s">
        <v>1062</v>
      </c>
      <c r="AV39" s="366"/>
      <c r="AW39" s="366"/>
      <c r="AX39" s="368"/>
      <c r="AY39">
        <f>$AY$35</f>
        <v>1</v>
      </c>
    </row>
    <row r="40" spans="1:51" ht="18.600000000000001" customHeight="1" x14ac:dyDescent="0.15">
      <c r="A40" s="381" t="s">
        <v>235</v>
      </c>
      <c r="B40" s="382"/>
      <c r="C40" s="382"/>
      <c r="D40" s="382"/>
      <c r="E40" s="382"/>
      <c r="F40" s="383"/>
      <c r="G40" s="391" t="s">
        <v>136</v>
      </c>
      <c r="H40" s="372"/>
      <c r="I40" s="372"/>
      <c r="J40" s="372"/>
      <c r="K40" s="372"/>
      <c r="L40" s="372"/>
      <c r="M40" s="372"/>
      <c r="N40" s="372"/>
      <c r="O40" s="392"/>
      <c r="P40" s="395" t="s">
        <v>56</v>
      </c>
      <c r="Q40" s="372"/>
      <c r="R40" s="372"/>
      <c r="S40" s="372"/>
      <c r="T40" s="372"/>
      <c r="U40" s="372"/>
      <c r="V40" s="372"/>
      <c r="W40" s="372"/>
      <c r="X40" s="392"/>
      <c r="Y40" s="397"/>
      <c r="Z40" s="398"/>
      <c r="AA40" s="399"/>
      <c r="AB40" s="403" t="s">
        <v>11</v>
      </c>
      <c r="AC40" s="404"/>
      <c r="AD40" s="405"/>
      <c r="AE40" s="345" t="s">
        <v>408</v>
      </c>
      <c r="AF40" s="345"/>
      <c r="AG40" s="345"/>
      <c r="AH40" s="345"/>
      <c r="AI40" s="345" t="s">
        <v>560</v>
      </c>
      <c r="AJ40" s="345"/>
      <c r="AK40" s="345"/>
      <c r="AL40" s="345"/>
      <c r="AM40" s="345" t="s">
        <v>376</v>
      </c>
      <c r="AN40" s="345"/>
      <c r="AO40" s="345"/>
      <c r="AP40" s="345"/>
      <c r="AQ40" s="369" t="s">
        <v>186</v>
      </c>
      <c r="AR40" s="370"/>
      <c r="AS40" s="370"/>
      <c r="AT40" s="371"/>
      <c r="AU40" s="372" t="s">
        <v>126</v>
      </c>
      <c r="AV40" s="372"/>
      <c r="AW40" s="372"/>
      <c r="AX40" s="373"/>
      <c r="AY40">
        <f>COUNTA($G$42)</f>
        <v>1</v>
      </c>
    </row>
    <row r="41" spans="1:51" ht="18" customHeight="1" x14ac:dyDescent="0.15">
      <c r="A41" s="384"/>
      <c r="B41" s="385"/>
      <c r="C41" s="385"/>
      <c r="D41" s="385"/>
      <c r="E41" s="385"/>
      <c r="F41" s="386"/>
      <c r="G41" s="393"/>
      <c r="H41" s="379"/>
      <c r="I41" s="379"/>
      <c r="J41" s="379"/>
      <c r="K41" s="379"/>
      <c r="L41" s="379"/>
      <c r="M41" s="379"/>
      <c r="N41" s="379"/>
      <c r="O41" s="394"/>
      <c r="P41" s="396"/>
      <c r="Q41" s="379"/>
      <c r="R41" s="379"/>
      <c r="S41" s="379"/>
      <c r="T41" s="379"/>
      <c r="U41" s="379"/>
      <c r="V41" s="379"/>
      <c r="W41" s="379"/>
      <c r="X41" s="394"/>
      <c r="Y41" s="400"/>
      <c r="Z41" s="401"/>
      <c r="AA41" s="402"/>
      <c r="AB41" s="331"/>
      <c r="AC41" s="406"/>
      <c r="AD41" s="407"/>
      <c r="AE41" s="345"/>
      <c r="AF41" s="345"/>
      <c r="AG41" s="345"/>
      <c r="AH41" s="345"/>
      <c r="AI41" s="345"/>
      <c r="AJ41" s="345"/>
      <c r="AK41" s="345"/>
      <c r="AL41" s="345"/>
      <c r="AM41" s="345"/>
      <c r="AN41" s="345"/>
      <c r="AO41" s="345"/>
      <c r="AP41" s="345"/>
      <c r="AQ41" s="374" t="s">
        <v>1062</v>
      </c>
      <c r="AR41" s="375"/>
      <c r="AS41" s="376" t="s">
        <v>187</v>
      </c>
      <c r="AT41" s="377"/>
      <c r="AU41" s="378">
        <v>4</v>
      </c>
      <c r="AV41" s="378"/>
      <c r="AW41" s="379" t="s">
        <v>163</v>
      </c>
      <c r="AX41" s="380"/>
      <c r="AY41">
        <f>$AY$40</f>
        <v>1</v>
      </c>
    </row>
    <row r="42" spans="1:51" ht="47.45" customHeight="1" x14ac:dyDescent="0.15">
      <c r="A42" s="387"/>
      <c r="B42" s="385"/>
      <c r="C42" s="385"/>
      <c r="D42" s="385"/>
      <c r="E42" s="385"/>
      <c r="F42" s="386"/>
      <c r="G42" s="426" t="s">
        <v>769</v>
      </c>
      <c r="H42" s="427"/>
      <c r="I42" s="427"/>
      <c r="J42" s="427"/>
      <c r="K42" s="427"/>
      <c r="L42" s="427"/>
      <c r="M42" s="427"/>
      <c r="N42" s="427"/>
      <c r="O42" s="428"/>
      <c r="P42" s="133" t="s">
        <v>767</v>
      </c>
      <c r="Q42" s="133"/>
      <c r="R42" s="133"/>
      <c r="S42" s="133"/>
      <c r="T42" s="133"/>
      <c r="U42" s="133"/>
      <c r="V42" s="133"/>
      <c r="W42" s="133"/>
      <c r="X42" s="134"/>
      <c r="Y42" s="408" t="s">
        <v>12</v>
      </c>
      <c r="Z42" s="438"/>
      <c r="AA42" s="439"/>
      <c r="AB42" s="327" t="s">
        <v>14</v>
      </c>
      <c r="AC42" s="327"/>
      <c r="AD42" s="327"/>
      <c r="AE42" s="335" t="s">
        <v>1062</v>
      </c>
      <c r="AF42" s="366"/>
      <c r="AG42" s="366"/>
      <c r="AH42" s="366"/>
      <c r="AI42" s="335" t="s">
        <v>1062</v>
      </c>
      <c r="AJ42" s="366"/>
      <c r="AK42" s="366"/>
      <c r="AL42" s="366"/>
      <c r="AM42" s="335" t="s">
        <v>1062</v>
      </c>
      <c r="AN42" s="366"/>
      <c r="AO42" s="366"/>
      <c r="AP42" s="366"/>
      <c r="AQ42" s="423" t="s">
        <v>1063</v>
      </c>
      <c r="AR42" s="424"/>
      <c r="AS42" s="424"/>
      <c r="AT42" s="425"/>
      <c r="AU42" s="366" t="s">
        <v>1062</v>
      </c>
      <c r="AV42" s="366"/>
      <c r="AW42" s="366"/>
      <c r="AX42" s="368"/>
      <c r="AY42">
        <f>$AY$40</f>
        <v>1</v>
      </c>
    </row>
    <row r="43" spans="1:51" ht="47.45" customHeight="1" x14ac:dyDescent="0.15">
      <c r="A43" s="388"/>
      <c r="B43" s="389"/>
      <c r="C43" s="389"/>
      <c r="D43" s="389"/>
      <c r="E43" s="389"/>
      <c r="F43" s="390"/>
      <c r="G43" s="429"/>
      <c r="H43" s="430"/>
      <c r="I43" s="430"/>
      <c r="J43" s="430"/>
      <c r="K43" s="430"/>
      <c r="L43" s="430"/>
      <c r="M43" s="430"/>
      <c r="N43" s="430"/>
      <c r="O43" s="431"/>
      <c r="P43" s="435"/>
      <c r="Q43" s="435"/>
      <c r="R43" s="435"/>
      <c r="S43" s="435"/>
      <c r="T43" s="435"/>
      <c r="U43" s="435"/>
      <c r="V43" s="435"/>
      <c r="W43" s="435"/>
      <c r="X43" s="436"/>
      <c r="Y43" s="216" t="s">
        <v>51</v>
      </c>
      <c r="Z43" s="217"/>
      <c r="AA43" s="246"/>
      <c r="AB43" s="437" t="s">
        <v>14</v>
      </c>
      <c r="AC43" s="437"/>
      <c r="AD43" s="437"/>
      <c r="AE43" s="335" t="s">
        <v>1062</v>
      </c>
      <c r="AF43" s="366"/>
      <c r="AG43" s="366"/>
      <c r="AH43" s="366"/>
      <c r="AI43" s="335" t="s">
        <v>1062</v>
      </c>
      <c r="AJ43" s="366"/>
      <c r="AK43" s="366"/>
      <c r="AL43" s="366"/>
      <c r="AM43" s="335" t="s">
        <v>1062</v>
      </c>
      <c r="AN43" s="366"/>
      <c r="AO43" s="366"/>
      <c r="AP43" s="366"/>
      <c r="AQ43" s="423" t="s">
        <v>1063</v>
      </c>
      <c r="AR43" s="424"/>
      <c r="AS43" s="424"/>
      <c r="AT43" s="425"/>
      <c r="AU43" s="366">
        <v>90</v>
      </c>
      <c r="AV43" s="366"/>
      <c r="AW43" s="366"/>
      <c r="AX43" s="368"/>
      <c r="AY43">
        <f>$AY$40</f>
        <v>1</v>
      </c>
    </row>
    <row r="44" spans="1:51" ht="42.6" customHeight="1" x14ac:dyDescent="0.15">
      <c r="A44" s="387"/>
      <c r="B44" s="385"/>
      <c r="C44" s="385"/>
      <c r="D44" s="385"/>
      <c r="E44" s="385"/>
      <c r="F44" s="386"/>
      <c r="G44" s="432"/>
      <c r="H44" s="433"/>
      <c r="I44" s="433"/>
      <c r="J44" s="433"/>
      <c r="K44" s="433"/>
      <c r="L44" s="433"/>
      <c r="M44" s="433"/>
      <c r="N44" s="433"/>
      <c r="O44" s="434"/>
      <c r="P44" s="136"/>
      <c r="Q44" s="136"/>
      <c r="R44" s="136"/>
      <c r="S44" s="136"/>
      <c r="T44" s="136"/>
      <c r="U44" s="136"/>
      <c r="V44" s="136"/>
      <c r="W44" s="136"/>
      <c r="X44" s="137"/>
      <c r="Y44" s="216" t="s">
        <v>13</v>
      </c>
      <c r="Z44" s="217"/>
      <c r="AA44" s="246"/>
      <c r="AB44" s="367" t="s">
        <v>14</v>
      </c>
      <c r="AC44" s="367"/>
      <c r="AD44" s="367"/>
      <c r="AE44" s="335" t="s">
        <v>1062</v>
      </c>
      <c r="AF44" s="366"/>
      <c r="AG44" s="366"/>
      <c r="AH44" s="366"/>
      <c r="AI44" s="335" t="s">
        <v>1062</v>
      </c>
      <c r="AJ44" s="366"/>
      <c r="AK44" s="366"/>
      <c r="AL44" s="366"/>
      <c r="AM44" s="335" t="s">
        <v>1062</v>
      </c>
      <c r="AN44" s="366"/>
      <c r="AO44" s="366"/>
      <c r="AP44" s="366"/>
      <c r="AQ44" s="423" t="s">
        <v>1063</v>
      </c>
      <c r="AR44" s="424"/>
      <c r="AS44" s="424"/>
      <c r="AT44" s="425"/>
      <c r="AU44" s="366" t="s">
        <v>1062</v>
      </c>
      <c r="AV44" s="366"/>
      <c r="AW44" s="366"/>
      <c r="AX44" s="368"/>
      <c r="AY44">
        <f>$AY$40</f>
        <v>1</v>
      </c>
    </row>
    <row r="45" spans="1:51" ht="18" customHeight="1" x14ac:dyDescent="0.15">
      <c r="A45" s="381" t="s">
        <v>235</v>
      </c>
      <c r="B45" s="382"/>
      <c r="C45" s="382"/>
      <c r="D45" s="382"/>
      <c r="E45" s="382"/>
      <c r="F45" s="383"/>
      <c r="G45" s="391" t="s">
        <v>136</v>
      </c>
      <c r="H45" s="372"/>
      <c r="I45" s="372"/>
      <c r="J45" s="372"/>
      <c r="K45" s="372"/>
      <c r="L45" s="372"/>
      <c r="M45" s="372"/>
      <c r="N45" s="372"/>
      <c r="O45" s="392"/>
      <c r="P45" s="395" t="s">
        <v>56</v>
      </c>
      <c r="Q45" s="372"/>
      <c r="R45" s="372"/>
      <c r="S45" s="372"/>
      <c r="T45" s="372"/>
      <c r="U45" s="372"/>
      <c r="V45" s="372"/>
      <c r="W45" s="372"/>
      <c r="X45" s="392"/>
      <c r="Y45" s="397"/>
      <c r="Z45" s="398"/>
      <c r="AA45" s="399"/>
      <c r="AB45" s="403" t="s">
        <v>11</v>
      </c>
      <c r="AC45" s="404"/>
      <c r="AD45" s="405"/>
      <c r="AE45" s="345" t="s">
        <v>408</v>
      </c>
      <c r="AF45" s="345"/>
      <c r="AG45" s="345"/>
      <c r="AH45" s="345"/>
      <c r="AI45" s="345" t="s">
        <v>560</v>
      </c>
      <c r="AJ45" s="345"/>
      <c r="AK45" s="345"/>
      <c r="AL45" s="345"/>
      <c r="AM45" s="345" t="s">
        <v>376</v>
      </c>
      <c r="AN45" s="345"/>
      <c r="AO45" s="345"/>
      <c r="AP45" s="345"/>
      <c r="AQ45" s="369" t="s">
        <v>186</v>
      </c>
      <c r="AR45" s="370"/>
      <c r="AS45" s="370"/>
      <c r="AT45" s="371"/>
      <c r="AU45" s="372" t="s">
        <v>126</v>
      </c>
      <c r="AV45" s="372"/>
      <c r="AW45" s="372"/>
      <c r="AX45" s="373"/>
      <c r="AY45">
        <f>COUNTA($G$47)</f>
        <v>1</v>
      </c>
    </row>
    <row r="46" spans="1:51" ht="18" customHeight="1" x14ac:dyDescent="0.15">
      <c r="A46" s="384"/>
      <c r="B46" s="385"/>
      <c r="C46" s="385"/>
      <c r="D46" s="385"/>
      <c r="E46" s="385"/>
      <c r="F46" s="386"/>
      <c r="G46" s="393"/>
      <c r="H46" s="379"/>
      <c r="I46" s="379"/>
      <c r="J46" s="379"/>
      <c r="K46" s="379"/>
      <c r="L46" s="379"/>
      <c r="M46" s="379"/>
      <c r="N46" s="379"/>
      <c r="O46" s="394"/>
      <c r="P46" s="396"/>
      <c r="Q46" s="379"/>
      <c r="R46" s="379"/>
      <c r="S46" s="379"/>
      <c r="T46" s="379"/>
      <c r="U46" s="379"/>
      <c r="V46" s="379"/>
      <c r="W46" s="379"/>
      <c r="X46" s="394"/>
      <c r="Y46" s="400"/>
      <c r="Z46" s="401"/>
      <c r="AA46" s="402"/>
      <c r="AB46" s="331"/>
      <c r="AC46" s="406"/>
      <c r="AD46" s="407"/>
      <c r="AE46" s="345"/>
      <c r="AF46" s="345"/>
      <c r="AG46" s="345"/>
      <c r="AH46" s="345"/>
      <c r="AI46" s="345"/>
      <c r="AJ46" s="345"/>
      <c r="AK46" s="345"/>
      <c r="AL46" s="345"/>
      <c r="AM46" s="345"/>
      <c r="AN46" s="345"/>
      <c r="AO46" s="345"/>
      <c r="AP46" s="345"/>
      <c r="AQ46" s="374" t="s">
        <v>1062</v>
      </c>
      <c r="AR46" s="375"/>
      <c r="AS46" s="376" t="s">
        <v>187</v>
      </c>
      <c r="AT46" s="377"/>
      <c r="AU46" s="378">
        <v>4</v>
      </c>
      <c r="AV46" s="378"/>
      <c r="AW46" s="379" t="s">
        <v>163</v>
      </c>
      <c r="AX46" s="380"/>
      <c r="AY46">
        <f t="shared" ref="AY46:AY51" si="0">$AY$45</f>
        <v>1</v>
      </c>
    </row>
    <row r="47" spans="1:51" ht="32.450000000000003" customHeight="1" x14ac:dyDescent="0.15">
      <c r="A47" s="387"/>
      <c r="B47" s="385"/>
      <c r="C47" s="385"/>
      <c r="D47" s="385"/>
      <c r="E47" s="385"/>
      <c r="F47" s="386"/>
      <c r="G47" s="426" t="s">
        <v>771</v>
      </c>
      <c r="H47" s="427"/>
      <c r="I47" s="427"/>
      <c r="J47" s="427"/>
      <c r="K47" s="427"/>
      <c r="L47" s="427"/>
      <c r="M47" s="427"/>
      <c r="N47" s="427"/>
      <c r="O47" s="428"/>
      <c r="P47" s="133" t="s">
        <v>768</v>
      </c>
      <c r="Q47" s="133"/>
      <c r="R47" s="133"/>
      <c r="S47" s="133"/>
      <c r="T47" s="133"/>
      <c r="U47" s="133"/>
      <c r="V47" s="133"/>
      <c r="W47" s="133"/>
      <c r="X47" s="134"/>
      <c r="Y47" s="408" t="s">
        <v>12</v>
      </c>
      <c r="Z47" s="438"/>
      <c r="AA47" s="439"/>
      <c r="AB47" s="327" t="s">
        <v>1016</v>
      </c>
      <c r="AC47" s="327"/>
      <c r="AD47" s="327"/>
      <c r="AE47" s="335" t="s">
        <v>1062</v>
      </c>
      <c r="AF47" s="366"/>
      <c r="AG47" s="366"/>
      <c r="AH47" s="366"/>
      <c r="AI47" s="335" t="s">
        <v>1062</v>
      </c>
      <c r="AJ47" s="366"/>
      <c r="AK47" s="366"/>
      <c r="AL47" s="366"/>
      <c r="AM47" s="335" t="s">
        <v>1062</v>
      </c>
      <c r="AN47" s="366"/>
      <c r="AO47" s="366"/>
      <c r="AP47" s="366"/>
      <c r="AQ47" s="423" t="s">
        <v>1063</v>
      </c>
      <c r="AR47" s="424"/>
      <c r="AS47" s="424"/>
      <c r="AT47" s="425"/>
      <c r="AU47" s="366" t="s">
        <v>1062</v>
      </c>
      <c r="AV47" s="366"/>
      <c r="AW47" s="366"/>
      <c r="AX47" s="368"/>
      <c r="AY47">
        <f t="shared" si="0"/>
        <v>1</v>
      </c>
    </row>
    <row r="48" spans="1:51" ht="32.450000000000003" customHeight="1" x14ac:dyDescent="0.15">
      <c r="A48" s="388"/>
      <c r="B48" s="389"/>
      <c r="C48" s="389"/>
      <c r="D48" s="389"/>
      <c r="E48" s="389"/>
      <c r="F48" s="390"/>
      <c r="G48" s="429"/>
      <c r="H48" s="430"/>
      <c r="I48" s="430"/>
      <c r="J48" s="430"/>
      <c r="K48" s="430"/>
      <c r="L48" s="430"/>
      <c r="M48" s="430"/>
      <c r="N48" s="430"/>
      <c r="O48" s="431"/>
      <c r="P48" s="435"/>
      <c r="Q48" s="435"/>
      <c r="R48" s="435"/>
      <c r="S48" s="435"/>
      <c r="T48" s="435"/>
      <c r="U48" s="435"/>
      <c r="V48" s="435"/>
      <c r="W48" s="435"/>
      <c r="X48" s="436"/>
      <c r="Y48" s="216" t="s">
        <v>51</v>
      </c>
      <c r="Z48" s="217"/>
      <c r="AA48" s="246"/>
      <c r="AB48" s="437" t="s">
        <v>1017</v>
      </c>
      <c r="AC48" s="437"/>
      <c r="AD48" s="437"/>
      <c r="AE48" s="335" t="s">
        <v>1062</v>
      </c>
      <c r="AF48" s="366"/>
      <c r="AG48" s="366"/>
      <c r="AH48" s="366"/>
      <c r="AI48" s="335" t="s">
        <v>1062</v>
      </c>
      <c r="AJ48" s="366"/>
      <c r="AK48" s="366"/>
      <c r="AL48" s="366"/>
      <c r="AM48" s="335" t="s">
        <v>1062</v>
      </c>
      <c r="AN48" s="366"/>
      <c r="AO48" s="366"/>
      <c r="AP48" s="366"/>
      <c r="AQ48" s="423" t="s">
        <v>1063</v>
      </c>
      <c r="AR48" s="424"/>
      <c r="AS48" s="424"/>
      <c r="AT48" s="425"/>
      <c r="AU48" s="366">
        <v>3</v>
      </c>
      <c r="AV48" s="366"/>
      <c r="AW48" s="366"/>
      <c r="AX48" s="368"/>
      <c r="AY48">
        <f t="shared" si="0"/>
        <v>1</v>
      </c>
    </row>
    <row r="49" spans="1:51" ht="32.450000000000003" customHeight="1" x14ac:dyDescent="0.15">
      <c r="A49" s="387"/>
      <c r="B49" s="385"/>
      <c r="C49" s="385"/>
      <c r="D49" s="385"/>
      <c r="E49" s="385"/>
      <c r="F49" s="386"/>
      <c r="G49" s="432"/>
      <c r="H49" s="433"/>
      <c r="I49" s="433"/>
      <c r="J49" s="433"/>
      <c r="K49" s="433"/>
      <c r="L49" s="433"/>
      <c r="M49" s="433"/>
      <c r="N49" s="433"/>
      <c r="O49" s="434"/>
      <c r="P49" s="136"/>
      <c r="Q49" s="136"/>
      <c r="R49" s="136"/>
      <c r="S49" s="136"/>
      <c r="T49" s="136"/>
      <c r="U49" s="136"/>
      <c r="V49" s="136"/>
      <c r="W49" s="136"/>
      <c r="X49" s="137"/>
      <c r="Y49" s="216" t="s">
        <v>13</v>
      </c>
      <c r="Z49" s="217"/>
      <c r="AA49" s="246"/>
      <c r="AB49" s="367" t="s">
        <v>14</v>
      </c>
      <c r="AC49" s="367"/>
      <c r="AD49" s="367"/>
      <c r="AE49" s="335" t="s">
        <v>1062</v>
      </c>
      <c r="AF49" s="366"/>
      <c r="AG49" s="366"/>
      <c r="AH49" s="366"/>
      <c r="AI49" s="335" t="s">
        <v>1062</v>
      </c>
      <c r="AJ49" s="366"/>
      <c r="AK49" s="366"/>
      <c r="AL49" s="366"/>
      <c r="AM49" s="335" t="s">
        <v>1062</v>
      </c>
      <c r="AN49" s="366"/>
      <c r="AO49" s="366"/>
      <c r="AP49" s="366"/>
      <c r="AQ49" s="423" t="s">
        <v>1063</v>
      </c>
      <c r="AR49" s="424"/>
      <c r="AS49" s="424"/>
      <c r="AT49" s="425"/>
      <c r="AU49" s="366" t="s">
        <v>1062</v>
      </c>
      <c r="AV49" s="366"/>
      <c r="AW49" s="366"/>
      <c r="AX49" s="368"/>
      <c r="AY49">
        <f t="shared" si="0"/>
        <v>1</v>
      </c>
    </row>
    <row r="50" spans="1:51" ht="30.6" customHeight="1" x14ac:dyDescent="0.15">
      <c r="A50" s="698" t="s">
        <v>255</v>
      </c>
      <c r="B50" s="699"/>
      <c r="C50" s="699"/>
      <c r="D50" s="699"/>
      <c r="E50" s="699"/>
      <c r="F50" s="467"/>
      <c r="G50" s="700" t="s">
        <v>603</v>
      </c>
      <c r="H50" s="701"/>
      <c r="I50" s="701"/>
      <c r="J50" s="701"/>
      <c r="K50" s="701"/>
      <c r="L50" s="701"/>
      <c r="M50" s="701"/>
      <c r="N50" s="701"/>
      <c r="O50" s="701"/>
      <c r="P50" s="701"/>
      <c r="Q50" s="701"/>
      <c r="R50" s="701"/>
      <c r="S50" s="701"/>
      <c r="T50" s="701"/>
      <c r="U50" s="701"/>
      <c r="V50" s="701"/>
      <c r="W50" s="701"/>
      <c r="X50" s="701"/>
      <c r="Y50" s="701"/>
      <c r="Z50" s="701"/>
      <c r="AA50" s="701"/>
      <c r="AB50" s="701"/>
      <c r="AC50" s="701"/>
      <c r="AD50" s="701"/>
      <c r="AE50" s="701"/>
      <c r="AF50" s="701"/>
      <c r="AG50" s="701"/>
      <c r="AH50" s="701"/>
      <c r="AI50" s="701"/>
      <c r="AJ50" s="701"/>
      <c r="AK50" s="701"/>
      <c r="AL50" s="701"/>
      <c r="AM50" s="701"/>
      <c r="AN50" s="701"/>
      <c r="AO50" s="701"/>
      <c r="AP50" s="701"/>
      <c r="AQ50" s="701"/>
      <c r="AR50" s="701"/>
      <c r="AS50" s="701"/>
      <c r="AT50" s="701"/>
      <c r="AU50" s="701"/>
      <c r="AV50" s="701"/>
      <c r="AW50" s="701"/>
      <c r="AX50" s="702"/>
      <c r="AY50">
        <f t="shared" si="0"/>
        <v>1</v>
      </c>
    </row>
    <row r="51" spans="1:51" ht="30.6" customHeight="1" x14ac:dyDescent="0.15">
      <c r="A51" s="304"/>
      <c r="B51" s="305"/>
      <c r="C51" s="305"/>
      <c r="D51" s="305"/>
      <c r="E51" s="305"/>
      <c r="F51" s="306"/>
      <c r="G51" s="703"/>
      <c r="H51" s="704"/>
      <c r="I51" s="704"/>
      <c r="J51" s="704"/>
      <c r="K51" s="704"/>
      <c r="L51" s="704"/>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c r="AJ51" s="704"/>
      <c r="AK51" s="704"/>
      <c r="AL51" s="704"/>
      <c r="AM51" s="704"/>
      <c r="AN51" s="704"/>
      <c r="AO51" s="704"/>
      <c r="AP51" s="704"/>
      <c r="AQ51" s="704"/>
      <c r="AR51" s="704"/>
      <c r="AS51" s="704"/>
      <c r="AT51" s="704"/>
      <c r="AU51" s="704"/>
      <c r="AV51" s="704"/>
      <c r="AW51" s="704"/>
      <c r="AX51" s="705"/>
      <c r="AY51">
        <f t="shared" si="0"/>
        <v>1</v>
      </c>
    </row>
    <row r="52" spans="1:51" ht="21" customHeight="1" thickBot="1" x14ac:dyDescent="0.2">
      <c r="A52" s="381" t="s">
        <v>565</v>
      </c>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483" t="s">
        <v>232</v>
      </c>
      <c r="AP52" s="484"/>
      <c r="AQ52" s="484"/>
      <c r="AR52" s="87" t="s">
        <v>764</v>
      </c>
      <c r="AS52" s="483"/>
      <c r="AT52" s="484"/>
      <c r="AU52" s="484"/>
      <c r="AV52" s="484"/>
      <c r="AW52" s="484"/>
      <c r="AX52" s="485"/>
      <c r="AY52">
        <f>COUNTIF($AR$52,"☑")</f>
        <v>1</v>
      </c>
    </row>
    <row r="53" spans="1:51" ht="31.9" customHeight="1" x14ac:dyDescent="0.15">
      <c r="A53" s="473" t="s">
        <v>274</v>
      </c>
      <c r="B53" s="474"/>
      <c r="C53" s="476" t="s">
        <v>188</v>
      </c>
      <c r="D53" s="474"/>
      <c r="E53" s="477" t="s">
        <v>202</v>
      </c>
      <c r="F53" s="478"/>
      <c r="G53" s="479" t="s">
        <v>613</v>
      </c>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480"/>
      <c r="AM53" s="480"/>
      <c r="AN53" s="480"/>
      <c r="AO53" s="480"/>
      <c r="AP53" s="480"/>
      <c r="AQ53" s="480"/>
      <c r="AR53" s="480"/>
      <c r="AS53" s="480"/>
      <c r="AT53" s="480"/>
      <c r="AU53" s="480"/>
      <c r="AV53" s="480"/>
      <c r="AW53" s="480"/>
      <c r="AX53" s="481"/>
    </row>
    <row r="54" spans="1:51" ht="28.15" customHeight="1" x14ac:dyDescent="0.15">
      <c r="A54" s="475"/>
      <c r="B54" s="465"/>
      <c r="C54" s="464"/>
      <c r="D54" s="465"/>
      <c r="E54" s="466" t="s">
        <v>201</v>
      </c>
      <c r="F54" s="467"/>
      <c r="G54" s="132" t="s">
        <v>614</v>
      </c>
      <c r="H54" s="133"/>
      <c r="I54" s="133"/>
      <c r="J54" s="133"/>
      <c r="K54" s="133"/>
      <c r="L54" s="133"/>
      <c r="M54" s="133"/>
      <c r="N54" s="133"/>
      <c r="O54" s="133"/>
      <c r="P54" s="133"/>
      <c r="Q54" s="133"/>
      <c r="R54" s="133"/>
      <c r="S54" s="133"/>
      <c r="T54" s="133"/>
      <c r="U54" s="133"/>
      <c r="V54" s="134"/>
      <c r="W54" s="453" t="s">
        <v>573</v>
      </c>
      <c r="X54" s="454"/>
      <c r="Y54" s="454"/>
      <c r="Z54" s="454"/>
      <c r="AA54" s="455"/>
      <c r="AB54" s="456" t="s">
        <v>782</v>
      </c>
      <c r="AC54" s="457"/>
      <c r="AD54" s="457"/>
      <c r="AE54" s="457"/>
      <c r="AF54" s="457"/>
      <c r="AG54" s="457"/>
      <c r="AH54" s="457"/>
      <c r="AI54" s="457"/>
      <c r="AJ54" s="457"/>
      <c r="AK54" s="457"/>
      <c r="AL54" s="457"/>
      <c r="AM54" s="457"/>
      <c r="AN54" s="457"/>
      <c r="AO54" s="457"/>
      <c r="AP54" s="457"/>
      <c r="AQ54" s="457"/>
      <c r="AR54" s="457"/>
      <c r="AS54" s="457"/>
      <c r="AT54" s="457"/>
      <c r="AU54" s="457"/>
      <c r="AV54" s="457"/>
      <c r="AW54" s="457"/>
      <c r="AX54" s="458"/>
    </row>
    <row r="55" spans="1:51" ht="21" customHeight="1" x14ac:dyDescent="0.15">
      <c r="A55" s="475"/>
      <c r="B55" s="465"/>
      <c r="C55" s="464"/>
      <c r="D55" s="465"/>
      <c r="E55" s="469"/>
      <c r="F55" s="306"/>
      <c r="G55" s="135"/>
      <c r="H55" s="136"/>
      <c r="I55" s="136"/>
      <c r="J55" s="136"/>
      <c r="K55" s="136"/>
      <c r="L55" s="136"/>
      <c r="M55" s="136"/>
      <c r="N55" s="136"/>
      <c r="O55" s="136"/>
      <c r="P55" s="136"/>
      <c r="Q55" s="136"/>
      <c r="R55" s="136"/>
      <c r="S55" s="136"/>
      <c r="T55" s="136"/>
      <c r="U55" s="136"/>
      <c r="V55" s="137"/>
      <c r="W55" s="459" t="s">
        <v>574</v>
      </c>
      <c r="X55" s="460"/>
      <c r="Y55" s="460"/>
      <c r="Z55" s="460"/>
      <c r="AA55" s="461"/>
      <c r="AB55" s="456" t="s">
        <v>783</v>
      </c>
      <c r="AC55" s="457"/>
      <c r="AD55" s="457"/>
      <c r="AE55" s="457"/>
      <c r="AF55" s="457"/>
      <c r="AG55" s="457"/>
      <c r="AH55" s="457"/>
      <c r="AI55" s="457"/>
      <c r="AJ55" s="457"/>
      <c r="AK55" s="457"/>
      <c r="AL55" s="457"/>
      <c r="AM55" s="457"/>
      <c r="AN55" s="457"/>
      <c r="AO55" s="457"/>
      <c r="AP55" s="457"/>
      <c r="AQ55" s="457"/>
      <c r="AR55" s="457"/>
      <c r="AS55" s="457"/>
      <c r="AT55" s="457"/>
      <c r="AU55" s="457"/>
      <c r="AV55" s="457"/>
      <c r="AW55" s="457"/>
      <c r="AX55" s="458"/>
    </row>
    <row r="56" spans="1:51" ht="44.45" customHeight="1" x14ac:dyDescent="0.15">
      <c r="A56" s="475"/>
      <c r="B56" s="465"/>
      <c r="C56" s="462" t="s">
        <v>585</v>
      </c>
      <c r="D56" s="463"/>
      <c r="E56" s="466" t="s">
        <v>270</v>
      </c>
      <c r="F56" s="467"/>
      <c r="G56" s="443" t="s">
        <v>191</v>
      </c>
      <c r="H56" s="444"/>
      <c r="I56" s="444"/>
      <c r="J56" s="470" t="s">
        <v>784</v>
      </c>
      <c r="K56" s="471"/>
      <c r="L56" s="471"/>
      <c r="M56" s="471"/>
      <c r="N56" s="471"/>
      <c r="O56" s="471"/>
      <c r="P56" s="471"/>
      <c r="Q56" s="471"/>
      <c r="R56" s="471"/>
      <c r="S56" s="471"/>
      <c r="T56" s="472"/>
      <c r="U56" s="441" t="s">
        <v>785</v>
      </c>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2"/>
      <c r="AY56" s="77"/>
    </row>
    <row r="57" spans="1:51" ht="45.6" customHeight="1" x14ac:dyDescent="0.15">
      <c r="A57" s="475"/>
      <c r="B57" s="465"/>
      <c r="C57" s="464"/>
      <c r="D57" s="465"/>
      <c r="E57" s="468"/>
      <c r="F57" s="303"/>
      <c r="G57" s="443" t="s">
        <v>586</v>
      </c>
      <c r="H57" s="444"/>
      <c r="I57" s="444"/>
      <c r="J57" s="444"/>
      <c r="K57" s="444"/>
      <c r="L57" s="444"/>
      <c r="M57" s="444"/>
      <c r="N57" s="444"/>
      <c r="O57" s="444"/>
      <c r="P57" s="444"/>
      <c r="Q57" s="444"/>
      <c r="R57" s="444"/>
      <c r="S57" s="444"/>
      <c r="T57" s="444"/>
      <c r="U57" s="440" t="s">
        <v>786</v>
      </c>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2"/>
      <c r="AY57" s="77"/>
    </row>
    <row r="58" spans="1:51" ht="56.45" customHeight="1" thickBot="1" x14ac:dyDescent="0.2">
      <c r="A58" s="475"/>
      <c r="B58" s="465"/>
      <c r="C58" s="464"/>
      <c r="D58" s="465"/>
      <c r="E58" s="469"/>
      <c r="F58" s="306"/>
      <c r="G58" s="443" t="s">
        <v>574</v>
      </c>
      <c r="H58" s="444"/>
      <c r="I58" s="444"/>
      <c r="J58" s="444"/>
      <c r="K58" s="444"/>
      <c r="L58" s="444"/>
      <c r="M58" s="444"/>
      <c r="N58" s="444"/>
      <c r="O58" s="444"/>
      <c r="P58" s="444"/>
      <c r="Q58" s="444"/>
      <c r="R58" s="444"/>
      <c r="S58" s="444"/>
      <c r="T58" s="444"/>
      <c r="U58" s="138" t="s">
        <v>787</v>
      </c>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c r="AY58" s="77"/>
    </row>
    <row r="59" spans="1:51" ht="27" customHeight="1" x14ac:dyDescent="0.15">
      <c r="A59" s="445" t="s">
        <v>45</v>
      </c>
      <c r="B59" s="446"/>
      <c r="C59" s="446"/>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6"/>
      <c r="AN59" s="446"/>
      <c r="AO59" s="446"/>
      <c r="AP59" s="446"/>
      <c r="AQ59" s="446"/>
      <c r="AR59" s="446"/>
      <c r="AS59" s="446"/>
      <c r="AT59" s="446"/>
      <c r="AU59" s="446"/>
      <c r="AV59" s="446"/>
      <c r="AW59" s="446"/>
      <c r="AX59" s="447"/>
    </row>
    <row r="60" spans="1:51" ht="18.600000000000001" customHeight="1" x14ac:dyDescent="0.15">
      <c r="A60" s="5"/>
      <c r="B60" s="6"/>
      <c r="C60" s="448" t="s">
        <v>30</v>
      </c>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50"/>
      <c r="AD60" s="449" t="s">
        <v>34</v>
      </c>
      <c r="AE60" s="449"/>
      <c r="AF60" s="449"/>
      <c r="AG60" s="451" t="s">
        <v>29</v>
      </c>
      <c r="AH60" s="449"/>
      <c r="AI60" s="449"/>
      <c r="AJ60" s="449"/>
      <c r="AK60" s="449"/>
      <c r="AL60" s="449"/>
      <c r="AM60" s="449"/>
      <c r="AN60" s="449"/>
      <c r="AO60" s="449"/>
      <c r="AP60" s="449"/>
      <c r="AQ60" s="449"/>
      <c r="AR60" s="449"/>
      <c r="AS60" s="449"/>
      <c r="AT60" s="449"/>
      <c r="AU60" s="449"/>
      <c r="AV60" s="449"/>
      <c r="AW60" s="449"/>
      <c r="AX60" s="452"/>
    </row>
    <row r="61" spans="1:51" ht="54" customHeight="1" x14ac:dyDescent="0.15">
      <c r="A61" s="518" t="s">
        <v>131</v>
      </c>
      <c r="B61" s="519"/>
      <c r="C61" s="524" t="s">
        <v>132</v>
      </c>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5"/>
      <c r="AC61" s="526"/>
      <c r="AD61" s="527" t="s">
        <v>593</v>
      </c>
      <c r="AE61" s="528"/>
      <c r="AF61" s="528"/>
      <c r="AG61" s="529" t="s">
        <v>617</v>
      </c>
      <c r="AH61" s="530"/>
      <c r="AI61" s="530"/>
      <c r="AJ61" s="530"/>
      <c r="AK61" s="530"/>
      <c r="AL61" s="530"/>
      <c r="AM61" s="530"/>
      <c r="AN61" s="530"/>
      <c r="AO61" s="530"/>
      <c r="AP61" s="530"/>
      <c r="AQ61" s="530"/>
      <c r="AR61" s="530"/>
      <c r="AS61" s="530"/>
      <c r="AT61" s="530"/>
      <c r="AU61" s="530"/>
      <c r="AV61" s="530"/>
      <c r="AW61" s="530"/>
      <c r="AX61" s="531"/>
    </row>
    <row r="62" spans="1:51" ht="67.150000000000006" customHeight="1" x14ac:dyDescent="0.15">
      <c r="A62" s="520"/>
      <c r="B62" s="521"/>
      <c r="C62" s="532" t="s">
        <v>35</v>
      </c>
      <c r="D62" s="533"/>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4"/>
      <c r="AD62" s="508" t="s">
        <v>593</v>
      </c>
      <c r="AE62" s="509"/>
      <c r="AF62" s="509"/>
      <c r="AG62" s="535" t="s">
        <v>618</v>
      </c>
      <c r="AH62" s="536"/>
      <c r="AI62" s="536"/>
      <c r="AJ62" s="536"/>
      <c r="AK62" s="536"/>
      <c r="AL62" s="536"/>
      <c r="AM62" s="536"/>
      <c r="AN62" s="536"/>
      <c r="AO62" s="536"/>
      <c r="AP62" s="536"/>
      <c r="AQ62" s="536"/>
      <c r="AR62" s="536"/>
      <c r="AS62" s="536"/>
      <c r="AT62" s="536"/>
      <c r="AU62" s="536"/>
      <c r="AV62" s="536"/>
      <c r="AW62" s="536"/>
      <c r="AX62" s="537"/>
    </row>
    <row r="63" spans="1:51" ht="69" customHeight="1" x14ac:dyDescent="0.15">
      <c r="A63" s="522"/>
      <c r="B63" s="523"/>
      <c r="C63" s="538" t="s">
        <v>133</v>
      </c>
      <c r="D63" s="539"/>
      <c r="E63" s="539"/>
      <c r="F63" s="539"/>
      <c r="G63" s="539"/>
      <c r="H63" s="539"/>
      <c r="I63" s="539"/>
      <c r="J63" s="539"/>
      <c r="K63" s="539"/>
      <c r="L63" s="539"/>
      <c r="M63" s="539"/>
      <c r="N63" s="539"/>
      <c r="O63" s="539"/>
      <c r="P63" s="539"/>
      <c r="Q63" s="539"/>
      <c r="R63" s="539"/>
      <c r="S63" s="539"/>
      <c r="T63" s="539"/>
      <c r="U63" s="539"/>
      <c r="V63" s="539"/>
      <c r="W63" s="539"/>
      <c r="X63" s="539"/>
      <c r="Y63" s="539"/>
      <c r="Z63" s="539"/>
      <c r="AA63" s="539"/>
      <c r="AB63" s="539"/>
      <c r="AC63" s="540"/>
      <c r="AD63" s="541" t="s">
        <v>593</v>
      </c>
      <c r="AE63" s="542"/>
      <c r="AF63" s="542"/>
      <c r="AG63" s="499" t="s">
        <v>619</v>
      </c>
      <c r="AH63" s="435"/>
      <c r="AI63" s="435"/>
      <c r="AJ63" s="435"/>
      <c r="AK63" s="435"/>
      <c r="AL63" s="435"/>
      <c r="AM63" s="435"/>
      <c r="AN63" s="435"/>
      <c r="AO63" s="435"/>
      <c r="AP63" s="435"/>
      <c r="AQ63" s="435"/>
      <c r="AR63" s="435"/>
      <c r="AS63" s="435"/>
      <c r="AT63" s="435"/>
      <c r="AU63" s="435"/>
      <c r="AV63" s="435"/>
      <c r="AW63" s="435"/>
      <c r="AX63" s="500"/>
    </row>
    <row r="64" spans="1:51" ht="39.950000000000003" customHeight="1" x14ac:dyDescent="0.15">
      <c r="A64" s="117" t="s">
        <v>37</v>
      </c>
      <c r="B64" s="486"/>
      <c r="C64" s="492" t="s">
        <v>39</v>
      </c>
      <c r="D64" s="493"/>
      <c r="E64" s="494"/>
      <c r="F64" s="494"/>
      <c r="G64" s="494"/>
      <c r="H64" s="494"/>
      <c r="I64" s="494"/>
      <c r="J64" s="494"/>
      <c r="K64" s="494"/>
      <c r="L64" s="494"/>
      <c r="M64" s="494"/>
      <c r="N64" s="494"/>
      <c r="O64" s="494"/>
      <c r="P64" s="494"/>
      <c r="Q64" s="494"/>
      <c r="R64" s="494"/>
      <c r="S64" s="494"/>
      <c r="T64" s="494"/>
      <c r="U64" s="494"/>
      <c r="V64" s="494"/>
      <c r="W64" s="494"/>
      <c r="X64" s="494"/>
      <c r="Y64" s="494"/>
      <c r="Z64" s="494"/>
      <c r="AA64" s="494"/>
      <c r="AB64" s="494"/>
      <c r="AC64" s="495"/>
      <c r="AD64" s="496" t="s">
        <v>593</v>
      </c>
      <c r="AE64" s="497"/>
      <c r="AF64" s="497"/>
      <c r="AG64" s="318" t="s">
        <v>620</v>
      </c>
      <c r="AH64" s="133"/>
      <c r="AI64" s="133"/>
      <c r="AJ64" s="133"/>
      <c r="AK64" s="133"/>
      <c r="AL64" s="133"/>
      <c r="AM64" s="133"/>
      <c r="AN64" s="133"/>
      <c r="AO64" s="133"/>
      <c r="AP64" s="133"/>
      <c r="AQ64" s="133"/>
      <c r="AR64" s="133"/>
      <c r="AS64" s="133"/>
      <c r="AT64" s="133"/>
      <c r="AU64" s="133"/>
      <c r="AV64" s="133"/>
      <c r="AW64" s="133"/>
      <c r="AX64" s="498"/>
    </row>
    <row r="65" spans="1:50" ht="33" customHeight="1" x14ac:dyDescent="0.15">
      <c r="A65" s="487"/>
      <c r="B65" s="488"/>
      <c r="C65" s="501"/>
      <c r="D65" s="502"/>
      <c r="E65" s="505" t="s">
        <v>256</v>
      </c>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7"/>
      <c r="AD65" s="508" t="s">
        <v>615</v>
      </c>
      <c r="AE65" s="509"/>
      <c r="AF65" s="510"/>
      <c r="AG65" s="499"/>
      <c r="AH65" s="435"/>
      <c r="AI65" s="435"/>
      <c r="AJ65" s="435"/>
      <c r="AK65" s="435"/>
      <c r="AL65" s="435"/>
      <c r="AM65" s="435"/>
      <c r="AN65" s="435"/>
      <c r="AO65" s="435"/>
      <c r="AP65" s="435"/>
      <c r="AQ65" s="435"/>
      <c r="AR65" s="435"/>
      <c r="AS65" s="435"/>
      <c r="AT65" s="435"/>
      <c r="AU65" s="435"/>
      <c r="AV65" s="435"/>
      <c r="AW65" s="435"/>
      <c r="AX65" s="500"/>
    </row>
    <row r="66" spans="1:50" ht="36" customHeight="1" x14ac:dyDescent="0.15">
      <c r="A66" s="487"/>
      <c r="B66" s="488"/>
      <c r="C66" s="503"/>
      <c r="D66" s="504"/>
      <c r="E66" s="511" t="s">
        <v>221</v>
      </c>
      <c r="F66" s="512"/>
      <c r="G66" s="512"/>
      <c r="H66" s="512"/>
      <c r="I66" s="512"/>
      <c r="J66" s="512"/>
      <c r="K66" s="512"/>
      <c r="L66" s="512"/>
      <c r="M66" s="512"/>
      <c r="N66" s="512"/>
      <c r="O66" s="512"/>
      <c r="P66" s="512"/>
      <c r="Q66" s="512"/>
      <c r="R66" s="512"/>
      <c r="S66" s="512"/>
      <c r="T66" s="512"/>
      <c r="U66" s="512"/>
      <c r="V66" s="512"/>
      <c r="W66" s="512"/>
      <c r="X66" s="512"/>
      <c r="Y66" s="512"/>
      <c r="Z66" s="512"/>
      <c r="AA66" s="512"/>
      <c r="AB66" s="512"/>
      <c r="AC66" s="513"/>
      <c r="AD66" s="514" t="s">
        <v>615</v>
      </c>
      <c r="AE66" s="515"/>
      <c r="AF66" s="515"/>
      <c r="AG66" s="499"/>
      <c r="AH66" s="435"/>
      <c r="AI66" s="435"/>
      <c r="AJ66" s="435"/>
      <c r="AK66" s="435"/>
      <c r="AL66" s="435"/>
      <c r="AM66" s="435"/>
      <c r="AN66" s="435"/>
      <c r="AO66" s="435"/>
      <c r="AP66" s="435"/>
      <c r="AQ66" s="435"/>
      <c r="AR66" s="435"/>
      <c r="AS66" s="435"/>
      <c r="AT66" s="435"/>
      <c r="AU66" s="435"/>
      <c r="AV66" s="435"/>
      <c r="AW66" s="435"/>
      <c r="AX66" s="500"/>
    </row>
    <row r="67" spans="1:50" ht="22.15" customHeight="1" x14ac:dyDescent="0.15">
      <c r="A67" s="487"/>
      <c r="B67" s="489"/>
      <c r="C67" s="516" t="s">
        <v>40</v>
      </c>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A67" s="517"/>
      <c r="AB67" s="517"/>
      <c r="AC67" s="517"/>
      <c r="AD67" s="560" t="s">
        <v>616</v>
      </c>
      <c r="AE67" s="561"/>
      <c r="AF67" s="561"/>
      <c r="AG67" s="562"/>
      <c r="AH67" s="563"/>
      <c r="AI67" s="563"/>
      <c r="AJ67" s="563"/>
      <c r="AK67" s="563"/>
      <c r="AL67" s="563"/>
      <c r="AM67" s="563"/>
      <c r="AN67" s="563"/>
      <c r="AO67" s="563"/>
      <c r="AP67" s="563"/>
      <c r="AQ67" s="563"/>
      <c r="AR67" s="563"/>
      <c r="AS67" s="563"/>
      <c r="AT67" s="563"/>
      <c r="AU67" s="563"/>
      <c r="AV67" s="563"/>
      <c r="AW67" s="563"/>
      <c r="AX67" s="564"/>
    </row>
    <row r="68" spans="1:50" ht="59.45" customHeight="1" x14ac:dyDescent="0.15">
      <c r="A68" s="487"/>
      <c r="B68" s="489"/>
      <c r="C68" s="555" t="s">
        <v>134</v>
      </c>
      <c r="D68" s="534"/>
      <c r="E68" s="534"/>
      <c r="F68" s="534"/>
      <c r="G68" s="534"/>
      <c r="H68" s="534"/>
      <c r="I68" s="534"/>
      <c r="J68" s="534"/>
      <c r="K68" s="534"/>
      <c r="L68" s="534"/>
      <c r="M68" s="534"/>
      <c r="N68" s="534"/>
      <c r="O68" s="534"/>
      <c r="P68" s="534"/>
      <c r="Q68" s="534"/>
      <c r="R68" s="534"/>
      <c r="S68" s="534"/>
      <c r="T68" s="534"/>
      <c r="U68" s="534"/>
      <c r="V68" s="534"/>
      <c r="W68" s="534"/>
      <c r="X68" s="534"/>
      <c r="Y68" s="534"/>
      <c r="Z68" s="534"/>
      <c r="AA68" s="534"/>
      <c r="AB68" s="534"/>
      <c r="AC68" s="534"/>
      <c r="AD68" s="508" t="s">
        <v>593</v>
      </c>
      <c r="AE68" s="509"/>
      <c r="AF68" s="509"/>
      <c r="AG68" s="535" t="s">
        <v>621</v>
      </c>
      <c r="AH68" s="536"/>
      <c r="AI68" s="536"/>
      <c r="AJ68" s="536"/>
      <c r="AK68" s="536"/>
      <c r="AL68" s="536"/>
      <c r="AM68" s="536"/>
      <c r="AN68" s="536"/>
      <c r="AO68" s="536"/>
      <c r="AP68" s="536"/>
      <c r="AQ68" s="536"/>
      <c r="AR68" s="536"/>
      <c r="AS68" s="536"/>
      <c r="AT68" s="536"/>
      <c r="AU68" s="536"/>
      <c r="AV68" s="536"/>
      <c r="AW68" s="536"/>
      <c r="AX68" s="537"/>
    </row>
    <row r="69" spans="1:50" ht="39.6" customHeight="1" x14ac:dyDescent="0.15">
      <c r="A69" s="487"/>
      <c r="B69" s="489"/>
      <c r="C69" s="555" t="s">
        <v>36</v>
      </c>
      <c r="D69" s="534"/>
      <c r="E69" s="534"/>
      <c r="F69" s="534"/>
      <c r="G69" s="534"/>
      <c r="H69" s="534"/>
      <c r="I69" s="534"/>
      <c r="J69" s="534"/>
      <c r="K69" s="534"/>
      <c r="L69" s="534"/>
      <c r="M69" s="534"/>
      <c r="N69" s="534"/>
      <c r="O69" s="534"/>
      <c r="P69" s="534"/>
      <c r="Q69" s="534"/>
      <c r="R69" s="534"/>
      <c r="S69" s="534"/>
      <c r="T69" s="534"/>
      <c r="U69" s="534"/>
      <c r="V69" s="534"/>
      <c r="W69" s="534"/>
      <c r="X69" s="534"/>
      <c r="Y69" s="534"/>
      <c r="Z69" s="534"/>
      <c r="AA69" s="534"/>
      <c r="AB69" s="534"/>
      <c r="AC69" s="534"/>
      <c r="AD69" s="508" t="s">
        <v>593</v>
      </c>
      <c r="AE69" s="509"/>
      <c r="AF69" s="509"/>
      <c r="AG69" s="535" t="s">
        <v>622</v>
      </c>
      <c r="AH69" s="536"/>
      <c r="AI69" s="536"/>
      <c r="AJ69" s="536"/>
      <c r="AK69" s="536"/>
      <c r="AL69" s="536"/>
      <c r="AM69" s="536"/>
      <c r="AN69" s="536"/>
      <c r="AO69" s="536"/>
      <c r="AP69" s="536"/>
      <c r="AQ69" s="536"/>
      <c r="AR69" s="536"/>
      <c r="AS69" s="536"/>
      <c r="AT69" s="536"/>
      <c r="AU69" s="536"/>
      <c r="AV69" s="536"/>
      <c r="AW69" s="536"/>
      <c r="AX69" s="537"/>
    </row>
    <row r="70" spans="1:50" ht="59.45" customHeight="1" x14ac:dyDescent="0.15">
      <c r="A70" s="487"/>
      <c r="B70" s="489"/>
      <c r="C70" s="555" t="s">
        <v>41</v>
      </c>
      <c r="D70" s="534"/>
      <c r="E70" s="534"/>
      <c r="F70" s="534"/>
      <c r="G70" s="534"/>
      <c r="H70" s="534"/>
      <c r="I70" s="534"/>
      <c r="J70" s="534"/>
      <c r="K70" s="534"/>
      <c r="L70" s="534"/>
      <c r="M70" s="534"/>
      <c r="N70" s="534"/>
      <c r="O70" s="534"/>
      <c r="P70" s="534"/>
      <c r="Q70" s="534"/>
      <c r="R70" s="534"/>
      <c r="S70" s="534"/>
      <c r="T70" s="534"/>
      <c r="U70" s="534"/>
      <c r="V70" s="534"/>
      <c r="W70" s="534"/>
      <c r="X70" s="534"/>
      <c r="Y70" s="534"/>
      <c r="Z70" s="534"/>
      <c r="AA70" s="534"/>
      <c r="AB70" s="534"/>
      <c r="AC70" s="556"/>
      <c r="AD70" s="508" t="s">
        <v>593</v>
      </c>
      <c r="AE70" s="509"/>
      <c r="AF70" s="509"/>
      <c r="AG70" s="535" t="s">
        <v>623</v>
      </c>
      <c r="AH70" s="536"/>
      <c r="AI70" s="536"/>
      <c r="AJ70" s="536"/>
      <c r="AK70" s="536"/>
      <c r="AL70" s="536"/>
      <c r="AM70" s="536"/>
      <c r="AN70" s="536"/>
      <c r="AO70" s="536"/>
      <c r="AP70" s="536"/>
      <c r="AQ70" s="536"/>
      <c r="AR70" s="536"/>
      <c r="AS70" s="536"/>
      <c r="AT70" s="536"/>
      <c r="AU70" s="536"/>
      <c r="AV70" s="536"/>
      <c r="AW70" s="536"/>
      <c r="AX70" s="537"/>
    </row>
    <row r="71" spans="1:50" ht="18" customHeight="1" x14ac:dyDescent="0.15">
      <c r="A71" s="487"/>
      <c r="B71" s="489"/>
      <c r="C71" s="555" t="s">
        <v>233</v>
      </c>
      <c r="D71" s="534"/>
      <c r="E71" s="534"/>
      <c r="F71" s="534"/>
      <c r="G71" s="534"/>
      <c r="H71" s="534"/>
      <c r="I71" s="534"/>
      <c r="J71" s="534"/>
      <c r="K71" s="534"/>
      <c r="L71" s="534"/>
      <c r="M71" s="534"/>
      <c r="N71" s="534"/>
      <c r="O71" s="534"/>
      <c r="P71" s="534"/>
      <c r="Q71" s="534"/>
      <c r="R71" s="534"/>
      <c r="S71" s="534"/>
      <c r="T71" s="534"/>
      <c r="U71" s="534"/>
      <c r="V71" s="534"/>
      <c r="W71" s="534"/>
      <c r="X71" s="534"/>
      <c r="Y71" s="534"/>
      <c r="Z71" s="534"/>
      <c r="AA71" s="534"/>
      <c r="AB71" s="534"/>
      <c r="AC71" s="556"/>
      <c r="AD71" s="541" t="s">
        <v>616</v>
      </c>
      <c r="AE71" s="542"/>
      <c r="AF71" s="542"/>
      <c r="AG71" s="557"/>
      <c r="AH71" s="558"/>
      <c r="AI71" s="558"/>
      <c r="AJ71" s="558"/>
      <c r="AK71" s="558"/>
      <c r="AL71" s="558"/>
      <c r="AM71" s="558"/>
      <c r="AN71" s="558"/>
      <c r="AO71" s="558"/>
      <c r="AP71" s="558"/>
      <c r="AQ71" s="558"/>
      <c r="AR71" s="558"/>
      <c r="AS71" s="558"/>
      <c r="AT71" s="558"/>
      <c r="AU71" s="558"/>
      <c r="AV71" s="558"/>
      <c r="AW71" s="558"/>
      <c r="AX71" s="559"/>
    </row>
    <row r="72" spans="1:50" ht="18" customHeight="1" x14ac:dyDescent="0.15">
      <c r="A72" s="487"/>
      <c r="B72" s="489"/>
      <c r="C72" s="543" t="s">
        <v>234</v>
      </c>
      <c r="D72" s="544"/>
      <c r="E72" s="544"/>
      <c r="F72" s="544"/>
      <c r="G72" s="544"/>
      <c r="H72" s="544"/>
      <c r="I72" s="544"/>
      <c r="J72" s="544"/>
      <c r="K72" s="544"/>
      <c r="L72" s="544"/>
      <c r="M72" s="544"/>
      <c r="N72" s="544"/>
      <c r="O72" s="544"/>
      <c r="P72" s="544"/>
      <c r="Q72" s="544"/>
      <c r="R72" s="544"/>
      <c r="S72" s="544"/>
      <c r="T72" s="544"/>
      <c r="U72" s="544"/>
      <c r="V72" s="544"/>
      <c r="W72" s="544"/>
      <c r="X72" s="544"/>
      <c r="Y72" s="544"/>
      <c r="Z72" s="544"/>
      <c r="AA72" s="544"/>
      <c r="AB72" s="544"/>
      <c r="AC72" s="545"/>
      <c r="AD72" s="508" t="s">
        <v>616</v>
      </c>
      <c r="AE72" s="509"/>
      <c r="AF72" s="510"/>
      <c r="AG72" s="535"/>
      <c r="AH72" s="536"/>
      <c r="AI72" s="536"/>
      <c r="AJ72" s="536"/>
      <c r="AK72" s="536"/>
      <c r="AL72" s="536"/>
      <c r="AM72" s="536"/>
      <c r="AN72" s="536"/>
      <c r="AO72" s="536"/>
      <c r="AP72" s="536"/>
      <c r="AQ72" s="536"/>
      <c r="AR72" s="536"/>
      <c r="AS72" s="536"/>
      <c r="AT72" s="536"/>
      <c r="AU72" s="536"/>
      <c r="AV72" s="536"/>
      <c r="AW72" s="536"/>
      <c r="AX72" s="537"/>
    </row>
    <row r="73" spans="1:50" ht="28.15" customHeight="1" x14ac:dyDescent="0.15">
      <c r="A73" s="490"/>
      <c r="B73" s="491"/>
      <c r="C73" s="546" t="s">
        <v>225</v>
      </c>
      <c r="D73" s="547"/>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8"/>
      <c r="AD73" s="549" t="s">
        <v>593</v>
      </c>
      <c r="AE73" s="550"/>
      <c r="AF73" s="551"/>
      <c r="AG73" s="552" t="s">
        <v>624</v>
      </c>
      <c r="AH73" s="553"/>
      <c r="AI73" s="553"/>
      <c r="AJ73" s="553"/>
      <c r="AK73" s="553"/>
      <c r="AL73" s="553"/>
      <c r="AM73" s="553"/>
      <c r="AN73" s="553"/>
      <c r="AO73" s="553"/>
      <c r="AP73" s="553"/>
      <c r="AQ73" s="553"/>
      <c r="AR73" s="553"/>
      <c r="AS73" s="553"/>
      <c r="AT73" s="553"/>
      <c r="AU73" s="553"/>
      <c r="AV73" s="553"/>
      <c r="AW73" s="553"/>
      <c r="AX73" s="554"/>
    </row>
    <row r="74" spans="1:50" ht="337.9" customHeight="1" x14ac:dyDescent="0.15">
      <c r="A74" s="117" t="s">
        <v>38</v>
      </c>
      <c r="B74" s="567"/>
      <c r="C74" s="568" t="s">
        <v>226</v>
      </c>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70"/>
      <c r="AD74" s="560" t="s">
        <v>593</v>
      </c>
      <c r="AE74" s="561"/>
      <c r="AF74" s="571"/>
      <c r="AG74" s="562" t="s">
        <v>789</v>
      </c>
      <c r="AH74" s="563"/>
      <c r="AI74" s="563"/>
      <c r="AJ74" s="563"/>
      <c r="AK74" s="563"/>
      <c r="AL74" s="563"/>
      <c r="AM74" s="563"/>
      <c r="AN74" s="563"/>
      <c r="AO74" s="563"/>
      <c r="AP74" s="563"/>
      <c r="AQ74" s="563"/>
      <c r="AR74" s="563"/>
      <c r="AS74" s="563"/>
      <c r="AT74" s="563"/>
      <c r="AU74" s="563"/>
      <c r="AV74" s="563"/>
      <c r="AW74" s="563"/>
      <c r="AX74" s="564"/>
    </row>
    <row r="75" spans="1:50" ht="69.599999999999994" customHeight="1" x14ac:dyDescent="0.15">
      <c r="A75" s="487"/>
      <c r="B75" s="489"/>
      <c r="C75" s="572" t="s">
        <v>43</v>
      </c>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4"/>
      <c r="AD75" s="575" t="s">
        <v>593</v>
      </c>
      <c r="AE75" s="576"/>
      <c r="AF75" s="576"/>
      <c r="AG75" s="535" t="s">
        <v>625</v>
      </c>
      <c r="AH75" s="536"/>
      <c r="AI75" s="536"/>
      <c r="AJ75" s="536"/>
      <c r="AK75" s="536"/>
      <c r="AL75" s="536"/>
      <c r="AM75" s="536"/>
      <c r="AN75" s="536"/>
      <c r="AO75" s="536"/>
      <c r="AP75" s="536"/>
      <c r="AQ75" s="536"/>
      <c r="AR75" s="536"/>
      <c r="AS75" s="536"/>
      <c r="AT75" s="536"/>
      <c r="AU75" s="536"/>
      <c r="AV75" s="536"/>
      <c r="AW75" s="536"/>
      <c r="AX75" s="537"/>
    </row>
    <row r="76" spans="1:50" ht="36.6" customHeight="1" x14ac:dyDescent="0.15">
      <c r="A76" s="487"/>
      <c r="B76" s="489"/>
      <c r="C76" s="555" t="s">
        <v>189</v>
      </c>
      <c r="D76" s="534"/>
      <c r="E76" s="534"/>
      <c r="F76" s="534"/>
      <c r="G76" s="534"/>
      <c r="H76" s="534"/>
      <c r="I76" s="534"/>
      <c r="J76" s="534"/>
      <c r="K76" s="534"/>
      <c r="L76" s="534"/>
      <c r="M76" s="534"/>
      <c r="N76" s="534"/>
      <c r="O76" s="534"/>
      <c r="P76" s="534"/>
      <c r="Q76" s="534"/>
      <c r="R76" s="534"/>
      <c r="S76" s="534"/>
      <c r="T76" s="534"/>
      <c r="U76" s="534"/>
      <c r="V76" s="534"/>
      <c r="W76" s="534"/>
      <c r="X76" s="534"/>
      <c r="Y76" s="534"/>
      <c r="Z76" s="534"/>
      <c r="AA76" s="534"/>
      <c r="AB76" s="534"/>
      <c r="AC76" s="534"/>
      <c r="AD76" s="508" t="s">
        <v>593</v>
      </c>
      <c r="AE76" s="509"/>
      <c r="AF76" s="509"/>
      <c r="AG76" s="535" t="s">
        <v>626</v>
      </c>
      <c r="AH76" s="536"/>
      <c r="AI76" s="536"/>
      <c r="AJ76" s="536"/>
      <c r="AK76" s="536"/>
      <c r="AL76" s="536"/>
      <c r="AM76" s="536"/>
      <c r="AN76" s="536"/>
      <c r="AO76" s="536"/>
      <c r="AP76" s="536"/>
      <c r="AQ76" s="536"/>
      <c r="AR76" s="536"/>
      <c r="AS76" s="536"/>
      <c r="AT76" s="536"/>
      <c r="AU76" s="536"/>
      <c r="AV76" s="536"/>
      <c r="AW76" s="536"/>
      <c r="AX76" s="537"/>
    </row>
    <row r="77" spans="1:50" ht="27" customHeight="1" x14ac:dyDescent="0.15">
      <c r="A77" s="490"/>
      <c r="B77" s="491"/>
      <c r="C77" s="555" t="s">
        <v>42</v>
      </c>
      <c r="D77" s="534"/>
      <c r="E77" s="534"/>
      <c r="F77" s="534"/>
      <c r="G77" s="534"/>
      <c r="H77" s="534"/>
      <c r="I77" s="534"/>
      <c r="J77" s="534"/>
      <c r="K77" s="534"/>
      <c r="L77" s="534"/>
      <c r="M77" s="534"/>
      <c r="N77" s="534"/>
      <c r="O77" s="534"/>
      <c r="P77" s="534"/>
      <c r="Q77" s="534"/>
      <c r="R77" s="534"/>
      <c r="S77" s="534"/>
      <c r="T77" s="534"/>
      <c r="U77" s="534"/>
      <c r="V77" s="534"/>
      <c r="W77" s="534"/>
      <c r="X77" s="534"/>
      <c r="Y77" s="534"/>
      <c r="Z77" s="534"/>
      <c r="AA77" s="534"/>
      <c r="AB77" s="534"/>
      <c r="AC77" s="534"/>
      <c r="AD77" s="508" t="s">
        <v>593</v>
      </c>
      <c r="AE77" s="509"/>
      <c r="AF77" s="509"/>
      <c r="AG77" s="565" t="s">
        <v>627</v>
      </c>
      <c r="AH77" s="136"/>
      <c r="AI77" s="136"/>
      <c r="AJ77" s="136"/>
      <c r="AK77" s="136"/>
      <c r="AL77" s="136"/>
      <c r="AM77" s="136"/>
      <c r="AN77" s="136"/>
      <c r="AO77" s="136"/>
      <c r="AP77" s="136"/>
      <c r="AQ77" s="136"/>
      <c r="AR77" s="136"/>
      <c r="AS77" s="136"/>
      <c r="AT77" s="136"/>
      <c r="AU77" s="136"/>
      <c r="AV77" s="136"/>
      <c r="AW77" s="136"/>
      <c r="AX77" s="566"/>
    </row>
    <row r="78" spans="1:50" ht="41.25" customHeight="1" x14ac:dyDescent="0.15">
      <c r="A78" s="577" t="s">
        <v>55</v>
      </c>
      <c r="B78" s="578"/>
      <c r="C78" s="581" t="s">
        <v>135</v>
      </c>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493"/>
      <c r="AD78" s="496" t="s">
        <v>616</v>
      </c>
      <c r="AE78" s="497"/>
      <c r="AF78" s="583"/>
      <c r="AG78" s="318"/>
      <c r="AH78" s="133"/>
      <c r="AI78" s="133"/>
      <c r="AJ78" s="133"/>
      <c r="AK78" s="133"/>
      <c r="AL78" s="133"/>
      <c r="AM78" s="133"/>
      <c r="AN78" s="133"/>
      <c r="AO78" s="133"/>
      <c r="AP78" s="133"/>
      <c r="AQ78" s="133"/>
      <c r="AR78" s="133"/>
      <c r="AS78" s="133"/>
      <c r="AT78" s="133"/>
      <c r="AU78" s="133"/>
      <c r="AV78" s="133"/>
      <c r="AW78" s="133"/>
      <c r="AX78" s="498"/>
    </row>
    <row r="79" spans="1:50" ht="19.7" customHeight="1" x14ac:dyDescent="0.15">
      <c r="A79" s="579"/>
      <c r="B79" s="580"/>
      <c r="C79" s="101" t="s">
        <v>0</v>
      </c>
      <c r="D79" s="102"/>
      <c r="E79" s="102"/>
      <c r="F79" s="102"/>
      <c r="G79" s="102"/>
      <c r="H79" s="102"/>
      <c r="I79" s="102"/>
      <c r="J79" s="102"/>
      <c r="K79" s="102"/>
      <c r="L79" s="102"/>
      <c r="M79" s="102"/>
      <c r="N79" s="102"/>
      <c r="O79" s="98" t="s">
        <v>591</v>
      </c>
      <c r="P79" s="99"/>
      <c r="Q79" s="99"/>
      <c r="R79" s="99"/>
      <c r="S79" s="99"/>
      <c r="T79" s="99"/>
      <c r="U79" s="99"/>
      <c r="V79" s="99"/>
      <c r="W79" s="99"/>
      <c r="X79" s="99"/>
      <c r="Y79" s="99"/>
      <c r="Z79" s="99"/>
      <c r="AA79" s="99"/>
      <c r="AB79" s="99"/>
      <c r="AC79" s="99"/>
      <c r="AD79" s="99"/>
      <c r="AE79" s="99"/>
      <c r="AF79" s="100"/>
      <c r="AG79" s="499"/>
      <c r="AH79" s="435"/>
      <c r="AI79" s="435"/>
      <c r="AJ79" s="435"/>
      <c r="AK79" s="435"/>
      <c r="AL79" s="435"/>
      <c r="AM79" s="435"/>
      <c r="AN79" s="435"/>
      <c r="AO79" s="435"/>
      <c r="AP79" s="435"/>
      <c r="AQ79" s="435"/>
      <c r="AR79" s="435"/>
      <c r="AS79" s="435"/>
      <c r="AT79" s="435"/>
      <c r="AU79" s="435"/>
      <c r="AV79" s="435"/>
      <c r="AW79" s="435"/>
      <c r="AX79" s="500"/>
    </row>
    <row r="80" spans="1:50" ht="24.75" customHeight="1" x14ac:dyDescent="0.15">
      <c r="A80" s="579"/>
      <c r="B80" s="580"/>
      <c r="C80" s="89"/>
      <c r="D80" s="90"/>
      <c r="E80" s="91"/>
      <c r="F80" s="91"/>
      <c r="G80" s="91"/>
      <c r="H80" s="92"/>
      <c r="I80" s="92"/>
      <c r="J80" s="93"/>
      <c r="K80" s="93"/>
      <c r="L80" s="93"/>
      <c r="M80" s="92"/>
      <c r="N80" s="94"/>
      <c r="O80" s="95"/>
      <c r="P80" s="96"/>
      <c r="Q80" s="96"/>
      <c r="R80" s="96"/>
      <c r="S80" s="96"/>
      <c r="T80" s="96"/>
      <c r="U80" s="96"/>
      <c r="V80" s="96"/>
      <c r="W80" s="96"/>
      <c r="X80" s="96"/>
      <c r="Y80" s="96"/>
      <c r="Z80" s="96"/>
      <c r="AA80" s="96"/>
      <c r="AB80" s="96"/>
      <c r="AC80" s="96"/>
      <c r="AD80" s="96"/>
      <c r="AE80" s="96"/>
      <c r="AF80" s="97"/>
      <c r="AG80" s="499"/>
      <c r="AH80" s="435"/>
      <c r="AI80" s="435"/>
      <c r="AJ80" s="435"/>
      <c r="AK80" s="435"/>
      <c r="AL80" s="435"/>
      <c r="AM80" s="435"/>
      <c r="AN80" s="435"/>
      <c r="AO80" s="435"/>
      <c r="AP80" s="435"/>
      <c r="AQ80" s="435"/>
      <c r="AR80" s="435"/>
      <c r="AS80" s="435"/>
      <c r="AT80" s="435"/>
      <c r="AU80" s="435"/>
      <c r="AV80" s="435"/>
      <c r="AW80" s="435"/>
      <c r="AX80" s="500"/>
    </row>
    <row r="81" spans="1:50" ht="211.9" customHeight="1" x14ac:dyDescent="0.15">
      <c r="A81" s="117" t="s">
        <v>46</v>
      </c>
      <c r="B81" s="118"/>
      <c r="C81" s="121" t="s">
        <v>50</v>
      </c>
      <c r="D81" s="122"/>
      <c r="E81" s="122"/>
      <c r="F81" s="123"/>
      <c r="G81" s="124" t="s">
        <v>788</v>
      </c>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5"/>
    </row>
    <row r="82" spans="1:50" ht="70.150000000000006" customHeight="1" thickBot="1" x14ac:dyDescent="0.2">
      <c r="A82" s="119"/>
      <c r="B82" s="120"/>
      <c r="C82" s="126" t="s">
        <v>54</v>
      </c>
      <c r="D82" s="127"/>
      <c r="E82" s="127"/>
      <c r="F82" s="128"/>
      <c r="G82" s="129" t="s">
        <v>879</v>
      </c>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30"/>
    </row>
    <row r="83" spans="1:50" ht="24" customHeight="1" x14ac:dyDescent="0.15">
      <c r="A83" s="104" t="s">
        <v>31</v>
      </c>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6"/>
    </row>
    <row r="84" spans="1:50" ht="76.150000000000006" customHeight="1" thickBot="1" x14ac:dyDescent="0.2">
      <c r="A84" s="107" t="s">
        <v>1068</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9"/>
    </row>
    <row r="85" spans="1:50" ht="24.75" customHeight="1" x14ac:dyDescent="0.15">
      <c r="A85" s="110" t="s">
        <v>32</v>
      </c>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2"/>
    </row>
    <row r="86" spans="1:50" ht="43.15" customHeight="1" thickBot="1" x14ac:dyDescent="0.2">
      <c r="A86" s="113" t="s">
        <v>130</v>
      </c>
      <c r="B86" s="114"/>
      <c r="C86" s="114"/>
      <c r="D86" s="114"/>
      <c r="E86" s="115"/>
      <c r="F86" s="116" t="s">
        <v>1069</v>
      </c>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9"/>
    </row>
    <row r="87" spans="1:50" ht="24.75" customHeight="1" x14ac:dyDescent="0.15">
      <c r="A87" s="110" t="s">
        <v>44</v>
      </c>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2"/>
    </row>
    <row r="88" spans="1:50" ht="147" customHeight="1" thickBot="1" x14ac:dyDescent="0.2">
      <c r="A88" s="113" t="s">
        <v>130</v>
      </c>
      <c r="B88" s="114"/>
      <c r="C88" s="114"/>
      <c r="D88" s="114"/>
      <c r="E88" s="115"/>
      <c r="F88" s="584" t="s">
        <v>1072</v>
      </c>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85"/>
      <c r="AL88" s="585"/>
      <c r="AM88" s="585"/>
      <c r="AN88" s="585"/>
      <c r="AO88" s="585"/>
      <c r="AP88" s="585"/>
      <c r="AQ88" s="585"/>
      <c r="AR88" s="585"/>
      <c r="AS88" s="585"/>
      <c r="AT88" s="585"/>
      <c r="AU88" s="585"/>
      <c r="AV88" s="585"/>
      <c r="AW88" s="585"/>
      <c r="AX88" s="586"/>
    </row>
    <row r="89" spans="1:50" ht="20.45" customHeight="1" x14ac:dyDescent="0.15">
      <c r="A89" s="587" t="s">
        <v>33</v>
      </c>
      <c r="B89" s="588"/>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8"/>
      <c r="AK89" s="588"/>
      <c r="AL89" s="588"/>
      <c r="AM89" s="588"/>
      <c r="AN89" s="588"/>
      <c r="AO89" s="588"/>
      <c r="AP89" s="588"/>
      <c r="AQ89" s="588"/>
      <c r="AR89" s="588"/>
      <c r="AS89" s="588"/>
      <c r="AT89" s="588"/>
      <c r="AU89" s="588"/>
      <c r="AV89" s="588"/>
      <c r="AW89" s="588"/>
      <c r="AX89" s="589"/>
    </row>
    <row r="90" spans="1:50" ht="387" customHeight="1" thickBot="1" x14ac:dyDescent="0.2">
      <c r="A90" s="590" t="s">
        <v>781</v>
      </c>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40"/>
    </row>
    <row r="91" spans="1:50" ht="19.899999999999999" customHeight="1" x14ac:dyDescent="0.15">
      <c r="A91" s="591" t="s">
        <v>236</v>
      </c>
      <c r="B91" s="592"/>
      <c r="C91" s="592"/>
      <c r="D91" s="592"/>
      <c r="E91" s="592"/>
      <c r="F91" s="592"/>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592"/>
      <c r="AL91" s="592"/>
      <c r="AM91" s="592"/>
      <c r="AN91" s="592"/>
      <c r="AO91" s="592"/>
      <c r="AP91" s="592"/>
      <c r="AQ91" s="592"/>
      <c r="AR91" s="592"/>
      <c r="AS91" s="592"/>
      <c r="AT91" s="592"/>
      <c r="AU91" s="592"/>
      <c r="AV91" s="592"/>
      <c r="AW91" s="592"/>
      <c r="AX91" s="593"/>
    </row>
    <row r="92" spans="1:50" ht="21.6" customHeight="1" x14ac:dyDescent="0.15">
      <c r="A92" s="594" t="s">
        <v>268</v>
      </c>
      <c r="B92" s="594"/>
      <c r="C92" s="594"/>
      <c r="D92" s="594"/>
      <c r="E92" s="598" t="s">
        <v>628</v>
      </c>
      <c r="F92" s="599"/>
      <c r="G92" s="599"/>
      <c r="H92" s="599"/>
      <c r="I92" s="599"/>
      <c r="J92" s="599"/>
      <c r="K92" s="599"/>
      <c r="L92" s="599"/>
      <c r="M92" s="599"/>
      <c r="N92" s="599"/>
      <c r="O92" s="599"/>
      <c r="P92" s="600"/>
      <c r="Q92" s="598"/>
      <c r="R92" s="599"/>
      <c r="S92" s="599"/>
      <c r="T92" s="599"/>
      <c r="U92" s="599"/>
      <c r="V92" s="599"/>
      <c r="W92" s="599"/>
      <c r="X92" s="599"/>
      <c r="Y92" s="599"/>
      <c r="Z92" s="599"/>
      <c r="AA92" s="599"/>
      <c r="AB92" s="600"/>
      <c r="AC92" s="598"/>
      <c r="AD92" s="599"/>
      <c r="AE92" s="599"/>
      <c r="AF92" s="599"/>
      <c r="AG92" s="599"/>
      <c r="AH92" s="599"/>
      <c r="AI92" s="599"/>
      <c r="AJ92" s="599"/>
      <c r="AK92" s="599"/>
      <c r="AL92" s="599"/>
      <c r="AM92" s="599"/>
      <c r="AN92" s="600"/>
      <c r="AO92" s="598"/>
      <c r="AP92" s="599"/>
      <c r="AQ92" s="599"/>
      <c r="AR92" s="599"/>
      <c r="AS92" s="599"/>
      <c r="AT92" s="599"/>
      <c r="AU92" s="599"/>
      <c r="AV92" s="599"/>
      <c r="AW92" s="599"/>
      <c r="AX92" s="601"/>
    </row>
    <row r="93" spans="1:50" ht="21.6" customHeight="1" x14ac:dyDescent="0.15">
      <c r="A93" s="594" t="s">
        <v>267</v>
      </c>
      <c r="B93" s="594"/>
      <c r="C93" s="594"/>
      <c r="D93" s="594"/>
      <c r="E93" s="598" t="s">
        <v>629</v>
      </c>
      <c r="F93" s="599"/>
      <c r="G93" s="599"/>
      <c r="H93" s="599"/>
      <c r="I93" s="599"/>
      <c r="J93" s="599"/>
      <c r="K93" s="599"/>
      <c r="L93" s="599"/>
      <c r="M93" s="599"/>
      <c r="N93" s="599"/>
      <c r="O93" s="599"/>
      <c r="P93" s="600"/>
      <c r="Q93" s="598"/>
      <c r="R93" s="599"/>
      <c r="S93" s="599"/>
      <c r="T93" s="599"/>
      <c r="U93" s="599"/>
      <c r="V93" s="599"/>
      <c r="W93" s="599"/>
      <c r="X93" s="599"/>
      <c r="Y93" s="599"/>
      <c r="Z93" s="599"/>
      <c r="AA93" s="599"/>
      <c r="AB93" s="600"/>
      <c r="AC93" s="598"/>
      <c r="AD93" s="599"/>
      <c r="AE93" s="599"/>
      <c r="AF93" s="599"/>
      <c r="AG93" s="599"/>
      <c r="AH93" s="599"/>
      <c r="AI93" s="599"/>
      <c r="AJ93" s="599"/>
      <c r="AK93" s="599"/>
      <c r="AL93" s="599"/>
      <c r="AM93" s="599"/>
      <c r="AN93" s="600"/>
      <c r="AO93" s="598"/>
      <c r="AP93" s="599"/>
      <c r="AQ93" s="599"/>
      <c r="AR93" s="599"/>
      <c r="AS93" s="599"/>
      <c r="AT93" s="599"/>
      <c r="AU93" s="599"/>
      <c r="AV93" s="599"/>
      <c r="AW93" s="599"/>
      <c r="AX93" s="601"/>
    </row>
    <row r="94" spans="1:50" ht="21.6" customHeight="1" x14ac:dyDescent="0.15">
      <c r="A94" s="594" t="s">
        <v>266</v>
      </c>
      <c r="B94" s="594"/>
      <c r="C94" s="594"/>
      <c r="D94" s="594"/>
      <c r="E94" s="598" t="s">
        <v>630</v>
      </c>
      <c r="F94" s="599"/>
      <c r="G94" s="599"/>
      <c r="H94" s="599"/>
      <c r="I94" s="599"/>
      <c r="J94" s="599"/>
      <c r="K94" s="599"/>
      <c r="L94" s="599"/>
      <c r="M94" s="599"/>
      <c r="N94" s="599"/>
      <c r="O94" s="599"/>
      <c r="P94" s="600"/>
      <c r="Q94" s="598"/>
      <c r="R94" s="599"/>
      <c r="S94" s="599"/>
      <c r="T94" s="599"/>
      <c r="U94" s="599"/>
      <c r="V94" s="599"/>
      <c r="W94" s="599"/>
      <c r="X94" s="599"/>
      <c r="Y94" s="599"/>
      <c r="Z94" s="599"/>
      <c r="AA94" s="599"/>
      <c r="AB94" s="600"/>
      <c r="AC94" s="598"/>
      <c r="AD94" s="599"/>
      <c r="AE94" s="599"/>
      <c r="AF94" s="599"/>
      <c r="AG94" s="599"/>
      <c r="AH94" s="599"/>
      <c r="AI94" s="599"/>
      <c r="AJ94" s="599"/>
      <c r="AK94" s="599"/>
      <c r="AL94" s="599"/>
      <c r="AM94" s="599"/>
      <c r="AN94" s="600"/>
      <c r="AO94" s="598"/>
      <c r="AP94" s="599"/>
      <c r="AQ94" s="599"/>
      <c r="AR94" s="599"/>
      <c r="AS94" s="599"/>
      <c r="AT94" s="599"/>
      <c r="AU94" s="599"/>
      <c r="AV94" s="599"/>
      <c r="AW94" s="599"/>
      <c r="AX94" s="601"/>
    </row>
    <row r="95" spans="1:50" ht="21.6" customHeight="1" x14ac:dyDescent="0.15">
      <c r="A95" s="594" t="s">
        <v>265</v>
      </c>
      <c r="B95" s="594"/>
      <c r="C95" s="594"/>
      <c r="D95" s="594"/>
      <c r="E95" s="598" t="s">
        <v>631</v>
      </c>
      <c r="F95" s="599"/>
      <c r="G95" s="599"/>
      <c r="H95" s="599"/>
      <c r="I95" s="599"/>
      <c r="J95" s="599"/>
      <c r="K95" s="599"/>
      <c r="L95" s="599"/>
      <c r="M95" s="599"/>
      <c r="N95" s="599"/>
      <c r="O95" s="599"/>
      <c r="P95" s="600"/>
      <c r="Q95" s="598"/>
      <c r="R95" s="599"/>
      <c r="S95" s="599"/>
      <c r="T95" s="599"/>
      <c r="U95" s="599"/>
      <c r="V95" s="599"/>
      <c r="W95" s="599"/>
      <c r="X95" s="599"/>
      <c r="Y95" s="599"/>
      <c r="Z95" s="599"/>
      <c r="AA95" s="599"/>
      <c r="AB95" s="600"/>
      <c r="AC95" s="598"/>
      <c r="AD95" s="599"/>
      <c r="AE95" s="599"/>
      <c r="AF95" s="599"/>
      <c r="AG95" s="599"/>
      <c r="AH95" s="599"/>
      <c r="AI95" s="599"/>
      <c r="AJ95" s="599"/>
      <c r="AK95" s="599"/>
      <c r="AL95" s="599"/>
      <c r="AM95" s="599"/>
      <c r="AN95" s="600"/>
      <c r="AO95" s="598"/>
      <c r="AP95" s="599"/>
      <c r="AQ95" s="599"/>
      <c r="AR95" s="599"/>
      <c r="AS95" s="599"/>
      <c r="AT95" s="599"/>
      <c r="AU95" s="599"/>
      <c r="AV95" s="599"/>
      <c r="AW95" s="599"/>
      <c r="AX95" s="601"/>
    </row>
    <row r="96" spans="1:50" ht="21.6" customHeight="1" x14ac:dyDescent="0.15">
      <c r="A96" s="594" t="s">
        <v>264</v>
      </c>
      <c r="B96" s="594"/>
      <c r="C96" s="594"/>
      <c r="D96" s="594"/>
      <c r="E96" s="595" t="s">
        <v>631</v>
      </c>
      <c r="F96" s="596"/>
      <c r="G96" s="596"/>
      <c r="H96" s="596"/>
      <c r="I96" s="596"/>
      <c r="J96" s="596"/>
      <c r="K96" s="596"/>
      <c r="L96" s="596"/>
      <c r="M96" s="596"/>
      <c r="N96" s="596"/>
      <c r="O96" s="596"/>
      <c r="P96" s="597"/>
      <c r="Q96" s="598"/>
      <c r="R96" s="599"/>
      <c r="S96" s="599"/>
      <c r="T96" s="599"/>
      <c r="U96" s="599"/>
      <c r="V96" s="599"/>
      <c r="W96" s="599"/>
      <c r="X96" s="599"/>
      <c r="Y96" s="599"/>
      <c r="Z96" s="599"/>
      <c r="AA96" s="599"/>
      <c r="AB96" s="600"/>
      <c r="AC96" s="598"/>
      <c r="AD96" s="599"/>
      <c r="AE96" s="599"/>
      <c r="AF96" s="599"/>
      <c r="AG96" s="599"/>
      <c r="AH96" s="599"/>
      <c r="AI96" s="599"/>
      <c r="AJ96" s="599"/>
      <c r="AK96" s="599"/>
      <c r="AL96" s="599"/>
      <c r="AM96" s="599"/>
      <c r="AN96" s="600"/>
      <c r="AO96" s="598"/>
      <c r="AP96" s="599"/>
      <c r="AQ96" s="599"/>
      <c r="AR96" s="599"/>
      <c r="AS96" s="599"/>
      <c r="AT96" s="599"/>
      <c r="AU96" s="599"/>
      <c r="AV96" s="599"/>
      <c r="AW96" s="599"/>
      <c r="AX96" s="601"/>
    </row>
    <row r="97" spans="1:50" ht="21.6" customHeight="1" x14ac:dyDescent="0.15">
      <c r="A97" s="594" t="s">
        <v>408</v>
      </c>
      <c r="B97" s="594"/>
      <c r="C97" s="594"/>
      <c r="D97" s="594"/>
      <c r="E97" s="604" t="s">
        <v>594</v>
      </c>
      <c r="F97" s="605"/>
      <c r="G97" s="605"/>
      <c r="H97" s="83" t="str">
        <f>IF(E97="","","-")</f>
        <v>-</v>
      </c>
      <c r="I97" s="605"/>
      <c r="J97" s="605"/>
      <c r="K97" s="83" t="str">
        <f>IF(I97="","","-")</f>
        <v/>
      </c>
      <c r="L97" s="103">
        <v>39</v>
      </c>
      <c r="M97" s="103"/>
      <c r="N97" s="83" t="str">
        <f>IF(O97="","","-")</f>
        <v/>
      </c>
      <c r="O97" s="602"/>
      <c r="P97" s="603"/>
      <c r="Q97" s="604"/>
      <c r="R97" s="605"/>
      <c r="S97" s="605"/>
      <c r="T97" s="83" t="str">
        <f>IF(Q97="","","-")</f>
        <v/>
      </c>
      <c r="U97" s="605"/>
      <c r="V97" s="605"/>
      <c r="W97" s="83" t="str">
        <f>IF(U97="","","-")</f>
        <v/>
      </c>
      <c r="X97" s="103"/>
      <c r="Y97" s="103"/>
      <c r="Z97" s="83" t="str">
        <f>IF(AA97="","","-")</f>
        <v/>
      </c>
      <c r="AA97" s="602"/>
      <c r="AB97" s="603"/>
      <c r="AC97" s="604"/>
      <c r="AD97" s="605"/>
      <c r="AE97" s="605"/>
      <c r="AF97" s="83" t="str">
        <f>IF(AC97="","","-")</f>
        <v/>
      </c>
      <c r="AG97" s="605"/>
      <c r="AH97" s="605"/>
      <c r="AI97" s="83" t="str">
        <f>IF(AG97="","","-")</f>
        <v/>
      </c>
      <c r="AJ97" s="103"/>
      <c r="AK97" s="103"/>
      <c r="AL97" s="83" t="str">
        <f>IF(AM97="","","-")</f>
        <v/>
      </c>
      <c r="AM97" s="602"/>
      <c r="AN97" s="603"/>
      <c r="AO97" s="604"/>
      <c r="AP97" s="605"/>
      <c r="AQ97" s="83" t="str">
        <f>IF(AO97="","","-")</f>
        <v/>
      </c>
      <c r="AR97" s="605"/>
      <c r="AS97" s="605"/>
      <c r="AT97" s="83" t="str">
        <f>IF(AR97="","","-")</f>
        <v/>
      </c>
      <c r="AU97" s="103"/>
      <c r="AV97" s="103"/>
      <c r="AW97" s="83" t="str">
        <f>IF(AX97="","","-")</f>
        <v/>
      </c>
      <c r="AX97" s="86"/>
    </row>
    <row r="98" spans="1:50" ht="21.6" customHeight="1" x14ac:dyDescent="0.15">
      <c r="A98" s="594" t="s">
        <v>582</v>
      </c>
      <c r="B98" s="594"/>
      <c r="C98" s="594"/>
      <c r="D98" s="594"/>
      <c r="E98" s="604" t="s">
        <v>594</v>
      </c>
      <c r="F98" s="605"/>
      <c r="G98" s="605"/>
      <c r="H98" s="83"/>
      <c r="I98" s="605"/>
      <c r="J98" s="605"/>
      <c r="K98" s="83"/>
      <c r="L98" s="103">
        <v>38</v>
      </c>
      <c r="M98" s="103"/>
      <c r="N98" s="83" t="str">
        <f>IF(O98="","","-")</f>
        <v/>
      </c>
      <c r="O98" s="602"/>
      <c r="P98" s="603"/>
      <c r="Q98" s="604"/>
      <c r="R98" s="605"/>
      <c r="S98" s="605"/>
      <c r="T98" s="83" t="str">
        <f>IF(Q98="","","-")</f>
        <v/>
      </c>
      <c r="U98" s="605"/>
      <c r="V98" s="605"/>
      <c r="W98" s="83" t="str">
        <f>IF(U98="","","-")</f>
        <v/>
      </c>
      <c r="X98" s="103"/>
      <c r="Y98" s="103"/>
      <c r="Z98" s="83" t="str">
        <f>IF(AA98="","","-")</f>
        <v/>
      </c>
      <c r="AA98" s="602"/>
      <c r="AB98" s="603"/>
      <c r="AC98" s="604"/>
      <c r="AD98" s="605"/>
      <c r="AE98" s="605"/>
      <c r="AF98" s="83" t="str">
        <f>IF(AC98="","","-")</f>
        <v/>
      </c>
      <c r="AG98" s="605"/>
      <c r="AH98" s="605"/>
      <c r="AI98" s="83" t="str">
        <f>IF(AG98="","","-")</f>
        <v/>
      </c>
      <c r="AJ98" s="103"/>
      <c r="AK98" s="103"/>
      <c r="AL98" s="83" t="str">
        <f>IF(AM98="","","-")</f>
        <v/>
      </c>
      <c r="AM98" s="602"/>
      <c r="AN98" s="603"/>
      <c r="AO98" s="604"/>
      <c r="AP98" s="605"/>
      <c r="AQ98" s="83" t="str">
        <f>IF(AO98="","","-")</f>
        <v/>
      </c>
      <c r="AR98" s="605"/>
      <c r="AS98" s="605"/>
      <c r="AT98" s="83" t="str">
        <f>IF(AR98="","","-")</f>
        <v/>
      </c>
      <c r="AU98" s="103"/>
      <c r="AV98" s="103"/>
      <c r="AW98" s="83" t="str">
        <f>IF(AX98="","","-")</f>
        <v/>
      </c>
      <c r="AX98" s="86"/>
    </row>
    <row r="99" spans="1:50" ht="21.6" customHeight="1" x14ac:dyDescent="0.15">
      <c r="A99" s="594" t="s">
        <v>376</v>
      </c>
      <c r="B99" s="594"/>
      <c r="C99" s="594"/>
      <c r="D99" s="594"/>
      <c r="E99" s="607">
        <v>2021</v>
      </c>
      <c r="F99" s="131"/>
      <c r="G99" s="605" t="s">
        <v>595</v>
      </c>
      <c r="H99" s="605"/>
      <c r="I99" s="605"/>
      <c r="J99" s="131">
        <v>20</v>
      </c>
      <c r="K99" s="131"/>
      <c r="L99" s="103">
        <v>50</v>
      </c>
      <c r="M99" s="103"/>
      <c r="N99" s="103"/>
      <c r="O99" s="131"/>
      <c r="P99" s="131"/>
      <c r="Q99" s="607"/>
      <c r="R99" s="131"/>
      <c r="S99" s="605"/>
      <c r="T99" s="605"/>
      <c r="U99" s="605"/>
      <c r="V99" s="131"/>
      <c r="W99" s="131"/>
      <c r="X99" s="103"/>
      <c r="Y99" s="103"/>
      <c r="Z99" s="103"/>
      <c r="AA99" s="131"/>
      <c r="AB99" s="606"/>
      <c r="AC99" s="607"/>
      <c r="AD99" s="131"/>
      <c r="AE99" s="605"/>
      <c r="AF99" s="605"/>
      <c r="AG99" s="605"/>
      <c r="AH99" s="131"/>
      <c r="AI99" s="131"/>
      <c r="AJ99" s="103"/>
      <c r="AK99" s="103"/>
      <c r="AL99" s="103"/>
      <c r="AM99" s="131"/>
      <c r="AN99" s="606"/>
      <c r="AO99" s="607"/>
      <c r="AP99" s="131"/>
      <c r="AQ99" s="605"/>
      <c r="AR99" s="605"/>
      <c r="AS99" s="605"/>
      <c r="AT99" s="131"/>
      <c r="AU99" s="131"/>
      <c r="AV99" s="103"/>
      <c r="AW99" s="103"/>
      <c r="AX99" s="86"/>
    </row>
    <row r="100" spans="1:50" ht="19.149999999999999" customHeight="1" x14ac:dyDescent="0.15">
      <c r="A100" s="240" t="s">
        <v>258</v>
      </c>
      <c r="B100" s="241"/>
      <c r="C100" s="241"/>
      <c r="D100" s="241"/>
      <c r="E100" s="241"/>
      <c r="F100" s="242"/>
      <c r="G100" s="70" t="s">
        <v>584</v>
      </c>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1"/>
    </row>
    <row r="101" spans="1:50" ht="19.149999999999999" customHeight="1" x14ac:dyDescent="0.15">
      <c r="A101" s="240"/>
      <c r="B101" s="241"/>
      <c r="C101" s="241"/>
      <c r="D101" s="241"/>
      <c r="E101" s="241"/>
      <c r="F101" s="242"/>
      <c r="G101" s="39"/>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1"/>
    </row>
    <row r="102" spans="1:50" ht="28.35" customHeight="1" x14ac:dyDescent="0.15">
      <c r="A102" s="240"/>
      <c r="B102" s="241"/>
      <c r="C102" s="241"/>
      <c r="D102" s="241"/>
      <c r="E102" s="241"/>
      <c r="F102" s="242"/>
      <c r="G102" s="39"/>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1"/>
    </row>
    <row r="103" spans="1:50" ht="28.35" customHeight="1" x14ac:dyDescent="0.15">
      <c r="A103" s="240"/>
      <c r="B103" s="241"/>
      <c r="C103" s="241"/>
      <c r="D103" s="241"/>
      <c r="E103" s="241"/>
      <c r="F103" s="242"/>
      <c r="G103" s="39"/>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1"/>
    </row>
    <row r="104" spans="1:50" ht="27.75" customHeight="1" x14ac:dyDescent="0.15">
      <c r="A104" s="240"/>
      <c r="B104" s="241"/>
      <c r="C104" s="241"/>
      <c r="D104" s="241"/>
      <c r="E104" s="241"/>
      <c r="F104" s="242"/>
      <c r="G104" s="39"/>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1"/>
    </row>
    <row r="105" spans="1:50" ht="28.35" customHeight="1" x14ac:dyDescent="0.15">
      <c r="A105" s="240"/>
      <c r="B105" s="241"/>
      <c r="C105" s="241"/>
      <c r="D105" s="241"/>
      <c r="E105" s="241"/>
      <c r="F105" s="242"/>
      <c r="G105" s="39"/>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1"/>
    </row>
    <row r="106" spans="1:50" ht="28.35" customHeight="1" x14ac:dyDescent="0.15">
      <c r="A106" s="240"/>
      <c r="B106" s="241"/>
      <c r="C106" s="241"/>
      <c r="D106" s="241"/>
      <c r="E106" s="241"/>
      <c r="F106" s="242"/>
      <c r="G106" s="39"/>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1"/>
    </row>
    <row r="107" spans="1:50" ht="27.75" customHeight="1" x14ac:dyDescent="0.15">
      <c r="A107" s="240"/>
      <c r="B107" s="241"/>
      <c r="C107" s="241"/>
      <c r="D107" s="241"/>
      <c r="E107" s="241"/>
      <c r="F107" s="242"/>
      <c r="G107" s="39"/>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1"/>
    </row>
    <row r="108" spans="1:50" ht="28.35" customHeight="1" x14ac:dyDescent="0.15">
      <c r="A108" s="240"/>
      <c r="B108" s="241"/>
      <c r="C108" s="241"/>
      <c r="D108" s="241"/>
      <c r="E108" s="241"/>
      <c r="F108" s="242"/>
      <c r="G108" s="39"/>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1"/>
    </row>
    <row r="109" spans="1:50" ht="28.35" customHeight="1" x14ac:dyDescent="0.15">
      <c r="A109" s="240"/>
      <c r="B109" s="241"/>
      <c r="C109" s="241"/>
      <c r="D109" s="241"/>
      <c r="E109" s="241"/>
      <c r="F109" s="242"/>
      <c r="G109" s="39"/>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1"/>
    </row>
    <row r="110" spans="1:50" ht="27.75" customHeight="1" x14ac:dyDescent="0.15">
      <c r="A110" s="240"/>
      <c r="B110" s="241"/>
      <c r="C110" s="241"/>
      <c r="D110" s="241"/>
      <c r="E110" s="241"/>
      <c r="F110" s="242"/>
      <c r="G110" s="39"/>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1"/>
    </row>
    <row r="111" spans="1:50" ht="28.35" customHeight="1" x14ac:dyDescent="0.15">
      <c r="A111" s="240"/>
      <c r="B111" s="241"/>
      <c r="C111" s="241"/>
      <c r="D111" s="241"/>
      <c r="E111" s="241"/>
      <c r="F111" s="242"/>
      <c r="G111" s="39"/>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1"/>
    </row>
    <row r="112" spans="1:50" ht="28.35" customHeight="1" x14ac:dyDescent="0.15">
      <c r="A112" s="240"/>
      <c r="B112" s="241"/>
      <c r="C112" s="241"/>
      <c r="D112" s="241"/>
      <c r="E112" s="241"/>
      <c r="F112" s="242"/>
      <c r="G112" s="39"/>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1"/>
    </row>
    <row r="113" spans="1:50" ht="27.75" customHeight="1" x14ac:dyDescent="0.15">
      <c r="A113" s="240"/>
      <c r="B113" s="241"/>
      <c r="C113" s="241"/>
      <c r="D113" s="241"/>
      <c r="E113" s="241"/>
      <c r="F113" s="242"/>
      <c r="G113" s="39"/>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1"/>
    </row>
    <row r="114" spans="1:50" ht="28.35" customHeight="1" x14ac:dyDescent="0.15">
      <c r="A114" s="240"/>
      <c r="B114" s="241"/>
      <c r="C114" s="241"/>
      <c r="D114" s="241"/>
      <c r="E114" s="241"/>
      <c r="F114" s="242"/>
      <c r="G114" s="39"/>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1"/>
    </row>
    <row r="115" spans="1:50" ht="12.6" customHeight="1" x14ac:dyDescent="0.15">
      <c r="A115" s="240"/>
      <c r="B115" s="241"/>
      <c r="C115" s="241"/>
      <c r="D115" s="241"/>
      <c r="E115" s="241"/>
      <c r="F115" s="242"/>
      <c r="G115" s="39"/>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1"/>
    </row>
    <row r="116" spans="1:50" ht="13.15" customHeight="1" x14ac:dyDescent="0.15">
      <c r="A116" s="240"/>
      <c r="B116" s="241"/>
      <c r="C116" s="241"/>
      <c r="D116" s="241"/>
      <c r="E116" s="241"/>
      <c r="F116" s="242"/>
      <c r="G116" s="39"/>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1"/>
    </row>
    <row r="117" spans="1:50" ht="28.9" customHeight="1" x14ac:dyDescent="0.15">
      <c r="A117" s="240"/>
      <c r="B117" s="241"/>
      <c r="C117" s="241"/>
      <c r="D117" s="241"/>
      <c r="E117" s="241"/>
      <c r="F117" s="242"/>
      <c r="G117" s="39"/>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1"/>
    </row>
    <row r="118" spans="1:50" ht="150" customHeight="1" x14ac:dyDescent="0.15">
      <c r="A118" s="240"/>
      <c r="B118" s="241"/>
      <c r="C118" s="241"/>
      <c r="D118" s="241"/>
      <c r="E118" s="241"/>
      <c r="F118" s="242"/>
      <c r="G118" s="39"/>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1"/>
    </row>
    <row r="119" spans="1:50" ht="110.1" customHeight="1" x14ac:dyDescent="0.15">
      <c r="A119" s="240"/>
      <c r="B119" s="241"/>
      <c r="C119" s="241"/>
      <c r="D119" s="241"/>
      <c r="E119" s="241"/>
      <c r="F119" s="242"/>
      <c r="G119" s="39"/>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1"/>
    </row>
    <row r="120" spans="1:50" ht="140.1" customHeight="1" x14ac:dyDescent="0.15">
      <c r="A120" s="240"/>
      <c r="B120" s="241"/>
      <c r="C120" s="241"/>
      <c r="D120" s="241"/>
      <c r="E120" s="241"/>
      <c r="F120" s="242"/>
      <c r="G120" s="39"/>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1"/>
    </row>
    <row r="121" spans="1:50" x14ac:dyDescent="0.15">
      <c r="A121" s="240"/>
      <c r="B121" s="241"/>
      <c r="C121" s="241"/>
      <c r="D121" s="241"/>
      <c r="E121" s="241"/>
      <c r="F121" s="242"/>
      <c r="G121" s="39"/>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1"/>
    </row>
    <row r="122" spans="1:50" ht="170.1" customHeight="1" x14ac:dyDescent="0.15">
      <c r="A122" s="240"/>
      <c r="B122" s="241"/>
      <c r="C122" s="241"/>
      <c r="D122" s="241"/>
      <c r="E122" s="241"/>
      <c r="F122" s="242"/>
      <c r="G122" s="39"/>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1"/>
    </row>
    <row r="123" spans="1:50" ht="140.1" customHeight="1" x14ac:dyDescent="0.15">
      <c r="A123" s="240"/>
      <c r="B123" s="241"/>
      <c r="C123" s="241"/>
      <c r="D123" s="241"/>
      <c r="E123" s="241"/>
      <c r="F123" s="242"/>
      <c r="G123" s="39"/>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1"/>
    </row>
    <row r="124" spans="1:50" ht="170.1" customHeight="1" x14ac:dyDescent="0.15">
      <c r="A124" s="240"/>
      <c r="B124" s="241"/>
      <c r="C124" s="241"/>
      <c r="D124" s="241"/>
      <c r="E124" s="241"/>
      <c r="F124" s="242"/>
      <c r="G124" s="39"/>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1"/>
    </row>
    <row r="125" spans="1:50" ht="165" customHeight="1" x14ac:dyDescent="0.15">
      <c r="A125" s="240"/>
      <c r="B125" s="241"/>
      <c r="C125" s="241"/>
      <c r="D125" s="241"/>
      <c r="E125" s="241"/>
      <c r="F125" s="242"/>
      <c r="G125" s="39"/>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1"/>
    </row>
    <row r="126" spans="1:50" x14ac:dyDescent="0.15">
      <c r="A126" s="240"/>
      <c r="B126" s="241"/>
      <c r="C126" s="241"/>
      <c r="D126" s="241"/>
      <c r="E126" s="241"/>
      <c r="F126" s="242"/>
      <c r="G126" s="39"/>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1"/>
    </row>
    <row r="127" spans="1:50" ht="180" customHeight="1" x14ac:dyDescent="0.15">
      <c r="A127" s="240"/>
      <c r="B127" s="241"/>
      <c r="C127" s="241"/>
      <c r="D127" s="241"/>
      <c r="E127" s="241"/>
      <c r="F127" s="242"/>
      <c r="G127" s="39"/>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1"/>
    </row>
    <row r="128" spans="1:50" x14ac:dyDescent="0.15">
      <c r="A128" s="240"/>
      <c r="B128" s="241"/>
      <c r="C128" s="241"/>
      <c r="D128" s="241"/>
      <c r="E128" s="241"/>
      <c r="F128" s="242"/>
      <c r="G128" s="39"/>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1"/>
    </row>
    <row r="129" spans="1:51" ht="150" customHeight="1" x14ac:dyDescent="0.15">
      <c r="A129" s="240"/>
      <c r="B129" s="241"/>
      <c r="C129" s="241"/>
      <c r="D129" s="241"/>
      <c r="E129" s="241"/>
      <c r="F129" s="242"/>
      <c r="G129" s="39"/>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1"/>
    </row>
    <row r="130" spans="1:51" x14ac:dyDescent="0.15">
      <c r="A130" s="240"/>
      <c r="B130" s="241"/>
      <c r="C130" s="241"/>
      <c r="D130" s="241"/>
      <c r="E130" s="241"/>
      <c r="F130" s="242"/>
      <c r="G130" s="39"/>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1"/>
    </row>
    <row r="131" spans="1:51" ht="150" customHeight="1" x14ac:dyDescent="0.15">
      <c r="A131" s="240"/>
      <c r="B131" s="241"/>
      <c r="C131" s="241"/>
      <c r="D131" s="241"/>
      <c r="E131" s="241"/>
      <c r="F131" s="242"/>
      <c r="G131" s="39"/>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1"/>
    </row>
    <row r="132" spans="1:51" ht="150" customHeight="1" x14ac:dyDescent="0.15">
      <c r="A132" s="240"/>
      <c r="B132" s="241"/>
      <c r="C132" s="241"/>
      <c r="D132" s="241"/>
      <c r="E132" s="241"/>
      <c r="F132" s="242"/>
      <c r="G132" s="39"/>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1"/>
    </row>
    <row r="133" spans="1:51" x14ac:dyDescent="0.15">
      <c r="A133" s="240"/>
      <c r="B133" s="241"/>
      <c r="C133" s="241"/>
      <c r="D133" s="241"/>
      <c r="E133" s="241"/>
      <c r="F133" s="242"/>
      <c r="G133" s="39"/>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1"/>
    </row>
    <row r="134" spans="1:51" ht="129.94999999999999" customHeight="1" x14ac:dyDescent="0.15">
      <c r="A134" s="240"/>
      <c r="B134" s="241"/>
      <c r="C134" s="241"/>
      <c r="D134" s="241"/>
      <c r="E134" s="241"/>
      <c r="F134" s="242"/>
      <c r="G134" s="39"/>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1"/>
    </row>
    <row r="135" spans="1:51" ht="14.25" thickBot="1" x14ac:dyDescent="0.2">
      <c r="A135" s="608"/>
      <c r="B135" s="609"/>
      <c r="C135" s="609"/>
      <c r="D135" s="609"/>
      <c r="E135" s="609"/>
      <c r="F135" s="610"/>
      <c r="G135" s="42"/>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4"/>
    </row>
    <row r="136" spans="1:51" ht="24.75" customHeight="1" x14ac:dyDescent="0.15">
      <c r="A136" s="611" t="s">
        <v>260</v>
      </c>
      <c r="B136" s="612"/>
      <c r="C136" s="612"/>
      <c r="D136" s="612"/>
      <c r="E136" s="612"/>
      <c r="F136" s="613"/>
      <c r="G136" s="617" t="s">
        <v>795</v>
      </c>
      <c r="H136" s="618"/>
      <c r="I136" s="618"/>
      <c r="J136" s="618"/>
      <c r="K136" s="618"/>
      <c r="L136" s="618"/>
      <c r="M136" s="618"/>
      <c r="N136" s="618"/>
      <c r="O136" s="618"/>
      <c r="P136" s="618"/>
      <c r="Q136" s="618"/>
      <c r="R136" s="618"/>
      <c r="S136" s="618"/>
      <c r="T136" s="618"/>
      <c r="U136" s="618"/>
      <c r="V136" s="618"/>
      <c r="W136" s="618"/>
      <c r="X136" s="618"/>
      <c r="Y136" s="618"/>
      <c r="Z136" s="618"/>
      <c r="AA136" s="618"/>
      <c r="AB136" s="619"/>
      <c r="AC136" s="617" t="s">
        <v>796</v>
      </c>
      <c r="AD136" s="618"/>
      <c r="AE136" s="618"/>
      <c r="AF136" s="618"/>
      <c r="AG136" s="618"/>
      <c r="AH136" s="618"/>
      <c r="AI136" s="618"/>
      <c r="AJ136" s="618"/>
      <c r="AK136" s="618"/>
      <c r="AL136" s="618"/>
      <c r="AM136" s="618"/>
      <c r="AN136" s="618"/>
      <c r="AO136" s="618"/>
      <c r="AP136" s="618"/>
      <c r="AQ136" s="618"/>
      <c r="AR136" s="618"/>
      <c r="AS136" s="618"/>
      <c r="AT136" s="618"/>
      <c r="AU136" s="618"/>
      <c r="AV136" s="618"/>
      <c r="AW136" s="618"/>
      <c r="AX136" s="620"/>
    </row>
    <row r="137" spans="1:51" ht="24.75" customHeight="1" x14ac:dyDescent="0.15">
      <c r="A137" s="614"/>
      <c r="B137" s="615"/>
      <c r="C137" s="615"/>
      <c r="D137" s="615"/>
      <c r="E137" s="615"/>
      <c r="F137" s="616"/>
      <c r="G137" s="121" t="s">
        <v>15</v>
      </c>
      <c r="H137" s="621"/>
      <c r="I137" s="621"/>
      <c r="J137" s="621"/>
      <c r="K137" s="621"/>
      <c r="L137" s="622" t="s">
        <v>16</v>
      </c>
      <c r="M137" s="621"/>
      <c r="N137" s="621"/>
      <c r="O137" s="621"/>
      <c r="P137" s="621"/>
      <c r="Q137" s="621"/>
      <c r="R137" s="621"/>
      <c r="S137" s="621"/>
      <c r="T137" s="621"/>
      <c r="U137" s="621"/>
      <c r="V137" s="621"/>
      <c r="W137" s="621"/>
      <c r="X137" s="623"/>
      <c r="Y137" s="636" t="s">
        <v>17</v>
      </c>
      <c r="Z137" s="637"/>
      <c r="AA137" s="637"/>
      <c r="AB137" s="638"/>
      <c r="AC137" s="121" t="s">
        <v>15</v>
      </c>
      <c r="AD137" s="621"/>
      <c r="AE137" s="621"/>
      <c r="AF137" s="621"/>
      <c r="AG137" s="621"/>
      <c r="AH137" s="622" t="s">
        <v>16</v>
      </c>
      <c r="AI137" s="621"/>
      <c r="AJ137" s="621"/>
      <c r="AK137" s="621"/>
      <c r="AL137" s="621"/>
      <c r="AM137" s="621"/>
      <c r="AN137" s="621"/>
      <c r="AO137" s="621"/>
      <c r="AP137" s="621"/>
      <c r="AQ137" s="621"/>
      <c r="AR137" s="621"/>
      <c r="AS137" s="621"/>
      <c r="AT137" s="623"/>
      <c r="AU137" s="636" t="s">
        <v>17</v>
      </c>
      <c r="AV137" s="637"/>
      <c r="AW137" s="637"/>
      <c r="AX137" s="639"/>
    </row>
    <row r="138" spans="1:51" ht="30" customHeight="1" x14ac:dyDescent="0.15">
      <c r="A138" s="614"/>
      <c r="B138" s="615"/>
      <c r="C138" s="615"/>
      <c r="D138" s="615"/>
      <c r="E138" s="615"/>
      <c r="F138" s="616"/>
      <c r="G138" s="640" t="s">
        <v>633</v>
      </c>
      <c r="H138" s="641"/>
      <c r="I138" s="641"/>
      <c r="J138" s="641"/>
      <c r="K138" s="642"/>
      <c r="L138" s="643" t="s">
        <v>724</v>
      </c>
      <c r="M138" s="644"/>
      <c r="N138" s="644"/>
      <c r="O138" s="644"/>
      <c r="P138" s="644"/>
      <c r="Q138" s="644"/>
      <c r="R138" s="644"/>
      <c r="S138" s="644"/>
      <c r="T138" s="644"/>
      <c r="U138" s="644"/>
      <c r="V138" s="644"/>
      <c r="W138" s="644"/>
      <c r="X138" s="645"/>
      <c r="Y138" s="646">
        <v>3268.2</v>
      </c>
      <c r="Z138" s="647"/>
      <c r="AA138" s="647"/>
      <c r="AB138" s="648"/>
      <c r="AC138" s="640" t="s">
        <v>748</v>
      </c>
      <c r="AD138" s="641"/>
      <c r="AE138" s="641"/>
      <c r="AF138" s="641"/>
      <c r="AG138" s="642"/>
      <c r="AH138" s="643" t="s">
        <v>750</v>
      </c>
      <c r="AI138" s="649"/>
      <c r="AJ138" s="649"/>
      <c r="AK138" s="649"/>
      <c r="AL138" s="649"/>
      <c r="AM138" s="649"/>
      <c r="AN138" s="649"/>
      <c r="AO138" s="649"/>
      <c r="AP138" s="649"/>
      <c r="AQ138" s="649"/>
      <c r="AR138" s="649"/>
      <c r="AS138" s="649"/>
      <c r="AT138" s="650"/>
      <c r="AU138" s="646">
        <v>2394.3000000000002</v>
      </c>
      <c r="AV138" s="647"/>
      <c r="AW138" s="647"/>
      <c r="AX138" s="651"/>
    </row>
    <row r="139" spans="1:51" ht="30" customHeight="1" x14ac:dyDescent="0.15">
      <c r="A139" s="614"/>
      <c r="B139" s="615"/>
      <c r="C139" s="615"/>
      <c r="D139" s="615"/>
      <c r="E139" s="615"/>
      <c r="F139" s="616"/>
      <c r="G139" s="624" t="s">
        <v>635</v>
      </c>
      <c r="H139" s="625"/>
      <c r="I139" s="625"/>
      <c r="J139" s="625"/>
      <c r="K139" s="626"/>
      <c r="L139" s="627" t="s">
        <v>725</v>
      </c>
      <c r="M139" s="628"/>
      <c r="N139" s="628"/>
      <c r="O139" s="628"/>
      <c r="P139" s="628"/>
      <c r="Q139" s="628"/>
      <c r="R139" s="628"/>
      <c r="S139" s="628"/>
      <c r="T139" s="628"/>
      <c r="U139" s="628"/>
      <c r="V139" s="628"/>
      <c r="W139" s="628"/>
      <c r="X139" s="629"/>
      <c r="Y139" s="630">
        <v>257.7</v>
      </c>
      <c r="Z139" s="631"/>
      <c r="AA139" s="631"/>
      <c r="AB139" s="632"/>
      <c r="AC139" s="624" t="s">
        <v>749</v>
      </c>
      <c r="AD139" s="625"/>
      <c r="AE139" s="625"/>
      <c r="AF139" s="625"/>
      <c r="AG139" s="626"/>
      <c r="AH139" s="627" t="s">
        <v>751</v>
      </c>
      <c r="AI139" s="633"/>
      <c r="AJ139" s="633"/>
      <c r="AK139" s="633"/>
      <c r="AL139" s="633"/>
      <c r="AM139" s="633"/>
      <c r="AN139" s="633"/>
      <c r="AO139" s="633"/>
      <c r="AP139" s="633"/>
      <c r="AQ139" s="633"/>
      <c r="AR139" s="633"/>
      <c r="AS139" s="633"/>
      <c r="AT139" s="634"/>
      <c r="AU139" s="630">
        <v>153.19999999999999</v>
      </c>
      <c r="AV139" s="631"/>
      <c r="AW139" s="631"/>
      <c r="AX139" s="635"/>
    </row>
    <row r="140" spans="1:51" ht="24.75" customHeight="1" x14ac:dyDescent="0.15">
      <c r="A140" s="614"/>
      <c r="B140" s="615"/>
      <c r="C140" s="615"/>
      <c r="D140" s="615"/>
      <c r="E140" s="615"/>
      <c r="F140" s="616"/>
      <c r="G140" s="624"/>
      <c r="H140" s="625"/>
      <c r="I140" s="625"/>
      <c r="J140" s="625"/>
      <c r="K140" s="626"/>
      <c r="L140" s="627"/>
      <c r="M140" s="628"/>
      <c r="N140" s="628"/>
      <c r="O140" s="628"/>
      <c r="P140" s="628"/>
      <c r="Q140" s="628"/>
      <c r="R140" s="628"/>
      <c r="S140" s="628"/>
      <c r="T140" s="628"/>
      <c r="U140" s="628"/>
      <c r="V140" s="628"/>
      <c r="W140" s="628"/>
      <c r="X140" s="629"/>
      <c r="Y140" s="630"/>
      <c r="Z140" s="631"/>
      <c r="AA140" s="631"/>
      <c r="AB140" s="632"/>
      <c r="AC140" s="624"/>
      <c r="AD140" s="625"/>
      <c r="AE140" s="625"/>
      <c r="AF140" s="625"/>
      <c r="AG140" s="626"/>
      <c r="AH140" s="627"/>
      <c r="AI140" s="633"/>
      <c r="AJ140" s="633"/>
      <c r="AK140" s="633"/>
      <c r="AL140" s="633"/>
      <c r="AM140" s="633"/>
      <c r="AN140" s="633"/>
      <c r="AO140" s="633"/>
      <c r="AP140" s="633"/>
      <c r="AQ140" s="633"/>
      <c r="AR140" s="633"/>
      <c r="AS140" s="633"/>
      <c r="AT140" s="634"/>
      <c r="AU140" s="630"/>
      <c r="AV140" s="631"/>
      <c r="AW140" s="631"/>
      <c r="AX140" s="635"/>
    </row>
    <row r="141" spans="1:51" ht="24.75" customHeight="1" thickBot="1" x14ac:dyDescent="0.2">
      <c r="A141" s="614"/>
      <c r="B141" s="615"/>
      <c r="C141" s="615"/>
      <c r="D141" s="615"/>
      <c r="E141" s="615"/>
      <c r="F141" s="616"/>
      <c r="G141" s="652" t="s">
        <v>18</v>
      </c>
      <c r="H141" s="653"/>
      <c r="I141" s="653"/>
      <c r="J141" s="653"/>
      <c r="K141" s="653"/>
      <c r="L141" s="654"/>
      <c r="M141" s="655"/>
      <c r="N141" s="655"/>
      <c r="O141" s="655"/>
      <c r="P141" s="655"/>
      <c r="Q141" s="655"/>
      <c r="R141" s="655"/>
      <c r="S141" s="655"/>
      <c r="T141" s="655"/>
      <c r="U141" s="655"/>
      <c r="V141" s="655"/>
      <c r="W141" s="655"/>
      <c r="X141" s="656"/>
      <c r="Y141" s="657">
        <f>SUM(Y138:AB140)</f>
        <v>3525.8999999999996</v>
      </c>
      <c r="Z141" s="658"/>
      <c r="AA141" s="658"/>
      <c r="AB141" s="659"/>
      <c r="AC141" s="652" t="s">
        <v>18</v>
      </c>
      <c r="AD141" s="653"/>
      <c r="AE141" s="653"/>
      <c r="AF141" s="653"/>
      <c r="AG141" s="653"/>
      <c r="AH141" s="654"/>
      <c r="AI141" s="655"/>
      <c r="AJ141" s="655"/>
      <c r="AK141" s="655"/>
      <c r="AL141" s="655"/>
      <c r="AM141" s="655"/>
      <c r="AN141" s="655"/>
      <c r="AO141" s="655"/>
      <c r="AP141" s="655"/>
      <c r="AQ141" s="655"/>
      <c r="AR141" s="655"/>
      <c r="AS141" s="655"/>
      <c r="AT141" s="656"/>
      <c r="AU141" s="657">
        <f>SUM(AU138:AX140)</f>
        <v>2547.5</v>
      </c>
      <c r="AV141" s="658"/>
      <c r="AW141" s="658"/>
      <c r="AX141" s="660"/>
    </row>
    <row r="142" spans="1:51" ht="24.75" customHeight="1" x14ac:dyDescent="0.15">
      <c r="A142" s="614"/>
      <c r="B142" s="615"/>
      <c r="C142" s="615"/>
      <c r="D142" s="615"/>
      <c r="E142" s="615"/>
      <c r="F142" s="616"/>
      <c r="G142" s="617" t="s">
        <v>797</v>
      </c>
      <c r="H142" s="618"/>
      <c r="I142" s="618"/>
      <c r="J142" s="618"/>
      <c r="K142" s="618"/>
      <c r="L142" s="618"/>
      <c r="M142" s="618"/>
      <c r="N142" s="618"/>
      <c r="O142" s="618"/>
      <c r="P142" s="618"/>
      <c r="Q142" s="618"/>
      <c r="R142" s="618"/>
      <c r="S142" s="618"/>
      <c r="T142" s="618"/>
      <c r="U142" s="618"/>
      <c r="V142" s="618"/>
      <c r="W142" s="618"/>
      <c r="X142" s="618"/>
      <c r="Y142" s="618"/>
      <c r="Z142" s="618"/>
      <c r="AA142" s="618"/>
      <c r="AB142" s="619"/>
      <c r="AC142" s="617" t="s">
        <v>800</v>
      </c>
      <c r="AD142" s="618"/>
      <c r="AE142" s="618"/>
      <c r="AF142" s="618"/>
      <c r="AG142" s="618"/>
      <c r="AH142" s="618"/>
      <c r="AI142" s="618"/>
      <c r="AJ142" s="618"/>
      <c r="AK142" s="618"/>
      <c r="AL142" s="618"/>
      <c r="AM142" s="618"/>
      <c r="AN142" s="618"/>
      <c r="AO142" s="618"/>
      <c r="AP142" s="618"/>
      <c r="AQ142" s="618"/>
      <c r="AR142" s="618"/>
      <c r="AS142" s="618"/>
      <c r="AT142" s="618"/>
      <c r="AU142" s="618"/>
      <c r="AV142" s="618"/>
      <c r="AW142" s="618"/>
      <c r="AX142" s="620"/>
      <c r="AY142">
        <f>COUNTA($G$144,$AC$144)</f>
        <v>2</v>
      </c>
    </row>
    <row r="143" spans="1:51" ht="24.75" customHeight="1" x14ac:dyDescent="0.15">
      <c r="A143" s="614"/>
      <c r="B143" s="615"/>
      <c r="C143" s="615"/>
      <c r="D143" s="615"/>
      <c r="E143" s="615"/>
      <c r="F143" s="616"/>
      <c r="G143" s="121" t="s">
        <v>15</v>
      </c>
      <c r="H143" s="621"/>
      <c r="I143" s="621"/>
      <c r="J143" s="621"/>
      <c r="K143" s="621"/>
      <c r="L143" s="622" t="s">
        <v>16</v>
      </c>
      <c r="M143" s="621"/>
      <c r="N143" s="621"/>
      <c r="O143" s="621"/>
      <c r="P143" s="621"/>
      <c r="Q143" s="621"/>
      <c r="R143" s="621"/>
      <c r="S143" s="621"/>
      <c r="T143" s="621"/>
      <c r="U143" s="621"/>
      <c r="V143" s="621"/>
      <c r="W143" s="621"/>
      <c r="X143" s="623"/>
      <c r="Y143" s="636" t="s">
        <v>17</v>
      </c>
      <c r="Z143" s="637"/>
      <c r="AA143" s="637"/>
      <c r="AB143" s="638"/>
      <c r="AC143" s="121" t="s">
        <v>15</v>
      </c>
      <c r="AD143" s="621"/>
      <c r="AE143" s="621"/>
      <c r="AF143" s="621"/>
      <c r="AG143" s="621"/>
      <c r="AH143" s="622" t="s">
        <v>16</v>
      </c>
      <c r="AI143" s="621"/>
      <c r="AJ143" s="621"/>
      <c r="AK143" s="621"/>
      <c r="AL143" s="621"/>
      <c r="AM143" s="621"/>
      <c r="AN143" s="621"/>
      <c r="AO143" s="621"/>
      <c r="AP143" s="621"/>
      <c r="AQ143" s="621"/>
      <c r="AR143" s="621"/>
      <c r="AS143" s="621"/>
      <c r="AT143" s="623"/>
      <c r="AU143" s="636" t="s">
        <v>17</v>
      </c>
      <c r="AV143" s="637"/>
      <c r="AW143" s="637"/>
      <c r="AX143" s="639"/>
      <c r="AY143">
        <f>$AY$142</f>
        <v>2</v>
      </c>
    </row>
    <row r="144" spans="1:51" ht="24.75" customHeight="1" x14ac:dyDescent="0.15">
      <c r="A144" s="614"/>
      <c r="B144" s="615"/>
      <c r="C144" s="615"/>
      <c r="D144" s="615"/>
      <c r="E144" s="615"/>
      <c r="F144" s="616"/>
      <c r="G144" s="640" t="s">
        <v>790</v>
      </c>
      <c r="H144" s="641"/>
      <c r="I144" s="641"/>
      <c r="J144" s="641"/>
      <c r="K144" s="642"/>
      <c r="L144" s="643" t="s">
        <v>791</v>
      </c>
      <c r="M144" s="644"/>
      <c r="N144" s="644"/>
      <c r="O144" s="644"/>
      <c r="P144" s="644"/>
      <c r="Q144" s="644"/>
      <c r="R144" s="644"/>
      <c r="S144" s="644"/>
      <c r="T144" s="644"/>
      <c r="U144" s="644"/>
      <c r="V144" s="644"/>
      <c r="W144" s="644"/>
      <c r="X144" s="645"/>
      <c r="Y144" s="646">
        <v>2507.9</v>
      </c>
      <c r="Z144" s="647"/>
      <c r="AA144" s="647"/>
      <c r="AB144" s="648"/>
      <c r="AC144" s="640" t="s">
        <v>803</v>
      </c>
      <c r="AD144" s="641"/>
      <c r="AE144" s="641"/>
      <c r="AF144" s="641"/>
      <c r="AG144" s="642"/>
      <c r="AH144" s="643" t="s">
        <v>804</v>
      </c>
      <c r="AI144" s="644"/>
      <c r="AJ144" s="644"/>
      <c r="AK144" s="644"/>
      <c r="AL144" s="644"/>
      <c r="AM144" s="644"/>
      <c r="AN144" s="644"/>
      <c r="AO144" s="644"/>
      <c r="AP144" s="644"/>
      <c r="AQ144" s="644"/>
      <c r="AR144" s="644"/>
      <c r="AS144" s="644"/>
      <c r="AT144" s="645"/>
      <c r="AU144" s="646">
        <v>1621</v>
      </c>
      <c r="AV144" s="647"/>
      <c r="AW144" s="647"/>
      <c r="AX144" s="651"/>
      <c r="AY144">
        <f>$AY$142</f>
        <v>2</v>
      </c>
    </row>
    <row r="145" spans="1:52" ht="30" customHeight="1" x14ac:dyDescent="0.15">
      <c r="A145" s="614"/>
      <c r="B145" s="615"/>
      <c r="C145" s="615"/>
      <c r="D145" s="615"/>
      <c r="E145" s="615"/>
      <c r="F145" s="616"/>
      <c r="G145" s="624" t="s">
        <v>792</v>
      </c>
      <c r="H145" s="625"/>
      <c r="I145" s="625"/>
      <c r="J145" s="625"/>
      <c r="K145" s="626"/>
      <c r="L145" s="627" t="s">
        <v>793</v>
      </c>
      <c r="M145" s="628"/>
      <c r="N145" s="628"/>
      <c r="O145" s="628"/>
      <c r="P145" s="628"/>
      <c r="Q145" s="628"/>
      <c r="R145" s="628"/>
      <c r="S145" s="628"/>
      <c r="T145" s="628"/>
      <c r="U145" s="628"/>
      <c r="V145" s="628"/>
      <c r="W145" s="628"/>
      <c r="X145" s="629"/>
      <c r="Y145" s="630">
        <v>188</v>
      </c>
      <c r="Z145" s="631"/>
      <c r="AA145" s="631"/>
      <c r="AB145" s="632"/>
      <c r="AC145" s="624" t="s">
        <v>806</v>
      </c>
      <c r="AD145" s="625"/>
      <c r="AE145" s="625"/>
      <c r="AF145" s="625"/>
      <c r="AG145" s="626"/>
      <c r="AH145" s="627" t="s">
        <v>805</v>
      </c>
      <c r="AI145" s="628"/>
      <c r="AJ145" s="628"/>
      <c r="AK145" s="628"/>
      <c r="AL145" s="628"/>
      <c r="AM145" s="628"/>
      <c r="AN145" s="628"/>
      <c r="AO145" s="628"/>
      <c r="AP145" s="628"/>
      <c r="AQ145" s="628"/>
      <c r="AR145" s="628"/>
      <c r="AS145" s="628"/>
      <c r="AT145" s="629"/>
      <c r="AU145" s="630">
        <v>692.1</v>
      </c>
      <c r="AV145" s="631"/>
      <c r="AW145" s="631"/>
      <c r="AX145" s="635"/>
      <c r="AY145">
        <f>$AY$142</f>
        <v>2</v>
      </c>
    </row>
    <row r="146" spans="1:52" ht="24.6" customHeight="1" x14ac:dyDescent="0.15">
      <c r="A146" s="614"/>
      <c r="B146" s="615"/>
      <c r="C146" s="615"/>
      <c r="D146" s="615"/>
      <c r="E146" s="615"/>
      <c r="F146" s="616"/>
      <c r="G146" s="624"/>
      <c r="H146" s="625"/>
      <c r="I146" s="625"/>
      <c r="J146" s="625"/>
      <c r="K146" s="626"/>
      <c r="L146" s="627"/>
      <c r="M146" s="628"/>
      <c r="N146" s="628"/>
      <c r="O146" s="628"/>
      <c r="P146" s="628"/>
      <c r="Q146" s="628"/>
      <c r="R146" s="628"/>
      <c r="S146" s="628"/>
      <c r="T146" s="628"/>
      <c r="U146" s="628"/>
      <c r="V146" s="628"/>
      <c r="W146" s="628"/>
      <c r="X146" s="629"/>
      <c r="Y146" s="630"/>
      <c r="Z146" s="631"/>
      <c r="AA146" s="631"/>
      <c r="AB146" s="632"/>
      <c r="AC146" s="624" t="s">
        <v>807</v>
      </c>
      <c r="AD146" s="625"/>
      <c r="AE146" s="625"/>
      <c r="AF146" s="625"/>
      <c r="AG146" s="626"/>
      <c r="AH146" s="627" t="s">
        <v>808</v>
      </c>
      <c r="AI146" s="628"/>
      <c r="AJ146" s="628"/>
      <c r="AK146" s="628"/>
      <c r="AL146" s="628"/>
      <c r="AM146" s="628"/>
      <c r="AN146" s="628"/>
      <c r="AO146" s="628"/>
      <c r="AP146" s="628"/>
      <c r="AQ146" s="628"/>
      <c r="AR146" s="628"/>
      <c r="AS146" s="628"/>
      <c r="AT146" s="629"/>
      <c r="AU146" s="630">
        <v>124.4</v>
      </c>
      <c r="AV146" s="631"/>
      <c r="AW146" s="631"/>
      <c r="AX146" s="635"/>
      <c r="AY146">
        <f>$AY$142</f>
        <v>2</v>
      </c>
    </row>
    <row r="147" spans="1:52" ht="49.15" customHeight="1" thickBot="1" x14ac:dyDescent="0.2">
      <c r="A147" s="614"/>
      <c r="B147" s="615"/>
      <c r="C147" s="615"/>
      <c r="D147" s="615"/>
      <c r="E147" s="615"/>
      <c r="F147" s="616"/>
      <c r="G147" s="652" t="s">
        <v>18</v>
      </c>
      <c r="H147" s="653"/>
      <c r="I147" s="653"/>
      <c r="J147" s="653"/>
      <c r="K147" s="653"/>
      <c r="L147" s="654"/>
      <c r="M147" s="655"/>
      <c r="N147" s="655"/>
      <c r="O147" s="655"/>
      <c r="P147" s="655"/>
      <c r="Q147" s="655"/>
      <c r="R147" s="655"/>
      <c r="S147" s="655"/>
      <c r="T147" s="655"/>
      <c r="U147" s="655"/>
      <c r="V147" s="655"/>
      <c r="W147" s="655"/>
      <c r="X147" s="656"/>
      <c r="Y147" s="657">
        <f>SUM(Y144:AB146)</f>
        <v>2695.9</v>
      </c>
      <c r="Z147" s="658"/>
      <c r="AA147" s="658"/>
      <c r="AB147" s="659"/>
      <c r="AC147" s="652" t="s">
        <v>18</v>
      </c>
      <c r="AD147" s="653"/>
      <c r="AE147" s="653"/>
      <c r="AF147" s="653"/>
      <c r="AG147" s="653"/>
      <c r="AH147" s="654"/>
      <c r="AI147" s="655"/>
      <c r="AJ147" s="655"/>
      <c r="AK147" s="655"/>
      <c r="AL147" s="655"/>
      <c r="AM147" s="655"/>
      <c r="AN147" s="655"/>
      <c r="AO147" s="655"/>
      <c r="AP147" s="655"/>
      <c r="AQ147" s="655"/>
      <c r="AR147" s="655"/>
      <c r="AS147" s="655"/>
      <c r="AT147" s="656"/>
      <c r="AU147" s="657">
        <f>SUM(AU144:AX146)</f>
        <v>2437.5</v>
      </c>
      <c r="AV147" s="658"/>
      <c r="AW147" s="658"/>
      <c r="AX147" s="660"/>
      <c r="AY147">
        <f>$AY$142</f>
        <v>2</v>
      </c>
    </row>
    <row r="148" spans="1:52" ht="34.15" customHeight="1" x14ac:dyDescent="0.15">
      <c r="A148" s="614"/>
      <c r="B148" s="615"/>
      <c r="C148" s="615"/>
      <c r="D148" s="615"/>
      <c r="E148" s="615"/>
      <c r="F148" s="616"/>
      <c r="G148" s="617" t="s">
        <v>801</v>
      </c>
      <c r="H148" s="618"/>
      <c r="I148" s="618"/>
      <c r="J148" s="618"/>
      <c r="K148" s="618"/>
      <c r="L148" s="618"/>
      <c r="M148" s="618"/>
      <c r="N148" s="618"/>
      <c r="O148" s="618"/>
      <c r="P148" s="618"/>
      <c r="Q148" s="618"/>
      <c r="R148" s="618"/>
      <c r="S148" s="618"/>
      <c r="T148" s="618"/>
      <c r="U148" s="618"/>
      <c r="V148" s="618"/>
      <c r="W148" s="618"/>
      <c r="X148" s="618"/>
      <c r="Y148" s="618"/>
      <c r="Z148" s="618"/>
      <c r="AA148" s="618"/>
      <c r="AB148" s="619"/>
      <c r="AC148" s="617" t="s">
        <v>794</v>
      </c>
      <c r="AD148" s="618"/>
      <c r="AE148" s="618"/>
      <c r="AF148" s="618"/>
      <c r="AG148" s="618"/>
      <c r="AH148" s="618"/>
      <c r="AI148" s="618"/>
      <c r="AJ148" s="618"/>
      <c r="AK148" s="618"/>
      <c r="AL148" s="618"/>
      <c r="AM148" s="618"/>
      <c r="AN148" s="618"/>
      <c r="AO148" s="618"/>
      <c r="AP148" s="618"/>
      <c r="AQ148" s="618"/>
      <c r="AR148" s="618"/>
      <c r="AS148" s="618"/>
      <c r="AT148" s="618"/>
      <c r="AU148" s="618"/>
      <c r="AV148" s="618"/>
      <c r="AW148" s="618"/>
      <c r="AX148" s="620"/>
      <c r="AY148">
        <f>COUNTA($G$150,$AC$150)</f>
        <v>2</v>
      </c>
    </row>
    <row r="149" spans="1:52" ht="32.450000000000003" customHeight="1" x14ac:dyDescent="0.15">
      <c r="A149" s="614"/>
      <c r="B149" s="615"/>
      <c r="C149" s="615"/>
      <c r="D149" s="615"/>
      <c r="E149" s="615"/>
      <c r="F149" s="616"/>
      <c r="G149" s="121" t="s">
        <v>15</v>
      </c>
      <c r="H149" s="621"/>
      <c r="I149" s="621"/>
      <c r="J149" s="621"/>
      <c r="K149" s="621"/>
      <c r="L149" s="622" t="s">
        <v>16</v>
      </c>
      <c r="M149" s="621"/>
      <c r="N149" s="621"/>
      <c r="O149" s="621"/>
      <c r="P149" s="621"/>
      <c r="Q149" s="621"/>
      <c r="R149" s="621"/>
      <c r="S149" s="621"/>
      <c r="T149" s="621"/>
      <c r="U149" s="621"/>
      <c r="V149" s="621"/>
      <c r="W149" s="621"/>
      <c r="X149" s="623"/>
      <c r="Y149" s="636" t="s">
        <v>17</v>
      </c>
      <c r="Z149" s="637"/>
      <c r="AA149" s="637"/>
      <c r="AB149" s="638"/>
      <c r="AC149" s="121" t="s">
        <v>15</v>
      </c>
      <c r="AD149" s="621"/>
      <c r="AE149" s="621"/>
      <c r="AF149" s="621"/>
      <c r="AG149" s="621"/>
      <c r="AH149" s="622" t="s">
        <v>16</v>
      </c>
      <c r="AI149" s="621"/>
      <c r="AJ149" s="621"/>
      <c r="AK149" s="621"/>
      <c r="AL149" s="621"/>
      <c r="AM149" s="621"/>
      <c r="AN149" s="621"/>
      <c r="AO149" s="621"/>
      <c r="AP149" s="621"/>
      <c r="AQ149" s="621"/>
      <c r="AR149" s="621"/>
      <c r="AS149" s="621"/>
      <c r="AT149" s="623"/>
      <c r="AU149" s="636" t="s">
        <v>17</v>
      </c>
      <c r="AV149" s="637"/>
      <c r="AW149" s="637"/>
      <c r="AX149" s="639"/>
      <c r="AY149">
        <f>$AY$148</f>
        <v>2</v>
      </c>
    </row>
    <row r="150" spans="1:52" ht="45" customHeight="1" x14ac:dyDescent="0.15">
      <c r="A150" s="614"/>
      <c r="B150" s="615"/>
      <c r="C150" s="615"/>
      <c r="D150" s="615"/>
      <c r="E150" s="615"/>
      <c r="F150" s="616"/>
      <c r="G150" s="640" t="s">
        <v>810</v>
      </c>
      <c r="H150" s="641"/>
      <c r="I150" s="641"/>
      <c r="J150" s="641"/>
      <c r="K150" s="642"/>
      <c r="L150" s="643" t="s">
        <v>813</v>
      </c>
      <c r="M150" s="644"/>
      <c r="N150" s="644"/>
      <c r="O150" s="644"/>
      <c r="P150" s="644"/>
      <c r="Q150" s="644"/>
      <c r="R150" s="644"/>
      <c r="S150" s="644"/>
      <c r="T150" s="644"/>
      <c r="U150" s="644"/>
      <c r="V150" s="644"/>
      <c r="W150" s="644"/>
      <c r="X150" s="645"/>
      <c r="Y150" s="646">
        <v>3039.4</v>
      </c>
      <c r="Z150" s="647"/>
      <c r="AA150" s="647"/>
      <c r="AB150" s="648"/>
      <c r="AC150" s="640" t="s">
        <v>752</v>
      </c>
      <c r="AD150" s="641"/>
      <c r="AE150" s="641"/>
      <c r="AF150" s="641"/>
      <c r="AG150" s="642"/>
      <c r="AH150" s="643" t="s">
        <v>754</v>
      </c>
      <c r="AI150" s="644"/>
      <c r="AJ150" s="644"/>
      <c r="AK150" s="644"/>
      <c r="AL150" s="644"/>
      <c r="AM150" s="644"/>
      <c r="AN150" s="644"/>
      <c r="AO150" s="644"/>
      <c r="AP150" s="644"/>
      <c r="AQ150" s="644"/>
      <c r="AR150" s="644"/>
      <c r="AS150" s="644"/>
      <c r="AT150" s="645"/>
      <c r="AU150" s="646">
        <v>1915.3</v>
      </c>
      <c r="AV150" s="647"/>
      <c r="AW150" s="647"/>
      <c r="AX150" s="648"/>
      <c r="AY150">
        <f>$AY$148</f>
        <v>2</v>
      </c>
    </row>
    <row r="151" spans="1:52" ht="30" customHeight="1" x14ac:dyDescent="0.15">
      <c r="A151" s="614"/>
      <c r="B151" s="615"/>
      <c r="C151" s="615"/>
      <c r="D151" s="615"/>
      <c r="E151" s="615"/>
      <c r="F151" s="616"/>
      <c r="G151" s="624" t="s">
        <v>792</v>
      </c>
      <c r="H151" s="625"/>
      <c r="I151" s="625"/>
      <c r="J151" s="625"/>
      <c r="K151" s="626"/>
      <c r="L151" s="627" t="s">
        <v>814</v>
      </c>
      <c r="M151" s="628"/>
      <c r="N151" s="628"/>
      <c r="O151" s="628"/>
      <c r="P151" s="628"/>
      <c r="Q151" s="628"/>
      <c r="R151" s="628"/>
      <c r="S151" s="628"/>
      <c r="T151" s="628"/>
      <c r="U151" s="628"/>
      <c r="V151" s="628"/>
      <c r="W151" s="628"/>
      <c r="X151" s="629"/>
      <c r="Y151" s="630">
        <v>60</v>
      </c>
      <c r="Z151" s="631"/>
      <c r="AA151" s="631"/>
      <c r="AB151" s="632"/>
      <c r="AC151" s="624" t="s">
        <v>753</v>
      </c>
      <c r="AD151" s="625"/>
      <c r="AE151" s="625"/>
      <c r="AF151" s="625"/>
      <c r="AG151" s="626"/>
      <c r="AH151" s="627" t="s">
        <v>755</v>
      </c>
      <c r="AI151" s="628"/>
      <c r="AJ151" s="628"/>
      <c r="AK151" s="628"/>
      <c r="AL151" s="628"/>
      <c r="AM151" s="628"/>
      <c r="AN151" s="628"/>
      <c r="AO151" s="628"/>
      <c r="AP151" s="628"/>
      <c r="AQ151" s="628"/>
      <c r="AR151" s="628"/>
      <c r="AS151" s="628"/>
      <c r="AT151" s="629"/>
      <c r="AU151" s="630">
        <v>137.19999999999999</v>
      </c>
      <c r="AV151" s="631"/>
      <c r="AW151" s="631"/>
      <c r="AX151" s="632"/>
      <c r="AY151">
        <f>$AY$148</f>
        <v>2</v>
      </c>
    </row>
    <row r="152" spans="1:52" ht="26.45" customHeight="1" thickBot="1" x14ac:dyDescent="0.2">
      <c r="A152" s="614"/>
      <c r="B152" s="615"/>
      <c r="C152" s="615"/>
      <c r="D152" s="615"/>
      <c r="E152" s="615"/>
      <c r="F152" s="616"/>
      <c r="G152" s="652" t="s">
        <v>18</v>
      </c>
      <c r="H152" s="653"/>
      <c r="I152" s="653"/>
      <c r="J152" s="653"/>
      <c r="K152" s="653"/>
      <c r="L152" s="654"/>
      <c r="M152" s="655"/>
      <c r="N152" s="655"/>
      <c r="O152" s="655"/>
      <c r="P152" s="655"/>
      <c r="Q152" s="655"/>
      <c r="R152" s="655"/>
      <c r="S152" s="655"/>
      <c r="T152" s="655"/>
      <c r="U152" s="655"/>
      <c r="V152" s="655"/>
      <c r="W152" s="655"/>
      <c r="X152" s="656"/>
      <c r="Y152" s="657">
        <f>SUM(Y150:AB151)</f>
        <v>3099.4</v>
      </c>
      <c r="Z152" s="658"/>
      <c r="AA152" s="658"/>
      <c r="AB152" s="659"/>
      <c r="AC152" s="652" t="s">
        <v>18</v>
      </c>
      <c r="AD152" s="653"/>
      <c r="AE152" s="653"/>
      <c r="AF152" s="653"/>
      <c r="AG152" s="653"/>
      <c r="AH152" s="654"/>
      <c r="AI152" s="655"/>
      <c r="AJ152" s="655"/>
      <c r="AK152" s="655"/>
      <c r="AL152" s="655"/>
      <c r="AM152" s="655"/>
      <c r="AN152" s="655"/>
      <c r="AO152" s="655"/>
      <c r="AP152" s="655"/>
      <c r="AQ152" s="655"/>
      <c r="AR152" s="655"/>
      <c r="AS152" s="655"/>
      <c r="AT152" s="656"/>
      <c r="AU152" s="657">
        <f>SUM(AU150:AX151)</f>
        <v>2052.5</v>
      </c>
      <c r="AV152" s="658"/>
      <c r="AW152" s="658"/>
      <c r="AX152" s="660"/>
      <c r="AY152">
        <f>$AY$148</f>
        <v>2</v>
      </c>
    </row>
    <row r="153" spans="1:52" ht="39.950000000000003" customHeight="1" x14ac:dyDescent="0.15">
      <c r="A153" s="614"/>
      <c r="B153" s="615"/>
      <c r="C153" s="615"/>
      <c r="D153" s="615"/>
      <c r="E153" s="615"/>
      <c r="F153" s="616"/>
      <c r="G153" s="617" t="s">
        <v>632</v>
      </c>
      <c r="H153" s="618"/>
      <c r="I153" s="618"/>
      <c r="J153" s="618"/>
      <c r="K153" s="618"/>
      <c r="L153" s="618"/>
      <c r="M153" s="618"/>
      <c r="N153" s="618"/>
      <c r="O153" s="618"/>
      <c r="P153" s="618"/>
      <c r="Q153" s="618"/>
      <c r="R153" s="618"/>
      <c r="S153" s="618"/>
      <c r="T153" s="618"/>
      <c r="U153" s="618"/>
      <c r="V153" s="618"/>
      <c r="W153" s="618"/>
      <c r="X153" s="618"/>
      <c r="Y153" s="618"/>
      <c r="Z153" s="618"/>
      <c r="AA153" s="618"/>
      <c r="AB153" s="619"/>
      <c r="AC153" s="617" t="s">
        <v>802</v>
      </c>
      <c r="AD153" s="618"/>
      <c r="AE153" s="618"/>
      <c r="AF153" s="618"/>
      <c r="AG153" s="618"/>
      <c r="AH153" s="618"/>
      <c r="AI153" s="618"/>
      <c r="AJ153" s="618"/>
      <c r="AK153" s="618"/>
      <c r="AL153" s="618"/>
      <c r="AM153" s="618"/>
      <c r="AN153" s="618"/>
      <c r="AO153" s="618"/>
      <c r="AP153" s="618"/>
      <c r="AQ153" s="618"/>
      <c r="AR153" s="618"/>
      <c r="AS153" s="618"/>
      <c r="AT153" s="618"/>
      <c r="AU153" s="618"/>
      <c r="AV153" s="618"/>
      <c r="AW153" s="618"/>
      <c r="AX153" s="620"/>
      <c r="AY153">
        <f>COUNTA($G$155,$AC$155)</f>
        <v>2</v>
      </c>
    </row>
    <row r="154" spans="1:52" ht="24.75" customHeight="1" x14ac:dyDescent="0.15">
      <c r="A154" s="614"/>
      <c r="B154" s="615"/>
      <c r="C154" s="615"/>
      <c r="D154" s="615"/>
      <c r="E154" s="615"/>
      <c r="F154" s="616"/>
      <c r="G154" s="121" t="s">
        <v>15</v>
      </c>
      <c r="H154" s="621"/>
      <c r="I154" s="621"/>
      <c r="J154" s="621"/>
      <c r="K154" s="621"/>
      <c r="L154" s="622" t="s">
        <v>16</v>
      </c>
      <c r="M154" s="621"/>
      <c r="N154" s="621"/>
      <c r="O154" s="621"/>
      <c r="P154" s="621"/>
      <c r="Q154" s="621"/>
      <c r="R154" s="621"/>
      <c r="S154" s="621"/>
      <c r="T154" s="621"/>
      <c r="U154" s="621"/>
      <c r="V154" s="621"/>
      <c r="W154" s="621"/>
      <c r="X154" s="623"/>
      <c r="Y154" s="636" t="s">
        <v>17</v>
      </c>
      <c r="Z154" s="637"/>
      <c r="AA154" s="637"/>
      <c r="AB154" s="638"/>
      <c r="AC154" s="121" t="s">
        <v>15</v>
      </c>
      <c r="AD154" s="621"/>
      <c r="AE154" s="621"/>
      <c r="AF154" s="621"/>
      <c r="AG154" s="621"/>
      <c r="AH154" s="622" t="s">
        <v>16</v>
      </c>
      <c r="AI154" s="621"/>
      <c r="AJ154" s="621"/>
      <c r="AK154" s="621"/>
      <c r="AL154" s="621"/>
      <c r="AM154" s="621"/>
      <c r="AN154" s="621"/>
      <c r="AO154" s="621"/>
      <c r="AP154" s="621"/>
      <c r="AQ154" s="621"/>
      <c r="AR154" s="621"/>
      <c r="AS154" s="621"/>
      <c r="AT154" s="623"/>
      <c r="AU154" s="636" t="s">
        <v>17</v>
      </c>
      <c r="AV154" s="637"/>
      <c r="AW154" s="637"/>
      <c r="AX154" s="639"/>
      <c r="AY154">
        <f>$AY$153</f>
        <v>2</v>
      </c>
    </row>
    <row r="155" spans="1:52" s="15" customFormat="1" ht="30" customHeight="1" x14ac:dyDescent="0.15">
      <c r="A155" s="614"/>
      <c r="B155" s="615"/>
      <c r="C155" s="615"/>
      <c r="D155" s="615"/>
      <c r="E155" s="615"/>
      <c r="F155" s="616"/>
      <c r="G155" s="640" t="s">
        <v>634</v>
      </c>
      <c r="H155" s="641"/>
      <c r="I155" s="641"/>
      <c r="J155" s="641"/>
      <c r="K155" s="642"/>
      <c r="L155" s="643" t="s">
        <v>637</v>
      </c>
      <c r="M155" s="644"/>
      <c r="N155" s="644"/>
      <c r="O155" s="644"/>
      <c r="P155" s="644"/>
      <c r="Q155" s="644"/>
      <c r="R155" s="644"/>
      <c r="S155" s="644"/>
      <c r="T155" s="644"/>
      <c r="U155" s="644"/>
      <c r="V155" s="644"/>
      <c r="W155" s="644"/>
      <c r="X155" s="645"/>
      <c r="Y155" s="646">
        <v>7424.6</v>
      </c>
      <c r="Z155" s="647"/>
      <c r="AA155" s="647"/>
      <c r="AB155" s="648"/>
      <c r="AC155" s="640" t="s">
        <v>810</v>
      </c>
      <c r="AD155" s="641"/>
      <c r="AE155" s="641"/>
      <c r="AF155" s="641"/>
      <c r="AG155" s="642"/>
      <c r="AH155" s="643" t="s">
        <v>811</v>
      </c>
      <c r="AI155" s="644"/>
      <c r="AJ155" s="644"/>
      <c r="AK155" s="644"/>
      <c r="AL155" s="644"/>
      <c r="AM155" s="644"/>
      <c r="AN155" s="644"/>
      <c r="AO155" s="644"/>
      <c r="AP155" s="644"/>
      <c r="AQ155" s="644"/>
      <c r="AR155" s="644"/>
      <c r="AS155" s="644"/>
      <c r="AT155" s="645"/>
      <c r="AU155" s="646">
        <v>1557.5</v>
      </c>
      <c r="AV155" s="647"/>
      <c r="AW155" s="647"/>
      <c r="AX155" s="651"/>
      <c r="AY155">
        <f>$AY$153</f>
        <v>2</v>
      </c>
      <c r="AZ155"/>
    </row>
    <row r="156" spans="1:52" ht="30" customHeight="1" x14ac:dyDescent="0.15">
      <c r="A156" s="614"/>
      <c r="B156" s="615"/>
      <c r="C156" s="615"/>
      <c r="D156" s="615"/>
      <c r="E156" s="615"/>
      <c r="F156" s="616"/>
      <c r="G156" s="624" t="s">
        <v>636</v>
      </c>
      <c r="H156" s="625"/>
      <c r="I156" s="625"/>
      <c r="J156" s="625"/>
      <c r="K156" s="626"/>
      <c r="L156" s="627" t="s">
        <v>809</v>
      </c>
      <c r="M156" s="628"/>
      <c r="N156" s="628"/>
      <c r="O156" s="628"/>
      <c r="P156" s="628"/>
      <c r="Q156" s="628"/>
      <c r="R156" s="628"/>
      <c r="S156" s="628"/>
      <c r="T156" s="628"/>
      <c r="U156" s="628"/>
      <c r="V156" s="628"/>
      <c r="W156" s="628"/>
      <c r="X156" s="629"/>
      <c r="Y156" s="630">
        <v>336.7</v>
      </c>
      <c r="Z156" s="631"/>
      <c r="AA156" s="631"/>
      <c r="AB156" s="632"/>
      <c r="AC156" s="624" t="s">
        <v>792</v>
      </c>
      <c r="AD156" s="625"/>
      <c r="AE156" s="625"/>
      <c r="AF156" s="625"/>
      <c r="AG156" s="626"/>
      <c r="AH156" s="627" t="s">
        <v>812</v>
      </c>
      <c r="AI156" s="628"/>
      <c r="AJ156" s="628"/>
      <c r="AK156" s="628"/>
      <c r="AL156" s="628"/>
      <c r="AM156" s="628"/>
      <c r="AN156" s="628"/>
      <c r="AO156" s="628"/>
      <c r="AP156" s="628"/>
      <c r="AQ156" s="628"/>
      <c r="AR156" s="628"/>
      <c r="AS156" s="628"/>
      <c r="AT156" s="629"/>
      <c r="AU156" s="630">
        <v>160</v>
      </c>
      <c r="AV156" s="631"/>
      <c r="AW156" s="631"/>
      <c r="AX156" s="635"/>
      <c r="AY156">
        <f>$AY$153</f>
        <v>2</v>
      </c>
    </row>
    <row r="157" spans="1:52" ht="25.15" customHeight="1" x14ac:dyDescent="0.15">
      <c r="A157" s="614"/>
      <c r="B157" s="615"/>
      <c r="C157" s="615"/>
      <c r="D157" s="615"/>
      <c r="E157" s="615"/>
      <c r="F157" s="616"/>
      <c r="G157" s="652" t="s">
        <v>18</v>
      </c>
      <c r="H157" s="653"/>
      <c r="I157" s="653"/>
      <c r="J157" s="653"/>
      <c r="K157" s="653"/>
      <c r="L157" s="654"/>
      <c r="M157" s="655"/>
      <c r="N157" s="655"/>
      <c r="O157" s="655"/>
      <c r="P157" s="655"/>
      <c r="Q157" s="655"/>
      <c r="R157" s="655"/>
      <c r="S157" s="655"/>
      <c r="T157" s="655"/>
      <c r="U157" s="655"/>
      <c r="V157" s="655"/>
      <c r="W157" s="655"/>
      <c r="X157" s="656"/>
      <c r="Y157" s="657">
        <f>SUM(Y155:AB156)</f>
        <v>7761.3</v>
      </c>
      <c r="Z157" s="658"/>
      <c r="AA157" s="658"/>
      <c r="AB157" s="659"/>
      <c r="AC157" s="652" t="s">
        <v>18</v>
      </c>
      <c r="AD157" s="653"/>
      <c r="AE157" s="653"/>
      <c r="AF157" s="653"/>
      <c r="AG157" s="653"/>
      <c r="AH157" s="654"/>
      <c r="AI157" s="655"/>
      <c r="AJ157" s="655"/>
      <c r="AK157" s="655"/>
      <c r="AL157" s="655"/>
      <c r="AM157" s="655"/>
      <c r="AN157" s="655"/>
      <c r="AO157" s="655"/>
      <c r="AP157" s="655"/>
      <c r="AQ157" s="655"/>
      <c r="AR157" s="655"/>
      <c r="AS157" s="655"/>
      <c r="AT157" s="656"/>
      <c r="AU157" s="657">
        <f>SUM(AU155:AX156)</f>
        <v>1717.5</v>
      </c>
      <c r="AV157" s="658"/>
      <c r="AW157" s="658"/>
      <c r="AX157" s="660"/>
      <c r="AY157">
        <f>$AY$153</f>
        <v>2</v>
      </c>
    </row>
    <row r="158" spans="1:52" ht="24.75" customHeight="1" thickBot="1" x14ac:dyDescent="0.2">
      <c r="A158" s="661" t="s">
        <v>566</v>
      </c>
      <c r="B158" s="662"/>
      <c r="C158" s="662"/>
      <c r="D158" s="662"/>
      <c r="E158" s="662"/>
      <c r="F158" s="662"/>
      <c r="G158" s="662"/>
      <c r="H158" s="662"/>
      <c r="I158" s="662"/>
      <c r="J158" s="662"/>
      <c r="K158" s="662"/>
      <c r="L158" s="662"/>
      <c r="M158" s="662"/>
      <c r="N158" s="662"/>
      <c r="O158" s="662"/>
      <c r="P158" s="662"/>
      <c r="Q158" s="662"/>
      <c r="R158" s="662"/>
      <c r="S158" s="662"/>
      <c r="T158" s="662"/>
      <c r="U158" s="662"/>
      <c r="V158" s="662"/>
      <c r="W158" s="662"/>
      <c r="X158" s="662"/>
      <c r="Y158" s="662"/>
      <c r="Z158" s="662"/>
      <c r="AA158" s="662"/>
      <c r="AB158" s="662"/>
      <c r="AC158" s="662"/>
      <c r="AD158" s="662"/>
      <c r="AE158" s="662"/>
      <c r="AF158" s="662"/>
      <c r="AG158" s="662"/>
      <c r="AH158" s="662"/>
      <c r="AI158" s="662"/>
      <c r="AJ158" s="662"/>
      <c r="AK158" s="663"/>
      <c r="AL158" s="664" t="s">
        <v>232</v>
      </c>
      <c r="AM158" s="665"/>
      <c r="AN158" s="665"/>
      <c r="AO158" s="85" t="s">
        <v>764</v>
      </c>
      <c r="AP158" s="20"/>
      <c r="AQ158" s="20"/>
      <c r="AR158" s="20"/>
      <c r="AS158" s="20"/>
      <c r="AT158" s="20"/>
      <c r="AU158" s="20"/>
      <c r="AV158" s="20"/>
      <c r="AW158" s="20"/>
      <c r="AX158" s="21"/>
      <c r="AY158">
        <f>COUNTIF($AO$158,"☑")</f>
        <v>1</v>
      </c>
    </row>
    <row r="159" spans="1:52" ht="9" customHeight="1" x14ac:dyDescent="0.15">
      <c r="A159" s="4"/>
      <c r="B159" s="4"/>
      <c r="C159" s="4"/>
      <c r="D159" s="4"/>
      <c r="E159" s="4"/>
      <c r="F159" s="4"/>
      <c r="G159" s="7"/>
      <c r="H159" s="7"/>
      <c r="I159" s="7"/>
      <c r="J159" s="7"/>
      <c r="K159" s="7"/>
      <c r="L159" s="3"/>
      <c r="M159" s="7"/>
      <c r="N159" s="7"/>
      <c r="O159" s="7"/>
      <c r="P159" s="7"/>
      <c r="Q159" s="7"/>
      <c r="R159" s="7"/>
      <c r="S159" s="7"/>
      <c r="T159" s="7"/>
      <c r="U159" s="7"/>
      <c r="V159" s="7"/>
      <c r="W159" s="7"/>
      <c r="X159" s="7"/>
      <c r="Y159" s="8"/>
      <c r="Z159" s="8"/>
      <c r="AA159" s="8"/>
      <c r="AB159" s="8"/>
      <c r="AC159" s="7"/>
      <c r="AD159" s="7"/>
      <c r="AE159" s="7"/>
      <c r="AF159" s="7"/>
      <c r="AG159" s="7"/>
      <c r="AH159" s="3"/>
      <c r="AI159" s="7"/>
      <c r="AJ159" s="7"/>
      <c r="AK159" s="7"/>
      <c r="AL159" s="7"/>
      <c r="AM159" s="7"/>
      <c r="AN159" s="7"/>
      <c r="AO159" s="7"/>
      <c r="AP159" s="7"/>
      <c r="AQ159" s="7"/>
      <c r="AR159" s="7"/>
      <c r="AS159" s="7"/>
      <c r="AT159" s="7"/>
      <c r="AU159" s="8"/>
      <c r="AV159" s="8"/>
      <c r="AW159" s="8"/>
      <c r="AX159" s="8"/>
    </row>
    <row r="160" spans="1:52" ht="24.75" customHeight="1" x14ac:dyDescent="0.15">
      <c r="A160" s="9"/>
      <c r="B160" s="1" t="s">
        <v>27</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1" ht="24.75" customHeight="1" x14ac:dyDescent="0.15">
      <c r="A161" s="9"/>
      <c r="B161" s="45" t="s">
        <v>241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1" ht="72" customHeight="1" x14ac:dyDescent="0.15">
      <c r="A162" s="666"/>
      <c r="B162" s="666"/>
      <c r="C162" s="666" t="s">
        <v>24</v>
      </c>
      <c r="D162" s="666"/>
      <c r="E162" s="666"/>
      <c r="F162" s="666"/>
      <c r="G162" s="666"/>
      <c r="H162" s="666"/>
      <c r="I162" s="666"/>
      <c r="J162" s="667" t="s">
        <v>204</v>
      </c>
      <c r="K162" s="594"/>
      <c r="L162" s="594"/>
      <c r="M162" s="594"/>
      <c r="N162" s="594"/>
      <c r="O162" s="594"/>
      <c r="P162" s="345" t="s">
        <v>25</v>
      </c>
      <c r="Q162" s="345"/>
      <c r="R162" s="345"/>
      <c r="S162" s="345"/>
      <c r="T162" s="345"/>
      <c r="U162" s="345"/>
      <c r="V162" s="345"/>
      <c r="W162" s="345"/>
      <c r="X162" s="345"/>
      <c r="Y162" s="668" t="s">
        <v>203</v>
      </c>
      <c r="Z162" s="669"/>
      <c r="AA162" s="669"/>
      <c r="AB162" s="669"/>
      <c r="AC162" s="667" t="s">
        <v>231</v>
      </c>
      <c r="AD162" s="667"/>
      <c r="AE162" s="667"/>
      <c r="AF162" s="667"/>
      <c r="AG162" s="667"/>
      <c r="AH162" s="668" t="s">
        <v>246</v>
      </c>
      <c r="AI162" s="666"/>
      <c r="AJ162" s="666"/>
      <c r="AK162" s="666"/>
      <c r="AL162" s="666" t="s">
        <v>19</v>
      </c>
      <c r="AM162" s="666"/>
      <c r="AN162" s="666"/>
      <c r="AO162" s="670"/>
      <c r="AP162" s="671" t="s">
        <v>205</v>
      </c>
      <c r="AQ162" s="671"/>
      <c r="AR162" s="671"/>
      <c r="AS162" s="671"/>
      <c r="AT162" s="671"/>
      <c r="AU162" s="671"/>
      <c r="AV162" s="671"/>
      <c r="AW162" s="671"/>
      <c r="AX162" s="671"/>
    </row>
    <row r="163" spans="1:51" ht="50.1" customHeight="1" x14ac:dyDescent="0.15">
      <c r="A163" s="672">
        <v>1</v>
      </c>
      <c r="B163" s="672">
        <v>1</v>
      </c>
      <c r="C163" s="673" t="s">
        <v>726</v>
      </c>
      <c r="D163" s="674"/>
      <c r="E163" s="674"/>
      <c r="F163" s="674"/>
      <c r="G163" s="674"/>
      <c r="H163" s="674"/>
      <c r="I163" s="674"/>
      <c r="J163" s="675">
        <v>4030005012570</v>
      </c>
      <c r="K163" s="676"/>
      <c r="L163" s="676"/>
      <c r="M163" s="676"/>
      <c r="N163" s="676"/>
      <c r="O163" s="676"/>
      <c r="P163" s="677" t="s">
        <v>816</v>
      </c>
      <c r="Q163" s="678"/>
      <c r="R163" s="678"/>
      <c r="S163" s="678"/>
      <c r="T163" s="678"/>
      <c r="U163" s="678"/>
      <c r="V163" s="678"/>
      <c r="W163" s="678"/>
      <c r="X163" s="678"/>
      <c r="Y163" s="679">
        <v>3220</v>
      </c>
      <c r="Z163" s="680"/>
      <c r="AA163" s="680"/>
      <c r="AB163" s="681"/>
      <c r="AC163" s="682" t="s">
        <v>727</v>
      </c>
      <c r="AD163" s="683"/>
      <c r="AE163" s="683"/>
      <c r="AF163" s="683"/>
      <c r="AG163" s="683"/>
      <c r="AH163" s="684" t="s">
        <v>678</v>
      </c>
      <c r="AI163" s="685"/>
      <c r="AJ163" s="685"/>
      <c r="AK163" s="685"/>
      <c r="AL163" s="686" t="s">
        <v>678</v>
      </c>
      <c r="AM163" s="687"/>
      <c r="AN163" s="687"/>
      <c r="AO163" s="688"/>
      <c r="AP163" s="689"/>
      <c r="AQ163" s="689"/>
      <c r="AR163" s="689"/>
      <c r="AS163" s="689"/>
      <c r="AT163" s="689"/>
      <c r="AU163" s="689"/>
      <c r="AV163" s="689"/>
      <c r="AW163" s="689"/>
      <c r="AX163" s="689"/>
    </row>
    <row r="164" spans="1:51" ht="24.75" customHeight="1" x14ac:dyDescent="0.15">
      <c r="A164" s="49"/>
      <c r="B164" s="49"/>
      <c r="C164" s="49"/>
      <c r="D164" s="49"/>
      <c r="E164" s="49"/>
      <c r="F164" s="49"/>
      <c r="G164" s="49"/>
      <c r="H164" s="49"/>
      <c r="I164" s="49"/>
      <c r="J164" s="50"/>
      <c r="K164" s="50"/>
      <c r="L164" s="50"/>
      <c r="M164" s="50"/>
      <c r="N164" s="50"/>
      <c r="O164" s="50"/>
      <c r="P164" s="51"/>
      <c r="Q164" s="51"/>
      <c r="R164" s="51"/>
      <c r="S164" s="51"/>
      <c r="T164" s="51"/>
      <c r="U164" s="51"/>
      <c r="V164" s="51"/>
      <c r="W164" s="51"/>
      <c r="X164" s="51"/>
      <c r="Y164" s="52"/>
      <c r="Z164" s="52"/>
      <c r="AA164" s="52"/>
      <c r="AB164" s="52"/>
      <c r="AC164" s="52"/>
      <c r="AD164" s="52"/>
      <c r="AE164" s="52"/>
      <c r="AF164" s="52"/>
      <c r="AG164" s="52"/>
      <c r="AH164" s="52"/>
      <c r="AI164" s="52"/>
      <c r="AJ164" s="52"/>
      <c r="AK164" s="52"/>
      <c r="AL164" s="52"/>
      <c r="AM164" s="52"/>
      <c r="AN164" s="52"/>
      <c r="AO164" s="52"/>
      <c r="AP164" s="51"/>
      <c r="AQ164" s="51"/>
      <c r="AR164" s="51"/>
      <c r="AS164" s="51"/>
      <c r="AT164" s="51"/>
      <c r="AU164" s="51"/>
      <c r="AV164" s="51"/>
      <c r="AW164" s="51"/>
      <c r="AX164" s="51"/>
      <c r="AY164">
        <f>COUNTA($C$167)</f>
        <v>1</v>
      </c>
    </row>
    <row r="165" spans="1:51" ht="24.75" customHeight="1" x14ac:dyDescent="0.15">
      <c r="A165" s="49"/>
      <c r="B165" s="53" t="s">
        <v>165</v>
      </c>
      <c r="C165" s="49"/>
      <c r="D165" s="49"/>
      <c r="E165" s="49"/>
      <c r="F165" s="49"/>
      <c r="G165" s="49"/>
      <c r="H165" s="49"/>
      <c r="I165" s="49"/>
      <c r="J165" s="49"/>
      <c r="K165" s="49"/>
      <c r="L165" s="49"/>
      <c r="M165" s="49"/>
      <c r="N165" s="49"/>
      <c r="O165" s="49"/>
      <c r="P165" s="54"/>
      <c r="Q165" s="54"/>
      <c r="R165" s="54"/>
      <c r="S165" s="54"/>
      <c r="T165" s="54"/>
      <c r="U165" s="54"/>
      <c r="V165" s="54"/>
      <c r="W165" s="54"/>
      <c r="X165" s="54"/>
      <c r="Y165" s="55"/>
      <c r="Z165" s="55"/>
      <c r="AA165" s="55"/>
      <c r="AB165" s="55"/>
      <c r="AC165" s="55"/>
      <c r="AD165" s="55"/>
      <c r="AE165" s="55"/>
      <c r="AF165" s="55"/>
      <c r="AG165" s="55"/>
      <c r="AH165" s="55"/>
      <c r="AI165" s="55"/>
      <c r="AJ165" s="55"/>
      <c r="AK165" s="55"/>
      <c r="AL165" s="55"/>
      <c r="AM165" s="55"/>
      <c r="AN165" s="55"/>
      <c r="AO165" s="55"/>
      <c r="AP165" s="54"/>
      <c r="AQ165" s="54"/>
      <c r="AR165" s="54"/>
      <c r="AS165" s="54"/>
      <c r="AT165" s="54"/>
      <c r="AU165" s="54"/>
      <c r="AV165" s="54"/>
      <c r="AW165" s="54"/>
      <c r="AX165" s="54"/>
      <c r="AY165">
        <f>$AY$164</f>
        <v>1</v>
      </c>
    </row>
    <row r="166" spans="1:51" ht="71.45" customHeight="1" x14ac:dyDescent="0.15">
      <c r="A166" s="666"/>
      <c r="B166" s="666"/>
      <c r="C166" s="666" t="s">
        <v>24</v>
      </c>
      <c r="D166" s="666"/>
      <c r="E166" s="666"/>
      <c r="F166" s="666"/>
      <c r="G166" s="666"/>
      <c r="H166" s="666"/>
      <c r="I166" s="666"/>
      <c r="J166" s="667" t="s">
        <v>204</v>
      </c>
      <c r="K166" s="594"/>
      <c r="L166" s="594"/>
      <c r="M166" s="594"/>
      <c r="N166" s="594"/>
      <c r="O166" s="594"/>
      <c r="P166" s="345" t="s">
        <v>25</v>
      </c>
      <c r="Q166" s="345"/>
      <c r="R166" s="345"/>
      <c r="S166" s="345"/>
      <c r="T166" s="345"/>
      <c r="U166" s="345"/>
      <c r="V166" s="345"/>
      <c r="W166" s="345"/>
      <c r="X166" s="345"/>
      <c r="Y166" s="668" t="s">
        <v>203</v>
      </c>
      <c r="Z166" s="669"/>
      <c r="AA166" s="669"/>
      <c r="AB166" s="669"/>
      <c r="AC166" s="667" t="s">
        <v>231</v>
      </c>
      <c r="AD166" s="667"/>
      <c r="AE166" s="667"/>
      <c r="AF166" s="667"/>
      <c r="AG166" s="667"/>
      <c r="AH166" s="668" t="s">
        <v>246</v>
      </c>
      <c r="AI166" s="666"/>
      <c r="AJ166" s="666"/>
      <c r="AK166" s="666"/>
      <c r="AL166" s="666" t="s">
        <v>19</v>
      </c>
      <c r="AM166" s="666"/>
      <c r="AN166" s="666"/>
      <c r="AO166" s="670"/>
      <c r="AP166" s="671" t="s">
        <v>205</v>
      </c>
      <c r="AQ166" s="671"/>
      <c r="AR166" s="671"/>
      <c r="AS166" s="671"/>
      <c r="AT166" s="671"/>
      <c r="AU166" s="671"/>
      <c r="AV166" s="671"/>
      <c r="AW166" s="671"/>
      <c r="AX166" s="671"/>
      <c r="AY166">
        <f>$AY$164</f>
        <v>1</v>
      </c>
    </row>
    <row r="167" spans="1:51" ht="50.45" customHeight="1" x14ac:dyDescent="0.15">
      <c r="A167" s="672">
        <v>1</v>
      </c>
      <c r="B167" s="672">
        <v>1</v>
      </c>
      <c r="C167" s="673" t="s">
        <v>798</v>
      </c>
      <c r="D167" s="674"/>
      <c r="E167" s="674"/>
      <c r="F167" s="674"/>
      <c r="G167" s="674"/>
      <c r="H167" s="674"/>
      <c r="I167" s="674"/>
      <c r="J167" s="675">
        <v>8040005001619</v>
      </c>
      <c r="K167" s="676"/>
      <c r="L167" s="676"/>
      <c r="M167" s="676"/>
      <c r="N167" s="676"/>
      <c r="O167" s="676"/>
      <c r="P167" s="677" t="s">
        <v>799</v>
      </c>
      <c r="Q167" s="678"/>
      <c r="R167" s="678"/>
      <c r="S167" s="678"/>
      <c r="T167" s="678"/>
      <c r="U167" s="678"/>
      <c r="V167" s="678"/>
      <c r="W167" s="678"/>
      <c r="X167" s="678"/>
      <c r="Y167" s="679">
        <v>2492</v>
      </c>
      <c r="Z167" s="680"/>
      <c r="AA167" s="680"/>
      <c r="AB167" s="681"/>
      <c r="AC167" s="682" t="s">
        <v>727</v>
      </c>
      <c r="AD167" s="683"/>
      <c r="AE167" s="683"/>
      <c r="AF167" s="683"/>
      <c r="AG167" s="683"/>
      <c r="AH167" s="684" t="s">
        <v>678</v>
      </c>
      <c r="AI167" s="685"/>
      <c r="AJ167" s="685"/>
      <c r="AK167" s="685"/>
      <c r="AL167" s="686" t="s">
        <v>678</v>
      </c>
      <c r="AM167" s="687"/>
      <c r="AN167" s="687"/>
      <c r="AO167" s="688"/>
      <c r="AP167" s="689"/>
      <c r="AQ167" s="689"/>
      <c r="AR167" s="689"/>
      <c r="AS167" s="689"/>
      <c r="AT167" s="689"/>
      <c r="AU167" s="689"/>
      <c r="AV167" s="689"/>
      <c r="AW167" s="689"/>
      <c r="AX167" s="689"/>
      <c r="AY167">
        <f>$AY$164</f>
        <v>1</v>
      </c>
    </row>
    <row r="168" spans="1:51" ht="25.15" customHeight="1" x14ac:dyDescent="0.15">
      <c r="A168" s="56"/>
      <c r="B168" s="56"/>
      <c r="C168" s="56"/>
      <c r="D168" s="56"/>
      <c r="E168" s="56"/>
      <c r="F168" s="56"/>
      <c r="G168" s="56"/>
      <c r="H168" s="56"/>
      <c r="I168" s="56"/>
      <c r="J168" s="56"/>
      <c r="K168" s="56"/>
      <c r="L168" s="56"/>
      <c r="M168" s="56"/>
      <c r="N168" s="56"/>
      <c r="O168" s="56"/>
      <c r="P168" s="57"/>
      <c r="Q168" s="57"/>
      <c r="R168" s="57"/>
      <c r="S168" s="57"/>
      <c r="T168" s="57"/>
      <c r="U168" s="57"/>
      <c r="V168" s="57"/>
      <c r="W168" s="57"/>
      <c r="X168" s="57"/>
      <c r="Y168" s="58"/>
      <c r="Z168" s="58"/>
      <c r="AA168" s="58"/>
      <c r="AB168" s="58"/>
      <c r="AC168" s="58"/>
      <c r="AD168" s="58"/>
      <c r="AE168" s="58"/>
      <c r="AF168" s="58"/>
      <c r="AG168" s="58"/>
      <c r="AH168" s="58"/>
      <c r="AI168" s="58"/>
      <c r="AJ168" s="58"/>
      <c r="AK168" s="58"/>
      <c r="AL168" s="58"/>
      <c r="AM168" s="58"/>
      <c r="AN168" s="58"/>
      <c r="AO168" s="58"/>
      <c r="AP168" s="57"/>
      <c r="AQ168" s="57"/>
      <c r="AR168" s="57"/>
      <c r="AS168" s="57"/>
      <c r="AT168" s="57"/>
      <c r="AU168" s="57"/>
      <c r="AV168" s="57"/>
      <c r="AW168" s="57"/>
      <c r="AX168" s="57"/>
      <c r="AY168">
        <f>COUNTA($C$171)</f>
        <v>1</v>
      </c>
    </row>
    <row r="169" spans="1:51" ht="24.75" customHeight="1" x14ac:dyDescent="0.15">
      <c r="A169" s="49"/>
      <c r="B169" s="53" t="s">
        <v>222</v>
      </c>
      <c r="C169" s="49"/>
      <c r="D169" s="49"/>
      <c r="E169" s="49"/>
      <c r="F169" s="49"/>
      <c r="G169" s="49"/>
      <c r="H169" s="49"/>
      <c r="I169" s="49"/>
      <c r="J169" s="49"/>
      <c r="K169" s="49"/>
      <c r="L169" s="49"/>
      <c r="M169" s="49"/>
      <c r="N169" s="49"/>
      <c r="O169" s="49"/>
      <c r="P169" s="54"/>
      <c r="Q169" s="54"/>
      <c r="R169" s="54"/>
      <c r="S169" s="54"/>
      <c r="T169" s="54"/>
      <c r="U169" s="54"/>
      <c r="V169" s="54"/>
      <c r="W169" s="54"/>
      <c r="X169" s="54"/>
      <c r="Y169" s="55"/>
      <c r="Z169" s="55"/>
      <c r="AA169" s="55"/>
      <c r="AB169" s="55"/>
      <c r="AC169" s="55"/>
      <c r="AD169" s="55"/>
      <c r="AE169" s="55"/>
      <c r="AF169" s="55"/>
      <c r="AG169" s="55"/>
      <c r="AH169" s="55"/>
      <c r="AI169" s="55"/>
      <c r="AJ169" s="55"/>
      <c r="AK169" s="55"/>
      <c r="AL169" s="55"/>
      <c r="AM169" s="55"/>
      <c r="AN169" s="55"/>
      <c r="AO169" s="55"/>
      <c r="AP169" s="54"/>
      <c r="AQ169" s="54"/>
      <c r="AR169" s="54"/>
      <c r="AS169" s="54"/>
      <c r="AT169" s="54"/>
      <c r="AU169" s="54"/>
      <c r="AV169" s="54"/>
      <c r="AW169" s="54"/>
      <c r="AX169" s="54"/>
      <c r="AY169">
        <f>$AY$168</f>
        <v>1</v>
      </c>
    </row>
    <row r="170" spans="1:51" ht="73.900000000000006" customHeight="1" x14ac:dyDescent="0.15">
      <c r="A170" s="666"/>
      <c r="B170" s="666"/>
      <c r="C170" s="666" t="s">
        <v>24</v>
      </c>
      <c r="D170" s="666"/>
      <c r="E170" s="666"/>
      <c r="F170" s="666"/>
      <c r="G170" s="666"/>
      <c r="H170" s="666"/>
      <c r="I170" s="666"/>
      <c r="J170" s="667" t="s">
        <v>204</v>
      </c>
      <c r="K170" s="594"/>
      <c r="L170" s="594"/>
      <c r="M170" s="594"/>
      <c r="N170" s="594"/>
      <c r="O170" s="594"/>
      <c r="P170" s="345" t="s">
        <v>25</v>
      </c>
      <c r="Q170" s="345"/>
      <c r="R170" s="345"/>
      <c r="S170" s="345"/>
      <c r="T170" s="345"/>
      <c r="U170" s="345"/>
      <c r="V170" s="345"/>
      <c r="W170" s="345"/>
      <c r="X170" s="345"/>
      <c r="Y170" s="668" t="s">
        <v>203</v>
      </c>
      <c r="Z170" s="669"/>
      <c r="AA170" s="669"/>
      <c r="AB170" s="669"/>
      <c r="AC170" s="667" t="s">
        <v>231</v>
      </c>
      <c r="AD170" s="667"/>
      <c r="AE170" s="667"/>
      <c r="AF170" s="667"/>
      <c r="AG170" s="667"/>
      <c r="AH170" s="668" t="s">
        <v>246</v>
      </c>
      <c r="AI170" s="666"/>
      <c r="AJ170" s="666"/>
      <c r="AK170" s="666"/>
      <c r="AL170" s="666" t="s">
        <v>19</v>
      </c>
      <c r="AM170" s="666"/>
      <c r="AN170" s="666"/>
      <c r="AO170" s="670"/>
      <c r="AP170" s="671" t="s">
        <v>205</v>
      </c>
      <c r="AQ170" s="671"/>
      <c r="AR170" s="671"/>
      <c r="AS170" s="671"/>
      <c r="AT170" s="671"/>
      <c r="AU170" s="671"/>
      <c r="AV170" s="671"/>
      <c r="AW170" s="671"/>
      <c r="AX170" s="671"/>
      <c r="AY170">
        <f>$AY$168</f>
        <v>1</v>
      </c>
    </row>
    <row r="171" spans="1:51" ht="50.1" customHeight="1" x14ac:dyDescent="0.15">
      <c r="A171" s="672">
        <v>1</v>
      </c>
      <c r="B171" s="672">
        <v>1</v>
      </c>
      <c r="C171" s="673" t="s">
        <v>818</v>
      </c>
      <c r="D171" s="674"/>
      <c r="E171" s="674"/>
      <c r="F171" s="674"/>
      <c r="G171" s="674"/>
      <c r="H171" s="674"/>
      <c r="I171" s="674"/>
      <c r="J171" s="675">
        <v>3050005005210</v>
      </c>
      <c r="K171" s="676"/>
      <c r="L171" s="676"/>
      <c r="M171" s="676"/>
      <c r="N171" s="676"/>
      <c r="O171" s="676"/>
      <c r="P171" s="677" t="s">
        <v>817</v>
      </c>
      <c r="Q171" s="678"/>
      <c r="R171" s="678"/>
      <c r="S171" s="678"/>
      <c r="T171" s="678"/>
      <c r="U171" s="678"/>
      <c r="V171" s="678"/>
      <c r="W171" s="678"/>
      <c r="X171" s="678"/>
      <c r="Y171" s="679">
        <v>9033.6</v>
      </c>
      <c r="Z171" s="680"/>
      <c r="AA171" s="680"/>
      <c r="AB171" s="681"/>
      <c r="AC171" s="682" t="s">
        <v>727</v>
      </c>
      <c r="AD171" s="683"/>
      <c r="AE171" s="683"/>
      <c r="AF171" s="683"/>
      <c r="AG171" s="683"/>
      <c r="AH171" s="684" t="s">
        <v>815</v>
      </c>
      <c r="AI171" s="685"/>
      <c r="AJ171" s="685"/>
      <c r="AK171" s="685"/>
      <c r="AL171" s="686" t="s">
        <v>815</v>
      </c>
      <c r="AM171" s="687"/>
      <c r="AN171" s="687"/>
      <c r="AO171" s="688"/>
      <c r="AP171" s="689"/>
      <c r="AQ171" s="689"/>
      <c r="AR171" s="689"/>
      <c r="AS171" s="689"/>
      <c r="AT171" s="689"/>
      <c r="AU171" s="689"/>
      <c r="AV171" s="689"/>
      <c r="AW171" s="689"/>
      <c r="AX171" s="689"/>
      <c r="AY171">
        <f>$AY$168</f>
        <v>1</v>
      </c>
    </row>
    <row r="172" spans="1:51" ht="24.75" customHeight="1" x14ac:dyDescent="0.15">
      <c r="A172" s="56"/>
      <c r="B172" s="56"/>
      <c r="C172" s="56"/>
      <c r="D172" s="56"/>
      <c r="E172" s="56"/>
      <c r="F172" s="56"/>
      <c r="G172" s="56"/>
      <c r="H172" s="56"/>
      <c r="I172" s="56"/>
      <c r="J172" s="56"/>
      <c r="K172" s="56"/>
      <c r="L172" s="56"/>
      <c r="M172" s="56"/>
      <c r="N172" s="56"/>
      <c r="O172" s="56"/>
      <c r="P172" s="57"/>
      <c r="Q172" s="57"/>
      <c r="R172" s="57"/>
      <c r="S172" s="57"/>
      <c r="T172" s="57"/>
      <c r="U172" s="57"/>
      <c r="V172" s="57"/>
      <c r="W172" s="57"/>
      <c r="X172" s="57"/>
      <c r="Y172" s="58"/>
      <c r="Z172" s="58"/>
      <c r="AA172" s="58"/>
      <c r="AB172" s="58"/>
      <c r="AC172" s="58"/>
      <c r="AD172" s="58"/>
      <c r="AE172" s="58"/>
      <c r="AF172" s="58"/>
      <c r="AG172" s="58"/>
      <c r="AH172" s="58"/>
      <c r="AI172" s="58"/>
      <c r="AJ172" s="58"/>
      <c r="AK172" s="58"/>
      <c r="AL172" s="58"/>
      <c r="AM172" s="58"/>
      <c r="AN172" s="58"/>
      <c r="AO172" s="58"/>
      <c r="AP172" s="57"/>
      <c r="AQ172" s="57"/>
      <c r="AR172" s="57"/>
      <c r="AS172" s="57"/>
      <c r="AT172" s="57"/>
      <c r="AU172" s="57"/>
      <c r="AV172" s="57"/>
      <c r="AW172" s="57"/>
      <c r="AX172" s="57"/>
      <c r="AY172">
        <f>COUNTA($C$175)</f>
        <v>1</v>
      </c>
    </row>
    <row r="173" spans="1:51" ht="24.75" customHeight="1" x14ac:dyDescent="0.15">
      <c r="A173" s="49"/>
      <c r="B173" s="53" t="s">
        <v>166</v>
      </c>
      <c r="C173" s="49"/>
      <c r="D173" s="49"/>
      <c r="E173" s="49"/>
      <c r="F173" s="49"/>
      <c r="G173" s="49"/>
      <c r="H173" s="49"/>
      <c r="I173" s="49"/>
      <c r="J173" s="49"/>
      <c r="K173" s="49"/>
      <c r="L173" s="49"/>
      <c r="M173" s="49"/>
      <c r="N173" s="49"/>
      <c r="O173" s="49"/>
      <c r="P173" s="54"/>
      <c r="Q173" s="54"/>
      <c r="R173" s="54"/>
      <c r="S173" s="54"/>
      <c r="T173" s="54"/>
      <c r="U173" s="54"/>
      <c r="V173" s="54"/>
      <c r="W173" s="54"/>
      <c r="X173" s="54"/>
      <c r="Y173" s="55"/>
      <c r="Z173" s="55"/>
      <c r="AA173" s="55"/>
      <c r="AB173" s="55"/>
      <c r="AC173" s="55"/>
      <c r="AD173" s="55"/>
      <c r="AE173" s="55"/>
      <c r="AF173" s="55"/>
      <c r="AG173" s="55"/>
      <c r="AH173" s="55"/>
      <c r="AI173" s="55"/>
      <c r="AJ173" s="55"/>
      <c r="AK173" s="55"/>
      <c r="AL173" s="55"/>
      <c r="AM173" s="55"/>
      <c r="AN173" s="55"/>
      <c r="AO173" s="55"/>
      <c r="AP173" s="54"/>
      <c r="AQ173" s="54"/>
      <c r="AR173" s="54"/>
      <c r="AS173" s="54"/>
      <c r="AT173" s="54"/>
      <c r="AU173" s="54"/>
      <c r="AV173" s="54"/>
      <c r="AW173" s="54"/>
      <c r="AX173" s="54"/>
      <c r="AY173">
        <f>$AY$172</f>
        <v>1</v>
      </c>
    </row>
    <row r="174" spans="1:51" ht="70.900000000000006" customHeight="1" x14ac:dyDescent="0.15">
      <c r="A174" s="666"/>
      <c r="B174" s="666"/>
      <c r="C174" s="666" t="s">
        <v>24</v>
      </c>
      <c r="D174" s="666"/>
      <c r="E174" s="666"/>
      <c r="F174" s="666"/>
      <c r="G174" s="666"/>
      <c r="H174" s="666"/>
      <c r="I174" s="666"/>
      <c r="J174" s="667" t="s">
        <v>204</v>
      </c>
      <c r="K174" s="594"/>
      <c r="L174" s="594"/>
      <c r="M174" s="594"/>
      <c r="N174" s="594"/>
      <c r="O174" s="594"/>
      <c r="P174" s="345" t="s">
        <v>25</v>
      </c>
      <c r="Q174" s="345"/>
      <c r="R174" s="345"/>
      <c r="S174" s="345"/>
      <c r="T174" s="345"/>
      <c r="U174" s="345"/>
      <c r="V174" s="345"/>
      <c r="W174" s="345"/>
      <c r="X174" s="345"/>
      <c r="Y174" s="668" t="s">
        <v>203</v>
      </c>
      <c r="Z174" s="669"/>
      <c r="AA174" s="669"/>
      <c r="AB174" s="669"/>
      <c r="AC174" s="667" t="s">
        <v>231</v>
      </c>
      <c r="AD174" s="667"/>
      <c r="AE174" s="667"/>
      <c r="AF174" s="667"/>
      <c r="AG174" s="667"/>
      <c r="AH174" s="668" t="s">
        <v>246</v>
      </c>
      <c r="AI174" s="666"/>
      <c r="AJ174" s="666"/>
      <c r="AK174" s="666"/>
      <c r="AL174" s="666" t="s">
        <v>19</v>
      </c>
      <c r="AM174" s="666"/>
      <c r="AN174" s="666"/>
      <c r="AO174" s="670"/>
      <c r="AP174" s="671" t="s">
        <v>205</v>
      </c>
      <c r="AQ174" s="671"/>
      <c r="AR174" s="671"/>
      <c r="AS174" s="671"/>
      <c r="AT174" s="671"/>
      <c r="AU174" s="671"/>
      <c r="AV174" s="671"/>
      <c r="AW174" s="671"/>
      <c r="AX174" s="671"/>
      <c r="AY174">
        <f>$AY$172</f>
        <v>1</v>
      </c>
    </row>
    <row r="175" spans="1:51" ht="50.1" customHeight="1" x14ac:dyDescent="0.15">
      <c r="A175" s="672">
        <v>1</v>
      </c>
      <c r="B175" s="672">
        <v>1</v>
      </c>
      <c r="C175" s="673" t="s">
        <v>819</v>
      </c>
      <c r="D175" s="674"/>
      <c r="E175" s="674"/>
      <c r="F175" s="674"/>
      <c r="G175" s="674"/>
      <c r="H175" s="674"/>
      <c r="I175" s="674"/>
      <c r="J175" s="675">
        <v>7021005008268</v>
      </c>
      <c r="K175" s="676"/>
      <c r="L175" s="676"/>
      <c r="M175" s="676"/>
      <c r="N175" s="676"/>
      <c r="O175" s="676"/>
      <c r="P175" s="677" t="s">
        <v>820</v>
      </c>
      <c r="Q175" s="678"/>
      <c r="R175" s="678"/>
      <c r="S175" s="678"/>
      <c r="T175" s="678"/>
      <c r="U175" s="678"/>
      <c r="V175" s="678"/>
      <c r="W175" s="678"/>
      <c r="X175" s="678"/>
      <c r="Y175" s="679">
        <v>3086</v>
      </c>
      <c r="Z175" s="680"/>
      <c r="AA175" s="680"/>
      <c r="AB175" s="681"/>
      <c r="AC175" s="682" t="s">
        <v>727</v>
      </c>
      <c r="AD175" s="683"/>
      <c r="AE175" s="683"/>
      <c r="AF175" s="683"/>
      <c r="AG175" s="683"/>
      <c r="AH175" s="684" t="s">
        <v>815</v>
      </c>
      <c r="AI175" s="685"/>
      <c r="AJ175" s="685"/>
      <c r="AK175" s="685"/>
      <c r="AL175" s="686" t="s">
        <v>815</v>
      </c>
      <c r="AM175" s="687"/>
      <c r="AN175" s="687"/>
      <c r="AO175" s="688"/>
      <c r="AP175" s="689"/>
      <c r="AQ175" s="689"/>
      <c r="AR175" s="689"/>
      <c r="AS175" s="689"/>
      <c r="AT175" s="689"/>
      <c r="AU175" s="689"/>
      <c r="AV175" s="689"/>
      <c r="AW175" s="689"/>
      <c r="AX175" s="689"/>
      <c r="AY175">
        <f>$AY$172</f>
        <v>1</v>
      </c>
    </row>
    <row r="176" spans="1:51" ht="24.75" customHeight="1" x14ac:dyDescent="0.15">
      <c r="A176" s="56"/>
      <c r="B176" s="56"/>
      <c r="C176" s="56"/>
      <c r="D176" s="56"/>
      <c r="E176" s="56"/>
      <c r="F176" s="56"/>
      <c r="G176" s="56"/>
      <c r="H176" s="56"/>
      <c r="I176" s="56"/>
      <c r="J176" s="56"/>
      <c r="K176" s="56"/>
      <c r="L176" s="56"/>
      <c r="M176" s="56"/>
      <c r="N176" s="56"/>
      <c r="O176" s="56"/>
      <c r="P176" s="57"/>
      <c r="Q176" s="57"/>
      <c r="R176" s="57"/>
      <c r="S176" s="57"/>
      <c r="T176" s="57"/>
      <c r="U176" s="57"/>
      <c r="V176" s="57"/>
      <c r="W176" s="57"/>
      <c r="X176" s="57"/>
      <c r="Y176" s="58"/>
      <c r="Z176" s="58"/>
      <c r="AA176" s="58"/>
      <c r="AB176" s="58"/>
      <c r="AC176" s="58"/>
      <c r="AD176" s="58"/>
      <c r="AE176" s="58"/>
      <c r="AF176" s="58"/>
      <c r="AG176" s="58"/>
      <c r="AH176" s="58"/>
      <c r="AI176" s="58"/>
      <c r="AJ176" s="58"/>
      <c r="AK176" s="58"/>
      <c r="AL176" s="58"/>
      <c r="AM176" s="58"/>
      <c r="AN176" s="58"/>
      <c r="AO176" s="58"/>
      <c r="AP176" s="57"/>
      <c r="AQ176" s="57"/>
      <c r="AR176" s="57"/>
      <c r="AS176" s="57"/>
      <c r="AT176" s="57"/>
      <c r="AU176" s="57"/>
      <c r="AV176" s="57"/>
      <c r="AW176" s="57"/>
      <c r="AX176" s="57"/>
      <c r="AY176">
        <f>COUNTA($C$179)</f>
        <v>1</v>
      </c>
    </row>
    <row r="177" spans="1:51" ht="24.75" customHeight="1" x14ac:dyDescent="0.15">
      <c r="A177" s="49"/>
      <c r="B177" s="53" t="s">
        <v>167</v>
      </c>
      <c r="C177" s="49"/>
      <c r="D177" s="49"/>
      <c r="E177" s="49"/>
      <c r="F177" s="49"/>
      <c r="G177" s="49"/>
      <c r="H177" s="49"/>
      <c r="I177" s="49"/>
      <c r="J177" s="49"/>
      <c r="K177" s="49"/>
      <c r="L177" s="49"/>
      <c r="M177" s="49"/>
      <c r="N177" s="49"/>
      <c r="O177" s="49"/>
      <c r="P177" s="54"/>
      <c r="Q177" s="54"/>
      <c r="R177" s="54"/>
      <c r="S177" s="54"/>
      <c r="T177" s="54"/>
      <c r="U177" s="54"/>
      <c r="V177" s="54"/>
      <c r="W177" s="54"/>
      <c r="X177" s="54"/>
      <c r="Y177" s="55"/>
      <c r="Z177" s="55"/>
      <c r="AA177" s="55"/>
      <c r="AB177" s="55"/>
      <c r="AC177" s="55"/>
      <c r="AD177" s="55"/>
      <c r="AE177" s="55"/>
      <c r="AF177" s="55"/>
      <c r="AG177" s="55"/>
      <c r="AH177" s="55"/>
      <c r="AI177" s="55"/>
      <c r="AJ177" s="55"/>
      <c r="AK177" s="55"/>
      <c r="AL177" s="55"/>
      <c r="AM177" s="55"/>
      <c r="AN177" s="55"/>
      <c r="AO177" s="55"/>
      <c r="AP177" s="54"/>
      <c r="AQ177" s="54"/>
      <c r="AR177" s="54"/>
      <c r="AS177" s="54"/>
      <c r="AT177" s="54"/>
      <c r="AU177" s="54"/>
      <c r="AV177" s="54"/>
      <c r="AW177" s="54"/>
      <c r="AX177" s="54"/>
      <c r="AY177">
        <f>$AY$176</f>
        <v>1</v>
      </c>
    </row>
    <row r="178" spans="1:51" ht="69.599999999999994" customHeight="1" x14ac:dyDescent="0.15">
      <c r="A178" s="666"/>
      <c r="B178" s="666"/>
      <c r="C178" s="666" t="s">
        <v>24</v>
      </c>
      <c r="D178" s="666"/>
      <c r="E178" s="666"/>
      <c r="F178" s="666"/>
      <c r="G178" s="666"/>
      <c r="H178" s="666"/>
      <c r="I178" s="666"/>
      <c r="J178" s="667" t="s">
        <v>204</v>
      </c>
      <c r="K178" s="594"/>
      <c r="L178" s="594"/>
      <c r="M178" s="594"/>
      <c r="N178" s="594"/>
      <c r="O178" s="594"/>
      <c r="P178" s="345" t="s">
        <v>25</v>
      </c>
      <c r="Q178" s="345"/>
      <c r="R178" s="345"/>
      <c r="S178" s="345"/>
      <c r="T178" s="345"/>
      <c r="U178" s="345"/>
      <c r="V178" s="345"/>
      <c r="W178" s="345"/>
      <c r="X178" s="345"/>
      <c r="Y178" s="668" t="s">
        <v>203</v>
      </c>
      <c r="Z178" s="669"/>
      <c r="AA178" s="669"/>
      <c r="AB178" s="669"/>
      <c r="AC178" s="667" t="s">
        <v>231</v>
      </c>
      <c r="AD178" s="667"/>
      <c r="AE178" s="667"/>
      <c r="AF178" s="667"/>
      <c r="AG178" s="667"/>
      <c r="AH178" s="668" t="s">
        <v>246</v>
      </c>
      <c r="AI178" s="666"/>
      <c r="AJ178" s="666"/>
      <c r="AK178" s="666"/>
      <c r="AL178" s="666" t="s">
        <v>19</v>
      </c>
      <c r="AM178" s="666"/>
      <c r="AN178" s="666"/>
      <c r="AO178" s="670"/>
      <c r="AP178" s="671" t="s">
        <v>205</v>
      </c>
      <c r="AQ178" s="671"/>
      <c r="AR178" s="671"/>
      <c r="AS178" s="671"/>
      <c r="AT178" s="671"/>
      <c r="AU178" s="671"/>
      <c r="AV178" s="671"/>
      <c r="AW178" s="671"/>
      <c r="AX178" s="671"/>
      <c r="AY178">
        <f>$AY$176</f>
        <v>1</v>
      </c>
    </row>
    <row r="179" spans="1:51" ht="50.1" customHeight="1" x14ac:dyDescent="0.15">
      <c r="A179" s="672">
        <v>1</v>
      </c>
      <c r="B179" s="672">
        <v>1</v>
      </c>
      <c r="C179" s="673" t="s">
        <v>822</v>
      </c>
      <c r="D179" s="674"/>
      <c r="E179" s="674"/>
      <c r="F179" s="674"/>
      <c r="G179" s="674"/>
      <c r="H179" s="674"/>
      <c r="I179" s="674"/>
      <c r="J179" s="675">
        <v>9120905002657</v>
      </c>
      <c r="K179" s="676"/>
      <c r="L179" s="676"/>
      <c r="M179" s="676"/>
      <c r="N179" s="676"/>
      <c r="O179" s="676"/>
      <c r="P179" s="677" t="s">
        <v>821</v>
      </c>
      <c r="Q179" s="678"/>
      <c r="R179" s="678"/>
      <c r="S179" s="678"/>
      <c r="T179" s="678"/>
      <c r="U179" s="678"/>
      <c r="V179" s="678"/>
      <c r="W179" s="678"/>
      <c r="X179" s="678"/>
      <c r="Y179" s="679">
        <v>3099.5</v>
      </c>
      <c r="Z179" s="680"/>
      <c r="AA179" s="680"/>
      <c r="AB179" s="681"/>
      <c r="AC179" s="682" t="s">
        <v>727</v>
      </c>
      <c r="AD179" s="683"/>
      <c r="AE179" s="683"/>
      <c r="AF179" s="683"/>
      <c r="AG179" s="683"/>
      <c r="AH179" s="684" t="s">
        <v>815</v>
      </c>
      <c r="AI179" s="685"/>
      <c r="AJ179" s="685"/>
      <c r="AK179" s="685"/>
      <c r="AL179" s="686" t="s">
        <v>815</v>
      </c>
      <c r="AM179" s="687"/>
      <c r="AN179" s="687"/>
      <c r="AO179" s="688"/>
      <c r="AP179" s="689"/>
      <c r="AQ179" s="689"/>
      <c r="AR179" s="689"/>
      <c r="AS179" s="689"/>
      <c r="AT179" s="689"/>
      <c r="AU179" s="689"/>
      <c r="AV179" s="689"/>
      <c r="AW179" s="689"/>
      <c r="AX179" s="689"/>
      <c r="AY179">
        <f>$AY$176</f>
        <v>1</v>
      </c>
    </row>
    <row r="180" spans="1:51" ht="24.75" customHeight="1" x14ac:dyDescent="0.15">
      <c r="A180" s="56"/>
      <c r="B180" s="56"/>
      <c r="C180" s="56"/>
      <c r="D180" s="56"/>
      <c r="E180" s="56"/>
      <c r="F180" s="56"/>
      <c r="G180" s="56"/>
      <c r="H180" s="56"/>
      <c r="I180" s="56"/>
      <c r="J180" s="56"/>
      <c r="K180" s="56"/>
      <c r="L180" s="56"/>
      <c r="M180" s="56"/>
      <c r="N180" s="56"/>
      <c r="O180" s="56"/>
      <c r="P180" s="57"/>
      <c r="Q180" s="57"/>
      <c r="R180" s="57"/>
      <c r="S180" s="57"/>
      <c r="T180" s="57"/>
      <c r="U180" s="57"/>
      <c r="V180" s="57"/>
      <c r="W180" s="57"/>
      <c r="X180" s="57"/>
      <c r="Y180" s="58"/>
      <c r="Z180" s="58"/>
      <c r="AA180" s="58"/>
      <c r="AB180" s="58"/>
      <c r="AC180" s="58"/>
      <c r="AD180" s="58"/>
      <c r="AE180" s="58"/>
      <c r="AF180" s="58"/>
      <c r="AG180" s="58"/>
      <c r="AH180" s="58"/>
      <c r="AI180" s="58"/>
      <c r="AJ180" s="58"/>
      <c r="AK180" s="58"/>
      <c r="AL180" s="58"/>
      <c r="AM180" s="58"/>
      <c r="AN180" s="58"/>
      <c r="AO180" s="58"/>
      <c r="AP180" s="57"/>
      <c r="AQ180" s="57"/>
      <c r="AR180" s="57"/>
      <c r="AS180" s="57"/>
      <c r="AT180" s="57"/>
      <c r="AU180" s="57"/>
      <c r="AV180" s="57"/>
      <c r="AW180" s="57"/>
      <c r="AX180" s="57"/>
      <c r="AY180">
        <f>COUNTA($C$183)</f>
        <v>1</v>
      </c>
    </row>
    <row r="181" spans="1:51" ht="24.75" customHeight="1" x14ac:dyDescent="0.15">
      <c r="A181" s="49"/>
      <c r="B181" s="53" t="s">
        <v>168</v>
      </c>
      <c r="C181" s="49"/>
      <c r="D181" s="49"/>
      <c r="E181" s="49"/>
      <c r="F181" s="49"/>
      <c r="G181" s="49"/>
      <c r="H181" s="49"/>
      <c r="I181" s="49"/>
      <c r="J181" s="49"/>
      <c r="K181" s="49"/>
      <c r="L181" s="49"/>
      <c r="M181" s="49"/>
      <c r="N181" s="49"/>
      <c r="O181" s="49"/>
      <c r="P181" s="54"/>
      <c r="Q181" s="54"/>
      <c r="R181" s="54"/>
      <c r="S181" s="54"/>
      <c r="T181" s="54"/>
      <c r="U181" s="54"/>
      <c r="V181" s="54"/>
      <c r="W181" s="54"/>
      <c r="X181" s="54"/>
      <c r="Y181" s="55"/>
      <c r="Z181" s="55"/>
      <c r="AA181" s="55"/>
      <c r="AB181" s="55"/>
      <c r="AC181" s="55"/>
      <c r="AD181" s="55"/>
      <c r="AE181" s="55"/>
      <c r="AF181" s="55"/>
      <c r="AG181" s="55"/>
      <c r="AH181" s="55"/>
      <c r="AI181" s="55"/>
      <c r="AJ181" s="55"/>
      <c r="AK181" s="55"/>
      <c r="AL181" s="55"/>
      <c r="AM181" s="55"/>
      <c r="AN181" s="55"/>
      <c r="AO181" s="55"/>
      <c r="AP181" s="54"/>
      <c r="AQ181" s="54"/>
      <c r="AR181" s="54"/>
      <c r="AS181" s="54"/>
      <c r="AT181" s="54"/>
      <c r="AU181" s="54"/>
      <c r="AV181" s="54"/>
      <c r="AW181" s="54"/>
      <c r="AX181" s="54"/>
      <c r="AY181">
        <f>$AY$180</f>
        <v>1</v>
      </c>
    </row>
    <row r="182" spans="1:51" ht="69.599999999999994" customHeight="1" x14ac:dyDescent="0.15">
      <c r="A182" s="666"/>
      <c r="B182" s="666"/>
      <c r="C182" s="666" t="s">
        <v>24</v>
      </c>
      <c r="D182" s="666"/>
      <c r="E182" s="666"/>
      <c r="F182" s="666"/>
      <c r="G182" s="666"/>
      <c r="H182" s="666"/>
      <c r="I182" s="666"/>
      <c r="J182" s="667" t="s">
        <v>204</v>
      </c>
      <c r="K182" s="594"/>
      <c r="L182" s="594"/>
      <c r="M182" s="594"/>
      <c r="N182" s="594"/>
      <c r="O182" s="594"/>
      <c r="P182" s="345" t="s">
        <v>25</v>
      </c>
      <c r="Q182" s="345"/>
      <c r="R182" s="345"/>
      <c r="S182" s="345"/>
      <c r="T182" s="345"/>
      <c r="U182" s="345"/>
      <c r="V182" s="345"/>
      <c r="W182" s="345"/>
      <c r="X182" s="345"/>
      <c r="Y182" s="668" t="s">
        <v>203</v>
      </c>
      <c r="Z182" s="669"/>
      <c r="AA182" s="669"/>
      <c r="AB182" s="669"/>
      <c r="AC182" s="667" t="s">
        <v>231</v>
      </c>
      <c r="AD182" s="667"/>
      <c r="AE182" s="667"/>
      <c r="AF182" s="667"/>
      <c r="AG182" s="667"/>
      <c r="AH182" s="668" t="s">
        <v>246</v>
      </c>
      <c r="AI182" s="666"/>
      <c r="AJ182" s="666"/>
      <c r="AK182" s="666"/>
      <c r="AL182" s="666" t="s">
        <v>19</v>
      </c>
      <c r="AM182" s="666"/>
      <c r="AN182" s="666"/>
      <c r="AO182" s="670"/>
      <c r="AP182" s="671" t="s">
        <v>205</v>
      </c>
      <c r="AQ182" s="671"/>
      <c r="AR182" s="671"/>
      <c r="AS182" s="671"/>
      <c r="AT182" s="671"/>
      <c r="AU182" s="671"/>
      <c r="AV182" s="671"/>
      <c r="AW182" s="671"/>
      <c r="AX182" s="671"/>
      <c r="AY182">
        <f>$AY$180</f>
        <v>1</v>
      </c>
    </row>
    <row r="183" spans="1:51" ht="50.1" customHeight="1" x14ac:dyDescent="0.15">
      <c r="A183" s="672">
        <v>1</v>
      </c>
      <c r="B183" s="672">
        <v>1</v>
      </c>
      <c r="C183" s="673" t="s">
        <v>759</v>
      </c>
      <c r="D183" s="674"/>
      <c r="E183" s="674"/>
      <c r="F183" s="674"/>
      <c r="G183" s="674"/>
      <c r="H183" s="674"/>
      <c r="I183" s="674"/>
      <c r="J183" s="675">
        <v>7050005005207</v>
      </c>
      <c r="K183" s="676"/>
      <c r="L183" s="676"/>
      <c r="M183" s="676"/>
      <c r="N183" s="676"/>
      <c r="O183" s="676"/>
      <c r="P183" s="677" t="s">
        <v>823</v>
      </c>
      <c r="Q183" s="678"/>
      <c r="R183" s="678"/>
      <c r="S183" s="678"/>
      <c r="T183" s="678"/>
      <c r="U183" s="678"/>
      <c r="V183" s="678"/>
      <c r="W183" s="678"/>
      <c r="X183" s="678"/>
      <c r="Y183" s="679">
        <v>2256</v>
      </c>
      <c r="Z183" s="680"/>
      <c r="AA183" s="680"/>
      <c r="AB183" s="681"/>
      <c r="AC183" s="682" t="s">
        <v>727</v>
      </c>
      <c r="AD183" s="683"/>
      <c r="AE183" s="683"/>
      <c r="AF183" s="683"/>
      <c r="AG183" s="683"/>
      <c r="AH183" s="684" t="s">
        <v>678</v>
      </c>
      <c r="AI183" s="685"/>
      <c r="AJ183" s="685"/>
      <c r="AK183" s="685"/>
      <c r="AL183" s="686" t="s">
        <v>678</v>
      </c>
      <c r="AM183" s="687"/>
      <c r="AN183" s="687"/>
      <c r="AO183" s="688"/>
      <c r="AP183" s="689"/>
      <c r="AQ183" s="689"/>
      <c r="AR183" s="689"/>
      <c r="AS183" s="689"/>
      <c r="AT183" s="689"/>
      <c r="AU183" s="689"/>
      <c r="AV183" s="689"/>
      <c r="AW183" s="689"/>
      <c r="AX183" s="689"/>
      <c r="AY183">
        <f>$AY$180</f>
        <v>1</v>
      </c>
    </row>
    <row r="184" spans="1:51" ht="24.75" customHeight="1" x14ac:dyDescent="0.15">
      <c r="A184" s="56"/>
      <c r="B184" s="56"/>
      <c r="C184" s="56"/>
      <c r="D184" s="56"/>
      <c r="E184" s="56"/>
      <c r="F184" s="56"/>
      <c r="G184" s="56"/>
      <c r="H184" s="56"/>
      <c r="I184" s="56"/>
      <c r="J184" s="56"/>
      <c r="K184" s="56"/>
      <c r="L184" s="56"/>
      <c r="M184" s="56"/>
      <c r="N184" s="56"/>
      <c r="O184" s="56"/>
      <c r="P184" s="57"/>
      <c r="Q184" s="57"/>
      <c r="R184" s="57"/>
      <c r="S184" s="57"/>
      <c r="T184" s="57"/>
      <c r="U184" s="57"/>
      <c r="V184" s="57"/>
      <c r="W184" s="57"/>
      <c r="X184" s="57"/>
      <c r="Y184" s="58"/>
      <c r="Z184" s="58"/>
      <c r="AA184" s="58"/>
      <c r="AB184" s="58"/>
      <c r="AC184" s="58"/>
      <c r="AD184" s="58"/>
      <c r="AE184" s="58"/>
      <c r="AF184" s="58"/>
      <c r="AG184" s="58"/>
      <c r="AH184" s="58"/>
      <c r="AI184" s="58"/>
      <c r="AJ184" s="58"/>
      <c r="AK184" s="58"/>
      <c r="AL184" s="58"/>
      <c r="AM184" s="58"/>
      <c r="AN184" s="58"/>
      <c r="AO184" s="58"/>
      <c r="AP184" s="57"/>
      <c r="AQ184" s="57"/>
      <c r="AR184" s="57"/>
      <c r="AS184" s="57"/>
      <c r="AT184" s="57"/>
      <c r="AU184" s="57"/>
      <c r="AV184" s="57"/>
      <c r="AW184" s="57"/>
      <c r="AX184" s="57"/>
      <c r="AY184">
        <f>COUNTA($C$187)</f>
        <v>1</v>
      </c>
    </row>
    <row r="185" spans="1:51" ht="24.75" customHeight="1" x14ac:dyDescent="0.15">
      <c r="A185" s="49"/>
      <c r="B185" s="53" t="s">
        <v>169</v>
      </c>
      <c r="C185" s="49"/>
      <c r="D185" s="49"/>
      <c r="E185" s="49"/>
      <c r="F185" s="49"/>
      <c r="G185" s="49"/>
      <c r="H185" s="49"/>
      <c r="I185" s="49"/>
      <c r="J185" s="49"/>
      <c r="K185" s="49"/>
      <c r="L185" s="49"/>
      <c r="M185" s="49"/>
      <c r="N185" s="49"/>
      <c r="O185" s="49"/>
      <c r="P185" s="54"/>
      <c r="Q185" s="54"/>
      <c r="R185" s="54"/>
      <c r="S185" s="54"/>
      <c r="T185" s="54"/>
      <c r="U185" s="54"/>
      <c r="V185" s="54"/>
      <c r="W185" s="54"/>
      <c r="X185" s="54"/>
      <c r="Y185" s="55"/>
      <c r="Z185" s="55"/>
      <c r="AA185" s="55"/>
      <c r="AB185" s="55"/>
      <c r="AC185" s="55"/>
      <c r="AD185" s="55"/>
      <c r="AE185" s="55"/>
      <c r="AF185" s="55"/>
      <c r="AG185" s="55"/>
      <c r="AH185" s="55"/>
      <c r="AI185" s="55"/>
      <c r="AJ185" s="55"/>
      <c r="AK185" s="55"/>
      <c r="AL185" s="55"/>
      <c r="AM185" s="55"/>
      <c r="AN185" s="55"/>
      <c r="AO185" s="55"/>
      <c r="AP185" s="54"/>
      <c r="AQ185" s="54"/>
      <c r="AR185" s="54"/>
      <c r="AS185" s="54"/>
      <c r="AT185" s="54"/>
      <c r="AU185" s="54"/>
      <c r="AV185" s="54"/>
      <c r="AW185" s="54"/>
      <c r="AX185" s="54"/>
      <c r="AY185">
        <f>$AY$184</f>
        <v>1</v>
      </c>
    </row>
    <row r="186" spans="1:51" ht="67.150000000000006" customHeight="1" x14ac:dyDescent="0.15">
      <c r="A186" s="666"/>
      <c r="B186" s="666"/>
      <c r="C186" s="666" t="s">
        <v>24</v>
      </c>
      <c r="D186" s="666"/>
      <c r="E186" s="666"/>
      <c r="F186" s="666"/>
      <c r="G186" s="666"/>
      <c r="H186" s="666"/>
      <c r="I186" s="666"/>
      <c r="J186" s="667" t="s">
        <v>204</v>
      </c>
      <c r="K186" s="594"/>
      <c r="L186" s="594"/>
      <c r="M186" s="594"/>
      <c r="N186" s="594"/>
      <c r="O186" s="594"/>
      <c r="P186" s="345" t="s">
        <v>25</v>
      </c>
      <c r="Q186" s="345"/>
      <c r="R186" s="345"/>
      <c r="S186" s="345"/>
      <c r="T186" s="345"/>
      <c r="U186" s="345"/>
      <c r="V186" s="345"/>
      <c r="W186" s="345"/>
      <c r="X186" s="345"/>
      <c r="Y186" s="668" t="s">
        <v>203</v>
      </c>
      <c r="Z186" s="669"/>
      <c r="AA186" s="669"/>
      <c r="AB186" s="669"/>
      <c r="AC186" s="667" t="s">
        <v>231</v>
      </c>
      <c r="AD186" s="667"/>
      <c r="AE186" s="667"/>
      <c r="AF186" s="667"/>
      <c r="AG186" s="667"/>
      <c r="AH186" s="668" t="s">
        <v>246</v>
      </c>
      <c r="AI186" s="666"/>
      <c r="AJ186" s="666"/>
      <c r="AK186" s="666"/>
      <c r="AL186" s="666" t="s">
        <v>19</v>
      </c>
      <c r="AM186" s="666"/>
      <c r="AN186" s="666"/>
      <c r="AO186" s="670"/>
      <c r="AP186" s="671" t="s">
        <v>205</v>
      </c>
      <c r="AQ186" s="671"/>
      <c r="AR186" s="671"/>
      <c r="AS186" s="671"/>
      <c r="AT186" s="671"/>
      <c r="AU186" s="671"/>
      <c r="AV186" s="671"/>
      <c r="AW186" s="671"/>
      <c r="AX186" s="671"/>
      <c r="AY186">
        <f>$AY$184</f>
        <v>1</v>
      </c>
    </row>
    <row r="187" spans="1:51" ht="75" customHeight="1" x14ac:dyDescent="0.15">
      <c r="A187" s="672">
        <v>1</v>
      </c>
      <c r="B187" s="672">
        <v>1</v>
      </c>
      <c r="C187" s="673" t="s">
        <v>827</v>
      </c>
      <c r="D187" s="674"/>
      <c r="E187" s="674"/>
      <c r="F187" s="674"/>
      <c r="G187" s="674"/>
      <c r="H187" s="674"/>
      <c r="I187" s="674"/>
      <c r="J187" s="675">
        <v>2020005008480</v>
      </c>
      <c r="K187" s="676"/>
      <c r="L187" s="676"/>
      <c r="M187" s="676"/>
      <c r="N187" s="676"/>
      <c r="O187" s="676"/>
      <c r="P187" s="677" t="s">
        <v>826</v>
      </c>
      <c r="Q187" s="678"/>
      <c r="R187" s="678"/>
      <c r="S187" s="678"/>
      <c r="T187" s="678"/>
      <c r="U187" s="678"/>
      <c r="V187" s="678"/>
      <c r="W187" s="678"/>
      <c r="X187" s="678"/>
      <c r="Y187" s="679">
        <v>9229</v>
      </c>
      <c r="Z187" s="680"/>
      <c r="AA187" s="680"/>
      <c r="AB187" s="681"/>
      <c r="AC187" s="682" t="s">
        <v>727</v>
      </c>
      <c r="AD187" s="683"/>
      <c r="AE187" s="683"/>
      <c r="AF187" s="683"/>
      <c r="AG187" s="683"/>
      <c r="AH187" s="684" t="s">
        <v>815</v>
      </c>
      <c r="AI187" s="685"/>
      <c r="AJ187" s="685"/>
      <c r="AK187" s="685"/>
      <c r="AL187" s="686" t="s">
        <v>815</v>
      </c>
      <c r="AM187" s="687"/>
      <c r="AN187" s="687"/>
      <c r="AO187" s="688"/>
      <c r="AP187" s="689"/>
      <c r="AQ187" s="689"/>
      <c r="AR187" s="689"/>
      <c r="AS187" s="689"/>
      <c r="AT187" s="689"/>
      <c r="AU187" s="689"/>
      <c r="AV187" s="689"/>
      <c r="AW187" s="689"/>
      <c r="AX187" s="689"/>
      <c r="AY187">
        <f>$AY$184</f>
        <v>1</v>
      </c>
    </row>
    <row r="188" spans="1:51" ht="24.75" customHeight="1" x14ac:dyDescent="0.15">
      <c r="A188" s="56"/>
      <c r="B188" s="56"/>
      <c r="C188" s="56"/>
      <c r="D188" s="56"/>
      <c r="E188" s="56"/>
      <c r="F188" s="56"/>
      <c r="G188" s="56"/>
      <c r="H188" s="56"/>
      <c r="I188" s="56"/>
      <c r="J188" s="56"/>
      <c r="K188" s="56"/>
      <c r="L188" s="56"/>
      <c r="M188" s="56"/>
      <c r="N188" s="56"/>
      <c r="O188" s="56"/>
      <c r="P188" s="57"/>
      <c r="Q188" s="57"/>
      <c r="R188" s="57"/>
      <c r="S188" s="57"/>
      <c r="T188" s="57"/>
      <c r="U188" s="57"/>
      <c r="V188" s="57"/>
      <c r="W188" s="57"/>
      <c r="X188" s="57"/>
      <c r="Y188" s="58"/>
      <c r="Z188" s="58"/>
      <c r="AA188" s="58"/>
      <c r="AB188" s="58"/>
      <c r="AC188" s="58"/>
      <c r="AD188" s="58"/>
      <c r="AE188" s="58"/>
      <c r="AF188" s="58"/>
      <c r="AG188" s="58"/>
      <c r="AH188" s="58"/>
      <c r="AI188" s="58"/>
      <c r="AJ188" s="58"/>
      <c r="AK188" s="58"/>
      <c r="AL188" s="58"/>
      <c r="AM188" s="58"/>
      <c r="AN188" s="58"/>
      <c r="AO188" s="58"/>
      <c r="AP188" s="57"/>
      <c r="AQ188" s="57"/>
      <c r="AR188" s="57"/>
      <c r="AS188" s="57"/>
      <c r="AT188" s="57"/>
      <c r="AU188" s="57"/>
      <c r="AV188" s="57"/>
      <c r="AW188" s="57"/>
      <c r="AX188" s="57"/>
      <c r="AY188">
        <f>COUNTA($C$191)</f>
        <v>1</v>
      </c>
    </row>
    <row r="189" spans="1:51" ht="24.75" customHeight="1" x14ac:dyDescent="0.15">
      <c r="A189" s="49"/>
      <c r="B189" s="53" t="s">
        <v>170</v>
      </c>
      <c r="C189" s="49"/>
      <c r="D189" s="49"/>
      <c r="E189" s="49"/>
      <c r="F189" s="49"/>
      <c r="G189" s="49"/>
      <c r="H189" s="49"/>
      <c r="I189" s="49"/>
      <c r="J189" s="49"/>
      <c r="K189" s="49"/>
      <c r="L189" s="49"/>
      <c r="M189" s="49"/>
      <c r="N189" s="49"/>
      <c r="O189" s="49"/>
      <c r="P189" s="54"/>
      <c r="Q189" s="54"/>
      <c r="R189" s="54"/>
      <c r="S189" s="54"/>
      <c r="T189" s="54"/>
      <c r="U189" s="54"/>
      <c r="V189" s="54"/>
      <c r="W189" s="54"/>
      <c r="X189" s="54"/>
      <c r="Y189" s="55"/>
      <c r="Z189" s="55"/>
      <c r="AA189" s="55"/>
      <c r="AB189" s="55"/>
      <c r="AC189" s="55"/>
      <c r="AD189" s="55"/>
      <c r="AE189" s="55"/>
      <c r="AF189" s="55"/>
      <c r="AG189" s="55"/>
      <c r="AH189" s="55"/>
      <c r="AI189" s="55"/>
      <c r="AJ189" s="55"/>
      <c r="AK189" s="55"/>
      <c r="AL189" s="55"/>
      <c r="AM189" s="55"/>
      <c r="AN189" s="55"/>
      <c r="AO189" s="55"/>
      <c r="AP189" s="54"/>
      <c r="AQ189" s="54"/>
      <c r="AR189" s="54"/>
      <c r="AS189" s="54"/>
      <c r="AT189" s="54"/>
      <c r="AU189" s="54"/>
      <c r="AV189" s="54"/>
      <c r="AW189" s="54"/>
      <c r="AX189" s="54"/>
      <c r="AY189">
        <f>$AY$188</f>
        <v>1</v>
      </c>
    </row>
    <row r="190" spans="1:51" ht="69.599999999999994" customHeight="1" x14ac:dyDescent="0.15">
      <c r="A190" s="666"/>
      <c r="B190" s="666"/>
      <c r="C190" s="666" t="s">
        <v>24</v>
      </c>
      <c r="D190" s="666"/>
      <c r="E190" s="666"/>
      <c r="F190" s="666"/>
      <c r="G190" s="666"/>
      <c r="H190" s="666"/>
      <c r="I190" s="666"/>
      <c r="J190" s="667" t="s">
        <v>204</v>
      </c>
      <c r="K190" s="594"/>
      <c r="L190" s="594"/>
      <c r="M190" s="594"/>
      <c r="N190" s="594"/>
      <c r="O190" s="594"/>
      <c r="P190" s="345" t="s">
        <v>25</v>
      </c>
      <c r="Q190" s="345"/>
      <c r="R190" s="345"/>
      <c r="S190" s="345"/>
      <c r="T190" s="345"/>
      <c r="U190" s="345"/>
      <c r="V190" s="345"/>
      <c r="W190" s="345"/>
      <c r="X190" s="345"/>
      <c r="Y190" s="668" t="s">
        <v>203</v>
      </c>
      <c r="Z190" s="669"/>
      <c r="AA190" s="669"/>
      <c r="AB190" s="669"/>
      <c r="AC190" s="667" t="s">
        <v>231</v>
      </c>
      <c r="AD190" s="667"/>
      <c r="AE190" s="667"/>
      <c r="AF190" s="667"/>
      <c r="AG190" s="667"/>
      <c r="AH190" s="668" t="s">
        <v>246</v>
      </c>
      <c r="AI190" s="666"/>
      <c r="AJ190" s="666"/>
      <c r="AK190" s="666"/>
      <c r="AL190" s="666" t="s">
        <v>19</v>
      </c>
      <c r="AM190" s="666"/>
      <c r="AN190" s="666"/>
      <c r="AO190" s="670"/>
      <c r="AP190" s="671" t="s">
        <v>205</v>
      </c>
      <c r="AQ190" s="671"/>
      <c r="AR190" s="671"/>
      <c r="AS190" s="671"/>
      <c r="AT190" s="671"/>
      <c r="AU190" s="671"/>
      <c r="AV190" s="671"/>
      <c r="AW190" s="671"/>
      <c r="AX190" s="671"/>
      <c r="AY190">
        <f>$AY$188</f>
        <v>1</v>
      </c>
    </row>
    <row r="191" spans="1:51" ht="50.1" customHeight="1" x14ac:dyDescent="0.15">
      <c r="A191" s="672">
        <v>1</v>
      </c>
      <c r="B191" s="672">
        <v>1</v>
      </c>
      <c r="C191" s="673" t="s">
        <v>824</v>
      </c>
      <c r="D191" s="674"/>
      <c r="E191" s="674"/>
      <c r="F191" s="674"/>
      <c r="G191" s="674"/>
      <c r="H191" s="674"/>
      <c r="I191" s="674"/>
      <c r="J191" s="675">
        <v>5012405001732</v>
      </c>
      <c r="K191" s="676"/>
      <c r="L191" s="676"/>
      <c r="M191" s="676"/>
      <c r="N191" s="676"/>
      <c r="O191" s="676"/>
      <c r="P191" s="677" t="s">
        <v>825</v>
      </c>
      <c r="Q191" s="678"/>
      <c r="R191" s="678"/>
      <c r="S191" s="678"/>
      <c r="T191" s="678"/>
      <c r="U191" s="678"/>
      <c r="V191" s="678"/>
      <c r="W191" s="678"/>
      <c r="X191" s="678"/>
      <c r="Y191" s="679">
        <v>1232</v>
      </c>
      <c r="Z191" s="680"/>
      <c r="AA191" s="680"/>
      <c r="AB191" s="681"/>
      <c r="AC191" s="682" t="s">
        <v>727</v>
      </c>
      <c r="AD191" s="683"/>
      <c r="AE191" s="683"/>
      <c r="AF191" s="683"/>
      <c r="AG191" s="683"/>
      <c r="AH191" s="684" t="s">
        <v>815</v>
      </c>
      <c r="AI191" s="685"/>
      <c r="AJ191" s="685"/>
      <c r="AK191" s="685"/>
      <c r="AL191" s="686" t="s">
        <v>815</v>
      </c>
      <c r="AM191" s="687"/>
      <c r="AN191" s="687"/>
      <c r="AO191" s="688"/>
      <c r="AP191" s="689"/>
      <c r="AQ191" s="689"/>
      <c r="AR191" s="689"/>
      <c r="AS191" s="689"/>
      <c r="AT191" s="689"/>
      <c r="AU191" s="689"/>
      <c r="AV191" s="689"/>
      <c r="AW191" s="689"/>
      <c r="AX191" s="689"/>
      <c r="AY191">
        <f>$AY$188</f>
        <v>1</v>
      </c>
    </row>
    <row r="192" spans="1:51" ht="24.75" customHeight="1" x14ac:dyDescent="0.15">
      <c r="A192" s="690" t="s">
        <v>567</v>
      </c>
      <c r="B192" s="691"/>
      <c r="C192" s="691"/>
      <c r="D192" s="691"/>
      <c r="E192" s="691"/>
      <c r="F192" s="691"/>
      <c r="G192" s="691"/>
      <c r="H192" s="691"/>
      <c r="I192" s="691"/>
      <c r="J192" s="691"/>
      <c r="K192" s="691"/>
      <c r="L192" s="691"/>
      <c r="M192" s="691"/>
      <c r="N192" s="691"/>
      <c r="O192" s="691"/>
      <c r="P192" s="691"/>
      <c r="Q192" s="691"/>
      <c r="R192" s="691"/>
      <c r="S192" s="691"/>
      <c r="T192" s="691"/>
      <c r="U192" s="691"/>
      <c r="V192" s="691"/>
      <c r="W192" s="691"/>
      <c r="X192" s="691"/>
      <c r="Y192" s="691"/>
      <c r="Z192" s="691"/>
      <c r="AA192" s="691"/>
      <c r="AB192" s="691"/>
      <c r="AC192" s="691"/>
      <c r="AD192" s="691"/>
      <c r="AE192" s="691"/>
      <c r="AF192" s="691"/>
      <c r="AG192" s="691"/>
      <c r="AH192" s="691"/>
      <c r="AI192" s="691"/>
      <c r="AJ192" s="691"/>
      <c r="AK192" s="692"/>
      <c r="AL192" s="693" t="s">
        <v>232</v>
      </c>
      <c r="AM192" s="694"/>
      <c r="AN192" s="694"/>
      <c r="AO192" s="67" t="s">
        <v>764</v>
      </c>
      <c r="AP192" s="59"/>
      <c r="AQ192" s="59"/>
      <c r="AR192" s="59"/>
      <c r="AS192" s="59"/>
      <c r="AT192" s="59"/>
      <c r="AU192" s="59"/>
      <c r="AV192" s="59"/>
      <c r="AW192" s="59"/>
      <c r="AX192" s="60"/>
      <c r="AY192">
        <f>COUNTIF($AO$192,"☑")</f>
        <v>1</v>
      </c>
    </row>
  </sheetData>
  <sheetProtection formatRows="0"/>
  <dataConsolidate/>
  <mergeCells count="747">
    <mergeCell ref="AU97:AV97"/>
    <mergeCell ref="E99:F99"/>
    <mergeCell ref="G99:I99"/>
    <mergeCell ref="J99:K99"/>
    <mergeCell ref="Q99:R99"/>
    <mergeCell ref="S99:U99"/>
    <mergeCell ref="V99:W99"/>
    <mergeCell ref="AC99:AD99"/>
    <mergeCell ref="AE99:AG99"/>
    <mergeCell ref="AH99:AI99"/>
    <mergeCell ref="AQ99:AS99"/>
    <mergeCell ref="E97:G97"/>
    <mergeCell ref="I97:J97"/>
    <mergeCell ref="L97:M97"/>
    <mergeCell ref="O97:P97"/>
    <mergeCell ref="Q97:S97"/>
    <mergeCell ref="U97:V97"/>
    <mergeCell ref="X97:Y97"/>
    <mergeCell ref="AU49:AX49"/>
    <mergeCell ref="A50:F51"/>
    <mergeCell ref="G50:AX51"/>
    <mergeCell ref="AM47:AP47"/>
    <mergeCell ref="AQ47:AT47"/>
    <mergeCell ref="AU47:AX47"/>
    <mergeCell ref="Y48:AA48"/>
    <mergeCell ref="AB48:AD48"/>
    <mergeCell ref="AE48:AH48"/>
    <mergeCell ref="AI48:AL48"/>
    <mergeCell ref="AM48:AP48"/>
    <mergeCell ref="AQ48:AT48"/>
    <mergeCell ref="AU48:AX48"/>
    <mergeCell ref="G47:O49"/>
    <mergeCell ref="A192:AK192"/>
    <mergeCell ref="AL192:AN192"/>
    <mergeCell ref="Y37:AA37"/>
    <mergeCell ref="AB37:AD37"/>
    <mergeCell ref="AE37:AH37"/>
    <mergeCell ref="AI37:AL37"/>
    <mergeCell ref="P47:X49"/>
    <mergeCell ref="AM49:AP49"/>
    <mergeCell ref="AQ49:AT49"/>
    <mergeCell ref="AR97:AS97"/>
    <mergeCell ref="A190:B190"/>
    <mergeCell ref="C190:I190"/>
    <mergeCell ref="J190:O190"/>
    <mergeCell ref="P190:X190"/>
    <mergeCell ref="Y190:AB190"/>
    <mergeCell ref="AC190:AG190"/>
    <mergeCell ref="AH190:AK190"/>
    <mergeCell ref="AL190:AO190"/>
    <mergeCell ref="AP190:AX190"/>
    <mergeCell ref="AH191:AK191"/>
    <mergeCell ref="AL191:AO191"/>
    <mergeCell ref="AP191:AX191"/>
    <mergeCell ref="A191:B191"/>
    <mergeCell ref="C191:I191"/>
    <mergeCell ref="J191:O191"/>
    <mergeCell ref="P191:X191"/>
    <mergeCell ref="Y191:AB191"/>
    <mergeCell ref="AC191:AG191"/>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L187:AO187"/>
    <mergeCell ref="AP187:AX187"/>
    <mergeCell ref="A182:B182"/>
    <mergeCell ref="C182:I182"/>
    <mergeCell ref="J182:O182"/>
    <mergeCell ref="P182:X182"/>
    <mergeCell ref="Y182:AB182"/>
    <mergeCell ref="AC182:AG182"/>
    <mergeCell ref="AH182:AK182"/>
    <mergeCell ref="AP183:AX183"/>
    <mergeCell ref="AL182:AO182"/>
    <mergeCell ref="AP182:AX182"/>
    <mergeCell ref="A183:B183"/>
    <mergeCell ref="C183:I183"/>
    <mergeCell ref="J183:O183"/>
    <mergeCell ref="P183:X183"/>
    <mergeCell ref="Y183:AB183"/>
    <mergeCell ref="AC183:AG183"/>
    <mergeCell ref="AH183:AK183"/>
    <mergeCell ref="AL183:AO183"/>
    <mergeCell ref="AP178:AX178"/>
    <mergeCell ref="A179:B179"/>
    <mergeCell ref="C179:I179"/>
    <mergeCell ref="J179:O179"/>
    <mergeCell ref="P179:X179"/>
    <mergeCell ref="Y179:AB179"/>
    <mergeCell ref="AC179:AG179"/>
    <mergeCell ref="AH179:AK179"/>
    <mergeCell ref="AL179:AO179"/>
    <mergeCell ref="AP179:AX179"/>
    <mergeCell ref="A178:B178"/>
    <mergeCell ref="C178:I178"/>
    <mergeCell ref="J178:O178"/>
    <mergeCell ref="P178:X178"/>
    <mergeCell ref="Y178:AB178"/>
    <mergeCell ref="AC178:AG178"/>
    <mergeCell ref="AH178:AK178"/>
    <mergeCell ref="AL178:AO178"/>
    <mergeCell ref="AH175:AK175"/>
    <mergeCell ref="AL175:AO175"/>
    <mergeCell ref="AP175:AX175"/>
    <mergeCell ref="A175:B175"/>
    <mergeCell ref="C175:I175"/>
    <mergeCell ref="J175:O175"/>
    <mergeCell ref="P175:X175"/>
    <mergeCell ref="Y175:AB175"/>
    <mergeCell ref="AC175:AG175"/>
    <mergeCell ref="A174:B174"/>
    <mergeCell ref="C174:I174"/>
    <mergeCell ref="J174:O174"/>
    <mergeCell ref="P174:X174"/>
    <mergeCell ref="Y174:AB174"/>
    <mergeCell ref="AC174:AG174"/>
    <mergeCell ref="AH174:AK174"/>
    <mergeCell ref="AL174:AO174"/>
    <mergeCell ref="AP174:AX174"/>
    <mergeCell ref="AL171:AO171"/>
    <mergeCell ref="AP171:AX171"/>
    <mergeCell ref="AH170:AK170"/>
    <mergeCell ref="AL170:AO170"/>
    <mergeCell ref="AP170:AX170"/>
    <mergeCell ref="A171:B171"/>
    <mergeCell ref="C171:I171"/>
    <mergeCell ref="J171:O171"/>
    <mergeCell ref="P171:X171"/>
    <mergeCell ref="Y171:AB171"/>
    <mergeCell ref="AC171:AG171"/>
    <mergeCell ref="AH171:AK171"/>
    <mergeCell ref="A170:B170"/>
    <mergeCell ref="C170:I170"/>
    <mergeCell ref="J170:O170"/>
    <mergeCell ref="P170:X170"/>
    <mergeCell ref="Y170:AB170"/>
    <mergeCell ref="AC170:AG170"/>
    <mergeCell ref="AL166:AO166"/>
    <mergeCell ref="AP166:AX166"/>
    <mergeCell ref="A167:B167"/>
    <mergeCell ref="C167:I167"/>
    <mergeCell ref="J167:O167"/>
    <mergeCell ref="P167:X167"/>
    <mergeCell ref="Y167:AB167"/>
    <mergeCell ref="AC167:AG167"/>
    <mergeCell ref="AH167:AK167"/>
    <mergeCell ref="AL167:AO167"/>
    <mergeCell ref="A166:B166"/>
    <mergeCell ref="C166:I166"/>
    <mergeCell ref="J166:O166"/>
    <mergeCell ref="P166:X166"/>
    <mergeCell ref="Y166:AB166"/>
    <mergeCell ref="AC166:AG166"/>
    <mergeCell ref="AH166:AK166"/>
    <mergeCell ref="AP167:AX167"/>
    <mergeCell ref="G157:K157"/>
    <mergeCell ref="L157:X157"/>
    <mergeCell ref="Y157:AB157"/>
    <mergeCell ref="AC157:AG157"/>
    <mergeCell ref="AH157:AT157"/>
    <mergeCell ref="AU157:AX157"/>
    <mergeCell ref="AP162:AX162"/>
    <mergeCell ref="A163:B163"/>
    <mergeCell ref="C163:I163"/>
    <mergeCell ref="J163:O163"/>
    <mergeCell ref="P163:X163"/>
    <mergeCell ref="Y163:AB163"/>
    <mergeCell ref="AC163:AG163"/>
    <mergeCell ref="AH163:AK163"/>
    <mergeCell ref="AL163:AO163"/>
    <mergeCell ref="AP163:AX163"/>
    <mergeCell ref="A158:AK158"/>
    <mergeCell ref="AL158:AN158"/>
    <mergeCell ref="A162:B162"/>
    <mergeCell ref="C162:I162"/>
    <mergeCell ref="J162:O162"/>
    <mergeCell ref="P162:X162"/>
    <mergeCell ref="Y162:AB162"/>
    <mergeCell ref="AC162:AG162"/>
    <mergeCell ref="AH162:AK162"/>
    <mergeCell ref="AL162:AO162"/>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3:AB153"/>
    <mergeCell ref="AC153:AX153"/>
    <mergeCell ref="G154:K154"/>
    <mergeCell ref="L154:X154"/>
    <mergeCell ref="Y154:AB154"/>
    <mergeCell ref="AC154:AG154"/>
    <mergeCell ref="AH154:AT154"/>
    <mergeCell ref="AU154:AX154"/>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AU140:AX140"/>
    <mergeCell ref="G139:K139"/>
    <mergeCell ref="L139:X139"/>
    <mergeCell ref="Y139:AB139"/>
    <mergeCell ref="AC139:AG139"/>
    <mergeCell ref="AH139:AT139"/>
    <mergeCell ref="AU139:AX139"/>
    <mergeCell ref="Y137:AB137"/>
    <mergeCell ref="AC137:AG137"/>
    <mergeCell ref="AH137:AT137"/>
    <mergeCell ref="AU137:AX137"/>
    <mergeCell ref="G138:K138"/>
    <mergeCell ref="L138:X138"/>
    <mergeCell ref="Y138:AB138"/>
    <mergeCell ref="AC138:AG138"/>
    <mergeCell ref="AH138:AT138"/>
    <mergeCell ref="AU138:AX138"/>
    <mergeCell ref="AJ98:AK98"/>
    <mergeCell ref="A98:D98"/>
    <mergeCell ref="E98:G98"/>
    <mergeCell ref="I98:J98"/>
    <mergeCell ref="L98:M98"/>
    <mergeCell ref="O98:P98"/>
    <mergeCell ref="Q98:S98"/>
    <mergeCell ref="L99:N99"/>
    <mergeCell ref="G140:K140"/>
    <mergeCell ref="L140:X140"/>
    <mergeCell ref="Y140:AB140"/>
    <mergeCell ref="AC140:AG140"/>
    <mergeCell ref="AH140:AT140"/>
    <mergeCell ref="AG97:AH97"/>
    <mergeCell ref="AJ97:AK97"/>
    <mergeCell ref="AM97:AN97"/>
    <mergeCell ref="AO97:AP97"/>
    <mergeCell ref="AM99:AN99"/>
    <mergeCell ref="AO99:AP99"/>
    <mergeCell ref="A100:F135"/>
    <mergeCell ref="A136:F157"/>
    <mergeCell ref="G136:AB136"/>
    <mergeCell ref="AC136:AX136"/>
    <mergeCell ref="G137:K137"/>
    <mergeCell ref="L137:X137"/>
    <mergeCell ref="AA99:AB99"/>
    <mergeCell ref="AM98:AN98"/>
    <mergeCell ref="AO98:AP98"/>
    <mergeCell ref="AR98:AS98"/>
    <mergeCell ref="AU98:AV98"/>
    <mergeCell ref="A99:D99"/>
    <mergeCell ref="O99:P99"/>
    <mergeCell ref="U98:V98"/>
    <mergeCell ref="X98:Y98"/>
    <mergeCell ref="AA98:AB98"/>
    <mergeCell ref="AC98:AE98"/>
    <mergeCell ref="AG98:AH98"/>
    <mergeCell ref="AO94:AX94"/>
    <mergeCell ref="A95:D95"/>
    <mergeCell ref="E95:P95"/>
    <mergeCell ref="Q95:AB95"/>
    <mergeCell ref="AC95:AN95"/>
    <mergeCell ref="AO95:AX95"/>
    <mergeCell ref="A92:D92"/>
    <mergeCell ref="E92:P92"/>
    <mergeCell ref="Q92:AB92"/>
    <mergeCell ref="AC92:AN92"/>
    <mergeCell ref="AO92:AX92"/>
    <mergeCell ref="A93:D93"/>
    <mergeCell ref="E93:P93"/>
    <mergeCell ref="Q93:AB93"/>
    <mergeCell ref="AC93:AN93"/>
    <mergeCell ref="AO93:AX93"/>
    <mergeCell ref="A78:B80"/>
    <mergeCell ref="C78:AC78"/>
    <mergeCell ref="AD78:AF78"/>
    <mergeCell ref="AG78:AX80"/>
    <mergeCell ref="A88:E88"/>
    <mergeCell ref="F88:AX88"/>
    <mergeCell ref="A89:AX89"/>
    <mergeCell ref="A90:AX90"/>
    <mergeCell ref="A91:AX91"/>
    <mergeCell ref="AG77:AX77"/>
    <mergeCell ref="A74:B77"/>
    <mergeCell ref="C74:AC74"/>
    <mergeCell ref="AD74:AF74"/>
    <mergeCell ref="AG74:AX74"/>
    <mergeCell ref="C75:AC75"/>
    <mergeCell ref="AD75:AF75"/>
    <mergeCell ref="AG75:AX75"/>
    <mergeCell ref="C76:AC76"/>
    <mergeCell ref="AD76:AF76"/>
    <mergeCell ref="AG76:AX76"/>
    <mergeCell ref="C77:AC77"/>
    <mergeCell ref="AD77:AF77"/>
    <mergeCell ref="AG63:AX63"/>
    <mergeCell ref="C72:AC72"/>
    <mergeCell ref="AD72:AF72"/>
    <mergeCell ref="AG72:AX72"/>
    <mergeCell ref="C73:AC73"/>
    <mergeCell ref="AD73:AF73"/>
    <mergeCell ref="AG73:AX73"/>
    <mergeCell ref="C70:AC70"/>
    <mergeCell ref="AD70:AF70"/>
    <mergeCell ref="AG70:AX70"/>
    <mergeCell ref="C71:AC71"/>
    <mergeCell ref="AD71:AF71"/>
    <mergeCell ref="AG71:AX71"/>
    <mergeCell ref="AD67:AF67"/>
    <mergeCell ref="AG67:AX67"/>
    <mergeCell ref="C68:AC68"/>
    <mergeCell ref="AD68:AF68"/>
    <mergeCell ref="AG68:AX68"/>
    <mergeCell ref="C69:AC69"/>
    <mergeCell ref="AD69:AF69"/>
    <mergeCell ref="AG69:AX69"/>
    <mergeCell ref="G53:AX53"/>
    <mergeCell ref="E54:F55"/>
    <mergeCell ref="A52:AN52"/>
    <mergeCell ref="AO52:AQ52"/>
    <mergeCell ref="AS52:AX52"/>
    <mergeCell ref="A64:B73"/>
    <mergeCell ref="C64:AC64"/>
    <mergeCell ref="AD64:AF64"/>
    <mergeCell ref="AG64:AX66"/>
    <mergeCell ref="C65:D66"/>
    <mergeCell ref="E65:AC65"/>
    <mergeCell ref="AD65:AF65"/>
    <mergeCell ref="E66:AC66"/>
    <mergeCell ref="AD66:AF66"/>
    <mergeCell ref="C67:AC67"/>
    <mergeCell ref="A61:B63"/>
    <mergeCell ref="C61:AC61"/>
    <mergeCell ref="AD61:AF61"/>
    <mergeCell ref="AG61:AX61"/>
    <mergeCell ref="C62:AC62"/>
    <mergeCell ref="AD62:AF62"/>
    <mergeCell ref="AG62:AX62"/>
    <mergeCell ref="C63:AC63"/>
    <mergeCell ref="AD63:AF63"/>
    <mergeCell ref="AU45:AX45"/>
    <mergeCell ref="AQ46:AR46"/>
    <mergeCell ref="AS46:AT46"/>
    <mergeCell ref="AU46:AV46"/>
    <mergeCell ref="AW46:AX46"/>
    <mergeCell ref="U57:AX57"/>
    <mergeCell ref="G58:T58"/>
    <mergeCell ref="A59:AX59"/>
    <mergeCell ref="C60:AC60"/>
    <mergeCell ref="AD60:AF60"/>
    <mergeCell ref="AG60:AX60"/>
    <mergeCell ref="W54:AA54"/>
    <mergeCell ref="AB54:AX54"/>
    <mergeCell ref="W55:AA55"/>
    <mergeCell ref="AB55:AX55"/>
    <mergeCell ref="C56:D58"/>
    <mergeCell ref="E56:F58"/>
    <mergeCell ref="G56:I56"/>
    <mergeCell ref="J56:T56"/>
    <mergeCell ref="U56:AX56"/>
    <mergeCell ref="G57:T57"/>
    <mergeCell ref="A53:B58"/>
    <mergeCell ref="C53:D55"/>
    <mergeCell ref="E53:F53"/>
    <mergeCell ref="AI47:AL47"/>
    <mergeCell ref="Y49:AA49"/>
    <mergeCell ref="AB49:AD49"/>
    <mergeCell ref="AE49:AH49"/>
    <mergeCell ref="AI49:AL49"/>
    <mergeCell ref="AE45:AH46"/>
    <mergeCell ref="AI45:AL46"/>
    <mergeCell ref="AM45:AP46"/>
    <mergeCell ref="AQ45:AT45"/>
    <mergeCell ref="Y44:AA44"/>
    <mergeCell ref="A45:F49"/>
    <mergeCell ref="G45:O46"/>
    <mergeCell ref="P45:X46"/>
    <mergeCell ref="Y45:AA46"/>
    <mergeCell ref="AB45:AD46"/>
    <mergeCell ref="Y47:AA47"/>
    <mergeCell ref="AB47:AD47"/>
    <mergeCell ref="AE47:AH47"/>
    <mergeCell ref="A40:F44"/>
    <mergeCell ref="G40:O41"/>
    <mergeCell ref="P40:X41"/>
    <mergeCell ref="Y40:AA41"/>
    <mergeCell ref="AB40:AD41"/>
    <mergeCell ref="AM44:AP44"/>
    <mergeCell ref="AQ44:AT44"/>
    <mergeCell ref="AU44:AX44"/>
    <mergeCell ref="AM42:AP42"/>
    <mergeCell ref="AQ42:AT42"/>
    <mergeCell ref="AU42:AX42"/>
    <mergeCell ref="Y43:AA43"/>
    <mergeCell ref="AB43:AD43"/>
    <mergeCell ref="AE43:AH43"/>
    <mergeCell ref="AI43:AL43"/>
    <mergeCell ref="AM43:AP43"/>
    <mergeCell ref="AQ43:AT43"/>
    <mergeCell ref="AU43:AX43"/>
    <mergeCell ref="G42:O44"/>
    <mergeCell ref="P42:X44"/>
    <mergeCell ref="Y42:AA42"/>
    <mergeCell ref="AB42:AD42"/>
    <mergeCell ref="AE42:AH42"/>
    <mergeCell ref="AI42:AL42"/>
    <mergeCell ref="AI44:AL44"/>
    <mergeCell ref="AE40:AH41"/>
    <mergeCell ref="AI40:AL41"/>
    <mergeCell ref="AM40:AP41"/>
    <mergeCell ref="AQ40:AT40"/>
    <mergeCell ref="AU40:AX40"/>
    <mergeCell ref="AQ41:AR41"/>
    <mergeCell ref="AS41:AT41"/>
    <mergeCell ref="AU41:AV41"/>
    <mergeCell ref="AW41:AX41"/>
    <mergeCell ref="AM33:AP33"/>
    <mergeCell ref="AM37:AP37"/>
    <mergeCell ref="AQ37:AT37"/>
    <mergeCell ref="AU37:AX37"/>
    <mergeCell ref="Y38:AA38"/>
    <mergeCell ref="AM38:AP38"/>
    <mergeCell ref="AQ38:AT38"/>
    <mergeCell ref="AU38:AX38"/>
    <mergeCell ref="G37:O39"/>
    <mergeCell ref="P37:X39"/>
    <mergeCell ref="Y39:AA39"/>
    <mergeCell ref="AB39:AD39"/>
    <mergeCell ref="AE39:AH39"/>
    <mergeCell ref="AI39:AL39"/>
    <mergeCell ref="AM39:AP39"/>
    <mergeCell ref="AQ39:AT39"/>
    <mergeCell ref="AU39:AX39"/>
    <mergeCell ref="AB44:AD44"/>
    <mergeCell ref="AE44:AH44"/>
    <mergeCell ref="AM30:AP30"/>
    <mergeCell ref="AQ30:AT30"/>
    <mergeCell ref="AU30:AX30"/>
    <mergeCell ref="AE35:AH36"/>
    <mergeCell ref="AI35:AL36"/>
    <mergeCell ref="AM35:AP36"/>
    <mergeCell ref="AQ35:AT35"/>
    <mergeCell ref="AU35:AX35"/>
    <mergeCell ref="AQ36:AR36"/>
    <mergeCell ref="AS36:AT36"/>
    <mergeCell ref="AU36:AV36"/>
    <mergeCell ref="AW36:AX36"/>
    <mergeCell ref="AB35:AD36"/>
    <mergeCell ref="AQ33:AX33"/>
    <mergeCell ref="AB34:AD34"/>
    <mergeCell ref="AE34:AH34"/>
    <mergeCell ref="AI34:AL34"/>
    <mergeCell ref="AM34:AP34"/>
    <mergeCell ref="AQ34:AX34"/>
    <mergeCell ref="AB33:AD33"/>
    <mergeCell ref="AE33:AH33"/>
    <mergeCell ref="AI33:AL33"/>
    <mergeCell ref="AI30:AL30"/>
    <mergeCell ref="A32:F34"/>
    <mergeCell ref="G32:X32"/>
    <mergeCell ref="Y32:AA32"/>
    <mergeCell ref="AB32:AD32"/>
    <mergeCell ref="AE32:AH32"/>
    <mergeCell ref="AI32:AL32"/>
    <mergeCell ref="AB38:AD38"/>
    <mergeCell ref="AE38:AH38"/>
    <mergeCell ref="AI38:AL38"/>
    <mergeCell ref="A35:F39"/>
    <mergeCell ref="G35:O36"/>
    <mergeCell ref="P35:X36"/>
    <mergeCell ref="Y35:AA36"/>
    <mergeCell ref="Y34:AA34"/>
    <mergeCell ref="G33:X34"/>
    <mergeCell ref="Y33:AA33"/>
    <mergeCell ref="AI26:AL26"/>
    <mergeCell ref="AM26:AP26"/>
    <mergeCell ref="AQ26:AT26"/>
    <mergeCell ref="AU26:AX26"/>
    <mergeCell ref="AM32:AP32"/>
    <mergeCell ref="AQ32:AX32"/>
    <mergeCell ref="A26:F28"/>
    <mergeCell ref="G26:O26"/>
    <mergeCell ref="P26:X26"/>
    <mergeCell ref="Y26:AA26"/>
    <mergeCell ref="AB26:AD26"/>
    <mergeCell ref="AE26:AH26"/>
    <mergeCell ref="Y31:AA31"/>
    <mergeCell ref="AB31:AD31"/>
    <mergeCell ref="AE31:AH31"/>
    <mergeCell ref="AI31:AL31"/>
    <mergeCell ref="AM31:AP31"/>
    <mergeCell ref="AQ31:AT31"/>
    <mergeCell ref="AU31:AX31"/>
    <mergeCell ref="AI29:AL29"/>
    <mergeCell ref="AM29:AP29"/>
    <mergeCell ref="AQ29:AT29"/>
    <mergeCell ref="AU29:AX29"/>
    <mergeCell ref="G30:O31"/>
    <mergeCell ref="AI27:AL27"/>
    <mergeCell ref="AB29:AD29"/>
    <mergeCell ref="AE29:AH29"/>
    <mergeCell ref="AM27:AP27"/>
    <mergeCell ref="AQ27:AT27"/>
    <mergeCell ref="AU27:AX27"/>
    <mergeCell ref="Y28:AA28"/>
    <mergeCell ref="AB28:AD28"/>
    <mergeCell ref="AE28:AH28"/>
    <mergeCell ref="AI28:AL28"/>
    <mergeCell ref="AM28:AP28"/>
    <mergeCell ref="AQ28:AT28"/>
    <mergeCell ref="AU28:AX28"/>
    <mergeCell ref="A29:F31"/>
    <mergeCell ref="G29:O29"/>
    <mergeCell ref="P29:X29"/>
    <mergeCell ref="Y29:AA29"/>
    <mergeCell ref="G27:O28"/>
    <mergeCell ref="P27:X28"/>
    <mergeCell ref="Y27:AA27"/>
    <mergeCell ref="AB27:AD27"/>
    <mergeCell ref="AE27:AH27"/>
    <mergeCell ref="P30:X31"/>
    <mergeCell ref="Y30:AA30"/>
    <mergeCell ref="AB30:AD30"/>
    <mergeCell ref="AE30:AH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54:V55"/>
    <mergeCell ref="U58:AX58"/>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AJ99:AL99"/>
    <mergeCell ref="A83:AX83"/>
    <mergeCell ref="A84:AX84"/>
    <mergeCell ref="A85:AX85"/>
    <mergeCell ref="A86:E86"/>
    <mergeCell ref="F86:AX86"/>
    <mergeCell ref="A87:AX87"/>
    <mergeCell ref="A81:B82"/>
    <mergeCell ref="C81:F81"/>
    <mergeCell ref="G81:AX81"/>
    <mergeCell ref="C82:F82"/>
    <mergeCell ref="G82:AX82"/>
    <mergeCell ref="AT99:AU99"/>
    <mergeCell ref="AV99:AW99"/>
    <mergeCell ref="A96:D96"/>
    <mergeCell ref="E96:P96"/>
    <mergeCell ref="Q96:AB96"/>
    <mergeCell ref="AC96:AN96"/>
    <mergeCell ref="AO96:AX96"/>
    <mergeCell ref="A97:D97"/>
    <mergeCell ref="A94:D94"/>
    <mergeCell ref="E94:P94"/>
    <mergeCell ref="Q94:AB94"/>
    <mergeCell ref="AC94:AN94"/>
    <mergeCell ref="C80:D80"/>
    <mergeCell ref="E80:G80"/>
    <mergeCell ref="H80:I80"/>
    <mergeCell ref="J80:L80"/>
    <mergeCell ref="M80:N80"/>
    <mergeCell ref="O80:AF80"/>
    <mergeCell ref="O79:AF79"/>
    <mergeCell ref="C79:N79"/>
    <mergeCell ref="X99:Z99"/>
    <mergeCell ref="AA97:AB97"/>
    <mergeCell ref="AC97:AE97"/>
  </mergeCells>
  <phoneticPr fontId="5"/>
  <conditionalFormatting sqref="P14:AQ14">
    <cfRule type="expression" dxfId="655" priority="1107">
      <formula>IF(RIGHT(TEXT(P14,"0.#"),1)=".",FALSE,TRUE)</formula>
    </cfRule>
    <cfRule type="expression" dxfId="654" priority="1108">
      <formula>IF(RIGHT(TEXT(P14,"0.#"),1)=".",TRUE,FALSE)</formula>
    </cfRule>
  </conditionalFormatting>
  <conditionalFormatting sqref="P18:AX18">
    <cfRule type="expression" dxfId="653" priority="1105">
      <formula>IF(RIGHT(TEXT(P18,"0.#"),1)=".",FALSE,TRUE)</formula>
    </cfRule>
    <cfRule type="expression" dxfId="652" priority="1106">
      <formula>IF(RIGHT(TEXT(P18,"0.#"),1)=".",TRUE,FALSE)</formula>
    </cfRule>
  </conditionalFormatting>
  <conditionalFormatting sqref="Y141">
    <cfRule type="expression" dxfId="651" priority="1101">
      <formula>IF(RIGHT(TEXT(Y141,"0.#"),1)=".",FALSE,TRUE)</formula>
    </cfRule>
    <cfRule type="expression" dxfId="650" priority="1102">
      <formula>IF(RIGHT(TEXT(Y141,"0.#"),1)=".",TRUE,FALSE)</formula>
    </cfRule>
  </conditionalFormatting>
  <conditionalFormatting sqref="Y155 Y150 Y146 Y144">
    <cfRule type="expression" dxfId="649" priority="1081">
      <formula>IF(RIGHT(TEXT(Y144,"0.#"),1)=".",FALSE,TRUE)</formula>
    </cfRule>
    <cfRule type="expression" dxfId="648" priority="1082">
      <formula>IF(RIGHT(TEXT(Y144,"0.#"),1)=".",TRUE,FALSE)</formula>
    </cfRule>
  </conditionalFormatting>
  <conditionalFormatting sqref="P16:AQ17 P15:AX15 P13:AX13">
    <cfRule type="expression" dxfId="647" priority="1099">
      <formula>IF(RIGHT(TEXT(P13,"0.#"),1)=".",FALSE,TRUE)</formula>
    </cfRule>
    <cfRule type="expression" dxfId="646" priority="1100">
      <formula>IF(RIGHT(TEXT(P13,"0.#"),1)=".",TRUE,FALSE)</formula>
    </cfRule>
  </conditionalFormatting>
  <conditionalFormatting sqref="P19:AJ19">
    <cfRule type="expression" dxfId="645" priority="1097">
      <formula>IF(RIGHT(TEXT(P19,"0.#"),1)=".",FALSE,TRUE)</formula>
    </cfRule>
    <cfRule type="expression" dxfId="644" priority="1098">
      <formula>IF(RIGHT(TEXT(P19,"0.#"),1)=".",TRUE,FALSE)</formula>
    </cfRule>
  </conditionalFormatting>
  <conditionalFormatting sqref="AE27 AQ27">
    <cfRule type="expression" dxfId="643" priority="1095">
      <formula>IF(RIGHT(TEXT(AE27,"0.#"),1)=".",FALSE,TRUE)</formula>
    </cfRule>
    <cfRule type="expression" dxfId="642" priority="1096">
      <formula>IF(RIGHT(TEXT(AE27,"0.#"),1)=".",TRUE,FALSE)</formula>
    </cfRule>
  </conditionalFormatting>
  <conditionalFormatting sqref="Y140">
    <cfRule type="expression" dxfId="641" priority="1093">
      <formula>IF(RIGHT(TEXT(Y140,"0.#"),1)=".",FALSE,TRUE)</formula>
    </cfRule>
    <cfRule type="expression" dxfId="640" priority="1094">
      <formula>IF(RIGHT(TEXT(Y140,"0.#"),1)=".",TRUE,FALSE)</formula>
    </cfRule>
  </conditionalFormatting>
  <conditionalFormatting sqref="AU139">
    <cfRule type="expression" dxfId="639" priority="1091">
      <formula>IF(RIGHT(TEXT(AU139,"0.#"),1)=".",FALSE,TRUE)</formula>
    </cfRule>
    <cfRule type="expression" dxfId="638" priority="1092">
      <formula>IF(RIGHT(TEXT(AU139,"0.#"),1)=".",TRUE,FALSE)</formula>
    </cfRule>
  </conditionalFormatting>
  <conditionalFormatting sqref="AU141">
    <cfRule type="expression" dxfId="637" priority="1089">
      <formula>IF(RIGHT(TEXT(AU141,"0.#"),1)=".",FALSE,TRUE)</formula>
    </cfRule>
    <cfRule type="expression" dxfId="636" priority="1090">
      <formula>IF(RIGHT(TEXT(AU141,"0.#"),1)=".",TRUE,FALSE)</formula>
    </cfRule>
  </conditionalFormatting>
  <conditionalFormatting sqref="AU140 AU138">
    <cfRule type="expression" dxfId="635" priority="1087">
      <formula>IF(RIGHT(TEXT(AU138,"0.#"),1)=".",FALSE,TRUE)</formula>
    </cfRule>
    <cfRule type="expression" dxfId="634" priority="1088">
      <formula>IF(RIGHT(TEXT(AU138,"0.#"),1)=".",TRUE,FALSE)</formula>
    </cfRule>
  </conditionalFormatting>
  <conditionalFormatting sqref="Y151 Y145">
    <cfRule type="expression" dxfId="633" priority="1085">
      <formula>IF(RIGHT(TEXT(Y145,"0.#"),1)=".",FALSE,TRUE)</formula>
    </cfRule>
    <cfRule type="expression" dxfId="632" priority="1086">
      <formula>IF(RIGHT(TEXT(Y145,"0.#"),1)=".",TRUE,FALSE)</formula>
    </cfRule>
  </conditionalFormatting>
  <conditionalFormatting sqref="Y157 Y152 Y147">
    <cfRule type="expression" dxfId="631" priority="1083">
      <formula>IF(RIGHT(TEXT(Y147,"0.#"),1)=".",FALSE,TRUE)</formula>
    </cfRule>
    <cfRule type="expression" dxfId="630" priority="1084">
      <formula>IF(RIGHT(TEXT(Y147,"0.#"),1)=".",TRUE,FALSE)</formula>
    </cfRule>
  </conditionalFormatting>
  <conditionalFormatting sqref="AU156 AU145">
    <cfRule type="expression" dxfId="629" priority="1079">
      <formula>IF(RIGHT(TEXT(AU145,"0.#"),1)=".",FALSE,TRUE)</formula>
    </cfRule>
    <cfRule type="expression" dxfId="628" priority="1080">
      <formula>IF(RIGHT(TEXT(AU145,"0.#"),1)=".",TRUE,FALSE)</formula>
    </cfRule>
  </conditionalFormatting>
  <conditionalFormatting sqref="AU157 AU152 AU147">
    <cfRule type="expression" dxfId="627" priority="1077">
      <formula>IF(RIGHT(TEXT(AU147,"0.#"),1)=".",FALSE,TRUE)</formula>
    </cfRule>
    <cfRule type="expression" dxfId="626" priority="1078">
      <formula>IF(RIGHT(TEXT(AU147,"0.#"),1)=".",TRUE,FALSE)</formula>
    </cfRule>
  </conditionalFormatting>
  <conditionalFormatting sqref="AU155 AU146 AU144">
    <cfRule type="expression" dxfId="625" priority="1075">
      <formula>IF(RIGHT(TEXT(AU144,"0.#"),1)=".",FALSE,TRUE)</formula>
    </cfRule>
    <cfRule type="expression" dxfId="624" priority="1076">
      <formula>IF(RIGHT(TEXT(AU144,"0.#"),1)=".",TRUE,FALSE)</formula>
    </cfRule>
  </conditionalFormatting>
  <conditionalFormatting sqref="AI27">
    <cfRule type="expression" dxfId="623" priority="1073">
      <formula>IF(RIGHT(TEXT(AI27,"0.#"),1)=".",FALSE,TRUE)</formula>
    </cfRule>
    <cfRule type="expression" dxfId="622" priority="1074">
      <formula>IF(RIGHT(TEXT(AI27,"0.#"),1)=".",TRUE,FALSE)</formula>
    </cfRule>
  </conditionalFormatting>
  <conditionalFormatting sqref="AM27">
    <cfRule type="expression" dxfId="621" priority="1071">
      <formula>IF(RIGHT(TEXT(AM27,"0.#"),1)=".",FALSE,TRUE)</formula>
    </cfRule>
    <cfRule type="expression" dxfId="620" priority="1072">
      <formula>IF(RIGHT(TEXT(AM27,"0.#"),1)=".",TRUE,FALSE)</formula>
    </cfRule>
  </conditionalFormatting>
  <conditionalFormatting sqref="AE28">
    <cfRule type="expression" dxfId="619" priority="1069">
      <formula>IF(RIGHT(TEXT(AE28,"0.#"),1)=".",FALSE,TRUE)</formula>
    </cfRule>
    <cfRule type="expression" dxfId="618" priority="1070">
      <formula>IF(RIGHT(TEXT(AE28,"0.#"),1)=".",TRUE,FALSE)</formula>
    </cfRule>
  </conditionalFormatting>
  <conditionalFormatting sqref="AI28">
    <cfRule type="expression" dxfId="617" priority="1067">
      <formula>IF(RIGHT(TEXT(AI28,"0.#"),1)=".",FALSE,TRUE)</formula>
    </cfRule>
    <cfRule type="expression" dxfId="616" priority="1068">
      <formula>IF(RIGHT(TEXT(AI28,"0.#"),1)=".",TRUE,FALSE)</formula>
    </cfRule>
  </conditionalFormatting>
  <conditionalFormatting sqref="AM28">
    <cfRule type="expression" dxfId="615" priority="1065">
      <formula>IF(RIGHT(TEXT(AM28,"0.#"),1)=".",FALSE,TRUE)</formula>
    </cfRule>
    <cfRule type="expression" dxfId="614" priority="1066">
      <formula>IF(RIGHT(TEXT(AM28,"0.#"),1)=".",TRUE,FALSE)</formula>
    </cfRule>
  </conditionalFormatting>
  <conditionalFormatting sqref="AQ28">
    <cfRule type="expression" dxfId="613" priority="1063">
      <formula>IF(RIGHT(TEXT(AQ28,"0.#"),1)=".",FALSE,TRUE)</formula>
    </cfRule>
    <cfRule type="expression" dxfId="612" priority="1064">
      <formula>IF(RIGHT(TEXT(AQ28,"0.#"),1)=".",TRUE,FALSE)</formula>
    </cfRule>
  </conditionalFormatting>
  <conditionalFormatting sqref="AL163:AO163">
    <cfRule type="expression" dxfId="611" priority="1025">
      <formula>IF(AND(AL163&gt;=0, RIGHT(TEXT(AL163,"0.#"),1)&lt;&gt;"."),TRUE,FALSE)</formula>
    </cfRule>
    <cfRule type="expression" dxfId="610" priority="1026">
      <formula>IF(AND(AL163&gt;=0, RIGHT(TEXT(AL163,"0.#"),1)="."),TRUE,FALSE)</formula>
    </cfRule>
    <cfRule type="expression" dxfId="609" priority="1027">
      <formula>IF(AND(AL163&lt;0, RIGHT(TEXT(AL163,"0.#"),1)&lt;&gt;"."),TRUE,FALSE)</formula>
    </cfRule>
    <cfRule type="expression" dxfId="608" priority="1028">
      <formula>IF(AND(AL163&lt;0, RIGHT(TEXT(AL163,"0.#"),1)="."),TRUE,FALSE)</formula>
    </cfRule>
  </conditionalFormatting>
  <conditionalFormatting sqref="Y163">
    <cfRule type="expression" dxfId="607" priority="1023">
      <formula>IF(RIGHT(TEXT(Y163,"0.#"),1)=".",FALSE,TRUE)</formula>
    </cfRule>
    <cfRule type="expression" dxfId="606" priority="1024">
      <formula>IF(RIGHT(TEXT(Y163,"0.#"),1)=".",TRUE,FALSE)</formula>
    </cfRule>
  </conditionalFormatting>
  <conditionalFormatting sqref="Y167">
    <cfRule type="expression" dxfId="605" priority="955">
      <formula>IF(RIGHT(TEXT(Y167,"0.#"),1)=".",FALSE,TRUE)</formula>
    </cfRule>
    <cfRule type="expression" dxfId="604" priority="956">
      <formula>IF(RIGHT(TEXT(Y167,"0.#"),1)=".",TRUE,FALSE)</formula>
    </cfRule>
  </conditionalFormatting>
  <conditionalFormatting sqref="Y171">
    <cfRule type="expression" dxfId="603" priority="943">
      <formula>IF(RIGHT(TEXT(Y171,"0.#"),1)=".",FALSE,TRUE)</formula>
    </cfRule>
    <cfRule type="expression" dxfId="602" priority="944">
      <formula>IF(RIGHT(TEXT(Y171,"0.#"),1)=".",TRUE,FALSE)</formula>
    </cfRule>
  </conditionalFormatting>
  <conditionalFormatting sqref="Y175">
    <cfRule type="expression" dxfId="601" priority="931">
      <formula>IF(RIGHT(TEXT(Y175,"0.#"),1)=".",FALSE,TRUE)</formula>
    </cfRule>
    <cfRule type="expression" dxfId="600" priority="932">
      <formula>IF(RIGHT(TEXT(Y175,"0.#"),1)=".",TRUE,FALSE)</formula>
    </cfRule>
  </conditionalFormatting>
  <conditionalFormatting sqref="Y179">
    <cfRule type="expression" dxfId="599" priority="919">
      <formula>IF(RIGHT(TEXT(Y179,"0.#"),1)=".",FALSE,TRUE)</formula>
    </cfRule>
    <cfRule type="expression" dxfId="598" priority="920">
      <formula>IF(RIGHT(TEXT(Y179,"0.#"),1)=".",TRUE,FALSE)</formula>
    </cfRule>
  </conditionalFormatting>
  <conditionalFormatting sqref="W23">
    <cfRule type="expression" dxfId="597" priority="1021">
      <formula>IF(RIGHT(TEXT(W23,"0.#"),1)=".",FALSE,TRUE)</formula>
    </cfRule>
    <cfRule type="expression" dxfId="596" priority="1022">
      <formula>IF(RIGHT(TEXT(W23,"0.#"),1)=".",TRUE,FALSE)</formula>
    </cfRule>
  </conditionalFormatting>
  <conditionalFormatting sqref="P23">
    <cfRule type="expression" dxfId="595" priority="1015">
      <formula>IF(RIGHT(TEXT(P23,"0.#"),1)=".",FALSE,TRUE)</formula>
    </cfRule>
    <cfRule type="expression" dxfId="594" priority="1016">
      <formula>IF(RIGHT(TEXT(P23,"0.#"),1)=".",TRUE,FALSE)</formula>
    </cfRule>
  </conditionalFormatting>
  <conditionalFormatting sqref="AL167:AO167">
    <cfRule type="expression" dxfId="593" priority="957">
      <formula>IF(AND(AL167&gt;=0, RIGHT(TEXT(AL167,"0.#"),1)&lt;&gt;"."),TRUE,FALSE)</formula>
    </cfRule>
    <cfRule type="expression" dxfId="592" priority="958">
      <formula>IF(AND(AL167&gt;=0, RIGHT(TEXT(AL167,"0.#"),1)="."),TRUE,FALSE)</formula>
    </cfRule>
    <cfRule type="expression" dxfId="591" priority="959">
      <formula>IF(AND(AL167&lt;0, RIGHT(TEXT(AL167,"0.#"),1)&lt;&gt;"."),TRUE,FALSE)</formula>
    </cfRule>
    <cfRule type="expression" dxfId="590" priority="960">
      <formula>IF(AND(AL167&lt;0, RIGHT(TEXT(AL167,"0.#"),1)="."),TRUE,FALSE)</formula>
    </cfRule>
  </conditionalFormatting>
  <conditionalFormatting sqref="AL171:AO171">
    <cfRule type="expression" dxfId="589" priority="945">
      <formula>IF(AND(AL171&gt;=0, RIGHT(TEXT(AL171,"0.#"),1)&lt;&gt;"."),TRUE,FALSE)</formula>
    </cfRule>
    <cfRule type="expression" dxfId="588" priority="946">
      <formula>IF(AND(AL171&gt;=0, RIGHT(TEXT(AL171,"0.#"),1)="."),TRUE,FALSE)</formula>
    </cfRule>
    <cfRule type="expression" dxfId="587" priority="947">
      <formula>IF(AND(AL171&lt;0, RIGHT(TEXT(AL171,"0.#"),1)&lt;&gt;"."),TRUE,FALSE)</formula>
    </cfRule>
    <cfRule type="expression" dxfId="586" priority="948">
      <formula>IF(AND(AL171&lt;0, RIGHT(TEXT(AL171,"0.#"),1)="."),TRUE,FALSE)</formula>
    </cfRule>
  </conditionalFormatting>
  <conditionalFormatting sqref="AL175:AO175">
    <cfRule type="expression" dxfId="585" priority="933">
      <formula>IF(AND(AL175&gt;=0, RIGHT(TEXT(AL175,"0.#"),1)&lt;&gt;"."),TRUE,FALSE)</formula>
    </cfRule>
    <cfRule type="expression" dxfId="584" priority="934">
      <formula>IF(AND(AL175&gt;=0, RIGHT(TEXT(AL175,"0.#"),1)="."),TRUE,FALSE)</formula>
    </cfRule>
    <cfRule type="expression" dxfId="583" priority="935">
      <formula>IF(AND(AL175&lt;0, RIGHT(TEXT(AL175,"0.#"),1)&lt;&gt;"."),TRUE,FALSE)</formula>
    </cfRule>
    <cfRule type="expression" dxfId="582" priority="936">
      <formula>IF(AND(AL175&lt;0, RIGHT(TEXT(AL175,"0.#"),1)="."),TRUE,FALSE)</formula>
    </cfRule>
  </conditionalFormatting>
  <conditionalFormatting sqref="AL179:AO179">
    <cfRule type="expression" dxfId="581" priority="921">
      <formula>IF(AND(AL179&gt;=0, RIGHT(TEXT(AL179,"0.#"),1)&lt;&gt;"."),TRUE,FALSE)</formula>
    </cfRule>
    <cfRule type="expression" dxfId="580" priority="922">
      <formula>IF(AND(AL179&gt;=0, RIGHT(TEXT(AL179,"0.#"),1)="."),TRUE,FALSE)</formula>
    </cfRule>
    <cfRule type="expression" dxfId="579" priority="923">
      <formula>IF(AND(AL179&lt;0, RIGHT(TEXT(AL179,"0.#"),1)&lt;&gt;"."),TRUE,FALSE)</formula>
    </cfRule>
    <cfRule type="expression" dxfId="578" priority="924">
      <formula>IF(AND(AL179&lt;0, RIGHT(TEXT(AL179,"0.#"),1)="."),TRUE,FALSE)</formula>
    </cfRule>
  </conditionalFormatting>
  <conditionalFormatting sqref="AL183:AO183">
    <cfRule type="expression" dxfId="577" priority="909">
      <formula>IF(AND(AL183&gt;=0, RIGHT(TEXT(AL183,"0.#"),1)&lt;&gt;"."),TRUE,FALSE)</formula>
    </cfRule>
    <cfRule type="expression" dxfId="576" priority="910">
      <formula>IF(AND(AL183&gt;=0, RIGHT(TEXT(AL183,"0.#"),1)="."),TRUE,FALSE)</formula>
    </cfRule>
    <cfRule type="expression" dxfId="575" priority="911">
      <formula>IF(AND(AL183&lt;0, RIGHT(TEXT(AL183,"0.#"),1)&lt;&gt;"."),TRUE,FALSE)</formula>
    </cfRule>
    <cfRule type="expression" dxfId="574" priority="912">
      <formula>IF(AND(AL183&lt;0, RIGHT(TEXT(AL183,"0.#"),1)="."),TRUE,FALSE)</formula>
    </cfRule>
  </conditionalFormatting>
  <conditionalFormatting sqref="Y183">
    <cfRule type="expression" dxfId="573" priority="907">
      <formula>IF(RIGHT(TEXT(Y183,"0.#"),1)=".",FALSE,TRUE)</formula>
    </cfRule>
    <cfRule type="expression" dxfId="572" priority="908">
      <formula>IF(RIGHT(TEXT(Y183,"0.#"),1)=".",TRUE,FALSE)</formula>
    </cfRule>
  </conditionalFormatting>
  <conditionalFormatting sqref="AL187:AO187">
    <cfRule type="expression" dxfId="571" priority="897">
      <formula>IF(AND(AL187&gt;=0, RIGHT(TEXT(AL187,"0.#"),1)&lt;&gt;"."),TRUE,FALSE)</formula>
    </cfRule>
    <cfRule type="expression" dxfId="570" priority="898">
      <formula>IF(AND(AL187&gt;=0, RIGHT(TEXT(AL187,"0.#"),1)="."),TRUE,FALSE)</formula>
    </cfRule>
    <cfRule type="expression" dxfId="569" priority="899">
      <formula>IF(AND(AL187&lt;0, RIGHT(TEXT(AL187,"0.#"),1)&lt;&gt;"."),TRUE,FALSE)</formula>
    </cfRule>
    <cfRule type="expression" dxfId="568" priority="900">
      <formula>IF(AND(AL187&lt;0, RIGHT(TEXT(AL187,"0.#"),1)="."),TRUE,FALSE)</formula>
    </cfRule>
  </conditionalFormatting>
  <conditionalFormatting sqref="Y187">
    <cfRule type="expression" dxfId="567" priority="895">
      <formula>IF(RIGHT(TEXT(Y187,"0.#"),1)=".",FALSE,TRUE)</formula>
    </cfRule>
    <cfRule type="expression" dxfId="566" priority="896">
      <formula>IF(RIGHT(TEXT(Y187,"0.#"),1)=".",TRUE,FALSE)</formula>
    </cfRule>
  </conditionalFormatting>
  <conditionalFormatting sqref="AL191:AO191">
    <cfRule type="expression" dxfId="565" priority="885">
      <formula>IF(AND(AL191&gt;=0, RIGHT(TEXT(AL191,"0.#"),1)&lt;&gt;"."),TRUE,FALSE)</formula>
    </cfRule>
    <cfRule type="expression" dxfId="564" priority="886">
      <formula>IF(AND(AL191&gt;=0, RIGHT(TEXT(AL191,"0.#"),1)="."),TRUE,FALSE)</formula>
    </cfRule>
    <cfRule type="expression" dxfId="563" priority="887">
      <formula>IF(AND(AL191&lt;0, RIGHT(TEXT(AL191,"0.#"),1)&lt;&gt;"."),TRUE,FALSE)</formula>
    </cfRule>
    <cfRule type="expression" dxfId="562" priority="888">
      <formula>IF(AND(AL191&lt;0, RIGHT(TEXT(AL191,"0.#"),1)="."),TRUE,FALSE)</formula>
    </cfRule>
  </conditionalFormatting>
  <conditionalFormatting sqref="Y191">
    <cfRule type="expression" dxfId="561" priority="883">
      <formula>IF(RIGHT(TEXT(Y191,"0.#"),1)=".",FALSE,TRUE)</formula>
    </cfRule>
    <cfRule type="expression" dxfId="560" priority="884">
      <formula>IF(RIGHT(TEXT(Y191,"0.#"),1)=".",TRUE,FALSE)</formula>
    </cfRule>
  </conditionalFormatting>
  <conditionalFormatting sqref="AU28">
    <cfRule type="expression" dxfId="559" priority="879">
      <formula>IF(RIGHT(TEXT(AU28,"0.#"),1)=".",FALSE,TRUE)</formula>
    </cfRule>
    <cfRule type="expression" dxfId="558" priority="880">
      <formula>IF(RIGHT(TEXT(AU28,"0.#"),1)=".",TRUE,FALSE)</formula>
    </cfRule>
  </conditionalFormatting>
  <conditionalFormatting sqref="AU27">
    <cfRule type="expression" dxfId="557" priority="881">
      <formula>IF(RIGHT(TEXT(AU27,"0.#"),1)=".",FALSE,TRUE)</formula>
    </cfRule>
    <cfRule type="expression" dxfId="556" priority="882">
      <formula>IF(RIGHT(TEXT(AU27,"0.#"),1)=".",TRUE,FALSE)</formula>
    </cfRule>
  </conditionalFormatting>
  <conditionalFormatting sqref="W24:AC24">
    <cfRule type="expression" dxfId="555" priority="877">
      <formula>IF(RIGHT(TEXT(W24,"0.#"),1)=".",FALSE,TRUE)</formula>
    </cfRule>
    <cfRule type="expression" dxfId="554" priority="878">
      <formula>IF(RIGHT(TEXT(W24,"0.#"),1)=".",TRUE,FALSE)</formula>
    </cfRule>
  </conditionalFormatting>
  <conditionalFormatting sqref="AU30">
    <cfRule type="expression" dxfId="553" priority="805">
      <formula>IF(RIGHT(TEXT(AU30,"0.#"),1)=".",FALSE,TRUE)</formula>
    </cfRule>
    <cfRule type="expression" dxfId="552" priority="806">
      <formula>IF(RIGHT(TEXT(AU30,"0.#"),1)=".",TRUE,FALSE)</formula>
    </cfRule>
  </conditionalFormatting>
  <conditionalFormatting sqref="AU31">
    <cfRule type="expression" dxfId="551" priority="803">
      <formula>IF(RIGHT(TEXT(AU31,"0.#"),1)=".",FALSE,TRUE)</formula>
    </cfRule>
    <cfRule type="expression" dxfId="550" priority="804">
      <formula>IF(RIGHT(TEXT(AU31,"0.#"),1)=".",TRUE,FALSE)</formula>
    </cfRule>
  </conditionalFormatting>
  <conditionalFormatting sqref="AE37">
    <cfRule type="expression" dxfId="549" priority="699">
      <formula>IF(RIGHT(TEXT(AE37,"0.#"),1)=".",FALSE,TRUE)</formula>
    </cfRule>
    <cfRule type="expression" dxfId="548" priority="700">
      <formula>IF(RIGHT(TEXT(AE37,"0.#"),1)=".",TRUE,FALSE)</formula>
    </cfRule>
  </conditionalFormatting>
  <conditionalFormatting sqref="AE38">
    <cfRule type="expression" dxfId="547" priority="697">
      <formula>IF(RIGHT(TEXT(AE38,"0.#"),1)=".",FALSE,TRUE)</formula>
    </cfRule>
    <cfRule type="expression" dxfId="546" priority="698">
      <formula>IF(RIGHT(TEXT(AE38,"0.#"),1)=".",TRUE,FALSE)</formula>
    </cfRule>
  </conditionalFormatting>
  <conditionalFormatting sqref="AE39">
    <cfRule type="expression" dxfId="545" priority="695">
      <formula>IF(RIGHT(TEXT(AE39,"0.#"),1)=".",FALSE,TRUE)</formula>
    </cfRule>
    <cfRule type="expression" dxfId="544" priority="696">
      <formula>IF(RIGHT(TEXT(AE39,"0.#"),1)=".",TRUE,FALSE)</formula>
    </cfRule>
  </conditionalFormatting>
  <conditionalFormatting sqref="AU37:AU39">
    <cfRule type="expression" dxfId="543" priority="679">
      <formula>IF(RIGHT(TEXT(AU37,"0.#"),1)=".",FALSE,TRUE)</formula>
    </cfRule>
    <cfRule type="expression" dxfId="542" priority="680">
      <formula>IF(RIGHT(TEXT(AU37,"0.#"),1)=".",TRUE,FALSE)</formula>
    </cfRule>
  </conditionalFormatting>
  <conditionalFormatting sqref="AU43">
    <cfRule type="expression" dxfId="541" priority="657">
      <formula>IF(RIGHT(TEXT(AU43,"0.#"),1)=".",FALSE,TRUE)</formula>
    </cfRule>
    <cfRule type="expression" dxfId="540" priority="658">
      <formula>IF(RIGHT(TEXT(AU43,"0.#"),1)=".",TRUE,FALSE)</formula>
    </cfRule>
  </conditionalFormatting>
  <conditionalFormatting sqref="AU48">
    <cfRule type="expression" dxfId="539" priority="613">
      <formula>IF(RIGHT(TEXT(AU48,"0.#"),1)=".",FALSE,TRUE)</formula>
    </cfRule>
    <cfRule type="expression" dxfId="538" priority="614">
      <formula>IF(RIGHT(TEXT(AU48,"0.#"),1)=".",TRUE,FALSE)</formula>
    </cfRule>
  </conditionalFormatting>
  <conditionalFormatting sqref="AM30">
    <cfRule type="expression" dxfId="537" priority="201">
      <formula>IF(RIGHT(TEXT(#REF!,"0.#"),1)=".",FALSE,TRUE)</formula>
    </cfRule>
    <cfRule type="expression" dxfId="536" priority="202">
      <formula>IF(RIGHT(TEXT(#REF!,"0.#"),1)=".",TRUE,FALSE)</formula>
    </cfRule>
  </conditionalFormatting>
  <conditionalFormatting sqref="AE30">
    <cfRule type="expression" dxfId="535" priority="199">
      <formula>IF(RIGHT(TEXT(#REF!,"0.#"),1)=".",FALSE,TRUE)</formula>
    </cfRule>
    <cfRule type="expression" dxfId="534" priority="200">
      <formula>IF(RIGHT(TEXT(#REF!,"0.#"),1)=".",TRUE,FALSE)</formula>
    </cfRule>
  </conditionalFormatting>
  <conditionalFormatting sqref="AI30">
    <cfRule type="expression" dxfId="533" priority="197">
      <formula>IF(RIGHT(TEXT(#REF!,"0.#"),1)=".",FALSE,TRUE)</formula>
    </cfRule>
    <cfRule type="expression" dxfId="532" priority="198">
      <formula>IF(RIGHT(TEXT(#REF!,"0.#"),1)=".",TRUE,FALSE)</formula>
    </cfRule>
  </conditionalFormatting>
  <conditionalFormatting sqref="AE31">
    <cfRule type="expression" dxfId="531" priority="195">
      <formula>IF(RIGHT(TEXT(#REF!,"0.#"),1)=".",FALSE,TRUE)</formula>
    </cfRule>
    <cfRule type="expression" dxfId="530" priority="196">
      <formula>IF(RIGHT(TEXT(#REF!,"0.#"),1)=".",TRUE,FALSE)</formula>
    </cfRule>
  </conditionalFormatting>
  <conditionalFormatting sqref="AI31">
    <cfRule type="expression" dxfId="529" priority="193">
      <formula>IF(RIGHT(TEXT(#REF!,"0.#"),1)=".",FALSE,TRUE)</formula>
    </cfRule>
    <cfRule type="expression" dxfId="528" priority="194">
      <formula>IF(RIGHT(TEXT(#REF!,"0.#"),1)=".",TRUE,FALSE)</formula>
    </cfRule>
  </conditionalFormatting>
  <conditionalFormatting sqref="AM31">
    <cfRule type="expression" dxfId="527" priority="191">
      <formula>IF(RIGHT(TEXT(#REF!,"0.#"),1)=".",FALSE,TRUE)</formula>
    </cfRule>
    <cfRule type="expression" dxfId="526" priority="192">
      <formula>IF(RIGHT(TEXT(#REF!,"0.#"),1)=".",TRUE,FALSE)</formula>
    </cfRule>
  </conditionalFormatting>
  <conditionalFormatting sqref="AQ30">
    <cfRule type="expression" dxfId="525" priority="189">
      <formula>IF(RIGHT(TEXT(#REF!,"0.#"),1)=".",FALSE,TRUE)</formula>
    </cfRule>
    <cfRule type="expression" dxfId="524" priority="190">
      <formula>IF(RIGHT(TEXT(#REF!,"0.#"),1)=".",TRUE,FALSE)</formula>
    </cfRule>
  </conditionalFormatting>
  <conditionalFormatting sqref="AQ31">
    <cfRule type="expression" dxfId="523" priority="187">
      <formula>IF(RIGHT(TEXT(#REF!,"0.#"),1)=".",FALSE,TRUE)</formula>
    </cfRule>
    <cfRule type="expression" dxfId="522" priority="188">
      <formula>IF(RIGHT(TEXT(#REF!,"0.#"),1)=".",TRUE,FALSE)</formula>
    </cfRule>
  </conditionalFormatting>
  <conditionalFormatting sqref="AQ34">
    <cfRule type="expression" dxfId="521" priority="155">
      <formula>IF(RIGHT(TEXT(AQ34,"0.#"),1)=".",FALSE,TRUE)</formula>
    </cfRule>
    <cfRule type="expression" dxfId="520" priority="156">
      <formula>IF(RIGHT(TEXT(AQ34,"0.#"),1)=".",TRUE,FALSE)</formula>
    </cfRule>
  </conditionalFormatting>
  <conditionalFormatting sqref="AQ33">
    <cfRule type="expression" dxfId="519" priority="161">
      <formula>IF(RIGHT(TEXT(AQ33,"0.#"),1)=".",FALSE,TRUE)</formula>
    </cfRule>
    <cfRule type="expression" dxfId="518" priority="162">
      <formula>IF(RIGHT(TEXT(AQ33,"0.#"),1)=".",TRUE,FALSE)</formula>
    </cfRule>
  </conditionalFormatting>
  <conditionalFormatting sqref="AE33">
    <cfRule type="expression" dxfId="517" priority="153">
      <formula>IF(RIGHT(TEXT(#REF!,"0.#"),1)=".",FALSE,TRUE)</formula>
    </cfRule>
    <cfRule type="expression" dxfId="516" priority="154">
      <formula>IF(RIGHT(TEXT(#REF!,"0.#"),1)=".",TRUE,FALSE)</formula>
    </cfRule>
  </conditionalFormatting>
  <conditionalFormatting sqref="AI33">
    <cfRule type="expression" dxfId="515" priority="151">
      <formula>IF(RIGHT(TEXT(#REF!,"0.#"),1)=".",FALSE,TRUE)</formula>
    </cfRule>
    <cfRule type="expression" dxfId="514" priority="152">
      <formula>IF(RIGHT(TEXT(#REF!,"0.#"),1)=".",TRUE,FALSE)</formula>
    </cfRule>
  </conditionalFormatting>
  <conditionalFormatting sqref="AI34">
    <cfRule type="expression" dxfId="513" priority="149">
      <formula>IF(RIGHT(TEXT(#REF!,"0.#"),1)=".",FALSE,TRUE)</formula>
    </cfRule>
    <cfRule type="expression" dxfId="512" priority="150">
      <formula>IF(RIGHT(TEXT(#REF!,"0.#"),1)=".",TRUE,FALSE)</formula>
    </cfRule>
  </conditionalFormatting>
  <conditionalFormatting sqref="AE34">
    <cfRule type="expression" dxfId="511" priority="147">
      <formula>IF(RIGHT(TEXT(#REF!,"0.#"),1)=".",FALSE,TRUE)</formula>
    </cfRule>
    <cfRule type="expression" dxfId="510" priority="148">
      <formula>IF(RIGHT(TEXT(#REF!,"0.#"),1)=".",TRUE,FALSE)</formula>
    </cfRule>
  </conditionalFormatting>
  <conditionalFormatting sqref="Y139">
    <cfRule type="expression" dxfId="509" priority="145">
      <formula>IF(RIGHT(TEXT(Y139,"0.#"),1)=".",FALSE,TRUE)</formula>
    </cfRule>
    <cfRule type="expression" dxfId="508" priority="146">
      <formula>IF(RIGHT(TEXT(Y139,"0.#"),1)=".",TRUE,FALSE)</formula>
    </cfRule>
  </conditionalFormatting>
  <conditionalFormatting sqref="Y138">
    <cfRule type="expression" dxfId="507" priority="143">
      <formula>IF(RIGHT(TEXT(Y138,"0.#"),1)=".",FALSE,TRUE)</formula>
    </cfRule>
    <cfRule type="expression" dxfId="506" priority="144">
      <formula>IF(RIGHT(TEXT(Y138,"0.#"),1)=".",TRUE,FALSE)</formula>
    </cfRule>
  </conditionalFormatting>
  <conditionalFormatting sqref="Y156">
    <cfRule type="expression" dxfId="505" priority="107">
      <formula>IF(RIGHT(TEXT(Y156,"0.#"),1)=".",FALSE,TRUE)</formula>
    </cfRule>
    <cfRule type="expression" dxfId="504" priority="108">
      <formula>IF(RIGHT(TEXT(Y156,"0.#"),1)=".",TRUE,FALSE)</formula>
    </cfRule>
  </conditionalFormatting>
  <conditionalFormatting sqref="AU150">
    <cfRule type="expression" dxfId="503" priority="101">
      <formula>IF(RIGHT(TEXT(AU150,"0.#"),1)=".",FALSE,TRUE)</formula>
    </cfRule>
    <cfRule type="expression" dxfId="502" priority="102">
      <formula>IF(RIGHT(TEXT(AU150,"0.#"),1)=".",TRUE,FALSE)</formula>
    </cfRule>
  </conditionalFormatting>
  <conditionalFormatting sqref="AU151">
    <cfRule type="expression" dxfId="501" priority="103">
      <formula>IF(RIGHT(TEXT(AU151,"0.#"),1)=".",FALSE,TRUE)</formula>
    </cfRule>
    <cfRule type="expression" dxfId="500" priority="104">
      <formula>IF(RIGHT(TEXT(AU151,"0.#"),1)=".",TRUE,FALSE)</formula>
    </cfRule>
  </conditionalFormatting>
  <conditionalFormatting sqref="AM33">
    <cfRule type="expression" dxfId="499" priority="99">
      <formula>IF(RIGHT(TEXT(AM33,"0.#"),1)=".",FALSE,TRUE)</formula>
    </cfRule>
    <cfRule type="expression" dxfId="498" priority="100">
      <formula>IF(RIGHT(TEXT(AM33,"0.#"),1)=".",TRUE,FALSE)</formula>
    </cfRule>
  </conditionalFormatting>
  <conditionalFormatting sqref="AM34">
    <cfRule type="expression" dxfId="497" priority="97">
      <formula>IF(RIGHT(TEXT(AM34,"0.#"),1)=".",FALSE,TRUE)</formula>
    </cfRule>
    <cfRule type="expression" dxfId="496" priority="98">
      <formula>IF(RIGHT(TEXT(AM34,"0.#"),1)=".",TRUE,FALSE)</formula>
    </cfRule>
  </conditionalFormatting>
  <conditionalFormatting sqref="P24">
    <cfRule type="expression" dxfId="495" priority="59">
      <formula>IF(RIGHT(TEXT(P24,"0.#"),1)=".",FALSE,TRUE)</formula>
    </cfRule>
    <cfRule type="expression" dxfId="494" priority="60">
      <formula>IF(RIGHT(TEXT(P24,"0.#"),1)=".",TRUE,FALSE)</formula>
    </cfRule>
  </conditionalFormatting>
  <conditionalFormatting sqref="AI37:AI39 AM37:AM39">
    <cfRule type="expression" dxfId="493" priority="57">
      <formula>IF(RIGHT(TEXT(AI37,"0.#"),1)=".",FALSE,TRUE)</formula>
    </cfRule>
    <cfRule type="expression" dxfId="492" priority="58">
      <formula>IF(RIGHT(TEXT(AI37,"0.#"),1)=".",TRUE,FALSE)</formula>
    </cfRule>
  </conditionalFormatting>
  <conditionalFormatting sqref="AE42">
    <cfRule type="expression" dxfId="491" priority="55">
      <formula>IF(RIGHT(TEXT(AE42,"0.#"),1)=".",FALSE,TRUE)</formula>
    </cfRule>
    <cfRule type="expression" dxfId="490" priority="56">
      <formula>IF(RIGHT(TEXT(AE42,"0.#"),1)=".",TRUE,FALSE)</formula>
    </cfRule>
  </conditionalFormatting>
  <conditionalFormatting sqref="AU42">
    <cfRule type="expression" dxfId="489" priority="53">
      <formula>IF(RIGHT(TEXT(AU42,"0.#"),1)=".",FALSE,TRUE)</formula>
    </cfRule>
    <cfRule type="expression" dxfId="488" priority="54">
      <formula>IF(RIGHT(TEXT(AU42,"0.#"),1)=".",TRUE,FALSE)</formula>
    </cfRule>
  </conditionalFormatting>
  <conditionalFormatting sqref="AI42 AM42">
    <cfRule type="expression" dxfId="487" priority="51">
      <formula>IF(RIGHT(TEXT(AI42,"0.#"),1)=".",FALSE,TRUE)</formula>
    </cfRule>
    <cfRule type="expression" dxfId="486" priority="52">
      <formula>IF(RIGHT(TEXT(AI42,"0.#"),1)=".",TRUE,FALSE)</formula>
    </cfRule>
  </conditionalFormatting>
  <conditionalFormatting sqref="AE43">
    <cfRule type="expression" dxfId="485" priority="49">
      <formula>IF(RIGHT(TEXT(AE43,"0.#"),1)=".",FALSE,TRUE)</formula>
    </cfRule>
    <cfRule type="expression" dxfId="484" priority="50">
      <formula>IF(RIGHT(TEXT(AE43,"0.#"),1)=".",TRUE,FALSE)</formula>
    </cfRule>
  </conditionalFormatting>
  <conditionalFormatting sqref="AI43 AM43">
    <cfRule type="expression" dxfId="483" priority="47">
      <formula>IF(RIGHT(TEXT(AI43,"0.#"),1)=".",FALSE,TRUE)</formula>
    </cfRule>
    <cfRule type="expression" dxfId="482" priority="48">
      <formula>IF(RIGHT(TEXT(AI43,"0.#"),1)=".",TRUE,FALSE)</formula>
    </cfRule>
  </conditionalFormatting>
  <conditionalFormatting sqref="AE44">
    <cfRule type="expression" dxfId="481" priority="45">
      <formula>IF(RIGHT(TEXT(AE44,"0.#"),1)=".",FALSE,TRUE)</formula>
    </cfRule>
    <cfRule type="expression" dxfId="480" priority="46">
      <formula>IF(RIGHT(TEXT(AE44,"0.#"),1)=".",TRUE,FALSE)</formula>
    </cfRule>
  </conditionalFormatting>
  <conditionalFormatting sqref="AU44">
    <cfRule type="expression" dxfId="479" priority="43">
      <formula>IF(RIGHT(TEXT(AU44,"0.#"),1)=".",FALSE,TRUE)</formula>
    </cfRule>
    <cfRule type="expression" dxfId="478" priority="44">
      <formula>IF(RIGHT(TEXT(AU44,"0.#"),1)=".",TRUE,FALSE)</formula>
    </cfRule>
  </conditionalFormatting>
  <conditionalFormatting sqref="AI44 AM44">
    <cfRule type="expression" dxfId="477" priority="41">
      <formula>IF(RIGHT(TEXT(AI44,"0.#"),1)=".",FALSE,TRUE)</formula>
    </cfRule>
    <cfRule type="expression" dxfId="476" priority="42">
      <formula>IF(RIGHT(TEXT(AI44,"0.#"),1)=".",TRUE,FALSE)</formula>
    </cfRule>
  </conditionalFormatting>
  <conditionalFormatting sqref="AE47">
    <cfRule type="expression" dxfId="475" priority="39">
      <formula>IF(RIGHT(TEXT(AE47,"0.#"),1)=".",FALSE,TRUE)</formula>
    </cfRule>
    <cfRule type="expression" dxfId="474" priority="40">
      <formula>IF(RIGHT(TEXT(AE47,"0.#"),1)=".",TRUE,FALSE)</formula>
    </cfRule>
  </conditionalFormatting>
  <conditionalFormatting sqref="AU47">
    <cfRule type="expression" dxfId="473" priority="37">
      <formula>IF(RIGHT(TEXT(AU47,"0.#"),1)=".",FALSE,TRUE)</formula>
    </cfRule>
    <cfRule type="expression" dxfId="472" priority="38">
      <formula>IF(RIGHT(TEXT(AU47,"0.#"),1)=".",TRUE,FALSE)</formula>
    </cfRule>
  </conditionalFormatting>
  <conditionalFormatting sqref="AI47 AM47">
    <cfRule type="expression" dxfId="471" priority="35">
      <formula>IF(RIGHT(TEXT(AI47,"0.#"),1)=".",FALSE,TRUE)</formula>
    </cfRule>
    <cfRule type="expression" dxfId="470" priority="36">
      <formula>IF(RIGHT(TEXT(AI47,"0.#"),1)=".",TRUE,FALSE)</formula>
    </cfRule>
  </conditionalFormatting>
  <conditionalFormatting sqref="AE48">
    <cfRule type="expression" dxfId="469" priority="33">
      <formula>IF(RIGHT(TEXT(AE48,"0.#"),1)=".",FALSE,TRUE)</formula>
    </cfRule>
    <cfRule type="expression" dxfId="468" priority="34">
      <formula>IF(RIGHT(TEXT(AE48,"0.#"),1)=".",TRUE,FALSE)</formula>
    </cfRule>
  </conditionalFormatting>
  <conditionalFormatting sqref="AI48 AM48">
    <cfRule type="expression" dxfId="467" priority="31">
      <formula>IF(RIGHT(TEXT(AI48,"0.#"),1)=".",FALSE,TRUE)</formula>
    </cfRule>
    <cfRule type="expression" dxfId="466" priority="32">
      <formula>IF(RIGHT(TEXT(AI48,"0.#"),1)=".",TRUE,FALSE)</formula>
    </cfRule>
  </conditionalFormatting>
  <conditionalFormatting sqref="AE49">
    <cfRule type="expression" dxfId="465" priority="29">
      <formula>IF(RIGHT(TEXT(AE49,"0.#"),1)=".",FALSE,TRUE)</formula>
    </cfRule>
    <cfRule type="expression" dxfId="464" priority="30">
      <formula>IF(RIGHT(TEXT(AE49,"0.#"),1)=".",TRUE,FALSE)</formula>
    </cfRule>
  </conditionalFormatting>
  <conditionalFormatting sqref="AU49">
    <cfRule type="expression" dxfId="463" priority="27">
      <formula>IF(RIGHT(TEXT(AU49,"0.#"),1)=".",FALSE,TRUE)</formula>
    </cfRule>
    <cfRule type="expression" dxfId="462" priority="28">
      <formula>IF(RIGHT(TEXT(AU49,"0.#"),1)=".",TRUE,FALSE)</formula>
    </cfRule>
  </conditionalFormatting>
  <conditionalFormatting sqref="AI49 AM49">
    <cfRule type="expression" dxfId="461" priority="25">
      <formula>IF(RIGHT(TEXT(AI49,"0.#"),1)=".",FALSE,TRUE)</formula>
    </cfRule>
    <cfRule type="expression" dxfId="460" priority="26">
      <formula>IF(RIGHT(TEXT(AI49,"0.#"),1)=".",TRUE,FALSE)</formula>
    </cfRule>
  </conditionalFormatting>
  <conditionalFormatting sqref="AQ42">
    <cfRule type="expression" dxfId="459" priority="17">
      <formula>IF(RIGHT(TEXT(AQ42,"0.#"),1)=".",FALSE,TRUE)</formula>
    </cfRule>
    <cfRule type="expression" dxfId="458" priority="18">
      <formula>IF(RIGHT(TEXT(AQ42,"0.#"),1)=".",TRUE,FALSE)</formula>
    </cfRule>
  </conditionalFormatting>
  <conditionalFormatting sqref="AQ43">
    <cfRule type="expression" dxfId="457" priority="15">
      <formula>IF(RIGHT(TEXT(AQ43,"0.#"),1)=".",FALSE,TRUE)</formula>
    </cfRule>
    <cfRule type="expression" dxfId="456" priority="16">
      <formula>IF(RIGHT(TEXT(AQ43,"0.#"),1)=".",TRUE,FALSE)</formula>
    </cfRule>
  </conditionalFormatting>
  <conditionalFormatting sqref="AQ44">
    <cfRule type="expression" dxfId="455" priority="13">
      <formula>IF(RIGHT(TEXT(AQ44,"0.#"),1)=".",FALSE,TRUE)</formula>
    </cfRule>
    <cfRule type="expression" dxfId="454" priority="14">
      <formula>IF(RIGHT(TEXT(AQ44,"0.#"),1)=".",TRUE,FALSE)</formula>
    </cfRule>
  </conditionalFormatting>
  <conditionalFormatting sqref="AQ47">
    <cfRule type="expression" dxfId="453" priority="11">
      <formula>IF(RIGHT(TEXT(AQ47,"0.#"),1)=".",FALSE,TRUE)</formula>
    </cfRule>
    <cfRule type="expression" dxfId="452" priority="12">
      <formula>IF(RIGHT(TEXT(AQ47,"0.#"),1)=".",TRUE,FALSE)</formula>
    </cfRule>
  </conditionalFormatting>
  <conditionalFormatting sqref="AQ48">
    <cfRule type="expression" dxfId="451" priority="9">
      <formula>IF(RIGHT(TEXT(AQ48,"0.#"),1)=".",FALSE,TRUE)</formula>
    </cfRule>
    <cfRule type="expression" dxfId="450" priority="10">
      <formula>IF(RIGHT(TEXT(AQ48,"0.#"),1)=".",TRUE,FALSE)</formula>
    </cfRule>
  </conditionalFormatting>
  <conditionalFormatting sqref="AQ49">
    <cfRule type="expression" dxfId="449" priority="7">
      <formula>IF(RIGHT(TEXT(AQ49,"0.#"),1)=".",FALSE,TRUE)</formula>
    </cfRule>
    <cfRule type="expression" dxfId="448" priority="8">
      <formula>IF(RIGHT(TEXT(AQ49,"0.#"),1)=".",TRUE,FALSE)</formula>
    </cfRule>
  </conditionalFormatting>
  <conditionalFormatting sqref="AQ37">
    <cfRule type="expression" dxfId="447" priority="5">
      <formula>IF(RIGHT(TEXT(AQ37,"0.#"),1)=".",FALSE,TRUE)</formula>
    </cfRule>
    <cfRule type="expression" dxfId="446" priority="6">
      <formula>IF(RIGHT(TEXT(AQ37,"0.#"),1)=".",TRUE,FALSE)</formula>
    </cfRule>
  </conditionalFormatting>
  <conditionalFormatting sqref="AQ38">
    <cfRule type="expression" dxfId="445" priority="3">
      <formula>IF(RIGHT(TEXT(AQ38,"0.#"),1)=".",FALSE,TRUE)</formula>
    </cfRule>
    <cfRule type="expression" dxfId="444" priority="4">
      <formula>IF(RIGHT(TEXT(AQ38,"0.#"),1)=".",TRUE,FALSE)</formula>
    </cfRule>
  </conditionalFormatting>
  <conditionalFormatting sqref="AQ39">
    <cfRule type="expression" dxfId="443" priority="1">
      <formula>IF(RIGHT(TEXT(AQ39,"0.#"),1)=".",FALSE,TRUE)</formula>
    </cfRule>
    <cfRule type="expression" dxfId="442" priority="2">
      <formula>IF(RIGHT(TEXT(AQ39,"0.#"),1)=".",TRUE,FALSE)</formula>
    </cfRule>
  </conditionalFormatting>
  <dataValidations count="17">
    <dataValidation type="whole" allowBlank="1" showInputMessage="1" showErrorMessage="1" sqref="O97:P98 AX97:AX99 AA97:AB98 AM97:AN98">
      <formula1>0</formula1>
      <formula2>99</formula2>
    </dataValidation>
    <dataValidation type="whole" allowBlank="1" showInputMessage="1" showErrorMessage="1" sqref="AJ97:AK98 X97:Y98 AJ99 L97:L99 M97:M98 X99 AU97:AV98 J8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6:E86">
      <formula1>T行政事業レビュー推進チームの所見</formula1>
    </dataValidation>
    <dataValidation type="custom" imeMode="disabled" allowBlank="1" showInputMessage="1" showErrorMessage="1" sqref="AH163:AK163 AH167:AK167 AH171:AK171 AH175:AK175 AH179:AK179 AH183:AK183 AH187:AK187 AH191:AK191">
      <formula1>OR(AND(MOD(IF(ISNUMBER(AH163), AH163, 0.5),1)=0, 0&lt;=AH163), AH163="-")</formula1>
    </dataValidation>
    <dataValidation type="whole" imeMode="disabled" allowBlank="1" showInputMessage="1" showErrorMessage="1" sqref="AW2:AX2">
      <formula1>0</formula1>
      <formula2>99</formula2>
    </dataValidation>
    <dataValidation type="list" allowBlank="1" showInputMessage="1" showErrorMessage="1" sqref="A88:E88">
      <formula1>T所見を踏まえた改善点</formula1>
    </dataValidation>
    <dataValidation type="list" allowBlank="1" showInputMessage="1" showErrorMessage="1" error="プルダウンリストから選択してください。" sqref="AD65:AF66">
      <formula1>"有,無"</formula1>
    </dataValidation>
    <dataValidation type="list" allowBlank="1" showInputMessage="1" showErrorMessage="1" error="プルダウンリストから選択してください。" sqref="AD61:AF64 AD67:AD78 AE67:AF71 AE73:AF78">
      <formula1>"○,△,×,‐"</formula1>
    </dataValidation>
    <dataValidation type="list" allowBlank="1" showInputMessage="1" showErrorMessage="1" sqref="AO158 AO192 AR52">
      <formula1>"　, ☑"</formula1>
    </dataValidation>
    <dataValidation type="list" allowBlank="1" showInputMessage="1" showErrorMessage="1" sqref="S5:X5">
      <formula1>T終了年度</formula1>
    </dataValidation>
    <dataValidation type="list" allowBlank="1" showInputMessage="1" showErrorMessage="1" sqref="H80:I80">
      <formula1>T事業番号</formula1>
    </dataValidation>
    <dataValidation type="custom" imeMode="disabled" allowBlank="1" showInputMessage="1" showErrorMessage="1" sqref="AY23 P13:AX13 AR15:AX15 P14:AQ18 AR18:AX18 P19:AJ19 Y138:AB140 AU138:AX140 Y144:AB146 AU144:AX146 Y150:AB151 AU150:AX151 Y155:AB156 AU155:AX156 Y163:AB163 AL163:AO163 Y167:AB167 AL167:AO167 Y171:AB171 AL171:AO171 Y175:AB175 AL175:AO175 Y179:AB179 AL179:AO179 Y183:AB183 AL183:AO183 Y187:AB187 AL187:AO187 Y191:AB191 AL191:AO191 AE33:AX33 AE27:AX28 AQ36:AR36 AU36:AX36 AE37:AX39 AQ41:AR41 AU41:AX41 AE42:AX44 AQ46:AR46 AU46:AX46 AE47:AX49 AE30:AX31 P23:AC24">
      <formula1>OR(ISNUMBER(P13), P13="-")</formula1>
    </dataValidation>
    <dataValidation type="list" allowBlank="1" showInputMessage="1" showErrorMessage="1" sqref="Q99:R99 AC99:AD99 AO99:AP99">
      <formula1>#REF!</formula1>
    </dataValidation>
    <dataValidation type="custom" allowBlank="1" showInputMessage="1" showErrorMessage="1" errorTitle="法人番号チェック" error="法人番号は13桁の数字で入力してください。" sqref="J191:O191 J187:O187 J183:O183 J179:O179 J175:O175 J171:O171 J167:O167 J163:O163">
      <formula1>OR(J163="-",AND(LEN(J163)=13,IFERROR(SEARCH("-",J163),"")="",IFERROR(SEARCH(".",J163),"")="",ISNUMBER(J163)))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9" max="16383" man="1"/>
    <brk id="58" max="49" man="1"/>
    <brk id="99" max="49" man="1"/>
    <brk id="118" max="49" man="1"/>
    <brk id="147" max="16383" man="1"/>
    <brk id="179"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U98:V98 I98:J98 AG98:AH98 AR98:AS98</xm:sqref>
        </x14:dataValidation>
        <x14:dataValidation type="list" allowBlank="1" showInputMessage="1" showErrorMessage="1">
          <x14:formula1>
            <xm:f>入力規則等!$U$40:$U$42</xm:f>
          </x14:formula1>
          <xm:sqref>AG97:AH97 U97:V97 I97:J97 AR97:AS97</xm:sqref>
        </x14:dataValidation>
        <x14:dataValidation type="list" allowBlank="1" showInputMessage="1" showErrorMessage="1">
          <x14:formula1>
            <xm:f>入力規則等!$AG$2:$AG$13</xm:f>
          </x14:formula1>
          <xm:sqref>AC163:AG163 AC167:AG167 AC171:AG171 AC175:AG175 AC179:AG179 AC183:AG183 AC187:AG187 AC191:AG191</xm:sqref>
        </x14:dataValidation>
        <x14:dataValidation type="list" allowBlank="1" showInputMessage="1" showErrorMessage="1">
          <x14:formula1>
            <xm:f>入力規則等!$AI$2:$AI$8</xm:f>
          </x14:formula1>
          <xm:sqref>J56:T56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AO97:AP98 Q97:S98 AC97:AE98 E97:G98</xm:sqref>
        </x14:dataValidation>
        <x14:dataValidation type="list" allowBlank="1" showInputMessage="1" showErrorMessage="1">
          <x14:formula1>
            <xm:f>入力規則等!$U$48</xm:f>
          </x14:formula1>
          <xm:sqref>E99:F99</xm:sqref>
        </x14:dataValidation>
        <x14:dataValidation type="list" allowBlank="1" showInputMessage="1" showErrorMessage="1">
          <x14:formula1>
            <xm:f>入力規則等!$U$13:$U$35</xm:f>
          </x14:formula1>
          <xm:sqref>AJ2:AM2 E80:G80 AE99:AG99 G99:I99 AQ99:AS99 S99:U99</xm:sqref>
        </x14:dataValidation>
        <x14:dataValidation type="list" allowBlank="1" showInputMessage="1" showErrorMessage="1">
          <x14:formula1>
            <xm:f>入力規則等!$U$56:$U$58</xm:f>
          </x14:formula1>
          <xm:sqref>J99:K99 AT99:AU99 AH99:AI99 V99:W99</xm:sqref>
        </x14:dataValidation>
        <x14:dataValidation type="list" allowBlank="1" showInputMessage="1" showErrorMessage="1">
          <x14:formula1>
            <xm:f>入力規則等!$U$49</xm:f>
          </x14:formula1>
          <xm:sqref>C80:D80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76</v>
      </c>
      <c r="B1" s="24" t="s">
        <v>77</v>
      </c>
      <c r="F1" s="25" t="s">
        <v>4</v>
      </c>
      <c r="G1" s="25" t="s">
        <v>66</v>
      </c>
      <c r="K1" s="26" t="s">
        <v>94</v>
      </c>
      <c r="L1" s="24" t="s">
        <v>77</v>
      </c>
      <c r="O1" s="12"/>
      <c r="P1" s="25" t="s">
        <v>5</v>
      </c>
      <c r="Q1" s="25" t="s">
        <v>66</v>
      </c>
      <c r="T1" s="12"/>
      <c r="U1" s="28" t="s">
        <v>157</v>
      </c>
      <c r="W1" s="28" t="s">
        <v>156</v>
      </c>
      <c r="Y1" s="28" t="s">
        <v>74</v>
      </c>
      <c r="Z1" s="28" t="s">
        <v>409</v>
      </c>
      <c r="AA1" s="28" t="s">
        <v>75</v>
      </c>
      <c r="AB1" s="28" t="s">
        <v>410</v>
      </c>
      <c r="AC1" s="28" t="s">
        <v>32</v>
      </c>
      <c r="AD1" s="27"/>
      <c r="AE1" s="28" t="s">
        <v>44</v>
      </c>
      <c r="AF1" s="29"/>
      <c r="AG1" s="46" t="s">
        <v>190</v>
      </c>
      <c r="AI1" s="46" t="s">
        <v>193</v>
      </c>
      <c r="AK1" s="46" t="s">
        <v>198</v>
      </c>
      <c r="AM1" s="69"/>
      <c r="AN1" s="69"/>
      <c r="AP1" s="27" t="s">
        <v>239</v>
      </c>
    </row>
    <row r="2" spans="1:42" ht="13.5" customHeight="1" x14ac:dyDescent="0.15">
      <c r="A2" s="13" t="s">
        <v>78</v>
      </c>
      <c r="B2" s="14"/>
      <c r="C2" s="12" t="str">
        <f>IF(B2="","",A2)</f>
        <v/>
      </c>
      <c r="D2" s="12" t="str">
        <f>IF(C2="","",IF(D1&lt;&gt;"",CONCATENATE(D1,"、",C2),C2))</f>
        <v/>
      </c>
      <c r="F2" s="11" t="s">
        <v>65</v>
      </c>
      <c r="G2" s="16" t="s">
        <v>593</v>
      </c>
      <c r="H2" s="12" t="str">
        <f>IF(G2="","",F2)</f>
        <v>一般会計</v>
      </c>
      <c r="I2" s="12" t="str">
        <f>IF(H2="","",IF(I1&lt;&gt;"",CONCATENATE(I1,"、",H2),H2))</f>
        <v>一般会計</v>
      </c>
      <c r="K2" s="13" t="s">
        <v>95</v>
      </c>
      <c r="L2" s="14"/>
      <c r="M2" s="12" t="str">
        <f>IF(L2="","",K2)</f>
        <v/>
      </c>
      <c r="N2" s="12" t="str">
        <f>IF(M2="","",IF(N1&lt;&gt;"",CONCATENATE(N1,"、",M2),M2))</f>
        <v/>
      </c>
      <c r="O2" s="12"/>
      <c r="P2" s="11" t="s">
        <v>67</v>
      </c>
      <c r="Q2" s="16" t="s">
        <v>602</v>
      </c>
      <c r="R2" s="12" t="str">
        <f>IF(Q2="","",P2)</f>
        <v>直接実施</v>
      </c>
      <c r="S2" s="12" t="str">
        <f>IF(R2="","",IF(S1&lt;&gt;"",CONCATENATE(S1,"、",R2),R2))</f>
        <v>直接実施</v>
      </c>
      <c r="T2" s="12"/>
      <c r="U2" s="84">
        <v>21</v>
      </c>
      <c r="W2" s="31" t="s">
        <v>162</v>
      </c>
      <c r="Y2" s="31" t="s">
        <v>61</v>
      </c>
      <c r="Z2" s="31" t="s">
        <v>61</v>
      </c>
      <c r="AA2" s="78" t="s">
        <v>278</v>
      </c>
      <c r="AB2" s="78" t="s">
        <v>504</v>
      </c>
      <c r="AC2" s="79" t="s">
        <v>127</v>
      </c>
      <c r="AD2" s="27"/>
      <c r="AE2" s="38" t="s">
        <v>158</v>
      </c>
      <c r="AF2" s="29"/>
      <c r="AG2" s="47" t="s">
        <v>247</v>
      </c>
      <c r="AI2" s="46" t="s">
        <v>275</v>
      </c>
      <c r="AK2" s="46" t="s">
        <v>199</v>
      </c>
      <c r="AM2" s="69"/>
      <c r="AN2" s="69"/>
      <c r="AP2" s="47" t="s">
        <v>247</v>
      </c>
    </row>
    <row r="3" spans="1:42" ht="13.5" customHeight="1" x14ac:dyDescent="0.15">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t="s">
        <v>593</v>
      </c>
      <c r="M3" s="12" t="str">
        <f t="shared" ref="M3:M11" si="2">IF(L3="","",K3)</f>
        <v>文教及び科学振興</v>
      </c>
      <c r="N3" s="12" t="str">
        <f>IF(M3="",N2,IF(N2&lt;&gt;"",CONCATENATE(N2,"、",M3),M3))</f>
        <v>文教及び科学振興</v>
      </c>
      <c r="O3" s="12"/>
      <c r="P3" s="11" t="s">
        <v>68</v>
      </c>
      <c r="Q3" s="16" t="s">
        <v>593</v>
      </c>
      <c r="R3" s="12" t="str">
        <f t="shared" ref="R3:R8" si="3">IF(Q3="","",P3)</f>
        <v>委託・請負</v>
      </c>
      <c r="S3" s="12" t="str">
        <f t="shared" ref="S3:S8" si="4">IF(R3="",S2,IF(S2&lt;&gt;"",CONCATENATE(S2,"、",R3),R3))</f>
        <v>直接実施、委託・請負</v>
      </c>
      <c r="T3" s="12"/>
      <c r="U3" s="31" t="s">
        <v>535</v>
      </c>
      <c r="W3" s="31" t="s">
        <v>137</v>
      </c>
      <c r="Y3" s="31" t="s">
        <v>62</v>
      </c>
      <c r="Z3" s="31" t="s">
        <v>411</v>
      </c>
      <c r="AA3" s="78" t="s">
        <v>377</v>
      </c>
      <c r="AB3" s="78" t="s">
        <v>505</v>
      </c>
      <c r="AC3" s="79" t="s">
        <v>128</v>
      </c>
      <c r="AD3" s="27"/>
      <c r="AE3" s="38" t="s">
        <v>159</v>
      </c>
      <c r="AF3" s="29"/>
      <c r="AG3" s="47" t="s">
        <v>248</v>
      </c>
      <c r="AI3" s="46" t="s">
        <v>192</v>
      </c>
      <c r="AK3" s="46" t="str">
        <f>CHAR(CODE(AK2)+1)</f>
        <v>B</v>
      </c>
      <c r="AM3" s="69"/>
      <c r="AN3" s="69"/>
      <c r="AP3" s="47" t="s">
        <v>248</v>
      </c>
    </row>
    <row r="4" spans="1:42" ht="13.5" customHeight="1" x14ac:dyDescent="0.15">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文教及び科学振興</v>
      </c>
      <c r="O4" s="12"/>
      <c r="P4" s="11" t="s">
        <v>69</v>
      </c>
      <c r="Q4" s="16"/>
      <c r="R4" s="12" t="str">
        <f t="shared" si="3"/>
        <v/>
      </c>
      <c r="S4" s="12" t="str">
        <f t="shared" si="4"/>
        <v>直接実施、委託・請負</v>
      </c>
      <c r="T4" s="12"/>
      <c r="U4" s="31" t="s">
        <v>590</v>
      </c>
      <c r="W4" s="31" t="s">
        <v>138</v>
      </c>
      <c r="Y4" s="31" t="s">
        <v>284</v>
      </c>
      <c r="Z4" s="31" t="s">
        <v>412</v>
      </c>
      <c r="AA4" s="78" t="s">
        <v>378</v>
      </c>
      <c r="AB4" s="78" t="s">
        <v>506</v>
      </c>
      <c r="AC4" s="78" t="s">
        <v>129</v>
      </c>
      <c r="AD4" s="27"/>
      <c r="AE4" s="38" t="s">
        <v>160</v>
      </c>
      <c r="AF4" s="29"/>
      <c r="AG4" s="47" t="s">
        <v>249</v>
      </c>
      <c r="AI4" s="46" t="s">
        <v>194</v>
      </c>
      <c r="AK4" s="46" t="str">
        <f t="shared" ref="AK4:AK49" si="7">CHAR(CODE(AK3)+1)</f>
        <v>C</v>
      </c>
      <c r="AM4" s="69"/>
      <c r="AN4" s="69"/>
      <c r="AP4" s="47" t="s">
        <v>249</v>
      </c>
    </row>
    <row r="5" spans="1:42" ht="13.5" customHeight="1" x14ac:dyDescent="0.15">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文教及び科学振興</v>
      </c>
      <c r="O5" s="12"/>
      <c r="P5" s="11" t="s">
        <v>70</v>
      </c>
      <c r="Q5" s="16"/>
      <c r="R5" s="12" t="str">
        <f t="shared" si="3"/>
        <v/>
      </c>
      <c r="S5" s="12" t="str">
        <f t="shared" si="4"/>
        <v>直接実施、委託・請負</v>
      </c>
      <c r="T5" s="12"/>
      <c r="W5" s="31" t="s">
        <v>559</v>
      </c>
      <c r="Y5" s="31" t="s">
        <v>285</v>
      </c>
      <c r="Z5" s="31" t="s">
        <v>413</v>
      </c>
      <c r="AA5" s="78" t="s">
        <v>379</v>
      </c>
      <c r="AB5" s="78" t="s">
        <v>507</v>
      </c>
      <c r="AC5" s="78" t="s">
        <v>161</v>
      </c>
      <c r="AD5" s="30"/>
      <c r="AE5" s="38" t="s">
        <v>259</v>
      </c>
      <c r="AF5" s="29"/>
      <c r="AG5" s="47" t="s">
        <v>250</v>
      </c>
      <c r="AI5" s="46" t="s">
        <v>282</v>
      </c>
      <c r="AK5" s="46" t="str">
        <f t="shared" si="7"/>
        <v>D</v>
      </c>
      <c r="AP5" s="47" t="s">
        <v>250</v>
      </c>
    </row>
    <row r="6" spans="1:42" ht="13.5" customHeight="1" x14ac:dyDescent="0.15">
      <c r="A6" s="13" t="s">
        <v>82</v>
      </c>
      <c r="B6" s="14" t="s">
        <v>593</v>
      </c>
      <c r="C6" s="12" t="str">
        <f t="shared" si="0"/>
        <v>科学技術・イノベーション</v>
      </c>
      <c r="D6" s="12" t="str">
        <f t="shared" ref="D6:D21" si="8">IF(C6="",D5,IF(D5&lt;&gt;"",CONCATENATE(D5,"、",C6),C6))</f>
        <v>科学技術・イノベーション</v>
      </c>
      <c r="F6" s="17" t="s">
        <v>107</v>
      </c>
      <c r="G6" s="16"/>
      <c r="H6" s="12" t="str">
        <f t="shared" si="1"/>
        <v/>
      </c>
      <c r="I6" s="12" t="str">
        <f t="shared" si="5"/>
        <v>一般会計</v>
      </c>
      <c r="K6" s="13" t="s">
        <v>99</v>
      </c>
      <c r="L6" s="14"/>
      <c r="M6" s="12" t="str">
        <f t="shared" si="2"/>
        <v/>
      </c>
      <c r="N6" s="12" t="str">
        <f t="shared" si="6"/>
        <v>文教及び科学振興</v>
      </c>
      <c r="O6" s="12"/>
      <c r="P6" s="11" t="s">
        <v>71</v>
      </c>
      <c r="Q6" s="16" t="s">
        <v>593</v>
      </c>
      <c r="R6" s="12" t="str">
        <f t="shared" si="3"/>
        <v>交付</v>
      </c>
      <c r="S6" s="12" t="str">
        <f t="shared" si="4"/>
        <v>直接実施、委託・請負、交付</v>
      </c>
      <c r="T6" s="12"/>
      <c r="U6" s="31" t="s">
        <v>261</v>
      </c>
      <c r="W6" s="31" t="s">
        <v>561</v>
      </c>
      <c r="Y6" s="31" t="s">
        <v>286</v>
      </c>
      <c r="Z6" s="31" t="s">
        <v>414</v>
      </c>
      <c r="AA6" s="78" t="s">
        <v>380</v>
      </c>
      <c r="AB6" s="78" t="s">
        <v>508</v>
      </c>
      <c r="AC6" s="78" t="s">
        <v>130</v>
      </c>
      <c r="AD6" s="30"/>
      <c r="AE6" s="38" t="s">
        <v>257</v>
      </c>
      <c r="AF6" s="29"/>
      <c r="AG6" s="47" t="s">
        <v>251</v>
      </c>
      <c r="AI6" s="46" t="s">
        <v>283</v>
      </c>
      <c r="AK6" s="46" t="str">
        <f>CHAR(CODE(AK5)+1)</f>
        <v>E</v>
      </c>
      <c r="AP6" s="47" t="s">
        <v>251</v>
      </c>
    </row>
    <row r="7" spans="1:42" ht="13.5" customHeight="1" x14ac:dyDescent="0.15">
      <c r="A7" s="13" t="s">
        <v>83</v>
      </c>
      <c r="B7" s="14"/>
      <c r="C7" s="12" t="str">
        <f t="shared" si="0"/>
        <v/>
      </c>
      <c r="D7" s="12" t="str">
        <f t="shared" si="8"/>
        <v>科学技術・イノベーション</v>
      </c>
      <c r="F7" s="17" t="s">
        <v>206</v>
      </c>
      <c r="G7" s="16"/>
      <c r="H7" s="12" t="str">
        <f t="shared" si="1"/>
        <v/>
      </c>
      <c r="I7" s="12" t="str">
        <f t="shared" si="5"/>
        <v>一般会計</v>
      </c>
      <c r="K7" s="13" t="s">
        <v>100</v>
      </c>
      <c r="L7" s="14"/>
      <c r="M7" s="12" t="str">
        <f t="shared" si="2"/>
        <v/>
      </c>
      <c r="N7" s="12" t="str">
        <f t="shared" si="6"/>
        <v>文教及び科学振興</v>
      </c>
      <c r="O7" s="12"/>
      <c r="P7" s="11" t="s">
        <v>72</v>
      </c>
      <c r="Q7" s="16"/>
      <c r="R7" s="12" t="str">
        <f t="shared" si="3"/>
        <v/>
      </c>
      <c r="S7" s="12" t="str">
        <f t="shared" si="4"/>
        <v>直接実施、委託・請負、交付</v>
      </c>
      <c r="T7" s="12"/>
      <c r="U7" s="31"/>
      <c r="W7" s="31" t="s">
        <v>139</v>
      </c>
      <c r="Y7" s="31" t="s">
        <v>287</v>
      </c>
      <c r="Z7" s="31" t="s">
        <v>415</v>
      </c>
      <c r="AA7" s="78" t="s">
        <v>381</v>
      </c>
      <c r="AB7" s="78" t="s">
        <v>509</v>
      </c>
      <c r="AC7" s="30"/>
      <c r="AD7" s="30"/>
      <c r="AE7" s="31" t="s">
        <v>130</v>
      </c>
      <c r="AF7" s="29"/>
      <c r="AG7" s="47" t="s">
        <v>252</v>
      </c>
      <c r="AH7" s="72"/>
      <c r="AI7" s="47" t="s">
        <v>271</v>
      </c>
      <c r="AK7" s="46" t="str">
        <f>CHAR(CODE(AK6)+1)</f>
        <v>F</v>
      </c>
      <c r="AP7" s="47" t="s">
        <v>252</v>
      </c>
    </row>
    <row r="8" spans="1:42" ht="13.5" customHeight="1" x14ac:dyDescent="0.15">
      <c r="A8" s="13" t="s">
        <v>84</v>
      </c>
      <c r="B8" s="14"/>
      <c r="C8" s="12" t="str">
        <f t="shared" si="0"/>
        <v/>
      </c>
      <c r="D8" s="12" t="str">
        <f t="shared" si="8"/>
        <v>科学技術・イノベーション</v>
      </c>
      <c r="F8" s="17" t="s">
        <v>108</v>
      </c>
      <c r="G8" s="16"/>
      <c r="H8" s="12" t="str">
        <f t="shared" si="1"/>
        <v/>
      </c>
      <c r="I8" s="12" t="str">
        <f t="shared" si="5"/>
        <v>一般会計</v>
      </c>
      <c r="K8" s="13" t="s">
        <v>101</v>
      </c>
      <c r="L8" s="14"/>
      <c r="M8" s="12" t="str">
        <f t="shared" si="2"/>
        <v/>
      </c>
      <c r="N8" s="12" t="str">
        <f t="shared" si="6"/>
        <v>文教及び科学振興</v>
      </c>
      <c r="O8" s="12"/>
      <c r="P8" s="11" t="s">
        <v>73</v>
      </c>
      <c r="Q8" s="16"/>
      <c r="R8" s="12" t="str">
        <f t="shared" si="3"/>
        <v/>
      </c>
      <c r="S8" s="12" t="str">
        <f t="shared" si="4"/>
        <v>直接実施、委託・請負、交付</v>
      </c>
      <c r="T8" s="12"/>
      <c r="U8" s="31" t="s">
        <v>280</v>
      </c>
      <c r="W8" s="31" t="s">
        <v>140</v>
      </c>
      <c r="Y8" s="31" t="s">
        <v>288</v>
      </c>
      <c r="Z8" s="31" t="s">
        <v>416</v>
      </c>
      <c r="AA8" s="78" t="s">
        <v>382</v>
      </c>
      <c r="AB8" s="78" t="s">
        <v>510</v>
      </c>
      <c r="AC8" s="30"/>
      <c r="AD8" s="30"/>
      <c r="AE8" s="30"/>
      <c r="AF8" s="29"/>
      <c r="AG8" s="47" t="s">
        <v>253</v>
      </c>
      <c r="AI8" s="46" t="s">
        <v>272</v>
      </c>
      <c r="AK8" s="46" t="str">
        <f t="shared" si="7"/>
        <v>G</v>
      </c>
      <c r="AP8" s="47" t="s">
        <v>253</v>
      </c>
    </row>
    <row r="9" spans="1:42" ht="13.5" customHeight="1" x14ac:dyDescent="0.15">
      <c r="A9" s="13" t="s">
        <v>85</v>
      </c>
      <c r="B9" s="14"/>
      <c r="C9" s="12" t="str">
        <f t="shared" si="0"/>
        <v/>
      </c>
      <c r="D9" s="12" t="str">
        <f t="shared" si="8"/>
        <v>科学技術・イノベーション</v>
      </c>
      <c r="F9" s="17" t="s">
        <v>207</v>
      </c>
      <c r="G9" s="16"/>
      <c r="H9" s="12" t="str">
        <f t="shared" si="1"/>
        <v/>
      </c>
      <c r="I9" s="12" t="str">
        <f t="shared" si="5"/>
        <v>一般会計</v>
      </c>
      <c r="K9" s="13" t="s">
        <v>102</v>
      </c>
      <c r="L9" s="14"/>
      <c r="M9" s="12" t="str">
        <f t="shared" si="2"/>
        <v/>
      </c>
      <c r="N9" s="12" t="str">
        <f t="shared" si="6"/>
        <v>文教及び科学振興</v>
      </c>
      <c r="O9" s="12"/>
      <c r="P9" s="12"/>
      <c r="Q9" s="18"/>
      <c r="T9" s="12"/>
      <c r="U9" s="31" t="s">
        <v>281</v>
      </c>
      <c r="W9" s="31" t="s">
        <v>141</v>
      </c>
      <c r="Y9" s="31" t="s">
        <v>289</v>
      </c>
      <c r="Z9" s="31" t="s">
        <v>417</v>
      </c>
      <c r="AA9" s="78" t="s">
        <v>383</v>
      </c>
      <c r="AB9" s="78" t="s">
        <v>511</v>
      </c>
      <c r="AC9" s="30"/>
      <c r="AD9" s="30"/>
      <c r="AE9" s="30"/>
      <c r="AF9" s="29"/>
      <c r="AG9" s="47" t="s">
        <v>254</v>
      </c>
      <c r="AI9" s="68"/>
      <c r="AK9" s="46" t="str">
        <f t="shared" si="7"/>
        <v>H</v>
      </c>
      <c r="AP9" s="47" t="s">
        <v>254</v>
      </c>
    </row>
    <row r="10" spans="1:42" ht="13.5" customHeight="1" x14ac:dyDescent="0.15">
      <c r="A10" s="13" t="s">
        <v>227</v>
      </c>
      <c r="B10" s="14"/>
      <c r="C10" s="12" t="str">
        <f t="shared" si="0"/>
        <v/>
      </c>
      <c r="D10" s="12" t="str">
        <f t="shared" si="8"/>
        <v>科学技術・イノベーション</v>
      </c>
      <c r="F10" s="17" t="s">
        <v>109</v>
      </c>
      <c r="G10" s="16"/>
      <c r="H10" s="12" t="str">
        <f t="shared" si="1"/>
        <v/>
      </c>
      <c r="I10" s="12" t="str">
        <f t="shared" si="5"/>
        <v>一般会計</v>
      </c>
      <c r="K10" s="13" t="s">
        <v>228</v>
      </c>
      <c r="L10" s="14"/>
      <c r="M10" s="12" t="str">
        <f t="shared" si="2"/>
        <v/>
      </c>
      <c r="N10" s="12" t="str">
        <f t="shared" si="6"/>
        <v>文教及び科学振興</v>
      </c>
      <c r="O10" s="12"/>
      <c r="P10" s="12" t="str">
        <f>S8</f>
        <v>直接実施、委託・請負、交付</v>
      </c>
      <c r="Q10" s="18"/>
      <c r="T10" s="12"/>
      <c r="W10" s="31" t="s">
        <v>142</v>
      </c>
      <c r="Y10" s="31" t="s">
        <v>290</v>
      </c>
      <c r="Z10" s="31" t="s">
        <v>418</v>
      </c>
      <c r="AA10" s="78" t="s">
        <v>384</v>
      </c>
      <c r="AB10" s="78" t="s">
        <v>512</v>
      </c>
      <c r="AC10" s="30"/>
      <c r="AD10" s="30"/>
      <c r="AE10" s="30"/>
      <c r="AF10" s="29"/>
      <c r="AG10" s="47" t="s">
        <v>242</v>
      </c>
      <c r="AK10" s="46" t="str">
        <f t="shared" si="7"/>
        <v>I</v>
      </c>
      <c r="AP10" s="46" t="s">
        <v>240</v>
      </c>
    </row>
    <row r="11" spans="1:42" ht="13.5" customHeight="1" x14ac:dyDescent="0.15">
      <c r="A11" s="13" t="s">
        <v>86</v>
      </c>
      <c r="B11" s="14"/>
      <c r="C11" s="12" t="str">
        <f t="shared" si="0"/>
        <v/>
      </c>
      <c r="D11" s="12" t="str">
        <f t="shared" si="8"/>
        <v>科学技術・イノベーション</v>
      </c>
      <c r="F11" s="17" t="s">
        <v>110</v>
      </c>
      <c r="G11" s="16"/>
      <c r="H11" s="12" t="str">
        <f t="shared" si="1"/>
        <v/>
      </c>
      <c r="I11" s="12" t="str">
        <f t="shared" si="5"/>
        <v>一般会計</v>
      </c>
      <c r="K11" s="13" t="s">
        <v>103</v>
      </c>
      <c r="L11" s="14"/>
      <c r="M11" s="12" t="str">
        <f t="shared" si="2"/>
        <v/>
      </c>
      <c r="N11" s="12" t="str">
        <f t="shared" si="6"/>
        <v>文教及び科学振興</v>
      </c>
      <c r="O11" s="12"/>
      <c r="P11" s="12"/>
      <c r="Q11" s="18"/>
      <c r="T11" s="12"/>
      <c r="W11" s="31" t="s">
        <v>587</v>
      </c>
      <c r="Y11" s="31" t="s">
        <v>291</v>
      </c>
      <c r="Z11" s="31" t="s">
        <v>419</v>
      </c>
      <c r="AA11" s="78" t="s">
        <v>385</v>
      </c>
      <c r="AB11" s="78" t="s">
        <v>513</v>
      </c>
      <c r="AC11" s="30"/>
      <c r="AD11" s="30"/>
      <c r="AE11" s="30"/>
      <c r="AF11" s="29"/>
      <c r="AG11" s="46" t="s">
        <v>245</v>
      </c>
      <c r="AK11" s="46" t="str">
        <f t="shared" si="7"/>
        <v>J</v>
      </c>
    </row>
    <row r="12" spans="1:42" ht="13.5" customHeight="1" x14ac:dyDescent="0.15">
      <c r="A12" s="13" t="s">
        <v>87</v>
      </c>
      <c r="B12" s="14"/>
      <c r="C12" s="12" t="str">
        <f t="shared" ref="C12:C23" si="9">IF(B12="","",A12)</f>
        <v/>
      </c>
      <c r="D12" s="12" t="str">
        <f t="shared" si="8"/>
        <v>科学技術・イノベーション</v>
      </c>
      <c r="F12" s="17" t="s">
        <v>111</v>
      </c>
      <c r="G12" s="16"/>
      <c r="H12" s="12" t="str">
        <f t="shared" si="1"/>
        <v/>
      </c>
      <c r="I12" s="12" t="str">
        <f t="shared" si="5"/>
        <v>一般会計</v>
      </c>
      <c r="K12" s="12"/>
      <c r="L12" s="12"/>
      <c r="O12" s="12"/>
      <c r="P12" s="12"/>
      <c r="Q12" s="18"/>
      <c r="T12" s="12"/>
      <c r="U12" s="28" t="s">
        <v>536</v>
      </c>
      <c r="W12" s="31" t="s">
        <v>143</v>
      </c>
      <c r="Y12" s="31" t="s">
        <v>292</v>
      </c>
      <c r="Z12" s="31" t="s">
        <v>420</v>
      </c>
      <c r="AA12" s="78" t="s">
        <v>386</v>
      </c>
      <c r="AB12" s="78" t="s">
        <v>514</v>
      </c>
      <c r="AC12" s="30"/>
      <c r="AD12" s="30"/>
      <c r="AE12" s="30"/>
      <c r="AF12" s="29"/>
      <c r="AG12" s="46" t="s">
        <v>243</v>
      </c>
      <c r="AK12" s="46" t="str">
        <f t="shared" si="7"/>
        <v>K</v>
      </c>
    </row>
    <row r="13" spans="1:42" ht="13.5" customHeight="1" x14ac:dyDescent="0.15">
      <c r="A13" s="13" t="s">
        <v>88</v>
      </c>
      <c r="B13" s="14"/>
      <c r="C13" s="12" t="str">
        <f t="shared" si="9"/>
        <v/>
      </c>
      <c r="D13" s="12" t="str">
        <f t="shared" si="8"/>
        <v>科学技術・イノベーション</v>
      </c>
      <c r="F13" s="17" t="s">
        <v>112</v>
      </c>
      <c r="G13" s="16"/>
      <c r="H13" s="12" t="str">
        <f t="shared" si="1"/>
        <v/>
      </c>
      <c r="I13" s="12" t="str">
        <f t="shared" si="5"/>
        <v>一般会計</v>
      </c>
      <c r="K13" s="12" t="str">
        <f>N11</f>
        <v>文教及び科学振興</v>
      </c>
      <c r="L13" s="12"/>
      <c r="O13" s="12"/>
      <c r="P13" s="12"/>
      <c r="Q13" s="18"/>
      <c r="T13" s="12"/>
      <c r="U13" s="31" t="s">
        <v>162</v>
      </c>
      <c r="W13" s="31" t="s">
        <v>144</v>
      </c>
      <c r="Y13" s="31" t="s">
        <v>293</v>
      </c>
      <c r="Z13" s="31" t="s">
        <v>421</v>
      </c>
      <c r="AA13" s="78" t="s">
        <v>387</v>
      </c>
      <c r="AB13" s="78" t="s">
        <v>515</v>
      </c>
      <c r="AC13" s="30"/>
      <c r="AD13" s="30"/>
      <c r="AE13" s="30"/>
      <c r="AF13" s="29"/>
      <c r="AG13" s="46" t="s">
        <v>244</v>
      </c>
      <c r="AK13" s="46" t="str">
        <f t="shared" si="7"/>
        <v>L</v>
      </c>
    </row>
    <row r="14" spans="1:42" ht="13.5" customHeight="1" x14ac:dyDescent="0.15">
      <c r="A14" s="13" t="s">
        <v>89</v>
      </c>
      <c r="B14" s="14"/>
      <c r="C14" s="12" t="str">
        <f t="shared" si="9"/>
        <v/>
      </c>
      <c r="D14" s="12" t="str">
        <f t="shared" si="8"/>
        <v>科学技術・イノベーション</v>
      </c>
      <c r="F14" s="17" t="s">
        <v>113</v>
      </c>
      <c r="G14" s="16"/>
      <c r="H14" s="12" t="str">
        <f t="shared" si="1"/>
        <v/>
      </c>
      <c r="I14" s="12" t="str">
        <f t="shared" si="5"/>
        <v>一般会計</v>
      </c>
      <c r="K14" s="12"/>
      <c r="L14" s="12"/>
      <c r="O14" s="12"/>
      <c r="P14" s="12"/>
      <c r="Q14" s="18"/>
      <c r="T14" s="12"/>
      <c r="U14" s="31" t="s">
        <v>537</v>
      </c>
      <c r="W14" s="31" t="s">
        <v>145</v>
      </c>
      <c r="Y14" s="31" t="s">
        <v>294</v>
      </c>
      <c r="Z14" s="31" t="s">
        <v>422</v>
      </c>
      <c r="AA14" s="78" t="s">
        <v>388</v>
      </c>
      <c r="AB14" s="78" t="s">
        <v>516</v>
      </c>
      <c r="AC14" s="30"/>
      <c r="AD14" s="30"/>
      <c r="AE14" s="30"/>
      <c r="AF14" s="29"/>
      <c r="AG14" s="68"/>
      <c r="AK14" s="46" t="str">
        <f t="shared" si="7"/>
        <v>M</v>
      </c>
    </row>
    <row r="15" spans="1:42" ht="13.5" customHeight="1" x14ac:dyDescent="0.15">
      <c r="A15" s="13" t="s">
        <v>90</v>
      </c>
      <c r="B15" s="14"/>
      <c r="C15" s="12" t="str">
        <f t="shared" si="9"/>
        <v/>
      </c>
      <c r="D15" s="12" t="str">
        <f t="shared" si="8"/>
        <v>科学技術・イノベーション</v>
      </c>
      <c r="F15" s="17" t="s">
        <v>114</v>
      </c>
      <c r="G15" s="16"/>
      <c r="H15" s="12" t="str">
        <f t="shared" si="1"/>
        <v/>
      </c>
      <c r="I15" s="12" t="str">
        <f t="shared" si="5"/>
        <v>一般会計</v>
      </c>
      <c r="K15" s="12"/>
      <c r="L15" s="12"/>
      <c r="O15" s="12"/>
      <c r="P15" s="12"/>
      <c r="Q15" s="18"/>
      <c r="T15" s="12"/>
      <c r="U15" s="31" t="s">
        <v>538</v>
      </c>
      <c r="W15" s="31" t="s">
        <v>146</v>
      </c>
      <c r="Y15" s="31" t="s">
        <v>295</v>
      </c>
      <c r="Z15" s="31" t="s">
        <v>423</v>
      </c>
      <c r="AA15" s="78" t="s">
        <v>389</v>
      </c>
      <c r="AB15" s="78" t="s">
        <v>517</v>
      </c>
      <c r="AC15" s="30"/>
      <c r="AD15" s="30"/>
      <c r="AE15" s="30"/>
      <c r="AF15" s="29"/>
      <c r="AG15" s="69"/>
      <c r="AK15" s="46" t="str">
        <f t="shared" si="7"/>
        <v>N</v>
      </c>
    </row>
    <row r="16" spans="1:42" ht="13.5" customHeight="1" x14ac:dyDescent="0.15">
      <c r="A16" s="13" t="s">
        <v>91</v>
      </c>
      <c r="B16" s="14"/>
      <c r="C16" s="12" t="str">
        <f t="shared" si="9"/>
        <v/>
      </c>
      <c r="D16" s="12" t="str">
        <f t="shared" si="8"/>
        <v>科学技術・イノベーション</v>
      </c>
      <c r="F16" s="17" t="s">
        <v>115</v>
      </c>
      <c r="G16" s="16"/>
      <c r="H16" s="12" t="str">
        <f t="shared" si="1"/>
        <v/>
      </c>
      <c r="I16" s="12" t="str">
        <f t="shared" si="5"/>
        <v>一般会計</v>
      </c>
      <c r="K16" s="12"/>
      <c r="L16" s="12"/>
      <c r="O16" s="12"/>
      <c r="P16" s="12"/>
      <c r="Q16" s="18"/>
      <c r="T16" s="12"/>
      <c r="U16" s="31" t="s">
        <v>539</v>
      </c>
      <c r="W16" s="31" t="s">
        <v>147</v>
      </c>
      <c r="Y16" s="31" t="s">
        <v>296</v>
      </c>
      <c r="Z16" s="31" t="s">
        <v>424</v>
      </c>
      <c r="AA16" s="78" t="s">
        <v>390</v>
      </c>
      <c r="AB16" s="78" t="s">
        <v>518</v>
      </c>
      <c r="AC16" s="30"/>
      <c r="AD16" s="30"/>
      <c r="AE16" s="30"/>
      <c r="AF16" s="29"/>
      <c r="AG16" s="69"/>
      <c r="AK16" s="46" t="str">
        <f t="shared" si="7"/>
        <v>O</v>
      </c>
    </row>
    <row r="17" spans="1:37" ht="13.5" customHeight="1" x14ac:dyDescent="0.15">
      <c r="A17" s="13" t="s">
        <v>92</v>
      </c>
      <c r="B17" s="14"/>
      <c r="C17" s="12" t="str">
        <f t="shared" si="9"/>
        <v/>
      </c>
      <c r="D17" s="12" t="str">
        <f t="shared" si="8"/>
        <v>科学技術・イノベーション</v>
      </c>
      <c r="F17" s="17" t="s">
        <v>116</v>
      </c>
      <c r="G17" s="16"/>
      <c r="H17" s="12" t="str">
        <f t="shared" si="1"/>
        <v/>
      </c>
      <c r="I17" s="12" t="str">
        <f t="shared" si="5"/>
        <v>一般会計</v>
      </c>
      <c r="K17" s="12"/>
      <c r="L17" s="12"/>
      <c r="O17" s="12"/>
      <c r="P17" s="12"/>
      <c r="Q17" s="18"/>
      <c r="T17" s="12"/>
      <c r="U17" s="31" t="s">
        <v>557</v>
      </c>
      <c r="W17" s="31" t="s">
        <v>148</v>
      </c>
      <c r="Y17" s="31" t="s">
        <v>297</v>
      </c>
      <c r="Z17" s="31" t="s">
        <v>425</v>
      </c>
      <c r="AA17" s="78" t="s">
        <v>391</v>
      </c>
      <c r="AB17" s="78" t="s">
        <v>519</v>
      </c>
      <c r="AC17" s="30"/>
      <c r="AD17" s="30"/>
      <c r="AE17" s="30"/>
      <c r="AF17" s="29"/>
      <c r="AG17" s="69"/>
      <c r="AK17" s="46" t="str">
        <f t="shared" si="7"/>
        <v>P</v>
      </c>
    </row>
    <row r="18" spans="1:37" ht="13.5" customHeight="1" x14ac:dyDescent="0.15">
      <c r="A18" s="13" t="s">
        <v>93</v>
      </c>
      <c r="B18" s="14"/>
      <c r="C18" s="12" t="str">
        <f t="shared" si="9"/>
        <v/>
      </c>
      <c r="D18" s="12" t="str">
        <f t="shared" si="8"/>
        <v>科学技術・イノベーション</v>
      </c>
      <c r="F18" s="17" t="s">
        <v>117</v>
      </c>
      <c r="G18" s="16"/>
      <c r="H18" s="12" t="str">
        <f t="shared" si="1"/>
        <v/>
      </c>
      <c r="I18" s="12" t="str">
        <f t="shared" si="5"/>
        <v>一般会計</v>
      </c>
      <c r="K18" s="12"/>
      <c r="L18" s="12"/>
      <c r="O18" s="12"/>
      <c r="P18" s="12"/>
      <c r="Q18" s="18"/>
      <c r="T18" s="12"/>
      <c r="U18" s="31" t="s">
        <v>540</v>
      </c>
      <c r="W18" s="31" t="s">
        <v>149</v>
      </c>
      <c r="Y18" s="31" t="s">
        <v>298</v>
      </c>
      <c r="Z18" s="31" t="s">
        <v>426</v>
      </c>
      <c r="AA18" s="78" t="s">
        <v>392</v>
      </c>
      <c r="AB18" s="78" t="s">
        <v>520</v>
      </c>
      <c r="AC18" s="30"/>
      <c r="AD18" s="30"/>
      <c r="AE18" s="30"/>
      <c r="AF18" s="29"/>
      <c r="AK18" s="46" t="str">
        <f t="shared" si="7"/>
        <v>Q</v>
      </c>
    </row>
    <row r="19" spans="1:37" ht="13.5" customHeight="1" x14ac:dyDescent="0.15">
      <c r="A19" s="13" t="s">
        <v>217</v>
      </c>
      <c r="B19" s="14"/>
      <c r="C19" s="12" t="str">
        <f t="shared" si="9"/>
        <v/>
      </c>
      <c r="D19" s="12" t="str">
        <f t="shared" si="8"/>
        <v>科学技術・イノベーション</v>
      </c>
      <c r="F19" s="17" t="s">
        <v>118</v>
      </c>
      <c r="G19" s="16"/>
      <c r="H19" s="12" t="str">
        <f t="shared" si="1"/>
        <v/>
      </c>
      <c r="I19" s="12" t="str">
        <f t="shared" si="5"/>
        <v>一般会計</v>
      </c>
      <c r="K19" s="12"/>
      <c r="L19" s="12"/>
      <c r="O19" s="12"/>
      <c r="P19" s="12"/>
      <c r="Q19" s="18"/>
      <c r="T19" s="12"/>
      <c r="U19" s="31" t="s">
        <v>541</v>
      </c>
      <c r="W19" s="31" t="s">
        <v>150</v>
      </c>
      <c r="Y19" s="31" t="s">
        <v>299</v>
      </c>
      <c r="Z19" s="31" t="s">
        <v>427</v>
      </c>
      <c r="AA19" s="78" t="s">
        <v>393</v>
      </c>
      <c r="AB19" s="78" t="s">
        <v>521</v>
      </c>
      <c r="AC19" s="30"/>
      <c r="AD19" s="30"/>
      <c r="AE19" s="30"/>
      <c r="AF19" s="29"/>
      <c r="AK19" s="46" t="str">
        <f t="shared" si="7"/>
        <v>R</v>
      </c>
    </row>
    <row r="20" spans="1:37" ht="13.5" customHeight="1" x14ac:dyDescent="0.15">
      <c r="A20" s="13" t="s">
        <v>218</v>
      </c>
      <c r="B20" s="14"/>
      <c r="C20" s="12" t="str">
        <f t="shared" si="9"/>
        <v/>
      </c>
      <c r="D20" s="12" t="str">
        <f t="shared" si="8"/>
        <v>科学技術・イノベーション</v>
      </c>
      <c r="F20" s="17" t="s">
        <v>216</v>
      </c>
      <c r="G20" s="16"/>
      <c r="H20" s="12" t="str">
        <f t="shared" si="1"/>
        <v/>
      </c>
      <c r="I20" s="12" t="str">
        <f t="shared" si="5"/>
        <v>一般会計</v>
      </c>
      <c r="K20" s="12"/>
      <c r="L20" s="12"/>
      <c r="O20" s="12"/>
      <c r="P20" s="12"/>
      <c r="Q20" s="18"/>
      <c r="T20" s="12"/>
      <c r="U20" s="31" t="s">
        <v>542</v>
      </c>
      <c r="W20" s="31" t="s">
        <v>151</v>
      </c>
      <c r="Y20" s="31" t="s">
        <v>300</v>
      </c>
      <c r="Z20" s="31" t="s">
        <v>428</v>
      </c>
      <c r="AA20" s="78" t="s">
        <v>394</v>
      </c>
      <c r="AB20" s="78" t="s">
        <v>522</v>
      </c>
      <c r="AC20" s="30"/>
      <c r="AD20" s="30"/>
      <c r="AE20" s="30"/>
      <c r="AF20" s="29"/>
      <c r="AK20" s="46" t="str">
        <f t="shared" si="7"/>
        <v>S</v>
      </c>
    </row>
    <row r="21" spans="1:37" ht="13.5" customHeight="1" x14ac:dyDescent="0.15">
      <c r="A21" s="13" t="s">
        <v>219</v>
      </c>
      <c r="B21" s="14"/>
      <c r="C21" s="12" t="str">
        <f t="shared" si="9"/>
        <v/>
      </c>
      <c r="D21" s="12" t="str">
        <f t="shared" si="8"/>
        <v>科学技術・イノベーション</v>
      </c>
      <c r="F21" s="17" t="s">
        <v>119</v>
      </c>
      <c r="G21" s="16"/>
      <c r="H21" s="12" t="str">
        <f t="shared" si="1"/>
        <v/>
      </c>
      <c r="I21" s="12" t="str">
        <f t="shared" si="5"/>
        <v>一般会計</v>
      </c>
      <c r="K21" s="12"/>
      <c r="L21" s="12"/>
      <c r="O21" s="12"/>
      <c r="P21" s="12"/>
      <c r="Q21" s="18"/>
      <c r="T21" s="12"/>
      <c r="U21" s="31" t="s">
        <v>543</v>
      </c>
      <c r="W21" s="31" t="s">
        <v>152</v>
      </c>
      <c r="Y21" s="31" t="s">
        <v>301</v>
      </c>
      <c r="Z21" s="31" t="s">
        <v>429</v>
      </c>
      <c r="AA21" s="78" t="s">
        <v>395</v>
      </c>
      <c r="AB21" s="78" t="s">
        <v>523</v>
      </c>
      <c r="AC21" s="30"/>
      <c r="AD21" s="30"/>
      <c r="AE21" s="30"/>
      <c r="AF21" s="29"/>
      <c r="AK21" s="46" t="str">
        <f t="shared" si="7"/>
        <v>T</v>
      </c>
    </row>
    <row r="22" spans="1:37" ht="13.5" customHeight="1" x14ac:dyDescent="0.15">
      <c r="A22" s="13" t="s">
        <v>220</v>
      </c>
      <c r="B22" s="14"/>
      <c r="C22" s="12" t="str">
        <f t="shared" si="9"/>
        <v/>
      </c>
      <c r="D22" s="12" t="str">
        <f>IF(C22="",D21,IF(D21&lt;&gt;"",CONCATENATE(D21,"、",C22),C22))</f>
        <v>科学技術・イノベーション</v>
      </c>
      <c r="F22" s="17" t="s">
        <v>120</v>
      </c>
      <c r="G22" s="16"/>
      <c r="H22" s="12" t="str">
        <f t="shared" si="1"/>
        <v/>
      </c>
      <c r="I22" s="12" t="str">
        <f t="shared" si="5"/>
        <v>一般会計</v>
      </c>
      <c r="K22" s="12"/>
      <c r="L22" s="12"/>
      <c r="O22" s="12"/>
      <c r="P22" s="12"/>
      <c r="Q22" s="18"/>
      <c r="T22" s="12"/>
      <c r="U22" s="31" t="s">
        <v>589</v>
      </c>
      <c r="W22" s="31" t="s">
        <v>153</v>
      </c>
      <c r="Y22" s="31" t="s">
        <v>302</v>
      </c>
      <c r="Z22" s="31" t="s">
        <v>430</v>
      </c>
      <c r="AA22" s="78" t="s">
        <v>396</v>
      </c>
      <c r="AB22" s="78" t="s">
        <v>524</v>
      </c>
      <c r="AC22" s="30"/>
      <c r="AD22" s="30"/>
      <c r="AE22" s="30"/>
      <c r="AF22" s="29"/>
      <c r="AK22" s="46" t="str">
        <f t="shared" si="7"/>
        <v>U</v>
      </c>
    </row>
    <row r="23" spans="1:37" ht="13.5" customHeight="1" x14ac:dyDescent="0.15">
      <c r="A23" s="75" t="s">
        <v>273</v>
      </c>
      <c r="B23" s="14"/>
      <c r="C23" s="12" t="str">
        <f t="shared" si="9"/>
        <v/>
      </c>
      <c r="D23" s="12" t="str">
        <f>IF(C23="",D22,IF(D22&lt;&gt;"",CONCATENATE(D22,"、",C23),C23))</f>
        <v>科学技術・イノベーション</v>
      </c>
      <c r="F23" s="17" t="s">
        <v>121</v>
      </c>
      <c r="G23" s="16"/>
      <c r="H23" s="12" t="str">
        <f t="shared" si="1"/>
        <v/>
      </c>
      <c r="I23" s="12" t="str">
        <f t="shared" si="5"/>
        <v>一般会計</v>
      </c>
      <c r="K23" s="12"/>
      <c r="L23" s="12"/>
      <c r="O23" s="12"/>
      <c r="P23" s="12"/>
      <c r="Q23" s="18"/>
      <c r="T23" s="12"/>
      <c r="U23" s="31" t="s">
        <v>544</v>
      </c>
      <c r="W23" s="31" t="s">
        <v>154</v>
      </c>
      <c r="Y23" s="31" t="s">
        <v>303</v>
      </c>
      <c r="Z23" s="31" t="s">
        <v>431</v>
      </c>
      <c r="AA23" s="78" t="s">
        <v>397</v>
      </c>
      <c r="AB23" s="78" t="s">
        <v>525</v>
      </c>
      <c r="AC23" s="30"/>
      <c r="AD23" s="30"/>
      <c r="AE23" s="30"/>
      <c r="AF23" s="29"/>
      <c r="AK23" s="46" t="str">
        <f t="shared" si="7"/>
        <v>V</v>
      </c>
    </row>
    <row r="24" spans="1:37" ht="13.5" customHeight="1" x14ac:dyDescent="0.15">
      <c r="A24" s="88"/>
      <c r="B24" s="73"/>
      <c r="F24" s="17" t="s">
        <v>276</v>
      </c>
      <c r="G24" s="16"/>
      <c r="H24" s="12" t="str">
        <f t="shared" si="1"/>
        <v/>
      </c>
      <c r="I24" s="12" t="str">
        <f t="shared" si="5"/>
        <v>一般会計</v>
      </c>
      <c r="K24" s="12"/>
      <c r="L24" s="12"/>
      <c r="O24" s="12"/>
      <c r="P24" s="12"/>
      <c r="Q24" s="18"/>
      <c r="T24" s="12"/>
      <c r="U24" s="31" t="s">
        <v>545</v>
      </c>
      <c r="W24" s="31" t="s">
        <v>155</v>
      </c>
      <c r="Y24" s="31" t="s">
        <v>304</v>
      </c>
      <c r="Z24" s="31" t="s">
        <v>432</v>
      </c>
      <c r="AA24" s="78" t="s">
        <v>398</v>
      </c>
      <c r="AB24" s="78" t="s">
        <v>526</v>
      </c>
      <c r="AC24" s="30"/>
      <c r="AD24" s="30"/>
      <c r="AE24" s="30"/>
      <c r="AF24" s="29"/>
      <c r="AK24" s="46" t="str">
        <f>CHAR(CODE(AK23)+1)</f>
        <v>W</v>
      </c>
    </row>
    <row r="25" spans="1:37" ht="13.5" customHeight="1" x14ac:dyDescent="0.15">
      <c r="A25" s="74"/>
      <c r="B25" s="73"/>
      <c r="F25" s="17" t="s">
        <v>122</v>
      </c>
      <c r="G25" s="16"/>
      <c r="H25" s="12" t="str">
        <f t="shared" si="1"/>
        <v/>
      </c>
      <c r="I25" s="12" t="str">
        <f t="shared" si="5"/>
        <v>一般会計</v>
      </c>
      <c r="K25" s="12"/>
      <c r="L25" s="12"/>
      <c r="O25" s="12"/>
      <c r="P25" s="12"/>
      <c r="Q25" s="18"/>
      <c r="T25" s="12"/>
      <c r="U25" s="31" t="s">
        <v>546</v>
      </c>
      <c r="W25" s="66"/>
      <c r="Y25" s="31" t="s">
        <v>305</v>
      </c>
      <c r="Z25" s="31" t="s">
        <v>433</v>
      </c>
      <c r="AA25" s="78" t="s">
        <v>399</v>
      </c>
      <c r="AB25" s="78" t="s">
        <v>527</v>
      </c>
      <c r="AC25" s="30"/>
      <c r="AD25" s="30"/>
      <c r="AE25" s="30"/>
      <c r="AF25" s="29"/>
      <c r="AK25" s="46" t="str">
        <f t="shared" si="7"/>
        <v>X</v>
      </c>
    </row>
    <row r="26" spans="1:37" ht="13.5" customHeight="1" x14ac:dyDescent="0.15">
      <c r="A26" s="74"/>
      <c r="B26" s="73"/>
      <c r="F26" s="17" t="s">
        <v>123</v>
      </c>
      <c r="G26" s="16"/>
      <c r="H26" s="12" t="str">
        <f t="shared" si="1"/>
        <v/>
      </c>
      <c r="I26" s="12" t="str">
        <f t="shared" si="5"/>
        <v>一般会計</v>
      </c>
      <c r="K26" s="12"/>
      <c r="L26" s="12"/>
      <c r="O26" s="12"/>
      <c r="P26" s="12"/>
      <c r="Q26" s="18"/>
      <c r="T26" s="12"/>
      <c r="U26" s="31" t="s">
        <v>547</v>
      </c>
      <c r="Y26" s="31" t="s">
        <v>306</v>
      </c>
      <c r="Z26" s="31" t="s">
        <v>434</v>
      </c>
      <c r="AA26" s="78" t="s">
        <v>400</v>
      </c>
      <c r="AB26" s="78" t="s">
        <v>528</v>
      </c>
      <c r="AC26" s="30"/>
      <c r="AD26" s="30"/>
      <c r="AE26" s="30"/>
      <c r="AF26" s="29"/>
      <c r="AK26" s="46" t="str">
        <f t="shared" si="7"/>
        <v>Y</v>
      </c>
    </row>
    <row r="27" spans="1:37" ht="13.5" customHeight="1" x14ac:dyDescent="0.15">
      <c r="A27" s="12" t="str">
        <f>IF(D23="", "-", D23)</f>
        <v>科学技術・イノベーション</v>
      </c>
      <c r="B27" s="12"/>
      <c r="F27" s="17" t="s">
        <v>124</v>
      </c>
      <c r="G27" s="16"/>
      <c r="H27" s="12" t="str">
        <f t="shared" si="1"/>
        <v/>
      </c>
      <c r="I27" s="12" t="str">
        <f t="shared" si="5"/>
        <v>一般会計</v>
      </c>
      <c r="K27" s="12"/>
      <c r="L27" s="12"/>
      <c r="O27" s="12"/>
      <c r="P27" s="12"/>
      <c r="Q27" s="18"/>
      <c r="T27" s="12"/>
      <c r="U27" s="31" t="s">
        <v>548</v>
      </c>
      <c r="Y27" s="31" t="s">
        <v>307</v>
      </c>
      <c r="Z27" s="31" t="s">
        <v>435</v>
      </c>
      <c r="AA27" s="78" t="s">
        <v>401</v>
      </c>
      <c r="AB27" s="78" t="s">
        <v>529</v>
      </c>
      <c r="AC27" s="30"/>
      <c r="AD27" s="30"/>
      <c r="AE27" s="30"/>
      <c r="AF27" s="29"/>
      <c r="AK27" s="46" t="str">
        <f>CHAR(CODE(AK26)+1)</f>
        <v>Z</v>
      </c>
    </row>
    <row r="28" spans="1:37" ht="13.5" customHeight="1" x14ac:dyDescent="0.15">
      <c r="B28" s="12"/>
      <c r="F28" s="17" t="s">
        <v>125</v>
      </c>
      <c r="G28" s="16"/>
      <c r="H28" s="12" t="str">
        <f t="shared" si="1"/>
        <v/>
      </c>
      <c r="I28" s="12" t="str">
        <f t="shared" si="5"/>
        <v>一般会計</v>
      </c>
      <c r="K28" s="12"/>
      <c r="L28" s="12"/>
      <c r="O28" s="12"/>
      <c r="P28" s="12"/>
      <c r="Q28" s="18"/>
      <c r="T28" s="12"/>
      <c r="U28" s="31" t="s">
        <v>549</v>
      </c>
      <c r="Y28" s="31" t="s">
        <v>308</v>
      </c>
      <c r="Z28" s="31" t="s">
        <v>436</v>
      </c>
      <c r="AA28" s="78" t="s">
        <v>402</v>
      </c>
      <c r="AB28" s="78" t="s">
        <v>530</v>
      </c>
      <c r="AC28" s="30"/>
      <c r="AD28" s="30"/>
      <c r="AE28" s="30"/>
      <c r="AF28" s="29"/>
      <c r="AK28" s="46" t="s">
        <v>200</v>
      </c>
    </row>
    <row r="29" spans="1:37" ht="13.5" customHeight="1" x14ac:dyDescent="0.15">
      <c r="A29" s="12"/>
      <c r="B29" s="12"/>
      <c r="F29" s="17" t="s">
        <v>208</v>
      </c>
      <c r="G29" s="16"/>
      <c r="H29" s="12" t="str">
        <f t="shared" si="1"/>
        <v/>
      </c>
      <c r="I29" s="12" t="str">
        <f t="shared" si="5"/>
        <v>一般会計</v>
      </c>
      <c r="K29" s="12"/>
      <c r="L29" s="12"/>
      <c r="O29" s="12"/>
      <c r="P29" s="12"/>
      <c r="Q29" s="18"/>
      <c r="T29" s="12"/>
      <c r="U29" s="31" t="s">
        <v>550</v>
      </c>
      <c r="Y29" s="31" t="s">
        <v>309</v>
      </c>
      <c r="Z29" s="31" t="s">
        <v>437</v>
      </c>
      <c r="AA29" s="78" t="s">
        <v>403</v>
      </c>
      <c r="AB29" s="78" t="s">
        <v>531</v>
      </c>
      <c r="AC29" s="30"/>
      <c r="AD29" s="30"/>
      <c r="AE29" s="30"/>
      <c r="AF29" s="29"/>
      <c r="AK29" s="46" t="str">
        <f t="shared" si="7"/>
        <v>b</v>
      </c>
    </row>
    <row r="30" spans="1:37" ht="13.5" customHeight="1" x14ac:dyDescent="0.15">
      <c r="A30" s="12"/>
      <c r="B30" s="12"/>
      <c r="F30" s="17" t="s">
        <v>209</v>
      </c>
      <c r="G30" s="16"/>
      <c r="H30" s="12" t="str">
        <f t="shared" si="1"/>
        <v/>
      </c>
      <c r="I30" s="12" t="str">
        <f t="shared" si="5"/>
        <v>一般会計</v>
      </c>
      <c r="K30" s="12"/>
      <c r="L30" s="12"/>
      <c r="O30" s="12"/>
      <c r="P30" s="12"/>
      <c r="Q30" s="18"/>
      <c r="T30" s="12"/>
      <c r="U30" s="31" t="s">
        <v>551</v>
      </c>
      <c r="Y30" s="31" t="s">
        <v>310</v>
      </c>
      <c r="Z30" s="31" t="s">
        <v>438</v>
      </c>
      <c r="AA30" s="78" t="s">
        <v>404</v>
      </c>
      <c r="AB30" s="78" t="s">
        <v>532</v>
      </c>
      <c r="AC30" s="30"/>
      <c r="AD30" s="30"/>
      <c r="AE30" s="30"/>
      <c r="AF30" s="29"/>
      <c r="AK30" s="46" t="str">
        <f t="shared" si="7"/>
        <v>c</v>
      </c>
    </row>
    <row r="31" spans="1:37" ht="13.5" customHeight="1" x14ac:dyDescent="0.15">
      <c r="A31" s="12"/>
      <c r="B31" s="12"/>
      <c r="F31" s="17" t="s">
        <v>210</v>
      </c>
      <c r="G31" s="16"/>
      <c r="H31" s="12" t="str">
        <f t="shared" si="1"/>
        <v/>
      </c>
      <c r="I31" s="12" t="str">
        <f t="shared" si="5"/>
        <v>一般会計</v>
      </c>
      <c r="K31" s="12"/>
      <c r="L31" s="12"/>
      <c r="O31" s="12"/>
      <c r="P31" s="12"/>
      <c r="Q31" s="18"/>
      <c r="T31" s="12"/>
      <c r="U31" s="31" t="s">
        <v>552</v>
      </c>
      <c r="Y31" s="31" t="s">
        <v>311</v>
      </c>
      <c r="Z31" s="31" t="s">
        <v>439</v>
      </c>
      <c r="AA31" s="78" t="s">
        <v>405</v>
      </c>
      <c r="AB31" s="78" t="s">
        <v>533</v>
      </c>
      <c r="AC31" s="30"/>
      <c r="AD31" s="30"/>
      <c r="AE31" s="30"/>
      <c r="AF31" s="29"/>
      <c r="AK31" s="46" t="str">
        <f t="shared" si="7"/>
        <v>d</v>
      </c>
    </row>
    <row r="32" spans="1:37" ht="13.5" customHeight="1" x14ac:dyDescent="0.15">
      <c r="A32" s="12"/>
      <c r="B32" s="12"/>
      <c r="F32" s="17" t="s">
        <v>211</v>
      </c>
      <c r="G32" s="16"/>
      <c r="H32" s="12" t="str">
        <f t="shared" si="1"/>
        <v/>
      </c>
      <c r="I32" s="12" t="str">
        <f t="shared" si="5"/>
        <v>一般会計</v>
      </c>
      <c r="K32" s="12"/>
      <c r="L32" s="12"/>
      <c r="O32" s="12"/>
      <c r="P32" s="12"/>
      <c r="Q32" s="18"/>
      <c r="T32" s="12"/>
      <c r="U32" s="31" t="s">
        <v>553</v>
      </c>
      <c r="Y32" s="31" t="s">
        <v>312</v>
      </c>
      <c r="Z32" s="31" t="s">
        <v>440</v>
      </c>
      <c r="AA32" s="78" t="s">
        <v>63</v>
      </c>
      <c r="AB32" s="78" t="s">
        <v>63</v>
      </c>
      <c r="AC32" s="30"/>
      <c r="AD32" s="30"/>
      <c r="AE32" s="30"/>
      <c r="AF32" s="29"/>
      <c r="AK32" s="46" t="str">
        <f t="shared" si="7"/>
        <v>e</v>
      </c>
    </row>
    <row r="33" spans="1:37" ht="13.5" customHeight="1" x14ac:dyDescent="0.15">
      <c r="A33" s="12"/>
      <c r="B33" s="12"/>
      <c r="F33" s="17" t="s">
        <v>212</v>
      </c>
      <c r="G33" s="16"/>
      <c r="H33" s="12" t="str">
        <f t="shared" si="1"/>
        <v/>
      </c>
      <c r="I33" s="12" t="str">
        <f t="shared" si="5"/>
        <v>一般会計</v>
      </c>
      <c r="K33" s="12"/>
      <c r="L33" s="12"/>
      <c r="O33" s="12"/>
      <c r="P33" s="12"/>
      <c r="Q33" s="18"/>
      <c r="T33" s="12"/>
      <c r="U33" s="31" t="s">
        <v>554</v>
      </c>
      <c r="Y33" s="31" t="s">
        <v>313</v>
      </c>
      <c r="Z33" s="31" t="s">
        <v>441</v>
      </c>
      <c r="AA33" s="66"/>
      <c r="AB33" s="30"/>
      <c r="AC33" s="30"/>
      <c r="AD33" s="30"/>
      <c r="AE33" s="30"/>
      <c r="AF33" s="29"/>
      <c r="AK33" s="46" t="str">
        <f t="shared" si="7"/>
        <v>f</v>
      </c>
    </row>
    <row r="34" spans="1:37" ht="13.5" customHeight="1" x14ac:dyDescent="0.15">
      <c r="A34" s="12"/>
      <c r="B34" s="12"/>
      <c r="F34" s="17" t="s">
        <v>213</v>
      </c>
      <c r="G34" s="16"/>
      <c r="H34" s="12" t="str">
        <f t="shared" si="1"/>
        <v/>
      </c>
      <c r="I34" s="12" t="str">
        <f t="shared" si="5"/>
        <v>一般会計</v>
      </c>
      <c r="K34" s="12"/>
      <c r="L34" s="12"/>
      <c r="O34" s="12"/>
      <c r="P34" s="12"/>
      <c r="Q34" s="18"/>
      <c r="T34" s="12"/>
      <c r="U34" s="31" t="s">
        <v>555</v>
      </c>
      <c r="Y34" s="31" t="s">
        <v>314</v>
      </c>
      <c r="Z34" s="31" t="s">
        <v>442</v>
      </c>
      <c r="AB34" s="30"/>
      <c r="AC34" s="30"/>
      <c r="AD34" s="30"/>
      <c r="AE34" s="30"/>
      <c r="AF34" s="29"/>
      <c r="AK34" s="46" t="str">
        <f t="shared" si="7"/>
        <v>g</v>
      </c>
    </row>
    <row r="35" spans="1:37" ht="13.5" customHeight="1" x14ac:dyDescent="0.15">
      <c r="A35" s="12"/>
      <c r="B35" s="12"/>
      <c r="F35" s="17" t="s">
        <v>214</v>
      </c>
      <c r="G35" s="16"/>
      <c r="H35" s="12" t="str">
        <f t="shared" si="1"/>
        <v/>
      </c>
      <c r="I35" s="12" t="str">
        <f t="shared" si="5"/>
        <v>一般会計</v>
      </c>
      <c r="K35" s="12"/>
      <c r="L35" s="12"/>
      <c r="O35" s="12"/>
      <c r="P35" s="12"/>
      <c r="Q35" s="18"/>
      <c r="T35" s="12"/>
      <c r="U35" s="31" t="s">
        <v>556</v>
      </c>
      <c r="Y35" s="31" t="s">
        <v>315</v>
      </c>
      <c r="Z35" s="31" t="s">
        <v>443</v>
      </c>
      <c r="AC35" s="30"/>
      <c r="AF35" s="29"/>
      <c r="AK35" s="46" t="str">
        <f t="shared" si="7"/>
        <v>h</v>
      </c>
    </row>
    <row r="36" spans="1:37" ht="13.5" customHeight="1" x14ac:dyDescent="0.15">
      <c r="A36" s="12"/>
      <c r="B36" s="12"/>
      <c r="F36" s="17" t="s">
        <v>215</v>
      </c>
      <c r="G36" s="16"/>
      <c r="H36" s="12" t="str">
        <f t="shared" si="1"/>
        <v/>
      </c>
      <c r="I36" s="12" t="str">
        <f t="shared" si="5"/>
        <v>一般会計</v>
      </c>
      <c r="K36" s="12"/>
      <c r="L36" s="12"/>
      <c r="O36" s="12"/>
      <c r="P36" s="12"/>
      <c r="Q36" s="18"/>
      <c r="T36" s="12"/>
      <c r="Y36" s="31" t="s">
        <v>316</v>
      </c>
      <c r="Z36" s="31" t="s">
        <v>444</v>
      </c>
      <c r="AF36" s="29"/>
      <c r="AK36" s="46"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317</v>
      </c>
      <c r="Z37" s="31" t="s">
        <v>445</v>
      </c>
      <c r="AF37" s="29"/>
      <c r="AK37" s="46" t="str">
        <f t="shared" si="7"/>
        <v>j</v>
      </c>
    </row>
    <row r="38" spans="1:37" x14ac:dyDescent="0.15">
      <c r="A38" s="12"/>
      <c r="B38" s="12"/>
      <c r="F38" s="12"/>
      <c r="G38" s="18"/>
      <c r="K38" s="12"/>
      <c r="L38" s="12"/>
      <c r="O38" s="12"/>
      <c r="P38" s="12"/>
      <c r="Q38" s="18"/>
      <c r="T38" s="12"/>
      <c r="Y38" s="31" t="s">
        <v>318</v>
      </c>
      <c r="Z38" s="31" t="s">
        <v>446</v>
      </c>
      <c r="AF38" s="29"/>
      <c r="AK38" s="46" t="str">
        <f t="shared" si="7"/>
        <v>k</v>
      </c>
    </row>
    <row r="39" spans="1:37" x14ac:dyDescent="0.15">
      <c r="A39" s="12"/>
      <c r="B39" s="12"/>
      <c r="F39" s="12" t="str">
        <f>I37</f>
        <v>一般会計</v>
      </c>
      <c r="G39" s="18"/>
      <c r="K39" s="12"/>
      <c r="L39" s="12"/>
      <c r="O39" s="12"/>
      <c r="P39" s="12"/>
      <c r="Q39" s="18"/>
      <c r="T39" s="12"/>
      <c r="U39" s="31" t="s">
        <v>558</v>
      </c>
      <c r="Y39" s="31" t="s">
        <v>319</v>
      </c>
      <c r="Z39" s="31" t="s">
        <v>447</v>
      </c>
      <c r="AF39" s="29"/>
      <c r="AK39" s="46" t="str">
        <f t="shared" si="7"/>
        <v>l</v>
      </c>
    </row>
    <row r="40" spans="1:37" x14ac:dyDescent="0.15">
      <c r="A40" s="12"/>
      <c r="B40" s="12"/>
      <c r="F40" s="12"/>
      <c r="G40" s="18"/>
      <c r="K40" s="12"/>
      <c r="L40" s="12"/>
      <c r="O40" s="12"/>
      <c r="P40" s="12"/>
      <c r="Q40" s="18"/>
      <c r="T40" s="12"/>
      <c r="U40" s="31"/>
      <c r="Y40" s="31" t="s">
        <v>320</v>
      </c>
      <c r="Z40" s="31" t="s">
        <v>448</v>
      </c>
      <c r="AF40" s="29"/>
      <c r="AK40" s="46" t="str">
        <f t="shared" si="7"/>
        <v>m</v>
      </c>
    </row>
    <row r="41" spans="1:37" x14ac:dyDescent="0.15">
      <c r="A41" s="12"/>
      <c r="B41" s="12"/>
      <c r="F41" s="12"/>
      <c r="G41" s="18"/>
      <c r="K41" s="12"/>
      <c r="L41" s="12"/>
      <c r="O41" s="12"/>
      <c r="P41" s="12"/>
      <c r="Q41" s="18"/>
      <c r="T41" s="12"/>
      <c r="U41" s="31" t="s">
        <v>262</v>
      </c>
      <c r="Y41" s="31" t="s">
        <v>321</v>
      </c>
      <c r="Z41" s="31" t="s">
        <v>449</v>
      </c>
      <c r="AF41" s="29"/>
      <c r="AK41" s="46" t="str">
        <f t="shared" si="7"/>
        <v>n</v>
      </c>
    </row>
    <row r="42" spans="1:37" x14ac:dyDescent="0.15">
      <c r="A42" s="12"/>
      <c r="B42" s="12"/>
      <c r="F42" s="12"/>
      <c r="G42" s="18"/>
      <c r="K42" s="12"/>
      <c r="L42" s="12"/>
      <c r="O42" s="12"/>
      <c r="P42" s="12"/>
      <c r="Q42" s="18"/>
      <c r="T42" s="12"/>
      <c r="U42" s="31" t="s">
        <v>269</v>
      </c>
      <c r="Y42" s="31" t="s">
        <v>322</v>
      </c>
      <c r="Z42" s="31" t="s">
        <v>450</v>
      </c>
      <c r="AF42" s="29"/>
      <c r="AK42" s="46" t="str">
        <f t="shared" si="7"/>
        <v>o</v>
      </c>
    </row>
    <row r="43" spans="1:37" x14ac:dyDescent="0.15">
      <c r="A43" s="12"/>
      <c r="B43" s="12"/>
      <c r="F43" s="12"/>
      <c r="G43" s="18"/>
      <c r="K43" s="12"/>
      <c r="L43" s="12"/>
      <c r="O43" s="12"/>
      <c r="P43" s="12"/>
      <c r="Q43" s="18"/>
      <c r="T43" s="12"/>
      <c r="Y43" s="31" t="s">
        <v>323</v>
      </c>
      <c r="Z43" s="31" t="s">
        <v>451</v>
      </c>
      <c r="AF43" s="29"/>
      <c r="AK43" s="46" t="str">
        <f t="shared" si="7"/>
        <v>p</v>
      </c>
    </row>
    <row r="44" spans="1:37" x14ac:dyDescent="0.15">
      <c r="A44" s="12"/>
      <c r="B44" s="12"/>
      <c r="F44" s="12"/>
      <c r="G44" s="18"/>
      <c r="K44" s="12"/>
      <c r="L44" s="12"/>
      <c r="O44" s="12"/>
      <c r="P44" s="12"/>
      <c r="Q44" s="18"/>
      <c r="T44" s="12"/>
      <c r="Y44" s="31" t="s">
        <v>324</v>
      </c>
      <c r="Z44" s="31" t="s">
        <v>452</v>
      </c>
      <c r="AF44" s="29"/>
      <c r="AK44" s="46" t="str">
        <f t="shared" si="7"/>
        <v>q</v>
      </c>
    </row>
    <row r="45" spans="1:37" x14ac:dyDescent="0.15">
      <c r="A45" s="12"/>
      <c r="B45" s="12"/>
      <c r="F45" s="12"/>
      <c r="G45" s="18"/>
      <c r="K45" s="12"/>
      <c r="L45" s="12"/>
      <c r="O45" s="12"/>
      <c r="P45" s="12"/>
      <c r="Q45" s="18"/>
      <c r="T45" s="12"/>
      <c r="U45" s="28" t="s">
        <v>157</v>
      </c>
      <c r="Y45" s="31" t="s">
        <v>325</v>
      </c>
      <c r="Z45" s="31" t="s">
        <v>453</v>
      </c>
      <c r="AF45" s="29"/>
      <c r="AK45" s="46" t="str">
        <f t="shared" si="7"/>
        <v>r</v>
      </c>
    </row>
    <row r="46" spans="1:37" x14ac:dyDescent="0.15">
      <c r="A46" s="12"/>
      <c r="B46" s="12"/>
      <c r="F46" s="12"/>
      <c r="G46" s="18"/>
      <c r="K46" s="12"/>
      <c r="L46" s="12"/>
      <c r="O46" s="12"/>
      <c r="P46" s="12"/>
      <c r="Q46" s="18"/>
      <c r="T46" s="12"/>
      <c r="U46" s="84" t="s">
        <v>588</v>
      </c>
      <c r="Y46" s="31" t="s">
        <v>326</v>
      </c>
      <c r="Z46" s="31" t="s">
        <v>454</v>
      </c>
      <c r="AF46" s="29"/>
      <c r="AK46" s="46" t="str">
        <f t="shared" si="7"/>
        <v>s</v>
      </c>
    </row>
    <row r="47" spans="1:37" x14ac:dyDescent="0.15">
      <c r="A47" s="12"/>
      <c r="B47" s="12"/>
      <c r="F47" s="12"/>
      <c r="G47" s="18"/>
      <c r="K47" s="12"/>
      <c r="L47" s="12"/>
      <c r="O47" s="12"/>
      <c r="P47" s="12"/>
      <c r="Q47" s="18"/>
      <c r="T47" s="12"/>
      <c r="Y47" s="31" t="s">
        <v>327</v>
      </c>
      <c r="Z47" s="31" t="s">
        <v>455</v>
      </c>
      <c r="AF47" s="29"/>
      <c r="AK47" s="46" t="str">
        <f t="shared" si="7"/>
        <v>t</v>
      </c>
    </row>
    <row r="48" spans="1:37" x14ac:dyDescent="0.15">
      <c r="A48" s="12"/>
      <c r="B48" s="12"/>
      <c r="F48" s="12"/>
      <c r="G48" s="18"/>
      <c r="K48" s="12"/>
      <c r="L48" s="12"/>
      <c r="O48" s="12"/>
      <c r="P48" s="12"/>
      <c r="Q48" s="18"/>
      <c r="T48" s="12"/>
      <c r="U48" s="84">
        <v>2021</v>
      </c>
      <c r="Y48" s="31" t="s">
        <v>328</v>
      </c>
      <c r="Z48" s="31" t="s">
        <v>456</v>
      </c>
      <c r="AF48" s="29"/>
      <c r="AK48" s="46" t="str">
        <f t="shared" si="7"/>
        <v>u</v>
      </c>
    </row>
    <row r="49" spans="1:37" x14ac:dyDescent="0.15">
      <c r="A49" s="12"/>
      <c r="B49" s="12"/>
      <c r="F49" s="12"/>
      <c r="G49" s="18"/>
      <c r="K49" s="12"/>
      <c r="L49" s="12"/>
      <c r="O49" s="12"/>
      <c r="P49" s="12"/>
      <c r="Q49" s="18"/>
      <c r="T49" s="12"/>
      <c r="U49" s="84">
        <v>2022</v>
      </c>
      <c r="Y49" s="31" t="s">
        <v>329</v>
      </c>
      <c r="Z49" s="31" t="s">
        <v>457</v>
      </c>
      <c r="AF49" s="29"/>
      <c r="AK49" s="46" t="str">
        <f t="shared" si="7"/>
        <v>v</v>
      </c>
    </row>
    <row r="50" spans="1:37" x14ac:dyDescent="0.15">
      <c r="A50" s="12"/>
      <c r="B50" s="12"/>
      <c r="F50" s="12"/>
      <c r="G50" s="18"/>
      <c r="K50" s="12"/>
      <c r="L50" s="12"/>
      <c r="O50" s="12"/>
      <c r="P50" s="12"/>
      <c r="Q50" s="18"/>
      <c r="T50" s="12"/>
      <c r="U50" s="84">
        <v>2023</v>
      </c>
      <c r="Y50" s="31" t="s">
        <v>330</v>
      </c>
      <c r="Z50" s="31" t="s">
        <v>458</v>
      </c>
      <c r="AF50" s="29"/>
    </row>
    <row r="51" spans="1:37" x14ac:dyDescent="0.15">
      <c r="A51" s="12"/>
      <c r="B51" s="12"/>
      <c r="F51" s="12"/>
      <c r="G51" s="18"/>
      <c r="K51" s="12"/>
      <c r="L51" s="12"/>
      <c r="O51" s="12"/>
      <c r="P51" s="12"/>
      <c r="Q51" s="18"/>
      <c r="T51" s="12"/>
      <c r="U51" s="84">
        <v>2024</v>
      </c>
      <c r="Y51" s="31" t="s">
        <v>331</v>
      </c>
      <c r="Z51" s="31" t="s">
        <v>459</v>
      </c>
      <c r="AF51" s="29"/>
    </row>
    <row r="52" spans="1:37" x14ac:dyDescent="0.15">
      <c r="A52" s="12"/>
      <c r="B52" s="12"/>
      <c r="F52" s="12"/>
      <c r="G52" s="18"/>
      <c r="K52" s="12"/>
      <c r="L52" s="12"/>
      <c r="O52" s="12"/>
      <c r="P52" s="12"/>
      <c r="Q52" s="18"/>
      <c r="T52" s="12"/>
      <c r="U52" s="84">
        <v>2025</v>
      </c>
      <c r="Y52" s="31" t="s">
        <v>332</v>
      </c>
      <c r="Z52" s="31" t="s">
        <v>460</v>
      </c>
      <c r="AF52" s="29"/>
    </row>
    <row r="53" spans="1:37" x14ac:dyDescent="0.15">
      <c r="A53" s="12"/>
      <c r="B53" s="12"/>
      <c r="F53" s="12"/>
      <c r="G53" s="18"/>
      <c r="K53" s="12"/>
      <c r="L53" s="12"/>
      <c r="O53" s="12"/>
      <c r="P53" s="12"/>
      <c r="Q53" s="18"/>
      <c r="T53" s="12"/>
      <c r="U53" s="84">
        <v>2026</v>
      </c>
      <c r="Y53" s="31" t="s">
        <v>333</v>
      </c>
      <c r="Z53" s="31" t="s">
        <v>461</v>
      </c>
      <c r="AF53" s="29"/>
    </row>
    <row r="54" spans="1:37" x14ac:dyDescent="0.15">
      <c r="A54" s="12"/>
      <c r="B54" s="12"/>
      <c r="F54" s="12"/>
      <c r="G54" s="18"/>
      <c r="K54" s="12"/>
      <c r="L54" s="12"/>
      <c r="O54" s="12"/>
      <c r="P54" s="19"/>
      <c r="Q54" s="18"/>
      <c r="T54" s="12"/>
      <c r="Y54" s="31" t="s">
        <v>334</v>
      </c>
      <c r="Z54" s="31" t="s">
        <v>462</v>
      </c>
      <c r="AF54" s="29"/>
    </row>
    <row r="55" spans="1:37" x14ac:dyDescent="0.15">
      <c r="A55" s="12"/>
      <c r="B55" s="12"/>
      <c r="F55" s="12"/>
      <c r="G55" s="18"/>
      <c r="K55" s="12"/>
      <c r="L55" s="12"/>
      <c r="O55" s="12"/>
      <c r="P55" s="12"/>
      <c r="Q55" s="18"/>
      <c r="T55" s="12"/>
      <c r="Y55" s="31" t="s">
        <v>335</v>
      </c>
      <c r="Z55" s="31" t="s">
        <v>463</v>
      </c>
      <c r="AF55" s="29"/>
    </row>
    <row r="56" spans="1:37" x14ac:dyDescent="0.15">
      <c r="A56" s="12"/>
      <c r="B56" s="12"/>
      <c r="F56" s="12"/>
      <c r="G56" s="18"/>
      <c r="K56" s="12"/>
      <c r="L56" s="12"/>
      <c r="O56" s="12"/>
      <c r="P56" s="12"/>
      <c r="Q56" s="18"/>
      <c r="T56" s="12"/>
      <c r="U56" s="84">
        <v>20</v>
      </c>
      <c r="Y56" s="31" t="s">
        <v>336</v>
      </c>
      <c r="Z56" s="31" t="s">
        <v>464</v>
      </c>
      <c r="AF56" s="29"/>
    </row>
    <row r="57" spans="1:37" x14ac:dyDescent="0.15">
      <c r="A57" s="12"/>
      <c r="B57" s="12"/>
      <c r="F57" s="12"/>
      <c r="G57" s="18"/>
      <c r="K57" s="12"/>
      <c r="L57" s="12"/>
      <c r="O57" s="12"/>
      <c r="P57" s="12"/>
      <c r="Q57" s="18"/>
      <c r="T57" s="12"/>
      <c r="U57" s="31" t="s">
        <v>534</v>
      </c>
      <c r="Y57" s="31" t="s">
        <v>337</v>
      </c>
      <c r="Z57" s="31" t="s">
        <v>465</v>
      </c>
      <c r="AF57" s="29"/>
    </row>
    <row r="58" spans="1:37" x14ac:dyDescent="0.15">
      <c r="A58" s="12"/>
      <c r="B58" s="12"/>
      <c r="F58" s="12"/>
      <c r="G58" s="18"/>
      <c r="K58" s="12"/>
      <c r="L58" s="12"/>
      <c r="O58" s="12"/>
      <c r="P58" s="12"/>
      <c r="Q58" s="18"/>
      <c r="T58" s="12"/>
      <c r="U58" s="31" t="s">
        <v>535</v>
      </c>
      <c r="Y58" s="31" t="s">
        <v>338</v>
      </c>
      <c r="Z58" s="31" t="s">
        <v>466</v>
      </c>
      <c r="AF58" s="29"/>
    </row>
    <row r="59" spans="1:37" x14ac:dyDescent="0.15">
      <c r="A59" s="12"/>
      <c r="B59" s="12"/>
      <c r="F59" s="12"/>
      <c r="G59" s="18"/>
      <c r="K59" s="12"/>
      <c r="L59" s="12"/>
      <c r="O59" s="12"/>
      <c r="P59" s="12"/>
      <c r="Q59" s="18"/>
      <c r="T59" s="12"/>
      <c r="Y59" s="31" t="s">
        <v>339</v>
      </c>
      <c r="Z59" s="31" t="s">
        <v>467</v>
      </c>
      <c r="AF59" s="29"/>
    </row>
    <row r="60" spans="1:37" x14ac:dyDescent="0.15">
      <c r="A60" s="12"/>
      <c r="B60" s="12"/>
      <c r="F60" s="12"/>
      <c r="G60" s="18"/>
      <c r="K60" s="12"/>
      <c r="L60" s="12"/>
      <c r="O60" s="12"/>
      <c r="P60" s="12"/>
      <c r="Q60" s="18"/>
      <c r="T60" s="12"/>
      <c r="Y60" s="31" t="s">
        <v>340</v>
      </c>
      <c r="Z60" s="31" t="s">
        <v>468</v>
      </c>
      <c r="AF60" s="29"/>
    </row>
    <row r="61" spans="1:37" x14ac:dyDescent="0.15">
      <c r="A61" s="12"/>
      <c r="B61" s="12"/>
      <c r="F61" s="12"/>
      <c r="G61" s="18"/>
      <c r="K61" s="12"/>
      <c r="L61" s="12"/>
      <c r="O61" s="12"/>
      <c r="P61" s="12"/>
      <c r="Q61" s="18"/>
      <c r="T61" s="12"/>
      <c r="Y61" s="31" t="s">
        <v>341</v>
      </c>
      <c r="Z61" s="31" t="s">
        <v>469</v>
      </c>
      <c r="AF61" s="29"/>
    </row>
    <row r="62" spans="1:37" x14ac:dyDescent="0.15">
      <c r="A62" s="12"/>
      <c r="B62" s="12"/>
      <c r="F62" s="12"/>
      <c r="G62" s="18"/>
      <c r="K62" s="12"/>
      <c r="L62" s="12"/>
      <c r="O62" s="12"/>
      <c r="P62" s="12"/>
      <c r="Q62" s="18"/>
      <c r="T62" s="12"/>
      <c r="Y62" s="31" t="s">
        <v>342</v>
      </c>
      <c r="Z62" s="31" t="s">
        <v>470</v>
      </c>
      <c r="AF62" s="29"/>
    </row>
    <row r="63" spans="1:37" x14ac:dyDescent="0.15">
      <c r="A63" s="12"/>
      <c r="B63" s="12"/>
      <c r="F63" s="12"/>
      <c r="G63" s="18"/>
      <c r="K63" s="12"/>
      <c r="L63" s="12"/>
      <c r="O63" s="12"/>
      <c r="P63" s="12"/>
      <c r="Q63" s="18"/>
      <c r="T63" s="12"/>
      <c r="Y63" s="31" t="s">
        <v>343</v>
      </c>
      <c r="Z63" s="31" t="s">
        <v>471</v>
      </c>
      <c r="AF63" s="29"/>
    </row>
    <row r="64" spans="1:37" x14ac:dyDescent="0.15">
      <c r="A64" s="12"/>
      <c r="B64" s="12"/>
      <c r="F64" s="12"/>
      <c r="G64" s="18"/>
      <c r="K64" s="12"/>
      <c r="L64" s="12"/>
      <c r="O64" s="12"/>
      <c r="P64" s="12"/>
      <c r="Q64" s="18"/>
      <c r="T64" s="12"/>
      <c r="Y64" s="31" t="s">
        <v>344</v>
      </c>
      <c r="Z64" s="31" t="s">
        <v>472</v>
      </c>
      <c r="AF64" s="29"/>
    </row>
    <row r="65" spans="1:32" x14ac:dyDescent="0.15">
      <c r="A65" s="12"/>
      <c r="B65" s="12"/>
      <c r="F65" s="12"/>
      <c r="G65" s="18"/>
      <c r="K65" s="12"/>
      <c r="L65" s="12"/>
      <c r="O65" s="12"/>
      <c r="P65" s="12"/>
      <c r="Q65" s="18"/>
      <c r="T65" s="12"/>
      <c r="Y65" s="31" t="s">
        <v>345</v>
      </c>
      <c r="Z65" s="31" t="s">
        <v>473</v>
      </c>
      <c r="AF65" s="29"/>
    </row>
    <row r="66" spans="1:32" x14ac:dyDescent="0.15">
      <c r="A66" s="12"/>
      <c r="B66" s="12"/>
      <c r="F66" s="12"/>
      <c r="G66" s="18"/>
      <c r="K66" s="12"/>
      <c r="L66" s="12"/>
      <c r="O66" s="12"/>
      <c r="P66" s="12"/>
      <c r="Q66" s="18"/>
      <c r="T66" s="12"/>
      <c r="Y66" s="31" t="s">
        <v>64</v>
      </c>
      <c r="Z66" s="31" t="s">
        <v>474</v>
      </c>
      <c r="AF66" s="29"/>
    </row>
    <row r="67" spans="1:32" x14ac:dyDescent="0.15">
      <c r="A67" s="12"/>
      <c r="B67" s="12"/>
      <c r="F67" s="12"/>
      <c r="G67" s="18"/>
      <c r="K67" s="12"/>
      <c r="L67" s="12"/>
      <c r="O67" s="12"/>
      <c r="P67" s="12"/>
      <c r="Q67" s="18"/>
      <c r="T67" s="12"/>
      <c r="Y67" s="31" t="s">
        <v>346</v>
      </c>
      <c r="Z67" s="31" t="s">
        <v>475</v>
      </c>
      <c r="AF67" s="29"/>
    </row>
    <row r="68" spans="1:32" x14ac:dyDescent="0.15">
      <c r="A68" s="12"/>
      <c r="B68" s="12"/>
      <c r="F68" s="12"/>
      <c r="G68" s="18"/>
      <c r="K68" s="12"/>
      <c r="L68" s="12"/>
      <c r="O68" s="12"/>
      <c r="P68" s="12"/>
      <c r="Q68" s="18"/>
      <c r="T68" s="12"/>
      <c r="Y68" s="31" t="s">
        <v>347</v>
      </c>
      <c r="Z68" s="31" t="s">
        <v>476</v>
      </c>
      <c r="AF68" s="29"/>
    </row>
    <row r="69" spans="1:32" x14ac:dyDescent="0.15">
      <c r="A69" s="12"/>
      <c r="B69" s="12"/>
      <c r="F69" s="12"/>
      <c r="G69" s="18"/>
      <c r="K69" s="12"/>
      <c r="L69" s="12"/>
      <c r="O69" s="12"/>
      <c r="P69" s="12"/>
      <c r="Q69" s="18"/>
      <c r="T69" s="12"/>
      <c r="Y69" s="31" t="s">
        <v>348</v>
      </c>
      <c r="Z69" s="31" t="s">
        <v>477</v>
      </c>
      <c r="AF69" s="29"/>
    </row>
    <row r="70" spans="1:32" x14ac:dyDescent="0.15">
      <c r="A70" s="12"/>
      <c r="B70" s="12"/>
      <c r="Y70" s="31" t="s">
        <v>349</v>
      </c>
      <c r="Z70" s="31" t="s">
        <v>478</v>
      </c>
    </row>
    <row r="71" spans="1:32" x14ac:dyDescent="0.15">
      <c r="Y71" s="31" t="s">
        <v>350</v>
      </c>
      <c r="Z71" s="31" t="s">
        <v>479</v>
      </c>
    </row>
    <row r="72" spans="1:32" x14ac:dyDescent="0.15">
      <c r="Y72" s="31" t="s">
        <v>351</v>
      </c>
      <c r="Z72" s="31" t="s">
        <v>480</v>
      </c>
    </row>
    <row r="73" spans="1:32" x14ac:dyDescent="0.15">
      <c r="Y73" s="31" t="s">
        <v>352</v>
      </c>
      <c r="Z73" s="31" t="s">
        <v>481</v>
      </c>
    </row>
    <row r="74" spans="1:32" x14ac:dyDescent="0.15">
      <c r="Y74" s="31" t="s">
        <v>353</v>
      </c>
      <c r="Z74" s="31" t="s">
        <v>482</v>
      </c>
    </row>
    <row r="75" spans="1:32" x14ac:dyDescent="0.15">
      <c r="Y75" s="31" t="s">
        <v>354</v>
      </c>
      <c r="Z75" s="31" t="s">
        <v>483</v>
      </c>
    </row>
    <row r="76" spans="1:32" x14ac:dyDescent="0.15">
      <c r="Y76" s="31" t="s">
        <v>355</v>
      </c>
      <c r="Z76" s="31" t="s">
        <v>484</v>
      </c>
    </row>
    <row r="77" spans="1:32" x14ac:dyDescent="0.15">
      <c r="Y77" s="31" t="s">
        <v>356</v>
      </c>
      <c r="Z77" s="31" t="s">
        <v>485</v>
      </c>
    </row>
    <row r="78" spans="1:32" x14ac:dyDescent="0.15">
      <c r="Y78" s="31" t="s">
        <v>357</v>
      </c>
      <c r="Z78" s="31" t="s">
        <v>486</v>
      </c>
    </row>
    <row r="79" spans="1:32" x14ac:dyDescent="0.15">
      <c r="Y79" s="31" t="s">
        <v>358</v>
      </c>
      <c r="Z79" s="31" t="s">
        <v>487</v>
      </c>
    </row>
    <row r="80" spans="1:32" x14ac:dyDescent="0.15">
      <c r="Y80" s="31" t="s">
        <v>359</v>
      </c>
      <c r="Z80" s="31" t="s">
        <v>488</v>
      </c>
    </row>
    <row r="81" spans="25:26" x14ac:dyDescent="0.15">
      <c r="Y81" s="31" t="s">
        <v>360</v>
      </c>
      <c r="Z81" s="31" t="s">
        <v>489</v>
      </c>
    </row>
    <row r="82" spans="25:26" x14ac:dyDescent="0.15">
      <c r="Y82" s="31" t="s">
        <v>361</v>
      </c>
      <c r="Z82" s="31" t="s">
        <v>490</v>
      </c>
    </row>
    <row r="83" spans="25:26" x14ac:dyDescent="0.15">
      <c r="Y83" s="31" t="s">
        <v>362</v>
      </c>
      <c r="Z83" s="31" t="s">
        <v>491</v>
      </c>
    </row>
    <row r="84" spans="25:26" x14ac:dyDescent="0.15">
      <c r="Y84" s="31" t="s">
        <v>363</v>
      </c>
      <c r="Z84" s="31" t="s">
        <v>492</v>
      </c>
    </row>
    <row r="85" spans="25:26" x14ac:dyDescent="0.15">
      <c r="Y85" s="31" t="s">
        <v>364</v>
      </c>
      <c r="Z85" s="31" t="s">
        <v>493</v>
      </c>
    </row>
    <row r="86" spans="25:26" x14ac:dyDescent="0.15">
      <c r="Y86" s="31" t="s">
        <v>365</v>
      </c>
      <c r="Z86" s="31" t="s">
        <v>494</v>
      </c>
    </row>
    <row r="87" spans="25:26" x14ac:dyDescent="0.15">
      <c r="Y87" s="31" t="s">
        <v>366</v>
      </c>
      <c r="Z87" s="31" t="s">
        <v>495</v>
      </c>
    </row>
    <row r="88" spans="25:26" x14ac:dyDescent="0.15">
      <c r="Y88" s="31" t="s">
        <v>367</v>
      </c>
      <c r="Z88" s="31" t="s">
        <v>496</v>
      </c>
    </row>
    <row r="89" spans="25:26" x14ac:dyDescent="0.15">
      <c r="Y89" s="31" t="s">
        <v>368</v>
      </c>
      <c r="Z89" s="31" t="s">
        <v>497</v>
      </c>
    </row>
    <row r="90" spans="25:26" x14ac:dyDescent="0.15">
      <c r="Y90" s="31" t="s">
        <v>369</v>
      </c>
      <c r="Z90" s="31" t="s">
        <v>498</v>
      </c>
    </row>
    <row r="91" spans="25:26" x14ac:dyDescent="0.15">
      <c r="Y91" s="31" t="s">
        <v>370</v>
      </c>
      <c r="Z91" s="31" t="s">
        <v>499</v>
      </c>
    </row>
    <row r="92" spans="25:26" x14ac:dyDescent="0.15">
      <c r="Y92" s="31" t="s">
        <v>371</v>
      </c>
      <c r="Z92" s="31" t="s">
        <v>500</v>
      </c>
    </row>
    <row r="93" spans="25:26" x14ac:dyDescent="0.15">
      <c r="Y93" s="31" t="s">
        <v>372</v>
      </c>
      <c r="Z93" s="31" t="s">
        <v>501</v>
      </c>
    </row>
    <row r="94" spans="25:26" x14ac:dyDescent="0.15">
      <c r="Y94" s="31" t="s">
        <v>373</v>
      </c>
      <c r="Z94" s="31" t="s">
        <v>502</v>
      </c>
    </row>
    <row r="95" spans="25:26" x14ac:dyDescent="0.15">
      <c r="Y95" s="31" t="s">
        <v>374</v>
      </c>
      <c r="Z95" s="31" t="s">
        <v>503</v>
      </c>
    </row>
    <row r="96" spans="25:26" x14ac:dyDescent="0.15">
      <c r="Y96" s="31" t="s">
        <v>277</v>
      </c>
      <c r="Z96" s="31" t="s">
        <v>504</v>
      </c>
    </row>
    <row r="97" spans="25:26" x14ac:dyDescent="0.15">
      <c r="Y97" s="31" t="s">
        <v>375</v>
      </c>
      <c r="Z97" s="31" t="s">
        <v>505</v>
      </c>
    </row>
    <row r="98" spans="25:26" x14ac:dyDescent="0.15">
      <c r="Y98" s="31" t="s">
        <v>376</v>
      </c>
      <c r="Z98" s="31" t="s">
        <v>506</v>
      </c>
    </row>
    <row r="99" spans="25:26" x14ac:dyDescent="0.15">
      <c r="Y99" s="31" t="s">
        <v>406</v>
      </c>
      <c r="Z99" s="31" t="s">
        <v>507</v>
      </c>
    </row>
    <row r="100" spans="25:26" x14ac:dyDescent="0.15">
      <c r="Y100" s="31" t="s">
        <v>592</v>
      </c>
      <c r="Z100" s="31" t="s">
        <v>508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43"/>
  <sheetViews>
    <sheetView view="pageBreakPreview" zoomScale="85" zoomScaleNormal="75" zoomScaleSheetLayoutView="85" zoomScalePageLayoutView="70" workbookViewId="0"/>
  </sheetViews>
  <sheetFormatPr defaultColWidth="9" defaultRowHeight="13.5" x14ac:dyDescent="0.15"/>
  <cols>
    <col min="1" max="49" width="2.625" style="33" customWidth="1"/>
    <col min="50" max="50" width="6.25" style="33" customWidth="1"/>
    <col min="51" max="51" width="16.125" style="33" hidden="1" customWidth="1"/>
    <col min="52" max="57" width="2.25" style="33" customWidth="1"/>
    <col min="58" max="61" width="9" style="33"/>
    <col min="62" max="62" width="27.875" style="33" customWidth="1"/>
    <col min="63" max="63" width="12.25" style="33" customWidth="1"/>
    <col min="64" max="16384" width="9" style="33"/>
  </cols>
  <sheetData>
    <row r="1" spans="1:52" ht="23.25" customHeight="1" x14ac:dyDescent="0.15">
      <c r="AP1" s="34"/>
      <c r="AQ1" s="34"/>
      <c r="AR1" s="34"/>
      <c r="AS1" s="34"/>
      <c r="AT1" s="34"/>
      <c r="AU1" s="34"/>
      <c r="AV1" s="34"/>
      <c r="AW1" s="35"/>
    </row>
    <row r="2" spans="1:52" ht="18.75" customHeight="1" x14ac:dyDescent="0.15">
      <c r="A2" s="712" t="s">
        <v>235</v>
      </c>
      <c r="B2" s="713"/>
      <c r="C2" s="713"/>
      <c r="D2" s="713"/>
      <c r="E2" s="713"/>
      <c r="F2" s="714"/>
      <c r="G2" s="722" t="s">
        <v>136</v>
      </c>
      <c r="H2" s="723"/>
      <c r="I2" s="723"/>
      <c r="J2" s="723"/>
      <c r="K2" s="723"/>
      <c r="L2" s="723"/>
      <c r="M2" s="723"/>
      <c r="N2" s="723"/>
      <c r="O2" s="724"/>
      <c r="P2" s="725" t="s">
        <v>56</v>
      </c>
      <c r="Q2" s="723"/>
      <c r="R2" s="723"/>
      <c r="S2" s="723"/>
      <c r="T2" s="723"/>
      <c r="U2" s="723"/>
      <c r="V2" s="723"/>
      <c r="W2" s="723"/>
      <c r="X2" s="724"/>
      <c r="Y2" s="726"/>
      <c r="Z2" s="655"/>
      <c r="AA2" s="656"/>
      <c r="AB2" s="730" t="s">
        <v>11</v>
      </c>
      <c r="AC2" s="731"/>
      <c r="AD2" s="732"/>
      <c r="AE2" s="757" t="s">
        <v>279</v>
      </c>
      <c r="AF2" s="757"/>
      <c r="AG2" s="757"/>
      <c r="AH2" s="758"/>
      <c r="AI2" s="757" t="s">
        <v>375</v>
      </c>
      <c r="AJ2" s="757"/>
      <c r="AK2" s="757"/>
      <c r="AL2" s="758"/>
      <c r="AM2" s="757" t="s">
        <v>376</v>
      </c>
      <c r="AN2" s="757"/>
      <c r="AO2" s="757"/>
      <c r="AP2" s="758"/>
      <c r="AQ2" s="760" t="s">
        <v>186</v>
      </c>
      <c r="AR2" s="761"/>
      <c r="AS2" s="761"/>
      <c r="AT2" s="762"/>
      <c r="AU2" s="763" t="s">
        <v>126</v>
      </c>
      <c r="AV2" s="763"/>
      <c r="AW2" s="763"/>
      <c r="AX2" s="764"/>
      <c r="AY2" s="33">
        <f>COUNTA($G$4)</f>
        <v>1</v>
      </c>
    </row>
    <row r="3" spans="1:52" ht="18.75" customHeight="1" x14ac:dyDescent="0.15">
      <c r="A3" s="712"/>
      <c r="B3" s="713"/>
      <c r="C3" s="713"/>
      <c r="D3" s="713"/>
      <c r="E3" s="713"/>
      <c r="F3" s="714"/>
      <c r="G3" s="393"/>
      <c r="H3" s="379"/>
      <c r="I3" s="379"/>
      <c r="J3" s="379"/>
      <c r="K3" s="379"/>
      <c r="L3" s="379"/>
      <c r="M3" s="379"/>
      <c r="N3" s="379"/>
      <c r="O3" s="394"/>
      <c r="P3" s="396"/>
      <c r="Q3" s="379"/>
      <c r="R3" s="379"/>
      <c r="S3" s="379"/>
      <c r="T3" s="379"/>
      <c r="U3" s="379"/>
      <c r="V3" s="379"/>
      <c r="W3" s="379"/>
      <c r="X3" s="394"/>
      <c r="Y3" s="727"/>
      <c r="Z3" s="728"/>
      <c r="AA3" s="729"/>
      <c r="AB3" s="733"/>
      <c r="AC3" s="332"/>
      <c r="AD3" s="333"/>
      <c r="AE3" s="759"/>
      <c r="AF3" s="759"/>
      <c r="AG3" s="759"/>
      <c r="AH3" s="331"/>
      <c r="AI3" s="759"/>
      <c r="AJ3" s="759"/>
      <c r="AK3" s="759"/>
      <c r="AL3" s="331"/>
      <c r="AM3" s="759"/>
      <c r="AN3" s="759"/>
      <c r="AO3" s="759"/>
      <c r="AP3" s="331"/>
      <c r="AQ3" s="765" t="s">
        <v>1063</v>
      </c>
      <c r="AR3" s="378"/>
      <c r="AS3" s="376" t="s">
        <v>187</v>
      </c>
      <c r="AT3" s="377"/>
      <c r="AU3" s="378">
        <v>4</v>
      </c>
      <c r="AV3" s="378"/>
      <c r="AW3" s="379" t="s">
        <v>163</v>
      </c>
      <c r="AX3" s="380"/>
      <c r="AY3" s="33">
        <f t="shared" ref="AY3:AY8" si="0">$AY$2</f>
        <v>1</v>
      </c>
    </row>
    <row r="4" spans="1:52" ht="33.6" customHeight="1" x14ac:dyDescent="0.15">
      <c r="A4" s="715"/>
      <c r="B4" s="713"/>
      <c r="C4" s="713"/>
      <c r="D4" s="713"/>
      <c r="E4" s="713"/>
      <c r="F4" s="714"/>
      <c r="G4" s="426" t="s">
        <v>772</v>
      </c>
      <c r="H4" s="734"/>
      <c r="I4" s="734"/>
      <c r="J4" s="734"/>
      <c r="K4" s="734"/>
      <c r="L4" s="734"/>
      <c r="M4" s="734"/>
      <c r="N4" s="734"/>
      <c r="O4" s="735"/>
      <c r="P4" s="133" t="s">
        <v>604</v>
      </c>
      <c r="Q4" s="319"/>
      <c r="R4" s="319"/>
      <c r="S4" s="319"/>
      <c r="T4" s="319"/>
      <c r="U4" s="319"/>
      <c r="V4" s="319"/>
      <c r="W4" s="319"/>
      <c r="X4" s="320"/>
      <c r="Y4" s="749" t="s">
        <v>12</v>
      </c>
      <c r="Z4" s="750"/>
      <c r="AA4" s="751"/>
      <c r="AB4" s="327" t="s">
        <v>1017</v>
      </c>
      <c r="AC4" s="328"/>
      <c r="AD4" s="328"/>
      <c r="AE4" s="335" t="s">
        <v>1063</v>
      </c>
      <c r="AF4" s="366"/>
      <c r="AG4" s="366"/>
      <c r="AH4" s="366"/>
      <c r="AI4" s="335" t="s">
        <v>1063</v>
      </c>
      <c r="AJ4" s="366"/>
      <c r="AK4" s="366"/>
      <c r="AL4" s="366"/>
      <c r="AM4" s="335" t="s">
        <v>1063</v>
      </c>
      <c r="AN4" s="366"/>
      <c r="AO4" s="366"/>
      <c r="AP4" s="366"/>
      <c r="AQ4" s="423" t="s">
        <v>1063</v>
      </c>
      <c r="AR4" s="424"/>
      <c r="AS4" s="424"/>
      <c r="AT4" s="425"/>
      <c r="AU4" s="366" t="s">
        <v>1063</v>
      </c>
      <c r="AV4" s="366"/>
      <c r="AW4" s="366"/>
      <c r="AX4" s="368"/>
      <c r="AY4" s="33">
        <f t="shared" si="0"/>
        <v>1</v>
      </c>
    </row>
    <row r="5" spans="1:52" ht="33.6" customHeight="1" x14ac:dyDescent="0.15">
      <c r="A5" s="716"/>
      <c r="B5" s="717"/>
      <c r="C5" s="717"/>
      <c r="D5" s="717"/>
      <c r="E5" s="717"/>
      <c r="F5" s="718"/>
      <c r="G5" s="736"/>
      <c r="H5" s="737"/>
      <c r="I5" s="737"/>
      <c r="J5" s="737"/>
      <c r="K5" s="737"/>
      <c r="L5" s="737"/>
      <c r="M5" s="737"/>
      <c r="N5" s="737"/>
      <c r="O5" s="738"/>
      <c r="P5" s="742"/>
      <c r="Q5" s="742"/>
      <c r="R5" s="742"/>
      <c r="S5" s="742"/>
      <c r="T5" s="742"/>
      <c r="U5" s="742"/>
      <c r="V5" s="742"/>
      <c r="W5" s="742"/>
      <c r="X5" s="743"/>
      <c r="Y5" s="216" t="s">
        <v>51</v>
      </c>
      <c r="Z5" s="745"/>
      <c r="AA5" s="746"/>
      <c r="AB5" s="437" t="s">
        <v>1017</v>
      </c>
      <c r="AC5" s="756"/>
      <c r="AD5" s="756"/>
      <c r="AE5" s="335" t="s">
        <v>1063</v>
      </c>
      <c r="AF5" s="366"/>
      <c r="AG5" s="366"/>
      <c r="AH5" s="366"/>
      <c r="AI5" s="335" t="s">
        <v>1063</v>
      </c>
      <c r="AJ5" s="366"/>
      <c r="AK5" s="366"/>
      <c r="AL5" s="366"/>
      <c r="AM5" s="335" t="s">
        <v>1063</v>
      </c>
      <c r="AN5" s="366"/>
      <c r="AO5" s="366"/>
      <c r="AP5" s="366"/>
      <c r="AQ5" s="423" t="s">
        <v>1063</v>
      </c>
      <c r="AR5" s="424"/>
      <c r="AS5" s="424"/>
      <c r="AT5" s="425"/>
      <c r="AU5" s="366">
        <v>4</v>
      </c>
      <c r="AV5" s="366"/>
      <c r="AW5" s="366"/>
      <c r="AX5" s="368"/>
      <c r="AY5" s="33">
        <f t="shared" si="0"/>
        <v>1</v>
      </c>
    </row>
    <row r="6" spans="1:52" ht="33.6" customHeight="1" x14ac:dyDescent="0.15">
      <c r="A6" s="716"/>
      <c r="B6" s="717"/>
      <c r="C6" s="717"/>
      <c r="D6" s="717"/>
      <c r="E6" s="717"/>
      <c r="F6" s="718"/>
      <c r="G6" s="739"/>
      <c r="H6" s="740"/>
      <c r="I6" s="740"/>
      <c r="J6" s="740"/>
      <c r="K6" s="740"/>
      <c r="L6" s="740"/>
      <c r="M6" s="740"/>
      <c r="N6" s="740"/>
      <c r="O6" s="741"/>
      <c r="P6" s="322"/>
      <c r="Q6" s="322"/>
      <c r="R6" s="322"/>
      <c r="S6" s="322"/>
      <c r="T6" s="322"/>
      <c r="U6" s="322"/>
      <c r="V6" s="322"/>
      <c r="W6" s="322"/>
      <c r="X6" s="323"/>
      <c r="Y6" s="744" t="s">
        <v>13</v>
      </c>
      <c r="Z6" s="745"/>
      <c r="AA6" s="746"/>
      <c r="AB6" s="747" t="s">
        <v>164</v>
      </c>
      <c r="AC6" s="748"/>
      <c r="AD6" s="748"/>
      <c r="AE6" s="335" t="s">
        <v>1063</v>
      </c>
      <c r="AF6" s="366"/>
      <c r="AG6" s="366"/>
      <c r="AH6" s="366"/>
      <c r="AI6" s="335" t="s">
        <v>1063</v>
      </c>
      <c r="AJ6" s="366"/>
      <c r="AK6" s="366"/>
      <c r="AL6" s="366"/>
      <c r="AM6" s="335" t="s">
        <v>1063</v>
      </c>
      <c r="AN6" s="366"/>
      <c r="AO6" s="366"/>
      <c r="AP6" s="366"/>
      <c r="AQ6" s="423" t="s">
        <v>1063</v>
      </c>
      <c r="AR6" s="424"/>
      <c r="AS6" s="424"/>
      <c r="AT6" s="425"/>
      <c r="AU6" s="366" t="s">
        <v>1063</v>
      </c>
      <c r="AV6" s="366"/>
      <c r="AW6" s="366"/>
      <c r="AX6" s="368"/>
      <c r="AY6" s="33">
        <f t="shared" si="0"/>
        <v>1</v>
      </c>
    </row>
    <row r="7" spans="1:52" customFormat="1" ht="31.9" customHeight="1" x14ac:dyDescent="0.15">
      <c r="A7" s="706" t="s">
        <v>255</v>
      </c>
      <c r="B7" s="707"/>
      <c r="C7" s="707"/>
      <c r="D7" s="707"/>
      <c r="E7" s="707"/>
      <c r="F7" s="708"/>
      <c r="G7" s="700" t="s">
        <v>603</v>
      </c>
      <c r="H7" s="701"/>
      <c r="I7" s="701"/>
      <c r="J7" s="701"/>
      <c r="K7" s="701"/>
      <c r="L7" s="701"/>
      <c r="M7" s="701"/>
      <c r="N7" s="701"/>
      <c r="O7" s="701"/>
      <c r="P7" s="701"/>
      <c r="Q7" s="701"/>
      <c r="R7" s="701"/>
      <c r="S7" s="701"/>
      <c r="T7" s="701"/>
      <c r="U7" s="701"/>
      <c r="V7" s="701"/>
      <c r="W7" s="701"/>
      <c r="X7" s="701"/>
      <c r="Y7" s="701"/>
      <c r="Z7" s="701"/>
      <c r="AA7" s="701"/>
      <c r="AB7" s="701"/>
      <c r="AC7" s="701"/>
      <c r="AD7" s="701"/>
      <c r="AE7" s="701"/>
      <c r="AF7" s="701"/>
      <c r="AG7" s="701"/>
      <c r="AH7" s="701"/>
      <c r="AI7" s="701"/>
      <c r="AJ7" s="701"/>
      <c r="AK7" s="701"/>
      <c r="AL7" s="701"/>
      <c r="AM7" s="701"/>
      <c r="AN7" s="701"/>
      <c r="AO7" s="701"/>
      <c r="AP7" s="701"/>
      <c r="AQ7" s="701"/>
      <c r="AR7" s="701"/>
      <c r="AS7" s="701"/>
      <c r="AT7" s="701"/>
      <c r="AU7" s="701"/>
      <c r="AV7" s="701"/>
      <c r="AW7" s="701"/>
      <c r="AX7" s="702"/>
      <c r="AY7" s="33">
        <f t="shared" si="0"/>
        <v>1</v>
      </c>
      <c r="AZ7" s="33"/>
    </row>
    <row r="8" spans="1:52" customFormat="1" ht="31.9" customHeight="1" x14ac:dyDescent="0.15">
      <c r="A8" s="709"/>
      <c r="B8" s="710"/>
      <c r="C8" s="710"/>
      <c r="D8" s="710"/>
      <c r="E8" s="710"/>
      <c r="F8" s="711"/>
      <c r="G8" s="703"/>
      <c r="H8" s="704"/>
      <c r="I8" s="704"/>
      <c r="J8" s="704"/>
      <c r="K8" s="704"/>
      <c r="L8" s="704"/>
      <c r="M8" s="704"/>
      <c r="N8" s="704"/>
      <c r="O8" s="704"/>
      <c r="P8" s="704"/>
      <c r="Q8" s="704"/>
      <c r="R8" s="704"/>
      <c r="S8" s="704"/>
      <c r="T8" s="704"/>
      <c r="U8" s="704"/>
      <c r="V8" s="704"/>
      <c r="W8" s="704"/>
      <c r="X8" s="704"/>
      <c r="Y8" s="704"/>
      <c r="Z8" s="704"/>
      <c r="AA8" s="704"/>
      <c r="AB8" s="704"/>
      <c r="AC8" s="704"/>
      <c r="AD8" s="704"/>
      <c r="AE8" s="704"/>
      <c r="AF8" s="704"/>
      <c r="AG8" s="704"/>
      <c r="AH8" s="704"/>
      <c r="AI8" s="704"/>
      <c r="AJ8" s="704"/>
      <c r="AK8" s="704"/>
      <c r="AL8" s="704"/>
      <c r="AM8" s="704"/>
      <c r="AN8" s="704"/>
      <c r="AO8" s="704"/>
      <c r="AP8" s="704"/>
      <c r="AQ8" s="704"/>
      <c r="AR8" s="704"/>
      <c r="AS8" s="704"/>
      <c r="AT8" s="704"/>
      <c r="AU8" s="704"/>
      <c r="AV8" s="704"/>
      <c r="AW8" s="704"/>
      <c r="AX8" s="705"/>
      <c r="AY8" s="33">
        <f t="shared" si="0"/>
        <v>1</v>
      </c>
      <c r="AZ8" s="33"/>
    </row>
    <row r="9" spans="1:52" ht="18.75" customHeight="1" x14ac:dyDescent="0.15">
      <c r="A9" s="712" t="s">
        <v>235</v>
      </c>
      <c r="B9" s="713"/>
      <c r="C9" s="713"/>
      <c r="D9" s="713"/>
      <c r="E9" s="713"/>
      <c r="F9" s="714"/>
      <c r="G9" s="722" t="s">
        <v>136</v>
      </c>
      <c r="H9" s="723"/>
      <c r="I9" s="723"/>
      <c r="J9" s="723"/>
      <c r="K9" s="723"/>
      <c r="L9" s="723"/>
      <c r="M9" s="723"/>
      <c r="N9" s="723"/>
      <c r="O9" s="724"/>
      <c r="P9" s="725" t="s">
        <v>56</v>
      </c>
      <c r="Q9" s="723"/>
      <c r="R9" s="723"/>
      <c r="S9" s="723"/>
      <c r="T9" s="723"/>
      <c r="U9" s="723"/>
      <c r="V9" s="723"/>
      <c r="W9" s="723"/>
      <c r="X9" s="724"/>
      <c r="Y9" s="726"/>
      <c r="Z9" s="655"/>
      <c r="AA9" s="656"/>
      <c r="AB9" s="730" t="s">
        <v>11</v>
      </c>
      <c r="AC9" s="731"/>
      <c r="AD9" s="732"/>
      <c r="AE9" s="757" t="s">
        <v>279</v>
      </c>
      <c r="AF9" s="757"/>
      <c r="AG9" s="757"/>
      <c r="AH9" s="758"/>
      <c r="AI9" s="757" t="s">
        <v>375</v>
      </c>
      <c r="AJ9" s="757"/>
      <c r="AK9" s="757"/>
      <c r="AL9" s="758"/>
      <c r="AM9" s="757" t="s">
        <v>376</v>
      </c>
      <c r="AN9" s="757"/>
      <c r="AO9" s="757"/>
      <c r="AP9" s="758"/>
      <c r="AQ9" s="760" t="s">
        <v>186</v>
      </c>
      <c r="AR9" s="761"/>
      <c r="AS9" s="761"/>
      <c r="AT9" s="762"/>
      <c r="AU9" s="763" t="s">
        <v>126</v>
      </c>
      <c r="AV9" s="763"/>
      <c r="AW9" s="763"/>
      <c r="AX9" s="764"/>
      <c r="AY9" s="33">
        <f>COUNTA($G$11)</f>
        <v>1</v>
      </c>
    </row>
    <row r="10" spans="1:52" ht="18.75" customHeight="1" x14ac:dyDescent="0.15">
      <c r="A10" s="712"/>
      <c r="B10" s="713"/>
      <c r="C10" s="713"/>
      <c r="D10" s="713"/>
      <c r="E10" s="713"/>
      <c r="F10" s="714"/>
      <c r="G10" s="393"/>
      <c r="H10" s="379"/>
      <c r="I10" s="379"/>
      <c r="J10" s="379"/>
      <c r="K10" s="379"/>
      <c r="L10" s="379"/>
      <c r="M10" s="379"/>
      <c r="N10" s="379"/>
      <c r="O10" s="394"/>
      <c r="P10" s="396"/>
      <c r="Q10" s="379"/>
      <c r="R10" s="379"/>
      <c r="S10" s="379"/>
      <c r="T10" s="379"/>
      <c r="U10" s="379"/>
      <c r="V10" s="379"/>
      <c r="W10" s="379"/>
      <c r="X10" s="394"/>
      <c r="Y10" s="727"/>
      <c r="Z10" s="728"/>
      <c r="AA10" s="729"/>
      <c r="AB10" s="733"/>
      <c r="AC10" s="332"/>
      <c r="AD10" s="333"/>
      <c r="AE10" s="759"/>
      <c r="AF10" s="759"/>
      <c r="AG10" s="759"/>
      <c r="AH10" s="331"/>
      <c r="AI10" s="759"/>
      <c r="AJ10" s="759"/>
      <c r="AK10" s="759"/>
      <c r="AL10" s="331"/>
      <c r="AM10" s="759"/>
      <c r="AN10" s="759"/>
      <c r="AO10" s="759"/>
      <c r="AP10" s="331"/>
      <c r="AQ10" s="765" t="s">
        <v>1063</v>
      </c>
      <c r="AR10" s="378"/>
      <c r="AS10" s="376" t="s">
        <v>187</v>
      </c>
      <c r="AT10" s="377"/>
      <c r="AU10" s="378">
        <v>4</v>
      </c>
      <c r="AV10" s="378"/>
      <c r="AW10" s="379" t="s">
        <v>163</v>
      </c>
      <c r="AX10" s="380"/>
      <c r="AY10" s="33">
        <f t="shared" ref="AY10:AY15" si="1">$AY$9</f>
        <v>1</v>
      </c>
    </row>
    <row r="11" spans="1:52" ht="150" customHeight="1" x14ac:dyDescent="0.15">
      <c r="A11" s="715"/>
      <c r="B11" s="713"/>
      <c r="C11" s="713"/>
      <c r="D11" s="713"/>
      <c r="E11" s="713"/>
      <c r="F11" s="714"/>
      <c r="G11" s="426" t="s">
        <v>773</v>
      </c>
      <c r="H11" s="734"/>
      <c r="I11" s="734"/>
      <c r="J11" s="734"/>
      <c r="K11" s="734"/>
      <c r="L11" s="734"/>
      <c r="M11" s="734"/>
      <c r="N11" s="734"/>
      <c r="O11" s="735"/>
      <c r="P11" s="133" t="s">
        <v>605</v>
      </c>
      <c r="Q11" s="319"/>
      <c r="R11" s="319"/>
      <c r="S11" s="319"/>
      <c r="T11" s="319"/>
      <c r="U11" s="319"/>
      <c r="V11" s="319"/>
      <c r="W11" s="319"/>
      <c r="X11" s="320"/>
      <c r="Y11" s="749" t="s">
        <v>12</v>
      </c>
      <c r="Z11" s="750"/>
      <c r="AA11" s="751"/>
      <c r="AB11" s="327" t="s">
        <v>14</v>
      </c>
      <c r="AC11" s="328"/>
      <c r="AD11" s="328"/>
      <c r="AE11" s="335" t="s">
        <v>1063</v>
      </c>
      <c r="AF11" s="366"/>
      <c r="AG11" s="366"/>
      <c r="AH11" s="366"/>
      <c r="AI11" s="335" t="s">
        <v>1063</v>
      </c>
      <c r="AJ11" s="366"/>
      <c r="AK11" s="366"/>
      <c r="AL11" s="366"/>
      <c r="AM11" s="335" t="s">
        <v>1063</v>
      </c>
      <c r="AN11" s="366"/>
      <c r="AO11" s="366"/>
      <c r="AP11" s="366"/>
      <c r="AQ11" s="423" t="s">
        <v>1063</v>
      </c>
      <c r="AR11" s="424"/>
      <c r="AS11" s="424"/>
      <c r="AT11" s="425"/>
      <c r="AU11" s="366" t="s">
        <v>1063</v>
      </c>
      <c r="AV11" s="366"/>
      <c r="AW11" s="366"/>
      <c r="AX11" s="368"/>
      <c r="AY11" s="33">
        <f t="shared" si="1"/>
        <v>1</v>
      </c>
    </row>
    <row r="12" spans="1:52" ht="150" customHeight="1" x14ac:dyDescent="0.15">
      <c r="A12" s="716"/>
      <c r="B12" s="717"/>
      <c r="C12" s="717"/>
      <c r="D12" s="717"/>
      <c r="E12" s="717"/>
      <c r="F12" s="718"/>
      <c r="G12" s="736"/>
      <c r="H12" s="737"/>
      <c r="I12" s="737"/>
      <c r="J12" s="737"/>
      <c r="K12" s="737"/>
      <c r="L12" s="737"/>
      <c r="M12" s="737"/>
      <c r="N12" s="737"/>
      <c r="O12" s="738"/>
      <c r="P12" s="742"/>
      <c r="Q12" s="742"/>
      <c r="R12" s="742"/>
      <c r="S12" s="742"/>
      <c r="T12" s="742"/>
      <c r="U12" s="742"/>
      <c r="V12" s="742"/>
      <c r="W12" s="742"/>
      <c r="X12" s="743"/>
      <c r="Y12" s="216" t="s">
        <v>51</v>
      </c>
      <c r="Z12" s="745"/>
      <c r="AA12" s="746"/>
      <c r="AB12" s="437" t="s">
        <v>14</v>
      </c>
      <c r="AC12" s="756"/>
      <c r="AD12" s="756"/>
      <c r="AE12" s="335" t="s">
        <v>1063</v>
      </c>
      <c r="AF12" s="366"/>
      <c r="AG12" s="366"/>
      <c r="AH12" s="366"/>
      <c r="AI12" s="335" t="s">
        <v>1063</v>
      </c>
      <c r="AJ12" s="366"/>
      <c r="AK12" s="366"/>
      <c r="AL12" s="366"/>
      <c r="AM12" s="335" t="s">
        <v>1063</v>
      </c>
      <c r="AN12" s="366"/>
      <c r="AO12" s="366"/>
      <c r="AP12" s="366"/>
      <c r="AQ12" s="423" t="s">
        <v>1063</v>
      </c>
      <c r="AR12" s="424"/>
      <c r="AS12" s="424"/>
      <c r="AT12" s="425"/>
      <c r="AU12" s="366">
        <v>90</v>
      </c>
      <c r="AV12" s="366"/>
      <c r="AW12" s="366"/>
      <c r="AX12" s="368"/>
      <c r="AY12" s="33">
        <f t="shared" si="1"/>
        <v>1</v>
      </c>
    </row>
    <row r="13" spans="1:52" ht="150" customHeight="1" x14ac:dyDescent="0.15">
      <c r="A13" s="719"/>
      <c r="B13" s="720"/>
      <c r="C13" s="720"/>
      <c r="D13" s="720"/>
      <c r="E13" s="720"/>
      <c r="F13" s="721"/>
      <c r="G13" s="739"/>
      <c r="H13" s="740"/>
      <c r="I13" s="740"/>
      <c r="J13" s="740"/>
      <c r="K13" s="740"/>
      <c r="L13" s="740"/>
      <c r="M13" s="740"/>
      <c r="N13" s="740"/>
      <c r="O13" s="741"/>
      <c r="P13" s="322"/>
      <c r="Q13" s="322"/>
      <c r="R13" s="322"/>
      <c r="S13" s="322"/>
      <c r="T13" s="322"/>
      <c r="U13" s="322"/>
      <c r="V13" s="322"/>
      <c r="W13" s="322"/>
      <c r="X13" s="323"/>
      <c r="Y13" s="744" t="s">
        <v>13</v>
      </c>
      <c r="Z13" s="745"/>
      <c r="AA13" s="746"/>
      <c r="AB13" s="747" t="s">
        <v>164</v>
      </c>
      <c r="AC13" s="748"/>
      <c r="AD13" s="748"/>
      <c r="AE13" s="335" t="s">
        <v>1063</v>
      </c>
      <c r="AF13" s="366"/>
      <c r="AG13" s="366"/>
      <c r="AH13" s="366"/>
      <c r="AI13" s="335" t="s">
        <v>1063</v>
      </c>
      <c r="AJ13" s="366"/>
      <c r="AK13" s="366"/>
      <c r="AL13" s="366"/>
      <c r="AM13" s="335" t="s">
        <v>1063</v>
      </c>
      <c r="AN13" s="366"/>
      <c r="AO13" s="366"/>
      <c r="AP13" s="366"/>
      <c r="AQ13" s="423" t="s">
        <v>1063</v>
      </c>
      <c r="AR13" s="424"/>
      <c r="AS13" s="424"/>
      <c r="AT13" s="425"/>
      <c r="AU13" s="366" t="s">
        <v>1063</v>
      </c>
      <c r="AV13" s="366"/>
      <c r="AW13" s="366"/>
      <c r="AX13" s="368"/>
      <c r="AY13" s="33">
        <f t="shared" si="1"/>
        <v>1</v>
      </c>
    </row>
    <row r="14" spans="1:52" customFormat="1" ht="29.45" customHeight="1" x14ac:dyDescent="0.15">
      <c r="A14" s="706" t="s">
        <v>255</v>
      </c>
      <c r="B14" s="707"/>
      <c r="C14" s="707"/>
      <c r="D14" s="707"/>
      <c r="E14" s="707"/>
      <c r="F14" s="708"/>
      <c r="G14" s="700" t="s">
        <v>603</v>
      </c>
      <c r="H14" s="701"/>
      <c r="I14" s="701"/>
      <c r="J14" s="701"/>
      <c r="K14" s="701"/>
      <c r="L14" s="701"/>
      <c r="M14" s="701"/>
      <c r="N14" s="701"/>
      <c r="O14" s="701"/>
      <c r="P14" s="701"/>
      <c r="Q14" s="701"/>
      <c r="R14" s="701"/>
      <c r="S14" s="701"/>
      <c r="T14" s="701"/>
      <c r="U14" s="701"/>
      <c r="V14" s="701"/>
      <c r="W14" s="701"/>
      <c r="X14" s="701"/>
      <c r="Y14" s="701"/>
      <c r="Z14" s="701"/>
      <c r="AA14" s="701"/>
      <c r="AB14" s="701"/>
      <c r="AC14" s="701"/>
      <c r="AD14" s="701"/>
      <c r="AE14" s="701"/>
      <c r="AF14" s="701"/>
      <c r="AG14" s="701"/>
      <c r="AH14" s="701"/>
      <c r="AI14" s="701"/>
      <c r="AJ14" s="701"/>
      <c r="AK14" s="701"/>
      <c r="AL14" s="701"/>
      <c r="AM14" s="701"/>
      <c r="AN14" s="701"/>
      <c r="AO14" s="701"/>
      <c r="AP14" s="701"/>
      <c r="AQ14" s="701"/>
      <c r="AR14" s="701"/>
      <c r="AS14" s="701"/>
      <c r="AT14" s="701"/>
      <c r="AU14" s="701"/>
      <c r="AV14" s="701"/>
      <c r="AW14" s="701"/>
      <c r="AX14" s="702"/>
      <c r="AY14" s="33">
        <f t="shared" si="1"/>
        <v>1</v>
      </c>
      <c r="AZ14" s="33"/>
    </row>
    <row r="15" spans="1:52" customFormat="1" ht="29.45" customHeight="1" x14ac:dyDescent="0.15">
      <c r="A15" s="709"/>
      <c r="B15" s="710"/>
      <c r="C15" s="710"/>
      <c r="D15" s="710"/>
      <c r="E15" s="710"/>
      <c r="F15" s="711"/>
      <c r="G15" s="703"/>
      <c r="H15" s="704"/>
      <c r="I15" s="704"/>
      <c r="J15" s="704"/>
      <c r="K15" s="704"/>
      <c r="L15" s="704"/>
      <c r="M15" s="704"/>
      <c r="N15" s="704"/>
      <c r="O15" s="704"/>
      <c r="P15" s="704"/>
      <c r="Q15" s="704"/>
      <c r="R15" s="704"/>
      <c r="S15" s="704"/>
      <c r="T15" s="704"/>
      <c r="U15" s="704"/>
      <c r="V15" s="704"/>
      <c r="W15" s="704"/>
      <c r="X15" s="704"/>
      <c r="Y15" s="704"/>
      <c r="Z15" s="704"/>
      <c r="AA15" s="704"/>
      <c r="AB15" s="704"/>
      <c r="AC15" s="704"/>
      <c r="AD15" s="704"/>
      <c r="AE15" s="704"/>
      <c r="AF15" s="704"/>
      <c r="AG15" s="704"/>
      <c r="AH15" s="704"/>
      <c r="AI15" s="704"/>
      <c r="AJ15" s="704"/>
      <c r="AK15" s="704"/>
      <c r="AL15" s="704"/>
      <c r="AM15" s="704"/>
      <c r="AN15" s="704"/>
      <c r="AO15" s="704"/>
      <c r="AP15" s="704"/>
      <c r="AQ15" s="704"/>
      <c r="AR15" s="704"/>
      <c r="AS15" s="704"/>
      <c r="AT15" s="704"/>
      <c r="AU15" s="704"/>
      <c r="AV15" s="704"/>
      <c r="AW15" s="704"/>
      <c r="AX15" s="705"/>
      <c r="AY15" s="33">
        <f t="shared" si="1"/>
        <v>1</v>
      </c>
      <c r="AZ15" s="33"/>
    </row>
    <row r="16" spans="1:52" ht="18.75" customHeight="1" x14ac:dyDescent="0.15">
      <c r="A16" s="712" t="s">
        <v>235</v>
      </c>
      <c r="B16" s="713"/>
      <c r="C16" s="713"/>
      <c r="D16" s="713"/>
      <c r="E16" s="713"/>
      <c r="F16" s="714"/>
      <c r="G16" s="722" t="s">
        <v>136</v>
      </c>
      <c r="H16" s="723"/>
      <c r="I16" s="723"/>
      <c r="J16" s="723"/>
      <c r="K16" s="723"/>
      <c r="L16" s="723"/>
      <c r="M16" s="723"/>
      <c r="N16" s="723"/>
      <c r="O16" s="724"/>
      <c r="P16" s="725" t="s">
        <v>56</v>
      </c>
      <c r="Q16" s="723"/>
      <c r="R16" s="723"/>
      <c r="S16" s="723"/>
      <c r="T16" s="723"/>
      <c r="U16" s="723"/>
      <c r="V16" s="723"/>
      <c r="W16" s="723"/>
      <c r="X16" s="724"/>
      <c r="Y16" s="726"/>
      <c r="Z16" s="655"/>
      <c r="AA16" s="656"/>
      <c r="AB16" s="730" t="s">
        <v>11</v>
      </c>
      <c r="AC16" s="731"/>
      <c r="AD16" s="732"/>
      <c r="AE16" s="757" t="s">
        <v>279</v>
      </c>
      <c r="AF16" s="757"/>
      <c r="AG16" s="757"/>
      <c r="AH16" s="758"/>
      <c r="AI16" s="757" t="s">
        <v>375</v>
      </c>
      <c r="AJ16" s="757"/>
      <c r="AK16" s="757"/>
      <c r="AL16" s="758"/>
      <c r="AM16" s="757" t="s">
        <v>376</v>
      </c>
      <c r="AN16" s="757"/>
      <c r="AO16" s="757"/>
      <c r="AP16" s="758"/>
      <c r="AQ16" s="760" t="s">
        <v>186</v>
      </c>
      <c r="AR16" s="761"/>
      <c r="AS16" s="761"/>
      <c r="AT16" s="762"/>
      <c r="AU16" s="763" t="s">
        <v>126</v>
      </c>
      <c r="AV16" s="763"/>
      <c r="AW16" s="763"/>
      <c r="AX16" s="764"/>
      <c r="AY16" s="33">
        <f>COUNTA($G$18)</f>
        <v>1</v>
      </c>
    </row>
    <row r="17" spans="1:52" ht="18.75" customHeight="1" x14ac:dyDescent="0.15">
      <c r="A17" s="712"/>
      <c r="B17" s="713"/>
      <c r="C17" s="713"/>
      <c r="D17" s="713"/>
      <c r="E17" s="713"/>
      <c r="F17" s="714"/>
      <c r="G17" s="393"/>
      <c r="H17" s="379"/>
      <c r="I17" s="379"/>
      <c r="J17" s="379"/>
      <c r="K17" s="379"/>
      <c r="L17" s="379"/>
      <c r="M17" s="379"/>
      <c r="N17" s="379"/>
      <c r="O17" s="394"/>
      <c r="P17" s="396"/>
      <c r="Q17" s="379"/>
      <c r="R17" s="379"/>
      <c r="S17" s="379"/>
      <c r="T17" s="379"/>
      <c r="U17" s="379"/>
      <c r="V17" s="379"/>
      <c r="W17" s="379"/>
      <c r="X17" s="394"/>
      <c r="Y17" s="727"/>
      <c r="Z17" s="728"/>
      <c r="AA17" s="729"/>
      <c r="AB17" s="733"/>
      <c r="AC17" s="332"/>
      <c r="AD17" s="333"/>
      <c r="AE17" s="759"/>
      <c r="AF17" s="759"/>
      <c r="AG17" s="759"/>
      <c r="AH17" s="331"/>
      <c r="AI17" s="759"/>
      <c r="AJ17" s="759"/>
      <c r="AK17" s="759"/>
      <c r="AL17" s="331"/>
      <c r="AM17" s="759"/>
      <c r="AN17" s="759"/>
      <c r="AO17" s="759"/>
      <c r="AP17" s="331"/>
      <c r="AQ17" s="765" t="s">
        <v>1063</v>
      </c>
      <c r="AR17" s="378"/>
      <c r="AS17" s="376" t="s">
        <v>187</v>
      </c>
      <c r="AT17" s="377"/>
      <c r="AU17" s="378">
        <v>4</v>
      </c>
      <c r="AV17" s="378"/>
      <c r="AW17" s="379" t="s">
        <v>163</v>
      </c>
      <c r="AX17" s="380"/>
      <c r="AY17" s="33">
        <f t="shared" ref="AY17:AY22" si="2">$AY$16</f>
        <v>1</v>
      </c>
    </row>
    <row r="18" spans="1:52" ht="54.95" customHeight="1" x14ac:dyDescent="0.15">
      <c r="A18" s="715"/>
      <c r="B18" s="713"/>
      <c r="C18" s="713"/>
      <c r="D18" s="713"/>
      <c r="E18" s="713"/>
      <c r="F18" s="714"/>
      <c r="G18" s="426" t="s">
        <v>774</v>
      </c>
      <c r="H18" s="734"/>
      <c r="I18" s="734"/>
      <c r="J18" s="734"/>
      <c r="K18" s="734"/>
      <c r="L18" s="734"/>
      <c r="M18" s="734"/>
      <c r="N18" s="734"/>
      <c r="O18" s="735"/>
      <c r="P18" s="133" t="s">
        <v>606</v>
      </c>
      <c r="Q18" s="319"/>
      <c r="R18" s="319"/>
      <c r="S18" s="319"/>
      <c r="T18" s="319"/>
      <c r="U18" s="319"/>
      <c r="V18" s="319"/>
      <c r="W18" s="319"/>
      <c r="X18" s="320"/>
      <c r="Y18" s="749" t="s">
        <v>12</v>
      </c>
      <c r="Z18" s="750"/>
      <c r="AA18" s="751"/>
      <c r="AB18" s="327" t="s">
        <v>1019</v>
      </c>
      <c r="AC18" s="328"/>
      <c r="AD18" s="328"/>
      <c r="AE18" s="335" t="s">
        <v>1063</v>
      </c>
      <c r="AF18" s="366"/>
      <c r="AG18" s="366"/>
      <c r="AH18" s="366"/>
      <c r="AI18" s="335">
        <v>2</v>
      </c>
      <c r="AJ18" s="366"/>
      <c r="AK18" s="366"/>
      <c r="AL18" s="366"/>
      <c r="AM18" s="335">
        <v>7</v>
      </c>
      <c r="AN18" s="366"/>
      <c r="AO18" s="366"/>
      <c r="AP18" s="366"/>
      <c r="AQ18" s="423" t="s">
        <v>1063</v>
      </c>
      <c r="AR18" s="424"/>
      <c r="AS18" s="424"/>
      <c r="AT18" s="425"/>
      <c r="AU18" s="366" t="s">
        <v>1063</v>
      </c>
      <c r="AV18" s="366"/>
      <c r="AW18" s="366"/>
      <c r="AX18" s="368"/>
      <c r="AY18" s="33">
        <f t="shared" si="2"/>
        <v>1</v>
      </c>
    </row>
    <row r="19" spans="1:52" ht="54.95" customHeight="1" x14ac:dyDescent="0.15">
      <c r="A19" s="716"/>
      <c r="B19" s="717"/>
      <c r="C19" s="717"/>
      <c r="D19" s="717"/>
      <c r="E19" s="717"/>
      <c r="F19" s="718"/>
      <c r="G19" s="736"/>
      <c r="H19" s="737"/>
      <c r="I19" s="737"/>
      <c r="J19" s="737"/>
      <c r="K19" s="737"/>
      <c r="L19" s="737"/>
      <c r="M19" s="737"/>
      <c r="N19" s="737"/>
      <c r="O19" s="738"/>
      <c r="P19" s="742"/>
      <c r="Q19" s="742"/>
      <c r="R19" s="742"/>
      <c r="S19" s="742"/>
      <c r="T19" s="742"/>
      <c r="U19" s="742"/>
      <c r="V19" s="742"/>
      <c r="W19" s="742"/>
      <c r="X19" s="743"/>
      <c r="Y19" s="216" t="s">
        <v>51</v>
      </c>
      <c r="Z19" s="745"/>
      <c r="AA19" s="746"/>
      <c r="AB19" s="437" t="s">
        <v>1019</v>
      </c>
      <c r="AC19" s="756"/>
      <c r="AD19" s="756"/>
      <c r="AE19" s="335" t="s">
        <v>1063</v>
      </c>
      <c r="AF19" s="366"/>
      <c r="AG19" s="366"/>
      <c r="AH19" s="366"/>
      <c r="AI19" s="335">
        <v>2</v>
      </c>
      <c r="AJ19" s="366"/>
      <c r="AK19" s="366"/>
      <c r="AL19" s="366"/>
      <c r="AM19" s="335">
        <v>7</v>
      </c>
      <c r="AN19" s="366"/>
      <c r="AO19" s="366"/>
      <c r="AP19" s="366"/>
      <c r="AQ19" s="423" t="s">
        <v>1063</v>
      </c>
      <c r="AR19" s="424"/>
      <c r="AS19" s="424"/>
      <c r="AT19" s="425"/>
      <c r="AU19" s="366">
        <v>7</v>
      </c>
      <c r="AV19" s="366"/>
      <c r="AW19" s="366"/>
      <c r="AX19" s="368"/>
      <c r="AY19" s="33">
        <f t="shared" si="2"/>
        <v>1</v>
      </c>
    </row>
    <row r="20" spans="1:52" ht="54.95" customHeight="1" x14ac:dyDescent="0.15">
      <c r="A20" s="719"/>
      <c r="B20" s="720"/>
      <c r="C20" s="720"/>
      <c r="D20" s="720"/>
      <c r="E20" s="720"/>
      <c r="F20" s="721"/>
      <c r="G20" s="739"/>
      <c r="H20" s="740"/>
      <c r="I20" s="740"/>
      <c r="J20" s="740"/>
      <c r="K20" s="740"/>
      <c r="L20" s="740"/>
      <c r="M20" s="740"/>
      <c r="N20" s="740"/>
      <c r="O20" s="741"/>
      <c r="P20" s="322"/>
      <c r="Q20" s="322"/>
      <c r="R20" s="322"/>
      <c r="S20" s="322"/>
      <c r="T20" s="322"/>
      <c r="U20" s="322"/>
      <c r="V20" s="322"/>
      <c r="W20" s="322"/>
      <c r="X20" s="323"/>
      <c r="Y20" s="744" t="s">
        <v>13</v>
      </c>
      <c r="Z20" s="745"/>
      <c r="AA20" s="746"/>
      <c r="AB20" s="747" t="s">
        <v>164</v>
      </c>
      <c r="AC20" s="748"/>
      <c r="AD20" s="748"/>
      <c r="AE20" s="335" t="s">
        <v>1063</v>
      </c>
      <c r="AF20" s="366"/>
      <c r="AG20" s="366"/>
      <c r="AH20" s="366"/>
      <c r="AI20" s="335" t="s">
        <v>1063</v>
      </c>
      <c r="AJ20" s="366"/>
      <c r="AK20" s="366"/>
      <c r="AL20" s="366"/>
      <c r="AM20" s="335" t="s">
        <v>1063</v>
      </c>
      <c r="AN20" s="366"/>
      <c r="AO20" s="366"/>
      <c r="AP20" s="366"/>
      <c r="AQ20" s="423" t="s">
        <v>1063</v>
      </c>
      <c r="AR20" s="424"/>
      <c r="AS20" s="424"/>
      <c r="AT20" s="425"/>
      <c r="AU20" s="366" t="s">
        <v>1063</v>
      </c>
      <c r="AV20" s="366"/>
      <c r="AW20" s="366"/>
      <c r="AX20" s="368"/>
      <c r="AY20" s="33">
        <f t="shared" si="2"/>
        <v>1</v>
      </c>
    </row>
    <row r="21" spans="1:52" customFormat="1" ht="30" customHeight="1" x14ac:dyDescent="0.15">
      <c r="A21" s="706" t="s">
        <v>255</v>
      </c>
      <c r="B21" s="707"/>
      <c r="C21" s="707"/>
      <c r="D21" s="707"/>
      <c r="E21" s="707"/>
      <c r="F21" s="708"/>
      <c r="G21" s="700" t="s">
        <v>603</v>
      </c>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1"/>
      <c r="AJ21" s="701"/>
      <c r="AK21" s="701"/>
      <c r="AL21" s="701"/>
      <c r="AM21" s="701"/>
      <c r="AN21" s="701"/>
      <c r="AO21" s="701"/>
      <c r="AP21" s="701"/>
      <c r="AQ21" s="701"/>
      <c r="AR21" s="701"/>
      <c r="AS21" s="701"/>
      <c r="AT21" s="701"/>
      <c r="AU21" s="701"/>
      <c r="AV21" s="701"/>
      <c r="AW21" s="701"/>
      <c r="AX21" s="702"/>
      <c r="AY21" s="33">
        <f t="shared" si="2"/>
        <v>1</v>
      </c>
      <c r="AZ21" s="33"/>
    </row>
    <row r="22" spans="1:52" customFormat="1" ht="30" customHeight="1" x14ac:dyDescent="0.15">
      <c r="A22" s="709"/>
      <c r="B22" s="710"/>
      <c r="C22" s="710"/>
      <c r="D22" s="710"/>
      <c r="E22" s="710"/>
      <c r="F22" s="711"/>
      <c r="G22" s="703"/>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4"/>
      <c r="AI22" s="704"/>
      <c r="AJ22" s="704"/>
      <c r="AK22" s="704"/>
      <c r="AL22" s="704"/>
      <c r="AM22" s="704"/>
      <c r="AN22" s="704"/>
      <c r="AO22" s="704"/>
      <c r="AP22" s="704"/>
      <c r="AQ22" s="704"/>
      <c r="AR22" s="704"/>
      <c r="AS22" s="704"/>
      <c r="AT22" s="704"/>
      <c r="AU22" s="704"/>
      <c r="AV22" s="704"/>
      <c r="AW22" s="704"/>
      <c r="AX22" s="705"/>
      <c r="AY22" s="33">
        <f t="shared" si="2"/>
        <v>1</v>
      </c>
      <c r="AZ22" s="33"/>
    </row>
    <row r="23" spans="1:52" ht="18.75" customHeight="1" x14ac:dyDescent="0.15">
      <c r="A23" s="712" t="s">
        <v>235</v>
      </c>
      <c r="B23" s="713"/>
      <c r="C23" s="713"/>
      <c r="D23" s="713"/>
      <c r="E23" s="713"/>
      <c r="F23" s="714"/>
      <c r="G23" s="722" t="s">
        <v>136</v>
      </c>
      <c r="H23" s="723"/>
      <c r="I23" s="723"/>
      <c r="J23" s="723"/>
      <c r="K23" s="723"/>
      <c r="L23" s="723"/>
      <c r="M23" s="723"/>
      <c r="N23" s="723"/>
      <c r="O23" s="724"/>
      <c r="P23" s="725" t="s">
        <v>56</v>
      </c>
      <c r="Q23" s="723"/>
      <c r="R23" s="723"/>
      <c r="S23" s="723"/>
      <c r="T23" s="723"/>
      <c r="U23" s="723"/>
      <c r="V23" s="723"/>
      <c r="W23" s="723"/>
      <c r="X23" s="724"/>
      <c r="Y23" s="726"/>
      <c r="Z23" s="655"/>
      <c r="AA23" s="656"/>
      <c r="AB23" s="730" t="s">
        <v>11</v>
      </c>
      <c r="AC23" s="731"/>
      <c r="AD23" s="732"/>
      <c r="AE23" s="757" t="s">
        <v>279</v>
      </c>
      <c r="AF23" s="757"/>
      <c r="AG23" s="757"/>
      <c r="AH23" s="758"/>
      <c r="AI23" s="757" t="s">
        <v>375</v>
      </c>
      <c r="AJ23" s="757"/>
      <c r="AK23" s="757"/>
      <c r="AL23" s="758"/>
      <c r="AM23" s="757" t="s">
        <v>376</v>
      </c>
      <c r="AN23" s="757"/>
      <c r="AO23" s="757"/>
      <c r="AP23" s="758"/>
      <c r="AQ23" s="760" t="s">
        <v>186</v>
      </c>
      <c r="AR23" s="761"/>
      <c r="AS23" s="761"/>
      <c r="AT23" s="762"/>
      <c r="AU23" s="763" t="s">
        <v>126</v>
      </c>
      <c r="AV23" s="763"/>
      <c r="AW23" s="763"/>
      <c r="AX23" s="764"/>
      <c r="AY23" s="33">
        <f>COUNTA($G$25)</f>
        <v>1</v>
      </c>
    </row>
    <row r="24" spans="1:52" ht="18.75" customHeight="1" x14ac:dyDescent="0.15">
      <c r="A24" s="712"/>
      <c r="B24" s="713"/>
      <c r="C24" s="713"/>
      <c r="D24" s="713"/>
      <c r="E24" s="713"/>
      <c r="F24" s="714"/>
      <c r="G24" s="393"/>
      <c r="H24" s="379"/>
      <c r="I24" s="379"/>
      <c r="J24" s="379"/>
      <c r="K24" s="379"/>
      <c r="L24" s="379"/>
      <c r="M24" s="379"/>
      <c r="N24" s="379"/>
      <c r="O24" s="394"/>
      <c r="P24" s="396"/>
      <c r="Q24" s="379"/>
      <c r="R24" s="379"/>
      <c r="S24" s="379"/>
      <c r="T24" s="379"/>
      <c r="U24" s="379"/>
      <c r="V24" s="379"/>
      <c r="W24" s="379"/>
      <c r="X24" s="394"/>
      <c r="Y24" s="727"/>
      <c r="Z24" s="728"/>
      <c r="AA24" s="729"/>
      <c r="AB24" s="733"/>
      <c r="AC24" s="332"/>
      <c r="AD24" s="333"/>
      <c r="AE24" s="759"/>
      <c r="AF24" s="759"/>
      <c r="AG24" s="759"/>
      <c r="AH24" s="331"/>
      <c r="AI24" s="759"/>
      <c r="AJ24" s="759"/>
      <c r="AK24" s="759"/>
      <c r="AL24" s="331"/>
      <c r="AM24" s="759"/>
      <c r="AN24" s="759"/>
      <c r="AO24" s="759"/>
      <c r="AP24" s="331"/>
      <c r="AQ24" s="765" t="s">
        <v>1063</v>
      </c>
      <c r="AR24" s="378"/>
      <c r="AS24" s="376" t="s">
        <v>187</v>
      </c>
      <c r="AT24" s="377"/>
      <c r="AU24" s="378">
        <v>4</v>
      </c>
      <c r="AV24" s="378"/>
      <c r="AW24" s="379" t="s">
        <v>163</v>
      </c>
      <c r="AX24" s="380"/>
      <c r="AY24" s="33">
        <f t="shared" ref="AY24:AY29" si="3">$AY$23</f>
        <v>1</v>
      </c>
    </row>
    <row r="25" spans="1:52" ht="50.1" customHeight="1" x14ac:dyDescent="0.15">
      <c r="A25" s="715"/>
      <c r="B25" s="713"/>
      <c r="C25" s="713"/>
      <c r="D25" s="713"/>
      <c r="E25" s="713"/>
      <c r="F25" s="714"/>
      <c r="G25" s="426" t="s">
        <v>775</v>
      </c>
      <c r="H25" s="734"/>
      <c r="I25" s="734"/>
      <c r="J25" s="734"/>
      <c r="K25" s="734"/>
      <c r="L25" s="734"/>
      <c r="M25" s="734"/>
      <c r="N25" s="734"/>
      <c r="O25" s="735"/>
      <c r="P25" s="133" t="s">
        <v>776</v>
      </c>
      <c r="Q25" s="319"/>
      <c r="R25" s="319"/>
      <c r="S25" s="319"/>
      <c r="T25" s="319"/>
      <c r="U25" s="319"/>
      <c r="V25" s="319"/>
      <c r="W25" s="319"/>
      <c r="X25" s="320"/>
      <c r="Y25" s="749" t="s">
        <v>12</v>
      </c>
      <c r="Z25" s="750"/>
      <c r="AA25" s="751"/>
      <c r="AB25" s="327" t="s">
        <v>1020</v>
      </c>
      <c r="AC25" s="328"/>
      <c r="AD25" s="328"/>
      <c r="AE25" s="335" t="s">
        <v>1063</v>
      </c>
      <c r="AF25" s="366"/>
      <c r="AG25" s="366"/>
      <c r="AH25" s="366"/>
      <c r="AI25" s="335" t="s">
        <v>1063</v>
      </c>
      <c r="AJ25" s="366"/>
      <c r="AK25" s="366"/>
      <c r="AL25" s="366"/>
      <c r="AM25" s="335" t="s">
        <v>1063</v>
      </c>
      <c r="AN25" s="366"/>
      <c r="AO25" s="366"/>
      <c r="AP25" s="366"/>
      <c r="AQ25" s="423" t="s">
        <v>1063</v>
      </c>
      <c r="AR25" s="424"/>
      <c r="AS25" s="424"/>
      <c r="AT25" s="425"/>
      <c r="AU25" s="366">
        <v>10</v>
      </c>
      <c r="AV25" s="366"/>
      <c r="AW25" s="366"/>
      <c r="AX25" s="368"/>
      <c r="AY25" s="33">
        <f t="shared" si="3"/>
        <v>1</v>
      </c>
    </row>
    <row r="26" spans="1:52" ht="50.1" customHeight="1" x14ac:dyDescent="0.15">
      <c r="A26" s="716"/>
      <c r="B26" s="717"/>
      <c r="C26" s="717"/>
      <c r="D26" s="717"/>
      <c r="E26" s="717"/>
      <c r="F26" s="718"/>
      <c r="G26" s="736"/>
      <c r="H26" s="737"/>
      <c r="I26" s="737"/>
      <c r="J26" s="737"/>
      <c r="K26" s="737"/>
      <c r="L26" s="737"/>
      <c r="M26" s="737"/>
      <c r="N26" s="737"/>
      <c r="O26" s="738"/>
      <c r="P26" s="742"/>
      <c r="Q26" s="742"/>
      <c r="R26" s="742"/>
      <c r="S26" s="742"/>
      <c r="T26" s="742"/>
      <c r="U26" s="742"/>
      <c r="V26" s="742"/>
      <c r="W26" s="742"/>
      <c r="X26" s="743"/>
      <c r="Y26" s="216" t="s">
        <v>51</v>
      </c>
      <c r="Z26" s="745"/>
      <c r="AA26" s="746"/>
      <c r="AB26" s="437" t="s">
        <v>1020</v>
      </c>
      <c r="AC26" s="756"/>
      <c r="AD26" s="756"/>
      <c r="AE26" s="335" t="s">
        <v>1063</v>
      </c>
      <c r="AF26" s="366"/>
      <c r="AG26" s="366"/>
      <c r="AH26" s="366"/>
      <c r="AI26" s="335" t="s">
        <v>1063</v>
      </c>
      <c r="AJ26" s="366"/>
      <c r="AK26" s="366"/>
      <c r="AL26" s="366"/>
      <c r="AM26" s="335" t="s">
        <v>1063</v>
      </c>
      <c r="AN26" s="366"/>
      <c r="AO26" s="366"/>
      <c r="AP26" s="366"/>
      <c r="AQ26" s="423" t="s">
        <v>1063</v>
      </c>
      <c r="AR26" s="424"/>
      <c r="AS26" s="424"/>
      <c r="AT26" s="425"/>
      <c r="AU26" s="366">
        <v>10</v>
      </c>
      <c r="AV26" s="366"/>
      <c r="AW26" s="366"/>
      <c r="AX26" s="368"/>
      <c r="AY26" s="33">
        <f t="shared" si="3"/>
        <v>1</v>
      </c>
    </row>
    <row r="27" spans="1:52" ht="50.1" customHeight="1" x14ac:dyDescent="0.15">
      <c r="A27" s="719"/>
      <c r="B27" s="720"/>
      <c r="C27" s="720"/>
      <c r="D27" s="720"/>
      <c r="E27" s="720"/>
      <c r="F27" s="721"/>
      <c r="G27" s="739"/>
      <c r="H27" s="740"/>
      <c r="I27" s="740"/>
      <c r="J27" s="740"/>
      <c r="K27" s="740"/>
      <c r="L27" s="740"/>
      <c r="M27" s="740"/>
      <c r="N27" s="740"/>
      <c r="O27" s="741"/>
      <c r="P27" s="322"/>
      <c r="Q27" s="322"/>
      <c r="R27" s="322"/>
      <c r="S27" s="322"/>
      <c r="T27" s="322"/>
      <c r="U27" s="322"/>
      <c r="V27" s="322"/>
      <c r="W27" s="322"/>
      <c r="X27" s="323"/>
      <c r="Y27" s="744" t="s">
        <v>13</v>
      </c>
      <c r="Z27" s="745"/>
      <c r="AA27" s="746"/>
      <c r="AB27" s="747" t="s">
        <v>164</v>
      </c>
      <c r="AC27" s="748"/>
      <c r="AD27" s="748"/>
      <c r="AE27" s="335" t="s">
        <v>1063</v>
      </c>
      <c r="AF27" s="366"/>
      <c r="AG27" s="366"/>
      <c r="AH27" s="366"/>
      <c r="AI27" s="335" t="s">
        <v>1063</v>
      </c>
      <c r="AJ27" s="366"/>
      <c r="AK27" s="366"/>
      <c r="AL27" s="366"/>
      <c r="AM27" s="335" t="s">
        <v>1063</v>
      </c>
      <c r="AN27" s="366"/>
      <c r="AO27" s="366"/>
      <c r="AP27" s="366"/>
      <c r="AQ27" s="423" t="s">
        <v>1063</v>
      </c>
      <c r="AR27" s="424"/>
      <c r="AS27" s="424"/>
      <c r="AT27" s="425"/>
      <c r="AU27" s="366">
        <v>100</v>
      </c>
      <c r="AV27" s="366"/>
      <c r="AW27" s="366"/>
      <c r="AX27" s="368"/>
      <c r="AY27" s="33">
        <f t="shared" si="3"/>
        <v>1</v>
      </c>
    </row>
    <row r="28" spans="1:52" customFormat="1" ht="29.45" customHeight="1" x14ac:dyDescent="0.15">
      <c r="A28" s="706" t="s">
        <v>255</v>
      </c>
      <c r="B28" s="707"/>
      <c r="C28" s="707"/>
      <c r="D28" s="707"/>
      <c r="E28" s="707"/>
      <c r="F28" s="708"/>
      <c r="G28" s="700" t="s">
        <v>603</v>
      </c>
      <c r="H28" s="701"/>
      <c r="I28" s="701"/>
      <c r="J28" s="701"/>
      <c r="K28" s="701"/>
      <c r="L28" s="701"/>
      <c r="M28" s="701"/>
      <c r="N28" s="701"/>
      <c r="O28" s="701"/>
      <c r="P28" s="701"/>
      <c r="Q28" s="701"/>
      <c r="R28" s="701"/>
      <c r="S28" s="701"/>
      <c r="T28" s="701"/>
      <c r="U28" s="701"/>
      <c r="V28" s="701"/>
      <c r="W28" s="701"/>
      <c r="X28" s="701"/>
      <c r="Y28" s="701"/>
      <c r="Z28" s="701"/>
      <c r="AA28" s="701"/>
      <c r="AB28" s="701"/>
      <c r="AC28" s="701"/>
      <c r="AD28" s="701"/>
      <c r="AE28" s="701"/>
      <c r="AF28" s="701"/>
      <c r="AG28" s="701"/>
      <c r="AH28" s="701"/>
      <c r="AI28" s="701"/>
      <c r="AJ28" s="701"/>
      <c r="AK28" s="701"/>
      <c r="AL28" s="701"/>
      <c r="AM28" s="701"/>
      <c r="AN28" s="701"/>
      <c r="AO28" s="701"/>
      <c r="AP28" s="701"/>
      <c r="AQ28" s="701"/>
      <c r="AR28" s="701"/>
      <c r="AS28" s="701"/>
      <c r="AT28" s="701"/>
      <c r="AU28" s="701"/>
      <c r="AV28" s="701"/>
      <c r="AW28" s="701"/>
      <c r="AX28" s="702"/>
      <c r="AY28" s="33">
        <f t="shared" si="3"/>
        <v>1</v>
      </c>
      <c r="AZ28" s="33"/>
    </row>
    <row r="29" spans="1:52" customFormat="1" ht="29.45" customHeight="1" x14ac:dyDescent="0.15">
      <c r="A29" s="709"/>
      <c r="B29" s="710"/>
      <c r="C29" s="710"/>
      <c r="D29" s="710"/>
      <c r="E29" s="710"/>
      <c r="F29" s="711"/>
      <c r="G29" s="703"/>
      <c r="H29" s="704"/>
      <c r="I29" s="704"/>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4"/>
      <c r="AM29" s="704"/>
      <c r="AN29" s="704"/>
      <c r="AO29" s="704"/>
      <c r="AP29" s="704"/>
      <c r="AQ29" s="704"/>
      <c r="AR29" s="704"/>
      <c r="AS29" s="704"/>
      <c r="AT29" s="704"/>
      <c r="AU29" s="704"/>
      <c r="AV29" s="704"/>
      <c r="AW29" s="704"/>
      <c r="AX29" s="705"/>
      <c r="AY29" s="33">
        <f t="shared" si="3"/>
        <v>1</v>
      </c>
      <c r="AZ29" s="33"/>
    </row>
    <row r="30" spans="1:52" ht="18.75" customHeight="1" x14ac:dyDescent="0.15">
      <c r="A30" s="712" t="s">
        <v>235</v>
      </c>
      <c r="B30" s="713"/>
      <c r="C30" s="713"/>
      <c r="D30" s="713"/>
      <c r="E30" s="713"/>
      <c r="F30" s="714"/>
      <c r="G30" s="722" t="s">
        <v>136</v>
      </c>
      <c r="H30" s="723"/>
      <c r="I30" s="723"/>
      <c r="J30" s="723"/>
      <c r="K30" s="723"/>
      <c r="L30" s="723"/>
      <c r="M30" s="723"/>
      <c r="N30" s="723"/>
      <c r="O30" s="724"/>
      <c r="P30" s="725" t="s">
        <v>56</v>
      </c>
      <c r="Q30" s="723"/>
      <c r="R30" s="723"/>
      <c r="S30" s="723"/>
      <c r="T30" s="723"/>
      <c r="U30" s="723"/>
      <c r="V30" s="723"/>
      <c r="W30" s="723"/>
      <c r="X30" s="724"/>
      <c r="Y30" s="726"/>
      <c r="Z30" s="655"/>
      <c r="AA30" s="656"/>
      <c r="AB30" s="730" t="s">
        <v>11</v>
      </c>
      <c r="AC30" s="731"/>
      <c r="AD30" s="732"/>
      <c r="AE30" s="757" t="s">
        <v>279</v>
      </c>
      <c r="AF30" s="757"/>
      <c r="AG30" s="757"/>
      <c r="AH30" s="758"/>
      <c r="AI30" s="757" t="s">
        <v>375</v>
      </c>
      <c r="AJ30" s="757"/>
      <c r="AK30" s="757"/>
      <c r="AL30" s="758"/>
      <c r="AM30" s="757" t="s">
        <v>376</v>
      </c>
      <c r="AN30" s="757"/>
      <c r="AO30" s="757"/>
      <c r="AP30" s="758"/>
      <c r="AQ30" s="760" t="s">
        <v>186</v>
      </c>
      <c r="AR30" s="761"/>
      <c r="AS30" s="761"/>
      <c r="AT30" s="762"/>
      <c r="AU30" s="763" t="s">
        <v>126</v>
      </c>
      <c r="AV30" s="763"/>
      <c r="AW30" s="763"/>
      <c r="AX30" s="764"/>
      <c r="AY30" s="33">
        <f>COUNTA($G$32)</f>
        <v>1</v>
      </c>
    </row>
    <row r="31" spans="1:52" ht="18.75" customHeight="1" x14ac:dyDescent="0.15">
      <c r="A31" s="712"/>
      <c r="B31" s="713"/>
      <c r="C31" s="713"/>
      <c r="D31" s="713"/>
      <c r="E31" s="713"/>
      <c r="F31" s="714"/>
      <c r="G31" s="393"/>
      <c r="H31" s="379"/>
      <c r="I31" s="379"/>
      <c r="J31" s="379"/>
      <c r="K31" s="379"/>
      <c r="L31" s="379"/>
      <c r="M31" s="379"/>
      <c r="N31" s="379"/>
      <c r="O31" s="394"/>
      <c r="P31" s="396"/>
      <c r="Q31" s="379"/>
      <c r="R31" s="379"/>
      <c r="S31" s="379"/>
      <c r="T31" s="379"/>
      <c r="U31" s="379"/>
      <c r="V31" s="379"/>
      <c r="W31" s="379"/>
      <c r="X31" s="394"/>
      <c r="Y31" s="727"/>
      <c r="Z31" s="728"/>
      <c r="AA31" s="729"/>
      <c r="AB31" s="733"/>
      <c r="AC31" s="332"/>
      <c r="AD31" s="333"/>
      <c r="AE31" s="759"/>
      <c r="AF31" s="759"/>
      <c r="AG31" s="759"/>
      <c r="AH31" s="331"/>
      <c r="AI31" s="759"/>
      <c r="AJ31" s="759"/>
      <c r="AK31" s="759"/>
      <c r="AL31" s="331"/>
      <c r="AM31" s="759"/>
      <c r="AN31" s="759"/>
      <c r="AO31" s="759"/>
      <c r="AP31" s="331"/>
      <c r="AQ31" s="765">
        <v>2</v>
      </c>
      <c r="AR31" s="378"/>
      <c r="AS31" s="376" t="s">
        <v>187</v>
      </c>
      <c r="AT31" s="377"/>
      <c r="AU31" s="378">
        <v>4</v>
      </c>
      <c r="AV31" s="378"/>
      <c r="AW31" s="379" t="s">
        <v>163</v>
      </c>
      <c r="AX31" s="380"/>
      <c r="AY31" s="33">
        <f t="shared" ref="AY31:AY36" si="4">$AY$30</f>
        <v>1</v>
      </c>
    </row>
    <row r="32" spans="1:52" ht="114.95" customHeight="1" x14ac:dyDescent="0.15">
      <c r="A32" s="715"/>
      <c r="B32" s="713"/>
      <c r="C32" s="713"/>
      <c r="D32" s="713"/>
      <c r="E32" s="713"/>
      <c r="F32" s="714"/>
      <c r="G32" s="426" t="s">
        <v>777</v>
      </c>
      <c r="H32" s="734"/>
      <c r="I32" s="734"/>
      <c r="J32" s="734"/>
      <c r="K32" s="734"/>
      <c r="L32" s="734"/>
      <c r="M32" s="734"/>
      <c r="N32" s="734"/>
      <c r="O32" s="735"/>
      <c r="P32" s="133" t="s">
        <v>778</v>
      </c>
      <c r="Q32" s="319"/>
      <c r="R32" s="319"/>
      <c r="S32" s="319"/>
      <c r="T32" s="319"/>
      <c r="U32" s="319"/>
      <c r="V32" s="319"/>
      <c r="W32" s="319"/>
      <c r="X32" s="320"/>
      <c r="Y32" s="749" t="s">
        <v>12</v>
      </c>
      <c r="Z32" s="750"/>
      <c r="AA32" s="751"/>
      <c r="AB32" s="752" t="s">
        <v>14</v>
      </c>
      <c r="AC32" s="753"/>
      <c r="AD32" s="754"/>
      <c r="AE32" s="335" t="s">
        <v>762</v>
      </c>
      <c r="AF32" s="366"/>
      <c r="AG32" s="366"/>
      <c r="AH32" s="755"/>
      <c r="AI32" s="335">
        <v>25</v>
      </c>
      <c r="AJ32" s="366"/>
      <c r="AK32" s="366"/>
      <c r="AL32" s="755"/>
      <c r="AM32" s="335">
        <v>25</v>
      </c>
      <c r="AN32" s="366"/>
      <c r="AO32" s="366"/>
      <c r="AP32" s="755"/>
      <c r="AQ32" s="335">
        <v>25</v>
      </c>
      <c r="AR32" s="366"/>
      <c r="AS32" s="366"/>
      <c r="AT32" s="755"/>
      <c r="AU32" s="335" t="s">
        <v>1063</v>
      </c>
      <c r="AV32" s="366"/>
      <c r="AW32" s="366"/>
      <c r="AX32" s="368"/>
      <c r="AY32" s="33">
        <f t="shared" si="4"/>
        <v>1</v>
      </c>
    </row>
    <row r="33" spans="1:52" ht="114.95" customHeight="1" x14ac:dyDescent="0.15">
      <c r="A33" s="716"/>
      <c r="B33" s="717"/>
      <c r="C33" s="717"/>
      <c r="D33" s="717"/>
      <c r="E33" s="717"/>
      <c r="F33" s="718"/>
      <c r="G33" s="736"/>
      <c r="H33" s="737"/>
      <c r="I33" s="737"/>
      <c r="J33" s="737"/>
      <c r="K33" s="737"/>
      <c r="L33" s="737"/>
      <c r="M33" s="737"/>
      <c r="N33" s="737"/>
      <c r="O33" s="738"/>
      <c r="P33" s="742"/>
      <c r="Q33" s="742"/>
      <c r="R33" s="742"/>
      <c r="S33" s="742"/>
      <c r="T33" s="742"/>
      <c r="U33" s="742"/>
      <c r="V33" s="742"/>
      <c r="W33" s="742"/>
      <c r="X33" s="743"/>
      <c r="Y33" s="216" t="s">
        <v>51</v>
      </c>
      <c r="Z33" s="745"/>
      <c r="AA33" s="746"/>
      <c r="AB33" s="752" t="s">
        <v>14</v>
      </c>
      <c r="AC33" s="753"/>
      <c r="AD33" s="754"/>
      <c r="AE33" s="335" t="s">
        <v>762</v>
      </c>
      <c r="AF33" s="366"/>
      <c r="AG33" s="366"/>
      <c r="AH33" s="755"/>
      <c r="AI33" s="335">
        <v>30</v>
      </c>
      <c r="AJ33" s="366"/>
      <c r="AK33" s="366"/>
      <c r="AL33" s="755"/>
      <c r="AM33" s="335">
        <v>30</v>
      </c>
      <c r="AN33" s="366"/>
      <c r="AO33" s="366"/>
      <c r="AP33" s="755"/>
      <c r="AQ33" s="335">
        <v>30</v>
      </c>
      <c r="AR33" s="366"/>
      <c r="AS33" s="366"/>
      <c r="AT33" s="755"/>
      <c r="AU33" s="335">
        <v>30</v>
      </c>
      <c r="AV33" s="366"/>
      <c r="AW33" s="366"/>
      <c r="AX33" s="368"/>
      <c r="AY33" s="33">
        <f t="shared" si="4"/>
        <v>1</v>
      </c>
    </row>
    <row r="34" spans="1:52" ht="126" customHeight="1" x14ac:dyDescent="0.15">
      <c r="A34" s="719"/>
      <c r="B34" s="720"/>
      <c r="C34" s="720"/>
      <c r="D34" s="720"/>
      <c r="E34" s="720"/>
      <c r="F34" s="721"/>
      <c r="G34" s="739"/>
      <c r="H34" s="740"/>
      <c r="I34" s="740"/>
      <c r="J34" s="740"/>
      <c r="K34" s="740"/>
      <c r="L34" s="740"/>
      <c r="M34" s="740"/>
      <c r="N34" s="740"/>
      <c r="O34" s="741"/>
      <c r="P34" s="322"/>
      <c r="Q34" s="322"/>
      <c r="R34" s="322"/>
      <c r="S34" s="322"/>
      <c r="T34" s="322"/>
      <c r="U34" s="322"/>
      <c r="V34" s="322"/>
      <c r="W34" s="322"/>
      <c r="X34" s="323"/>
      <c r="Y34" s="744" t="s">
        <v>13</v>
      </c>
      <c r="Z34" s="745"/>
      <c r="AA34" s="746"/>
      <c r="AB34" s="747" t="s">
        <v>164</v>
      </c>
      <c r="AC34" s="748"/>
      <c r="AD34" s="748"/>
      <c r="AE34" s="335" t="s">
        <v>762</v>
      </c>
      <c r="AF34" s="366"/>
      <c r="AG34" s="366"/>
      <c r="AH34" s="366"/>
      <c r="AI34" s="335">
        <f>AI32/AI33*100</f>
        <v>83.333333333333343</v>
      </c>
      <c r="AJ34" s="366"/>
      <c r="AK34" s="366"/>
      <c r="AL34" s="366"/>
      <c r="AM34" s="335">
        <f>AM32/AM33*100</f>
        <v>83.333333333333343</v>
      </c>
      <c r="AN34" s="366"/>
      <c r="AO34" s="366"/>
      <c r="AP34" s="366"/>
      <c r="AQ34" s="335">
        <f>AQ32/AQ33*100</f>
        <v>83.333333333333343</v>
      </c>
      <c r="AR34" s="366"/>
      <c r="AS34" s="366"/>
      <c r="AT34" s="366"/>
      <c r="AU34" s="335" t="s">
        <v>1063</v>
      </c>
      <c r="AV34" s="366"/>
      <c r="AW34" s="366"/>
      <c r="AX34" s="368"/>
      <c r="AY34" s="33">
        <f t="shared" si="4"/>
        <v>1</v>
      </c>
    </row>
    <row r="35" spans="1:52" customFormat="1" ht="30" customHeight="1" x14ac:dyDescent="0.15">
      <c r="A35" s="706" t="s">
        <v>255</v>
      </c>
      <c r="B35" s="707"/>
      <c r="C35" s="707"/>
      <c r="D35" s="707"/>
      <c r="E35" s="707"/>
      <c r="F35" s="708"/>
      <c r="G35" s="700" t="s">
        <v>603</v>
      </c>
      <c r="H35" s="701"/>
      <c r="I35" s="701"/>
      <c r="J35" s="701"/>
      <c r="K35" s="701"/>
      <c r="L35" s="701"/>
      <c r="M35" s="701"/>
      <c r="N35" s="701"/>
      <c r="O35" s="701"/>
      <c r="P35" s="701"/>
      <c r="Q35" s="701"/>
      <c r="R35" s="701"/>
      <c r="S35" s="701"/>
      <c r="T35" s="701"/>
      <c r="U35" s="701"/>
      <c r="V35" s="701"/>
      <c r="W35" s="701"/>
      <c r="X35" s="701"/>
      <c r="Y35" s="701"/>
      <c r="Z35" s="701"/>
      <c r="AA35" s="701"/>
      <c r="AB35" s="701"/>
      <c r="AC35" s="701"/>
      <c r="AD35" s="701"/>
      <c r="AE35" s="701"/>
      <c r="AF35" s="701"/>
      <c r="AG35" s="701"/>
      <c r="AH35" s="701"/>
      <c r="AI35" s="701"/>
      <c r="AJ35" s="701"/>
      <c r="AK35" s="701"/>
      <c r="AL35" s="701"/>
      <c r="AM35" s="701"/>
      <c r="AN35" s="701"/>
      <c r="AO35" s="701"/>
      <c r="AP35" s="701"/>
      <c r="AQ35" s="701"/>
      <c r="AR35" s="701"/>
      <c r="AS35" s="701"/>
      <c r="AT35" s="701"/>
      <c r="AU35" s="701"/>
      <c r="AV35" s="701"/>
      <c r="AW35" s="701"/>
      <c r="AX35" s="702"/>
      <c r="AY35" s="33">
        <f t="shared" si="4"/>
        <v>1</v>
      </c>
      <c r="AZ35" s="33"/>
    </row>
    <row r="36" spans="1:52" customFormat="1" ht="30" customHeight="1" x14ac:dyDescent="0.15">
      <c r="A36" s="709"/>
      <c r="B36" s="710"/>
      <c r="C36" s="710"/>
      <c r="D36" s="710"/>
      <c r="E36" s="710"/>
      <c r="F36" s="711"/>
      <c r="G36" s="703"/>
      <c r="H36" s="704"/>
      <c r="I36" s="704"/>
      <c r="J36" s="704"/>
      <c r="K36" s="704"/>
      <c r="L36" s="704"/>
      <c r="M36" s="704"/>
      <c r="N36" s="704"/>
      <c r="O36" s="704"/>
      <c r="P36" s="704"/>
      <c r="Q36" s="704"/>
      <c r="R36" s="704"/>
      <c r="S36" s="704"/>
      <c r="T36" s="704"/>
      <c r="U36" s="704"/>
      <c r="V36" s="704"/>
      <c r="W36" s="704"/>
      <c r="X36" s="704"/>
      <c r="Y36" s="704"/>
      <c r="Z36" s="704"/>
      <c r="AA36" s="704"/>
      <c r="AB36" s="704"/>
      <c r="AC36" s="704"/>
      <c r="AD36" s="704"/>
      <c r="AE36" s="704"/>
      <c r="AF36" s="704"/>
      <c r="AG36" s="704"/>
      <c r="AH36" s="704"/>
      <c r="AI36" s="704"/>
      <c r="AJ36" s="704"/>
      <c r="AK36" s="704"/>
      <c r="AL36" s="704"/>
      <c r="AM36" s="704"/>
      <c r="AN36" s="704"/>
      <c r="AO36" s="704"/>
      <c r="AP36" s="704"/>
      <c r="AQ36" s="704"/>
      <c r="AR36" s="704"/>
      <c r="AS36" s="704"/>
      <c r="AT36" s="704"/>
      <c r="AU36" s="704"/>
      <c r="AV36" s="704"/>
      <c r="AW36" s="704"/>
      <c r="AX36" s="705"/>
      <c r="AY36" s="33">
        <f t="shared" si="4"/>
        <v>1</v>
      </c>
      <c r="AZ36" s="33"/>
    </row>
    <row r="37" spans="1:52" ht="18.75" customHeight="1" x14ac:dyDescent="0.15">
      <c r="A37" s="712" t="s">
        <v>235</v>
      </c>
      <c r="B37" s="713"/>
      <c r="C37" s="713"/>
      <c r="D37" s="713"/>
      <c r="E37" s="713"/>
      <c r="F37" s="714"/>
      <c r="G37" s="722" t="s">
        <v>136</v>
      </c>
      <c r="H37" s="723"/>
      <c r="I37" s="723"/>
      <c r="J37" s="723"/>
      <c r="K37" s="723"/>
      <c r="L37" s="723"/>
      <c r="M37" s="723"/>
      <c r="N37" s="723"/>
      <c r="O37" s="724"/>
      <c r="P37" s="725" t="s">
        <v>56</v>
      </c>
      <c r="Q37" s="723"/>
      <c r="R37" s="723"/>
      <c r="S37" s="723"/>
      <c r="T37" s="723"/>
      <c r="U37" s="723"/>
      <c r="V37" s="723"/>
      <c r="W37" s="723"/>
      <c r="X37" s="724"/>
      <c r="Y37" s="726"/>
      <c r="Z37" s="655"/>
      <c r="AA37" s="656"/>
      <c r="AB37" s="730" t="s">
        <v>11</v>
      </c>
      <c r="AC37" s="731"/>
      <c r="AD37" s="732"/>
      <c r="AE37" s="757" t="s">
        <v>279</v>
      </c>
      <c r="AF37" s="757"/>
      <c r="AG37" s="757"/>
      <c r="AH37" s="758"/>
      <c r="AI37" s="757" t="s">
        <v>375</v>
      </c>
      <c r="AJ37" s="757"/>
      <c r="AK37" s="757"/>
      <c r="AL37" s="758"/>
      <c r="AM37" s="757" t="s">
        <v>376</v>
      </c>
      <c r="AN37" s="757"/>
      <c r="AO37" s="757"/>
      <c r="AP37" s="758"/>
      <c r="AQ37" s="760" t="s">
        <v>186</v>
      </c>
      <c r="AR37" s="761"/>
      <c r="AS37" s="761"/>
      <c r="AT37" s="762"/>
      <c r="AU37" s="763" t="s">
        <v>126</v>
      </c>
      <c r="AV37" s="763"/>
      <c r="AW37" s="763"/>
      <c r="AX37" s="764"/>
      <c r="AY37" s="33">
        <f>COUNTA($G$39)</f>
        <v>1</v>
      </c>
    </row>
    <row r="38" spans="1:52" ht="18.75" customHeight="1" x14ac:dyDescent="0.15">
      <c r="A38" s="712"/>
      <c r="B38" s="713"/>
      <c r="C38" s="713"/>
      <c r="D38" s="713"/>
      <c r="E38" s="713"/>
      <c r="F38" s="714"/>
      <c r="G38" s="393"/>
      <c r="H38" s="379"/>
      <c r="I38" s="379"/>
      <c r="J38" s="379"/>
      <c r="K38" s="379"/>
      <c r="L38" s="379"/>
      <c r="M38" s="379"/>
      <c r="N38" s="379"/>
      <c r="O38" s="394"/>
      <c r="P38" s="396"/>
      <c r="Q38" s="379"/>
      <c r="R38" s="379"/>
      <c r="S38" s="379"/>
      <c r="T38" s="379"/>
      <c r="U38" s="379"/>
      <c r="V38" s="379"/>
      <c r="W38" s="379"/>
      <c r="X38" s="394"/>
      <c r="Y38" s="727"/>
      <c r="Z38" s="728"/>
      <c r="AA38" s="729"/>
      <c r="AB38" s="733"/>
      <c r="AC38" s="332"/>
      <c r="AD38" s="333"/>
      <c r="AE38" s="759"/>
      <c r="AF38" s="759"/>
      <c r="AG38" s="759"/>
      <c r="AH38" s="331"/>
      <c r="AI38" s="759"/>
      <c r="AJ38" s="759"/>
      <c r="AK38" s="759"/>
      <c r="AL38" s="331"/>
      <c r="AM38" s="759"/>
      <c r="AN38" s="759"/>
      <c r="AO38" s="759"/>
      <c r="AP38" s="331"/>
      <c r="AQ38" s="765" t="s">
        <v>1063</v>
      </c>
      <c r="AR38" s="378"/>
      <c r="AS38" s="376" t="s">
        <v>187</v>
      </c>
      <c r="AT38" s="377"/>
      <c r="AU38" s="378">
        <v>4</v>
      </c>
      <c r="AV38" s="378"/>
      <c r="AW38" s="379" t="s">
        <v>163</v>
      </c>
      <c r="AX38" s="380"/>
      <c r="AY38" s="33">
        <f t="shared" ref="AY38:AY43" si="5">$AY$37</f>
        <v>1</v>
      </c>
    </row>
    <row r="39" spans="1:52" ht="60" customHeight="1" x14ac:dyDescent="0.15">
      <c r="A39" s="715"/>
      <c r="B39" s="713"/>
      <c r="C39" s="713"/>
      <c r="D39" s="713"/>
      <c r="E39" s="713"/>
      <c r="F39" s="714"/>
      <c r="G39" s="426" t="s">
        <v>779</v>
      </c>
      <c r="H39" s="734"/>
      <c r="I39" s="734"/>
      <c r="J39" s="734"/>
      <c r="K39" s="734"/>
      <c r="L39" s="734"/>
      <c r="M39" s="734"/>
      <c r="N39" s="734"/>
      <c r="O39" s="735"/>
      <c r="P39" s="133" t="s">
        <v>780</v>
      </c>
      <c r="Q39" s="319"/>
      <c r="R39" s="319"/>
      <c r="S39" s="319"/>
      <c r="T39" s="319"/>
      <c r="U39" s="319"/>
      <c r="V39" s="319"/>
      <c r="W39" s="319"/>
      <c r="X39" s="320"/>
      <c r="Y39" s="749" t="s">
        <v>12</v>
      </c>
      <c r="Z39" s="750"/>
      <c r="AA39" s="751"/>
      <c r="AB39" s="752" t="s">
        <v>14</v>
      </c>
      <c r="AC39" s="753"/>
      <c r="AD39" s="754"/>
      <c r="AE39" s="335" t="s">
        <v>1063</v>
      </c>
      <c r="AF39" s="366"/>
      <c r="AG39" s="366"/>
      <c r="AH39" s="366"/>
      <c r="AI39" s="335" t="s">
        <v>1063</v>
      </c>
      <c r="AJ39" s="366"/>
      <c r="AK39" s="366"/>
      <c r="AL39" s="366"/>
      <c r="AM39" s="335" t="s">
        <v>1063</v>
      </c>
      <c r="AN39" s="366"/>
      <c r="AO39" s="366"/>
      <c r="AP39" s="366"/>
      <c r="AQ39" s="423" t="s">
        <v>1063</v>
      </c>
      <c r="AR39" s="424"/>
      <c r="AS39" s="424"/>
      <c r="AT39" s="425"/>
      <c r="AU39" s="366" t="s">
        <v>1063</v>
      </c>
      <c r="AV39" s="366"/>
      <c r="AW39" s="366"/>
      <c r="AX39" s="368"/>
      <c r="AY39" s="33">
        <f t="shared" si="5"/>
        <v>1</v>
      </c>
    </row>
    <row r="40" spans="1:52" ht="60" customHeight="1" x14ac:dyDescent="0.15">
      <c r="A40" s="716"/>
      <c r="B40" s="717"/>
      <c r="C40" s="717"/>
      <c r="D40" s="717"/>
      <c r="E40" s="717"/>
      <c r="F40" s="718"/>
      <c r="G40" s="736"/>
      <c r="H40" s="737"/>
      <c r="I40" s="737"/>
      <c r="J40" s="737"/>
      <c r="K40" s="737"/>
      <c r="L40" s="737"/>
      <c r="M40" s="737"/>
      <c r="N40" s="737"/>
      <c r="O40" s="738"/>
      <c r="P40" s="742"/>
      <c r="Q40" s="742"/>
      <c r="R40" s="742"/>
      <c r="S40" s="742"/>
      <c r="T40" s="742"/>
      <c r="U40" s="742"/>
      <c r="V40" s="742"/>
      <c r="W40" s="742"/>
      <c r="X40" s="743"/>
      <c r="Y40" s="216" t="s">
        <v>51</v>
      </c>
      <c r="Z40" s="745"/>
      <c r="AA40" s="746"/>
      <c r="AB40" s="752" t="s">
        <v>14</v>
      </c>
      <c r="AC40" s="753"/>
      <c r="AD40" s="754"/>
      <c r="AE40" s="335" t="s">
        <v>1063</v>
      </c>
      <c r="AF40" s="366"/>
      <c r="AG40" s="366"/>
      <c r="AH40" s="366"/>
      <c r="AI40" s="335" t="s">
        <v>1063</v>
      </c>
      <c r="AJ40" s="366"/>
      <c r="AK40" s="366"/>
      <c r="AL40" s="366"/>
      <c r="AM40" s="335" t="s">
        <v>1063</v>
      </c>
      <c r="AN40" s="366"/>
      <c r="AO40" s="366"/>
      <c r="AP40" s="366"/>
      <c r="AQ40" s="423" t="s">
        <v>1063</v>
      </c>
      <c r="AR40" s="424"/>
      <c r="AS40" s="424"/>
      <c r="AT40" s="425"/>
      <c r="AU40" s="366">
        <v>3000</v>
      </c>
      <c r="AV40" s="366"/>
      <c r="AW40" s="366"/>
      <c r="AX40" s="368"/>
      <c r="AY40" s="33">
        <f t="shared" si="5"/>
        <v>1</v>
      </c>
    </row>
    <row r="41" spans="1:52" ht="60" customHeight="1" x14ac:dyDescent="0.15">
      <c r="A41" s="719"/>
      <c r="B41" s="720"/>
      <c r="C41" s="720"/>
      <c r="D41" s="720"/>
      <c r="E41" s="720"/>
      <c r="F41" s="721"/>
      <c r="G41" s="739"/>
      <c r="H41" s="740"/>
      <c r="I41" s="740"/>
      <c r="J41" s="740"/>
      <c r="K41" s="740"/>
      <c r="L41" s="740"/>
      <c r="M41" s="740"/>
      <c r="N41" s="740"/>
      <c r="O41" s="741"/>
      <c r="P41" s="322"/>
      <c r="Q41" s="322"/>
      <c r="R41" s="322"/>
      <c r="S41" s="322"/>
      <c r="T41" s="322"/>
      <c r="U41" s="322"/>
      <c r="V41" s="322"/>
      <c r="W41" s="322"/>
      <c r="X41" s="323"/>
      <c r="Y41" s="744" t="s">
        <v>13</v>
      </c>
      <c r="Z41" s="745"/>
      <c r="AA41" s="746"/>
      <c r="AB41" s="747" t="s">
        <v>164</v>
      </c>
      <c r="AC41" s="748"/>
      <c r="AD41" s="748"/>
      <c r="AE41" s="335" t="s">
        <v>1063</v>
      </c>
      <c r="AF41" s="366"/>
      <c r="AG41" s="366"/>
      <c r="AH41" s="366"/>
      <c r="AI41" s="335" t="s">
        <v>1063</v>
      </c>
      <c r="AJ41" s="366"/>
      <c r="AK41" s="366"/>
      <c r="AL41" s="366"/>
      <c r="AM41" s="335" t="s">
        <v>1063</v>
      </c>
      <c r="AN41" s="366"/>
      <c r="AO41" s="366"/>
      <c r="AP41" s="366"/>
      <c r="AQ41" s="423" t="s">
        <v>1063</v>
      </c>
      <c r="AR41" s="424"/>
      <c r="AS41" s="424"/>
      <c r="AT41" s="425"/>
      <c r="AU41" s="366" t="s">
        <v>1063</v>
      </c>
      <c r="AV41" s="366"/>
      <c r="AW41" s="366"/>
      <c r="AX41" s="368"/>
      <c r="AY41" s="33">
        <f t="shared" si="5"/>
        <v>1</v>
      </c>
    </row>
    <row r="42" spans="1:52" customFormat="1" ht="30.6" customHeight="1" x14ac:dyDescent="0.15">
      <c r="A42" s="706" t="s">
        <v>255</v>
      </c>
      <c r="B42" s="707"/>
      <c r="C42" s="707"/>
      <c r="D42" s="707"/>
      <c r="E42" s="707"/>
      <c r="F42" s="708"/>
      <c r="G42" s="700" t="s">
        <v>1021</v>
      </c>
      <c r="H42" s="701"/>
      <c r="I42" s="701"/>
      <c r="J42" s="701"/>
      <c r="K42" s="701"/>
      <c r="L42" s="701"/>
      <c r="M42" s="701"/>
      <c r="N42" s="701"/>
      <c r="O42" s="701"/>
      <c r="P42" s="701"/>
      <c r="Q42" s="701"/>
      <c r="R42" s="701"/>
      <c r="S42" s="701"/>
      <c r="T42" s="701"/>
      <c r="U42" s="701"/>
      <c r="V42" s="701"/>
      <c r="W42" s="701"/>
      <c r="X42" s="701"/>
      <c r="Y42" s="701"/>
      <c r="Z42" s="701"/>
      <c r="AA42" s="701"/>
      <c r="AB42" s="701"/>
      <c r="AC42" s="701"/>
      <c r="AD42" s="701"/>
      <c r="AE42" s="701"/>
      <c r="AF42" s="701"/>
      <c r="AG42" s="701"/>
      <c r="AH42" s="701"/>
      <c r="AI42" s="701"/>
      <c r="AJ42" s="701"/>
      <c r="AK42" s="701"/>
      <c r="AL42" s="701"/>
      <c r="AM42" s="701"/>
      <c r="AN42" s="701"/>
      <c r="AO42" s="701"/>
      <c r="AP42" s="701"/>
      <c r="AQ42" s="701"/>
      <c r="AR42" s="701"/>
      <c r="AS42" s="701"/>
      <c r="AT42" s="701"/>
      <c r="AU42" s="701"/>
      <c r="AV42" s="701"/>
      <c r="AW42" s="701"/>
      <c r="AX42" s="702"/>
      <c r="AY42" s="33">
        <f t="shared" si="5"/>
        <v>1</v>
      </c>
      <c r="AZ42" s="33"/>
    </row>
    <row r="43" spans="1:52" customFormat="1" ht="30.6" customHeight="1" x14ac:dyDescent="0.15">
      <c r="A43" s="709"/>
      <c r="B43" s="710"/>
      <c r="C43" s="710"/>
      <c r="D43" s="710"/>
      <c r="E43" s="710"/>
      <c r="F43" s="711"/>
      <c r="G43" s="703"/>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704"/>
      <c r="AL43" s="704"/>
      <c r="AM43" s="704"/>
      <c r="AN43" s="704"/>
      <c r="AO43" s="704"/>
      <c r="AP43" s="704"/>
      <c r="AQ43" s="704"/>
      <c r="AR43" s="704"/>
      <c r="AS43" s="704"/>
      <c r="AT43" s="704"/>
      <c r="AU43" s="704"/>
      <c r="AV43" s="704"/>
      <c r="AW43" s="704"/>
      <c r="AX43" s="705"/>
      <c r="AY43" s="33">
        <f t="shared" si="5"/>
        <v>1</v>
      </c>
      <c r="AZ43" s="33"/>
    </row>
  </sheetData>
  <sheetProtection formatRows="0"/>
  <mergeCells count="234">
    <mergeCell ref="AE41:AH41"/>
    <mergeCell ref="AI41:AL41"/>
    <mergeCell ref="AM41:AP41"/>
    <mergeCell ref="AQ41:AT41"/>
    <mergeCell ref="AU41:AX4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14:F15"/>
    <mergeCell ref="G14:AX15"/>
    <mergeCell ref="A21:F22"/>
    <mergeCell ref="G21:AX22"/>
    <mergeCell ref="A28:F29"/>
    <mergeCell ref="G28:AX29"/>
    <mergeCell ref="A35:F36"/>
    <mergeCell ref="G35:AX36"/>
    <mergeCell ref="A42:F43"/>
    <mergeCell ref="G42:AX43"/>
    <mergeCell ref="AE39:AH39"/>
    <mergeCell ref="AI39:AL39"/>
    <mergeCell ref="AM39:AP39"/>
    <mergeCell ref="AQ39:AT39"/>
    <mergeCell ref="AU39:AX39"/>
    <mergeCell ref="AE40:AH40"/>
    <mergeCell ref="AI40:AL40"/>
    <mergeCell ref="AM40:AP40"/>
    <mergeCell ref="AQ40:AT40"/>
    <mergeCell ref="AU40:AX40"/>
    <mergeCell ref="A37:F41"/>
    <mergeCell ref="G37:O38"/>
    <mergeCell ref="P37:X38"/>
    <mergeCell ref="Y37:AA38"/>
  </mergeCells>
  <phoneticPr fontId="5"/>
  <conditionalFormatting sqref="AE4">
    <cfRule type="expression" dxfId="441" priority="427">
      <formula>IF(RIGHT(TEXT(AE4,"0.#"),1)=".",FALSE,TRUE)</formula>
    </cfRule>
    <cfRule type="expression" dxfId="440" priority="428">
      <formula>IF(RIGHT(TEXT(AE4,"0.#"),1)=".",TRUE,FALSE)</formula>
    </cfRule>
  </conditionalFormatting>
  <conditionalFormatting sqref="AE5">
    <cfRule type="expression" dxfId="439" priority="425">
      <formula>IF(RIGHT(TEXT(AE5,"0.#"),1)=".",FALSE,TRUE)</formula>
    </cfRule>
    <cfRule type="expression" dxfId="438" priority="426">
      <formula>IF(RIGHT(TEXT(AE5,"0.#"),1)=".",TRUE,FALSE)</formula>
    </cfRule>
  </conditionalFormatting>
  <conditionalFormatting sqref="AE6">
    <cfRule type="expression" dxfId="437" priority="423">
      <formula>IF(RIGHT(TEXT(AE6,"0.#"),1)=".",FALSE,TRUE)</formula>
    </cfRule>
    <cfRule type="expression" dxfId="436" priority="424">
      <formula>IF(RIGHT(TEXT(AE6,"0.#"),1)=".",TRUE,FALSE)</formula>
    </cfRule>
  </conditionalFormatting>
  <conditionalFormatting sqref="AI6">
    <cfRule type="expression" dxfId="435" priority="421">
      <formula>IF(RIGHT(TEXT(AI6,"0.#"),1)=".",FALSE,TRUE)</formula>
    </cfRule>
    <cfRule type="expression" dxfId="434" priority="422">
      <formula>IF(RIGHT(TEXT(AI6,"0.#"),1)=".",TRUE,FALSE)</formula>
    </cfRule>
  </conditionalFormatting>
  <conditionalFormatting sqref="AI5">
    <cfRule type="expression" dxfId="433" priority="419">
      <formula>IF(RIGHT(TEXT(AI5,"0.#"),1)=".",FALSE,TRUE)</formula>
    </cfRule>
    <cfRule type="expression" dxfId="432" priority="420">
      <formula>IF(RIGHT(TEXT(AI5,"0.#"),1)=".",TRUE,FALSE)</formula>
    </cfRule>
  </conditionalFormatting>
  <conditionalFormatting sqref="AI4">
    <cfRule type="expression" dxfId="431" priority="417">
      <formula>IF(RIGHT(TEXT(AI4,"0.#"),1)=".",FALSE,TRUE)</formula>
    </cfRule>
    <cfRule type="expression" dxfId="430" priority="418">
      <formula>IF(RIGHT(TEXT(AI4,"0.#"),1)=".",TRUE,FALSE)</formula>
    </cfRule>
  </conditionalFormatting>
  <conditionalFormatting sqref="AM4">
    <cfRule type="expression" dxfId="429" priority="415">
      <formula>IF(RIGHT(TEXT(AM4,"0.#"),1)=".",FALSE,TRUE)</formula>
    </cfRule>
    <cfRule type="expression" dxfId="428" priority="416">
      <formula>IF(RIGHT(TEXT(AM4,"0.#"),1)=".",TRUE,FALSE)</formula>
    </cfRule>
  </conditionalFormatting>
  <conditionalFormatting sqref="AM5">
    <cfRule type="expression" dxfId="427" priority="413">
      <formula>IF(RIGHT(TEXT(AM5,"0.#"),1)=".",FALSE,TRUE)</formula>
    </cfRule>
    <cfRule type="expression" dxfId="426" priority="414">
      <formula>IF(RIGHT(TEXT(AM5,"0.#"),1)=".",TRUE,FALSE)</formula>
    </cfRule>
  </conditionalFormatting>
  <conditionalFormatting sqref="AM6">
    <cfRule type="expression" dxfId="425" priority="411">
      <formula>IF(RIGHT(TEXT(AM6,"0.#"),1)=".",FALSE,TRUE)</formula>
    </cfRule>
    <cfRule type="expression" dxfId="424" priority="412">
      <formula>IF(RIGHT(TEXT(AM6,"0.#"),1)=".",TRUE,FALSE)</formula>
    </cfRule>
  </conditionalFormatting>
  <conditionalFormatting sqref="AQ4:AQ6">
    <cfRule type="expression" dxfId="423" priority="409">
      <formula>IF(RIGHT(TEXT(AQ4,"0.#"),1)=".",FALSE,TRUE)</formula>
    </cfRule>
    <cfRule type="expression" dxfId="422" priority="410">
      <formula>IF(RIGHT(TEXT(AQ4,"0.#"),1)=".",TRUE,FALSE)</formula>
    </cfRule>
  </conditionalFormatting>
  <conditionalFormatting sqref="AU4:AU6">
    <cfRule type="expression" dxfId="421" priority="407">
      <formula>IF(RIGHT(TEXT(AU4,"0.#"),1)=".",FALSE,TRUE)</formula>
    </cfRule>
    <cfRule type="expression" dxfId="420" priority="408">
      <formula>IF(RIGHT(TEXT(AU4,"0.#"),1)=".",TRUE,FALSE)</formula>
    </cfRule>
  </conditionalFormatting>
  <conditionalFormatting sqref="AU12">
    <cfRule type="expression" dxfId="419" priority="385">
      <formula>IF(RIGHT(TEXT(AU12,"0.#"),1)=".",FALSE,TRUE)</formula>
    </cfRule>
    <cfRule type="expression" dxfId="418" priority="386">
      <formula>IF(RIGHT(TEXT(AU12,"0.#"),1)=".",TRUE,FALSE)</formula>
    </cfRule>
  </conditionalFormatting>
  <conditionalFormatting sqref="AE18">
    <cfRule type="expression" dxfId="417" priority="383">
      <formula>IF(RIGHT(TEXT(AE18,"0.#"),1)=".",FALSE,TRUE)</formula>
    </cfRule>
    <cfRule type="expression" dxfId="416" priority="384">
      <formula>IF(RIGHT(TEXT(AE18,"0.#"),1)=".",TRUE,FALSE)</formula>
    </cfRule>
  </conditionalFormatting>
  <conditionalFormatting sqref="AE19">
    <cfRule type="expression" dxfId="415" priority="381">
      <formula>IF(RIGHT(TEXT(AE19,"0.#"),1)=".",FALSE,TRUE)</formula>
    </cfRule>
    <cfRule type="expression" dxfId="414" priority="382">
      <formula>IF(RIGHT(TEXT(AE19,"0.#"),1)=".",TRUE,FALSE)</formula>
    </cfRule>
  </conditionalFormatting>
  <conditionalFormatting sqref="AI19">
    <cfRule type="expression" dxfId="413" priority="375">
      <formula>IF(RIGHT(TEXT(AI19,"0.#"),1)=".",FALSE,TRUE)</formula>
    </cfRule>
    <cfRule type="expression" dxfId="412" priority="376">
      <formula>IF(RIGHT(TEXT(AI19,"0.#"),1)=".",TRUE,FALSE)</formula>
    </cfRule>
  </conditionalFormatting>
  <conditionalFormatting sqref="AI18">
    <cfRule type="expression" dxfId="411" priority="373">
      <formula>IF(RIGHT(TEXT(AI18,"0.#"),1)=".",FALSE,TRUE)</formula>
    </cfRule>
    <cfRule type="expression" dxfId="410" priority="374">
      <formula>IF(RIGHT(TEXT(AI18,"0.#"),1)=".",TRUE,FALSE)</formula>
    </cfRule>
  </conditionalFormatting>
  <conditionalFormatting sqref="AM18">
    <cfRule type="expression" dxfId="409" priority="371">
      <formula>IF(RIGHT(TEXT(AM18,"0.#"),1)=".",FALSE,TRUE)</formula>
    </cfRule>
    <cfRule type="expression" dxfId="408" priority="372">
      <formula>IF(RIGHT(TEXT(AM18,"0.#"),1)=".",TRUE,FALSE)</formula>
    </cfRule>
  </conditionalFormatting>
  <conditionalFormatting sqref="AM19">
    <cfRule type="expression" dxfId="407" priority="369">
      <formula>IF(RIGHT(TEXT(AM19,"0.#"),1)=".",FALSE,TRUE)</formula>
    </cfRule>
    <cfRule type="expression" dxfId="406" priority="370">
      <formula>IF(RIGHT(TEXT(AM19,"0.#"),1)=".",TRUE,FALSE)</formula>
    </cfRule>
  </conditionalFormatting>
  <conditionalFormatting sqref="AQ18:AQ19">
    <cfRule type="expression" dxfId="405" priority="365">
      <formula>IF(RIGHT(TEXT(AQ18,"0.#"),1)=".",FALSE,TRUE)</formula>
    </cfRule>
    <cfRule type="expression" dxfId="404" priority="366">
      <formula>IF(RIGHT(TEXT(AQ18,"0.#"),1)=".",TRUE,FALSE)</formula>
    </cfRule>
  </conditionalFormatting>
  <conditionalFormatting sqref="AU18:AU19">
    <cfRule type="expression" dxfId="403" priority="363">
      <formula>IF(RIGHT(TEXT(AU18,"0.#"),1)=".",FALSE,TRUE)</formula>
    </cfRule>
    <cfRule type="expression" dxfId="402" priority="364">
      <formula>IF(RIGHT(TEXT(AU18,"0.#"),1)=".",TRUE,FALSE)</formula>
    </cfRule>
  </conditionalFormatting>
  <conditionalFormatting sqref="AU25:AU27">
    <cfRule type="expression" dxfId="401" priority="341">
      <formula>IF(RIGHT(TEXT(AU25,"0.#"),1)=".",FALSE,TRUE)</formula>
    </cfRule>
    <cfRule type="expression" dxfId="400" priority="342">
      <formula>IF(RIGHT(TEXT(AU25,"0.#"),1)=".",TRUE,FALSE)</formula>
    </cfRule>
  </conditionalFormatting>
  <conditionalFormatting sqref="AE34">
    <cfRule type="expression" dxfId="399" priority="185">
      <formula>IF(RIGHT(TEXT(AE34,"0.#"),1)=".",FALSE,TRUE)</formula>
    </cfRule>
    <cfRule type="expression" dxfId="398" priority="186">
      <formula>IF(RIGHT(TEXT(AE34,"0.#"),1)=".",TRUE,FALSE)</formula>
    </cfRule>
  </conditionalFormatting>
  <conditionalFormatting sqref="AI34 AM34 AQ34">
    <cfRule type="expression" dxfId="397" priority="183">
      <formula>IF(RIGHT(TEXT(AI34,"0.#"),1)=".",FALSE,TRUE)</formula>
    </cfRule>
    <cfRule type="expression" dxfId="396" priority="184">
      <formula>IF(RIGHT(TEXT(AI34,"0.#"),1)=".",TRUE,FALSE)</formula>
    </cfRule>
  </conditionalFormatting>
  <conditionalFormatting sqref="AE32">
    <cfRule type="expression" dxfId="395" priority="99">
      <formula>IF(RIGHT(TEXT(AE32,"0.#"),1)=".",FALSE,TRUE)</formula>
    </cfRule>
    <cfRule type="expression" dxfId="394" priority="100">
      <formula>IF(RIGHT(TEXT(AE32,"0.#"),1)=".",TRUE,FALSE)</formula>
    </cfRule>
  </conditionalFormatting>
  <conditionalFormatting sqref="AE33">
    <cfRule type="expression" dxfId="393" priority="97">
      <formula>IF(RIGHT(TEXT(AE33,"0.#"),1)=".",FALSE,TRUE)</formula>
    </cfRule>
    <cfRule type="expression" dxfId="392" priority="98">
      <formula>IF(RIGHT(TEXT(AE33,"0.#"),1)=".",TRUE,FALSE)</formula>
    </cfRule>
  </conditionalFormatting>
  <conditionalFormatting sqref="AI33 AM33 AQ33">
    <cfRule type="expression" dxfId="391" priority="95">
      <formula>IF(RIGHT(TEXT(AI33,"0.#"),1)=".",FALSE,TRUE)</formula>
    </cfRule>
    <cfRule type="expression" dxfId="390" priority="96">
      <formula>IF(RIGHT(TEXT(AI33,"0.#"),1)=".",TRUE,FALSE)</formula>
    </cfRule>
  </conditionalFormatting>
  <conditionalFormatting sqref="AI32 AM32 AQ32">
    <cfRule type="expression" dxfId="389" priority="93">
      <formula>IF(RIGHT(TEXT(AI32,"0.#"),1)=".",FALSE,TRUE)</formula>
    </cfRule>
    <cfRule type="expression" dxfId="388" priority="94">
      <formula>IF(RIGHT(TEXT(AI32,"0.#"),1)=".",TRUE,FALSE)</formula>
    </cfRule>
  </conditionalFormatting>
  <conditionalFormatting sqref="AU32:AU33">
    <cfRule type="expression" dxfId="387" priority="85">
      <formula>IF(RIGHT(TEXT(AU32,"0.#"),1)=".",FALSE,TRUE)</formula>
    </cfRule>
    <cfRule type="expression" dxfId="386" priority="86">
      <formula>IF(RIGHT(TEXT(AU32,"0.#"),1)=".",TRUE,FALSE)</formula>
    </cfRule>
  </conditionalFormatting>
  <conditionalFormatting sqref="AU39:AU41">
    <cfRule type="expression" dxfId="385" priority="83">
      <formula>IF(RIGHT(TEXT(AU39,"0.#"),1)=".",FALSE,TRUE)</formula>
    </cfRule>
    <cfRule type="expression" dxfId="384" priority="84">
      <formula>IF(RIGHT(TEXT(AU39,"0.#"),1)=".",TRUE,FALSE)</formula>
    </cfRule>
  </conditionalFormatting>
  <conditionalFormatting sqref="AE11">
    <cfRule type="expression" dxfId="383" priority="69">
      <formula>IF(RIGHT(TEXT(AE11,"0.#"),1)=".",FALSE,TRUE)</formula>
    </cfRule>
    <cfRule type="expression" dxfId="382" priority="70">
      <formula>IF(RIGHT(TEXT(AE11,"0.#"),1)=".",TRUE,FALSE)</formula>
    </cfRule>
  </conditionalFormatting>
  <conditionalFormatting sqref="AI11">
    <cfRule type="expression" dxfId="381" priority="67">
      <formula>IF(RIGHT(TEXT(AI11,"0.#"),1)=".",FALSE,TRUE)</formula>
    </cfRule>
    <cfRule type="expression" dxfId="380" priority="68">
      <formula>IF(RIGHT(TEXT(AI11,"0.#"),1)=".",TRUE,FALSE)</formula>
    </cfRule>
  </conditionalFormatting>
  <conditionalFormatting sqref="AM11">
    <cfRule type="expression" dxfId="379" priority="65">
      <formula>IF(RIGHT(TEXT(AM11,"0.#"),1)=".",FALSE,TRUE)</formula>
    </cfRule>
    <cfRule type="expression" dxfId="378" priority="66">
      <formula>IF(RIGHT(TEXT(AM11,"0.#"),1)=".",TRUE,FALSE)</formula>
    </cfRule>
  </conditionalFormatting>
  <conditionalFormatting sqref="AQ11">
    <cfRule type="expression" dxfId="377" priority="63">
      <formula>IF(RIGHT(TEXT(AQ11,"0.#"),1)=".",FALSE,TRUE)</formula>
    </cfRule>
    <cfRule type="expression" dxfId="376" priority="64">
      <formula>IF(RIGHT(TEXT(AQ11,"0.#"),1)=".",TRUE,FALSE)</formula>
    </cfRule>
  </conditionalFormatting>
  <conditionalFormatting sqref="AU11">
    <cfRule type="expression" dxfId="375" priority="61">
      <formula>IF(RIGHT(TEXT(AU11,"0.#"),1)=".",FALSE,TRUE)</formula>
    </cfRule>
    <cfRule type="expression" dxfId="374" priority="62">
      <formula>IF(RIGHT(TEXT(AU11,"0.#"),1)=".",TRUE,FALSE)</formula>
    </cfRule>
  </conditionalFormatting>
  <conditionalFormatting sqref="AE12">
    <cfRule type="expression" dxfId="373" priority="59">
      <formula>IF(RIGHT(TEXT(AE12,"0.#"),1)=".",FALSE,TRUE)</formula>
    </cfRule>
    <cfRule type="expression" dxfId="372" priority="60">
      <formula>IF(RIGHT(TEXT(AE12,"0.#"),1)=".",TRUE,FALSE)</formula>
    </cfRule>
  </conditionalFormatting>
  <conditionalFormatting sqref="AI12">
    <cfRule type="expression" dxfId="371" priority="57">
      <formula>IF(RIGHT(TEXT(AI12,"0.#"),1)=".",FALSE,TRUE)</formula>
    </cfRule>
    <cfRule type="expression" dxfId="370" priority="58">
      <formula>IF(RIGHT(TEXT(AI12,"0.#"),1)=".",TRUE,FALSE)</formula>
    </cfRule>
  </conditionalFormatting>
  <conditionalFormatting sqref="AM12">
    <cfRule type="expression" dxfId="369" priority="55">
      <formula>IF(RIGHT(TEXT(AM12,"0.#"),1)=".",FALSE,TRUE)</formula>
    </cfRule>
    <cfRule type="expression" dxfId="368" priority="56">
      <formula>IF(RIGHT(TEXT(AM12,"0.#"),1)=".",TRUE,FALSE)</formula>
    </cfRule>
  </conditionalFormatting>
  <conditionalFormatting sqref="AQ12">
    <cfRule type="expression" dxfId="367" priority="53">
      <formula>IF(RIGHT(TEXT(AQ12,"0.#"),1)=".",FALSE,TRUE)</formula>
    </cfRule>
    <cfRule type="expression" dxfId="366" priority="54">
      <formula>IF(RIGHT(TEXT(AQ12,"0.#"),1)=".",TRUE,FALSE)</formula>
    </cfRule>
  </conditionalFormatting>
  <conditionalFormatting sqref="AE13">
    <cfRule type="expression" dxfId="365" priority="51">
      <formula>IF(RIGHT(TEXT(AE13,"0.#"),1)=".",FALSE,TRUE)</formula>
    </cfRule>
    <cfRule type="expression" dxfId="364" priority="52">
      <formula>IF(RIGHT(TEXT(AE13,"0.#"),1)=".",TRUE,FALSE)</formula>
    </cfRule>
  </conditionalFormatting>
  <conditionalFormatting sqref="AI13">
    <cfRule type="expression" dxfId="363" priority="49">
      <formula>IF(RIGHT(TEXT(AI13,"0.#"),1)=".",FALSE,TRUE)</formula>
    </cfRule>
    <cfRule type="expression" dxfId="362" priority="50">
      <formula>IF(RIGHT(TEXT(AI13,"0.#"),1)=".",TRUE,FALSE)</formula>
    </cfRule>
  </conditionalFormatting>
  <conditionalFormatting sqref="AM13">
    <cfRule type="expression" dxfId="361" priority="47">
      <formula>IF(RIGHT(TEXT(AM13,"0.#"),1)=".",FALSE,TRUE)</formula>
    </cfRule>
    <cfRule type="expression" dxfId="360" priority="48">
      <formula>IF(RIGHT(TEXT(AM13,"0.#"),1)=".",TRUE,FALSE)</formula>
    </cfRule>
  </conditionalFormatting>
  <conditionalFormatting sqref="AQ13">
    <cfRule type="expression" dxfId="359" priority="45">
      <formula>IF(RIGHT(TEXT(AQ13,"0.#"),1)=".",FALSE,TRUE)</formula>
    </cfRule>
    <cfRule type="expression" dxfId="358" priority="46">
      <formula>IF(RIGHT(TEXT(AQ13,"0.#"),1)=".",TRUE,FALSE)</formula>
    </cfRule>
  </conditionalFormatting>
  <conditionalFormatting sqref="AU13">
    <cfRule type="expression" dxfId="357" priority="43">
      <formula>IF(RIGHT(TEXT(AU13,"0.#"),1)=".",FALSE,TRUE)</formula>
    </cfRule>
    <cfRule type="expression" dxfId="356" priority="44">
      <formula>IF(RIGHT(TEXT(AU13,"0.#"),1)=".",TRUE,FALSE)</formula>
    </cfRule>
  </conditionalFormatting>
  <conditionalFormatting sqref="AE20">
    <cfRule type="expression" dxfId="355" priority="41">
      <formula>IF(RIGHT(TEXT(AE20,"0.#"),1)=".",FALSE,TRUE)</formula>
    </cfRule>
    <cfRule type="expression" dxfId="354" priority="42">
      <formula>IF(RIGHT(TEXT(AE20,"0.#"),1)=".",TRUE,FALSE)</formula>
    </cfRule>
  </conditionalFormatting>
  <conditionalFormatting sqref="AI20">
    <cfRule type="expression" dxfId="353" priority="39">
      <formula>IF(RIGHT(TEXT(AI20,"0.#"),1)=".",FALSE,TRUE)</formula>
    </cfRule>
    <cfRule type="expression" dxfId="352" priority="40">
      <formula>IF(RIGHT(TEXT(AI20,"0.#"),1)=".",TRUE,FALSE)</formula>
    </cfRule>
  </conditionalFormatting>
  <conditionalFormatting sqref="AM20">
    <cfRule type="expression" dxfId="351" priority="37">
      <formula>IF(RIGHT(TEXT(AM20,"0.#"),1)=".",FALSE,TRUE)</formula>
    </cfRule>
    <cfRule type="expression" dxfId="350" priority="38">
      <formula>IF(RIGHT(TEXT(AM20,"0.#"),1)=".",TRUE,FALSE)</formula>
    </cfRule>
  </conditionalFormatting>
  <conditionalFormatting sqref="AQ20">
    <cfRule type="expression" dxfId="349" priority="35">
      <formula>IF(RIGHT(TEXT(AQ20,"0.#"),1)=".",FALSE,TRUE)</formula>
    </cfRule>
    <cfRule type="expression" dxfId="348" priority="36">
      <formula>IF(RIGHT(TEXT(AQ20,"0.#"),1)=".",TRUE,FALSE)</formula>
    </cfRule>
  </conditionalFormatting>
  <conditionalFormatting sqref="AU20">
    <cfRule type="expression" dxfId="347" priority="33">
      <formula>IF(RIGHT(TEXT(AU20,"0.#"),1)=".",FALSE,TRUE)</formula>
    </cfRule>
    <cfRule type="expression" dxfId="346" priority="34">
      <formula>IF(RIGHT(TEXT(AU20,"0.#"),1)=".",TRUE,FALSE)</formula>
    </cfRule>
  </conditionalFormatting>
  <conditionalFormatting sqref="AE25">
    <cfRule type="expression" dxfId="345" priority="31">
      <formula>IF(RIGHT(TEXT(AE25,"0.#"),1)=".",FALSE,TRUE)</formula>
    </cfRule>
    <cfRule type="expression" dxfId="344" priority="32">
      <formula>IF(RIGHT(TEXT(AE25,"0.#"),1)=".",TRUE,FALSE)</formula>
    </cfRule>
  </conditionalFormatting>
  <conditionalFormatting sqref="AI25 AM25">
    <cfRule type="expression" dxfId="343" priority="29">
      <formula>IF(RIGHT(TEXT(AI25,"0.#"),1)=".",FALSE,TRUE)</formula>
    </cfRule>
    <cfRule type="expression" dxfId="342" priority="30">
      <formula>IF(RIGHT(TEXT(AI25,"0.#"),1)=".",TRUE,FALSE)</formula>
    </cfRule>
  </conditionalFormatting>
  <conditionalFormatting sqref="AE26:AE27">
    <cfRule type="expression" dxfId="341" priority="27">
      <formula>IF(RIGHT(TEXT(AE26,"0.#"),1)=".",FALSE,TRUE)</formula>
    </cfRule>
    <cfRule type="expression" dxfId="340" priority="28">
      <formula>IF(RIGHT(TEXT(AE26,"0.#"),1)=".",TRUE,FALSE)</formula>
    </cfRule>
  </conditionalFormatting>
  <conditionalFormatting sqref="AI26:AI27 AM26:AM27">
    <cfRule type="expression" dxfId="339" priority="25">
      <formula>IF(RIGHT(TEXT(AI26,"0.#"),1)=".",FALSE,TRUE)</formula>
    </cfRule>
    <cfRule type="expression" dxfId="338" priority="26">
      <formula>IF(RIGHT(TEXT(AI26,"0.#"),1)=".",TRUE,FALSE)</formula>
    </cfRule>
  </conditionalFormatting>
  <conditionalFormatting sqref="AQ25:AQ26">
    <cfRule type="expression" dxfId="337" priority="23">
      <formula>IF(RIGHT(TEXT(AQ25,"0.#"),1)=".",FALSE,TRUE)</formula>
    </cfRule>
    <cfRule type="expression" dxfId="336" priority="24">
      <formula>IF(RIGHT(TEXT(AQ25,"0.#"),1)=".",TRUE,FALSE)</formula>
    </cfRule>
  </conditionalFormatting>
  <conditionalFormatting sqref="AQ27">
    <cfRule type="expression" dxfId="335" priority="21">
      <formula>IF(RIGHT(TEXT(AQ27,"0.#"),1)=".",FALSE,TRUE)</formula>
    </cfRule>
    <cfRule type="expression" dxfId="334" priority="22">
      <formula>IF(RIGHT(TEXT(AQ27,"0.#"),1)=".",TRUE,FALSE)</formula>
    </cfRule>
  </conditionalFormatting>
  <conditionalFormatting sqref="AU34">
    <cfRule type="expression" dxfId="333" priority="19">
      <formula>IF(RIGHT(TEXT(AU34,"0.#"),1)=".",FALSE,TRUE)</formula>
    </cfRule>
    <cfRule type="expression" dxfId="332" priority="20">
      <formula>IF(RIGHT(TEXT(AU34,"0.#"),1)=".",TRUE,FALSE)</formula>
    </cfRule>
  </conditionalFormatting>
  <conditionalFormatting sqref="AE39">
    <cfRule type="expression" dxfId="331" priority="17">
      <formula>IF(RIGHT(TEXT(AE39,"0.#"),1)=".",FALSE,TRUE)</formula>
    </cfRule>
    <cfRule type="expression" dxfId="330" priority="18">
      <formula>IF(RIGHT(TEXT(AE39,"0.#"),1)=".",TRUE,FALSE)</formula>
    </cfRule>
  </conditionalFormatting>
  <conditionalFormatting sqref="AI39 AM39">
    <cfRule type="expression" dxfId="329" priority="15">
      <formula>IF(RIGHT(TEXT(AI39,"0.#"),1)=".",FALSE,TRUE)</formula>
    </cfRule>
    <cfRule type="expression" dxfId="328" priority="16">
      <formula>IF(RIGHT(TEXT(AI39,"0.#"),1)=".",TRUE,FALSE)</formula>
    </cfRule>
  </conditionalFormatting>
  <conditionalFormatting sqref="AQ39">
    <cfRule type="expression" dxfId="327" priority="13">
      <formula>IF(RIGHT(TEXT(AQ39,"0.#"),1)=".",FALSE,TRUE)</formula>
    </cfRule>
    <cfRule type="expression" dxfId="326" priority="14">
      <formula>IF(RIGHT(TEXT(AQ39,"0.#"),1)=".",TRUE,FALSE)</formula>
    </cfRule>
  </conditionalFormatting>
  <conditionalFormatting sqref="AE40">
    <cfRule type="expression" dxfId="325" priority="11">
      <formula>IF(RIGHT(TEXT(AE40,"0.#"),1)=".",FALSE,TRUE)</formula>
    </cfRule>
    <cfRule type="expression" dxfId="324" priority="12">
      <formula>IF(RIGHT(TEXT(AE40,"0.#"),1)=".",TRUE,FALSE)</formula>
    </cfRule>
  </conditionalFormatting>
  <conditionalFormatting sqref="AI40 AM40">
    <cfRule type="expression" dxfId="323" priority="9">
      <formula>IF(RIGHT(TEXT(AI40,"0.#"),1)=".",FALSE,TRUE)</formula>
    </cfRule>
    <cfRule type="expression" dxfId="322" priority="10">
      <formula>IF(RIGHT(TEXT(AI40,"0.#"),1)=".",TRUE,FALSE)</formula>
    </cfRule>
  </conditionalFormatting>
  <conditionalFormatting sqref="AQ40">
    <cfRule type="expression" dxfId="321" priority="7">
      <formula>IF(RIGHT(TEXT(AQ40,"0.#"),1)=".",FALSE,TRUE)</formula>
    </cfRule>
    <cfRule type="expression" dxfId="320" priority="8">
      <formula>IF(RIGHT(TEXT(AQ40,"0.#"),1)=".",TRUE,FALSE)</formula>
    </cfRule>
  </conditionalFormatting>
  <conditionalFormatting sqref="AE41">
    <cfRule type="expression" dxfId="319" priority="5">
      <formula>IF(RIGHT(TEXT(AE41,"0.#"),1)=".",FALSE,TRUE)</formula>
    </cfRule>
    <cfRule type="expression" dxfId="318" priority="6">
      <formula>IF(RIGHT(TEXT(AE41,"0.#"),1)=".",TRUE,FALSE)</formula>
    </cfRule>
  </conditionalFormatting>
  <conditionalFormatting sqref="AI41 AM41">
    <cfRule type="expression" dxfId="317" priority="3">
      <formula>IF(RIGHT(TEXT(AI41,"0.#"),1)=".",FALSE,TRUE)</formula>
    </cfRule>
    <cfRule type="expression" dxfId="316" priority="4">
      <formula>IF(RIGHT(TEXT(AI41,"0.#"),1)=".",TRUE,FALSE)</formula>
    </cfRule>
  </conditionalFormatting>
  <conditionalFormatting sqref="AQ41">
    <cfRule type="expression" dxfId="315" priority="1">
      <formula>IF(RIGHT(TEXT(AQ41,"0.#"),1)=".",FALSE,TRUE)</formula>
    </cfRule>
    <cfRule type="expression" dxfId="314" priority="2">
      <formula>IF(RIGHT(TEXT(AQ41,"0.#"),1)=".",TRUE,FALSE)</formula>
    </cfRule>
  </conditionalFormatting>
  <dataValidations count="1">
    <dataValidation type="custom" imeMode="disabled" allowBlank="1" showInputMessage="1" showErrorMessage="1" sqref="AW3 AQ3:AQ6 AW38 AW10 AW17 AW24 AW31 AU31:AU34 AU38:AU41 AE4:AE6 AU10:AU13 AU17:AU20 AU24:AU27 AE32:AE34 AE39:AE41 AE11:AE13 AE18:AE20 AE25:AE27 AM25:AM27 AM32:AM34 AM4:AM6 AM11:AM13 AM18:AM20 AM39:AM41 AI25:AI27 AQ17:AQ20 AI32:AI34 AQ24:AQ27 AI4:AI6 AI11:AI13 AU3:AU6 AI18:AI20 AQ10:AQ13 AI39:AI41 AQ31:AQ34 AQ38:AQ41">
      <formula1>OR(ISNUMBER(AE3), AE3="-")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22"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Z70"/>
  <sheetViews>
    <sheetView view="pageBreakPreview" zoomScale="85" zoomScaleNormal="75" zoomScaleSheetLayoutView="85" zoomScalePageLayoutView="70" workbookViewId="0"/>
  </sheetViews>
  <sheetFormatPr defaultColWidth="9" defaultRowHeight="13.5" x14ac:dyDescent="0.15"/>
  <cols>
    <col min="1" max="49" width="2.625" style="33" customWidth="1"/>
    <col min="50" max="50" width="4.375" style="33" customWidth="1"/>
    <col min="51" max="51" width="8.875" style="33" hidden="1" customWidth="1"/>
    <col min="52" max="57" width="2.25" style="33" customWidth="1"/>
    <col min="58" max="61" width="9" style="33"/>
    <col min="62" max="62" width="27.875" style="33" customWidth="1"/>
    <col min="63" max="63" width="12.25" style="33" customWidth="1"/>
    <col min="64" max="16384" width="9" style="33"/>
  </cols>
  <sheetData>
    <row r="1" spans="1:51" ht="23.25" customHeight="1" thickBot="1" x14ac:dyDescent="0.2">
      <c r="AP1" s="34"/>
      <c r="AQ1" s="34"/>
      <c r="AR1" s="34"/>
      <c r="AS1" s="34"/>
      <c r="AT1" s="34"/>
      <c r="AU1" s="34"/>
      <c r="AV1" s="34"/>
      <c r="AW1" s="35"/>
    </row>
    <row r="2" spans="1:51" ht="24.6" customHeight="1" x14ac:dyDescent="0.15">
      <c r="A2" s="766" t="s">
        <v>26</v>
      </c>
      <c r="B2" s="767"/>
      <c r="C2" s="767"/>
      <c r="D2" s="767"/>
      <c r="E2" s="767"/>
      <c r="F2" s="768"/>
      <c r="G2" s="617" t="s">
        <v>828</v>
      </c>
      <c r="H2" s="618"/>
      <c r="I2" s="618"/>
      <c r="J2" s="618"/>
      <c r="K2" s="618"/>
      <c r="L2" s="618"/>
      <c r="M2" s="618"/>
      <c r="N2" s="618"/>
      <c r="O2" s="618"/>
      <c r="P2" s="618"/>
      <c r="Q2" s="618"/>
      <c r="R2" s="618"/>
      <c r="S2" s="618"/>
      <c r="T2" s="618"/>
      <c r="U2" s="618"/>
      <c r="V2" s="618"/>
      <c r="W2" s="618"/>
      <c r="X2" s="618"/>
      <c r="Y2" s="618"/>
      <c r="Z2" s="618"/>
      <c r="AA2" s="618"/>
      <c r="AB2" s="619"/>
      <c r="AC2" s="617" t="s">
        <v>832</v>
      </c>
      <c r="AD2" s="788"/>
      <c r="AE2" s="788"/>
      <c r="AF2" s="788"/>
      <c r="AG2" s="788"/>
      <c r="AH2" s="788"/>
      <c r="AI2" s="788"/>
      <c r="AJ2" s="788"/>
      <c r="AK2" s="788"/>
      <c r="AL2" s="788"/>
      <c r="AM2" s="788"/>
      <c r="AN2" s="788"/>
      <c r="AO2" s="788"/>
      <c r="AP2" s="788"/>
      <c r="AQ2" s="788"/>
      <c r="AR2" s="788"/>
      <c r="AS2" s="788"/>
      <c r="AT2" s="788"/>
      <c r="AU2" s="788"/>
      <c r="AV2" s="788"/>
      <c r="AW2" s="788"/>
      <c r="AX2" s="789"/>
      <c r="AY2">
        <f>COUNTA($G$4,$AC$4)</f>
        <v>2</v>
      </c>
    </row>
    <row r="3" spans="1:51" ht="24.75" customHeight="1" x14ac:dyDescent="0.15">
      <c r="A3" s="769"/>
      <c r="B3" s="770"/>
      <c r="C3" s="770"/>
      <c r="D3" s="770"/>
      <c r="E3" s="770"/>
      <c r="F3" s="771"/>
      <c r="G3" s="121" t="s">
        <v>15</v>
      </c>
      <c r="H3" s="621"/>
      <c r="I3" s="621"/>
      <c r="J3" s="621"/>
      <c r="K3" s="621"/>
      <c r="L3" s="622" t="s">
        <v>16</v>
      </c>
      <c r="M3" s="621"/>
      <c r="N3" s="621"/>
      <c r="O3" s="621"/>
      <c r="P3" s="621"/>
      <c r="Q3" s="621"/>
      <c r="R3" s="621"/>
      <c r="S3" s="621"/>
      <c r="T3" s="621"/>
      <c r="U3" s="621"/>
      <c r="V3" s="621"/>
      <c r="W3" s="621"/>
      <c r="X3" s="623"/>
      <c r="Y3" s="636" t="s">
        <v>17</v>
      </c>
      <c r="Z3" s="637"/>
      <c r="AA3" s="637"/>
      <c r="AB3" s="638"/>
      <c r="AC3" s="121" t="s">
        <v>15</v>
      </c>
      <c r="AD3" s="621"/>
      <c r="AE3" s="621"/>
      <c r="AF3" s="621"/>
      <c r="AG3" s="621"/>
      <c r="AH3" s="622" t="s">
        <v>16</v>
      </c>
      <c r="AI3" s="621"/>
      <c r="AJ3" s="621"/>
      <c r="AK3" s="621"/>
      <c r="AL3" s="621"/>
      <c r="AM3" s="621"/>
      <c r="AN3" s="621"/>
      <c r="AO3" s="621"/>
      <c r="AP3" s="621"/>
      <c r="AQ3" s="621"/>
      <c r="AR3" s="621"/>
      <c r="AS3" s="621"/>
      <c r="AT3" s="623"/>
      <c r="AU3" s="636" t="s">
        <v>17</v>
      </c>
      <c r="AV3" s="637"/>
      <c r="AW3" s="637"/>
      <c r="AX3" s="639"/>
      <c r="AY3" s="33">
        <f>$AY$2</f>
        <v>2</v>
      </c>
    </row>
    <row r="4" spans="1:51" ht="24.75" customHeight="1" x14ac:dyDescent="0.15">
      <c r="A4" s="769"/>
      <c r="B4" s="770"/>
      <c r="C4" s="770"/>
      <c r="D4" s="770"/>
      <c r="E4" s="770"/>
      <c r="F4" s="771"/>
      <c r="G4" s="640" t="s">
        <v>835</v>
      </c>
      <c r="H4" s="641"/>
      <c r="I4" s="641"/>
      <c r="J4" s="641"/>
      <c r="K4" s="642"/>
      <c r="L4" s="643" t="s">
        <v>830</v>
      </c>
      <c r="M4" s="644"/>
      <c r="N4" s="644"/>
      <c r="O4" s="644"/>
      <c r="P4" s="644"/>
      <c r="Q4" s="644"/>
      <c r="R4" s="644"/>
      <c r="S4" s="644"/>
      <c r="T4" s="644"/>
      <c r="U4" s="644"/>
      <c r="V4" s="644"/>
      <c r="W4" s="644"/>
      <c r="X4" s="645"/>
      <c r="Y4" s="646">
        <v>128.4</v>
      </c>
      <c r="Z4" s="647"/>
      <c r="AA4" s="647"/>
      <c r="AB4" s="648"/>
      <c r="AC4" s="640" t="s">
        <v>833</v>
      </c>
      <c r="AD4" s="641"/>
      <c r="AE4" s="641"/>
      <c r="AF4" s="641"/>
      <c r="AG4" s="642"/>
      <c r="AH4" s="643" t="s">
        <v>834</v>
      </c>
      <c r="AI4" s="644"/>
      <c r="AJ4" s="644"/>
      <c r="AK4" s="644"/>
      <c r="AL4" s="644"/>
      <c r="AM4" s="644"/>
      <c r="AN4" s="644"/>
      <c r="AO4" s="644"/>
      <c r="AP4" s="644"/>
      <c r="AQ4" s="644"/>
      <c r="AR4" s="644"/>
      <c r="AS4" s="644"/>
      <c r="AT4" s="645"/>
      <c r="AU4" s="646">
        <v>27.3</v>
      </c>
      <c r="AV4" s="647"/>
      <c r="AW4" s="647"/>
      <c r="AX4" s="651"/>
      <c r="AY4" s="33">
        <f t="shared" ref="AY4:AY6" si="0">$AY$2</f>
        <v>2</v>
      </c>
    </row>
    <row r="5" spans="1:51" ht="30" customHeight="1" x14ac:dyDescent="0.15">
      <c r="A5" s="769"/>
      <c r="B5" s="770"/>
      <c r="C5" s="770"/>
      <c r="D5" s="770"/>
      <c r="E5" s="770"/>
      <c r="F5" s="771"/>
      <c r="G5" s="640" t="s">
        <v>829</v>
      </c>
      <c r="H5" s="641"/>
      <c r="I5" s="641"/>
      <c r="J5" s="641"/>
      <c r="K5" s="642"/>
      <c r="L5" s="627" t="s">
        <v>831</v>
      </c>
      <c r="M5" s="628"/>
      <c r="N5" s="628"/>
      <c r="O5" s="628"/>
      <c r="P5" s="628"/>
      <c r="Q5" s="628"/>
      <c r="R5" s="628"/>
      <c r="S5" s="628"/>
      <c r="T5" s="628"/>
      <c r="U5" s="628"/>
      <c r="V5" s="628"/>
      <c r="W5" s="628"/>
      <c r="X5" s="629"/>
      <c r="Y5" s="630">
        <v>37.799999999999997</v>
      </c>
      <c r="Z5" s="631"/>
      <c r="AA5" s="631"/>
      <c r="AB5" s="632"/>
      <c r="AC5" s="624"/>
      <c r="AD5" s="625"/>
      <c r="AE5" s="625"/>
      <c r="AF5" s="625"/>
      <c r="AG5" s="626"/>
      <c r="AH5" s="627"/>
      <c r="AI5" s="628"/>
      <c r="AJ5" s="628"/>
      <c r="AK5" s="628"/>
      <c r="AL5" s="628"/>
      <c r="AM5" s="628"/>
      <c r="AN5" s="628"/>
      <c r="AO5" s="628"/>
      <c r="AP5" s="628"/>
      <c r="AQ5" s="628"/>
      <c r="AR5" s="628"/>
      <c r="AS5" s="628"/>
      <c r="AT5" s="629"/>
      <c r="AU5" s="630"/>
      <c r="AV5" s="631"/>
      <c r="AW5" s="631"/>
      <c r="AX5" s="635"/>
      <c r="AY5" s="33">
        <f t="shared" si="0"/>
        <v>2</v>
      </c>
    </row>
    <row r="6" spans="1:51" ht="24.75" customHeight="1" thickBot="1" x14ac:dyDescent="0.2">
      <c r="A6" s="769"/>
      <c r="B6" s="770"/>
      <c r="C6" s="770"/>
      <c r="D6" s="770"/>
      <c r="E6" s="770"/>
      <c r="F6" s="771"/>
      <c r="G6" s="652" t="s">
        <v>18</v>
      </c>
      <c r="H6" s="653"/>
      <c r="I6" s="653"/>
      <c r="J6" s="653"/>
      <c r="K6" s="653"/>
      <c r="L6" s="654"/>
      <c r="M6" s="655"/>
      <c r="N6" s="655"/>
      <c r="O6" s="655"/>
      <c r="P6" s="655"/>
      <c r="Q6" s="655"/>
      <c r="R6" s="655"/>
      <c r="S6" s="655"/>
      <c r="T6" s="655"/>
      <c r="U6" s="655"/>
      <c r="V6" s="655"/>
      <c r="W6" s="655"/>
      <c r="X6" s="656"/>
      <c r="Y6" s="657">
        <f>SUM(Y4:AB5)</f>
        <v>166.2</v>
      </c>
      <c r="Z6" s="658"/>
      <c r="AA6" s="658"/>
      <c r="AB6" s="659"/>
      <c r="AC6" s="652" t="s">
        <v>18</v>
      </c>
      <c r="AD6" s="653"/>
      <c r="AE6" s="653"/>
      <c r="AF6" s="653"/>
      <c r="AG6" s="653"/>
      <c r="AH6" s="654"/>
      <c r="AI6" s="655"/>
      <c r="AJ6" s="655"/>
      <c r="AK6" s="655"/>
      <c r="AL6" s="655"/>
      <c r="AM6" s="655"/>
      <c r="AN6" s="655"/>
      <c r="AO6" s="655"/>
      <c r="AP6" s="655"/>
      <c r="AQ6" s="655"/>
      <c r="AR6" s="655"/>
      <c r="AS6" s="655"/>
      <c r="AT6" s="656"/>
      <c r="AU6" s="657">
        <f>SUM(AU4:AX5)</f>
        <v>27.3</v>
      </c>
      <c r="AV6" s="658"/>
      <c r="AW6" s="658"/>
      <c r="AX6" s="660"/>
      <c r="AY6" s="33">
        <f t="shared" si="0"/>
        <v>2</v>
      </c>
    </row>
    <row r="7" spans="1:51" ht="18.600000000000001" customHeight="1" x14ac:dyDescent="0.15">
      <c r="A7" s="769"/>
      <c r="B7" s="770"/>
      <c r="C7" s="770"/>
      <c r="D7" s="770"/>
      <c r="E7" s="770"/>
      <c r="F7" s="771"/>
      <c r="G7" s="617" t="s">
        <v>1035</v>
      </c>
      <c r="H7" s="618"/>
      <c r="I7" s="618"/>
      <c r="J7" s="618"/>
      <c r="K7" s="618"/>
      <c r="L7" s="618"/>
      <c r="M7" s="618"/>
      <c r="N7" s="618"/>
      <c r="O7" s="618"/>
      <c r="P7" s="618"/>
      <c r="Q7" s="618"/>
      <c r="R7" s="618"/>
      <c r="S7" s="618"/>
      <c r="T7" s="618"/>
      <c r="U7" s="618"/>
      <c r="V7" s="618"/>
      <c r="W7" s="618"/>
      <c r="X7" s="618"/>
      <c r="Y7" s="618"/>
      <c r="Z7" s="618"/>
      <c r="AA7" s="618"/>
      <c r="AB7" s="619"/>
      <c r="AC7" s="617" t="s">
        <v>1038</v>
      </c>
      <c r="AD7" s="618"/>
      <c r="AE7" s="618"/>
      <c r="AF7" s="618"/>
      <c r="AG7" s="618"/>
      <c r="AH7" s="618"/>
      <c r="AI7" s="618"/>
      <c r="AJ7" s="618"/>
      <c r="AK7" s="618"/>
      <c r="AL7" s="618"/>
      <c r="AM7" s="618"/>
      <c r="AN7" s="618"/>
      <c r="AO7" s="618"/>
      <c r="AP7" s="618"/>
      <c r="AQ7" s="618"/>
      <c r="AR7" s="618"/>
      <c r="AS7" s="618"/>
      <c r="AT7" s="618"/>
      <c r="AU7" s="618"/>
      <c r="AV7" s="618"/>
      <c r="AW7" s="618"/>
      <c r="AX7" s="620"/>
      <c r="AY7">
        <f>COUNTA($G$9,$AC$9)</f>
        <v>2</v>
      </c>
    </row>
    <row r="8" spans="1:51" ht="25.5" customHeight="1" x14ac:dyDescent="0.15">
      <c r="A8" s="769"/>
      <c r="B8" s="770"/>
      <c r="C8" s="770"/>
      <c r="D8" s="770"/>
      <c r="E8" s="770"/>
      <c r="F8" s="771"/>
      <c r="G8" s="121" t="s">
        <v>15</v>
      </c>
      <c r="H8" s="621"/>
      <c r="I8" s="621"/>
      <c r="J8" s="621"/>
      <c r="K8" s="621"/>
      <c r="L8" s="622" t="s">
        <v>16</v>
      </c>
      <c r="M8" s="621"/>
      <c r="N8" s="621"/>
      <c r="O8" s="621"/>
      <c r="P8" s="621"/>
      <c r="Q8" s="621"/>
      <c r="R8" s="621"/>
      <c r="S8" s="621"/>
      <c r="T8" s="621"/>
      <c r="U8" s="621"/>
      <c r="V8" s="621"/>
      <c r="W8" s="621"/>
      <c r="X8" s="623"/>
      <c r="Y8" s="636" t="s">
        <v>17</v>
      </c>
      <c r="Z8" s="637"/>
      <c r="AA8" s="637"/>
      <c r="AB8" s="638"/>
      <c r="AC8" s="121" t="s">
        <v>15</v>
      </c>
      <c r="AD8" s="621"/>
      <c r="AE8" s="621"/>
      <c r="AF8" s="621"/>
      <c r="AG8" s="621"/>
      <c r="AH8" s="622" t="s">
        <v>16</v>
      </c>
      <c r="AI8" s="621"/>
      <c r="AJ8" s="621"/>
      <c r="AK8" s="621"/>
      <c r="AL8" s="621"/>
      <c r="AM8" s="621"/>
      <c r="AN8" s="621"/>
      <c r="AO8" s="621"/>
      <c r="AP8" s="621"/>
      <c r="AQ8" s="621"/>
      <c r="AR8" s="621"/>
      <c r="AS8" s="621"/>
      <c r="AT8" s="623"/>
      <c r="AU8" s="636" t="s">
        <v>17</v>
      </c>
      <c r="AV8" s="637"/>
      <c r="AW8" s="637"/>
      <c r="AX8" s="639"/>
      <c r="AY8" s="33">
        <f>$AY$7</f>
        <v>2</v>
      </c>
    </row>
    <row r="9" spans="1:51" ht="30" customHeight="1" x14ac:dyDescent="0.15">
      <c r="A9" s="769"/>
      <c r="B9" s="770"/>
      <c r="C9" s="770"/>
      <c r="D9" s="770"/>
      <c r="E9" s="770"/>
      <c r="F9" s="771"/>
      <c r="G9" s="640" t="s">
        <v>1036</v>
      </c>
      <c r="H9" s="641"/>
      <c r="I9" s="641"/>
      <c r="J9" s="641"/>
      <c r="K9" s="642"/>
      <c r="L9" s="643" t="s">
        <v>1037</v>
      </c>
      <c r="M9" s="644"/>
      <c r="N9" s="644"/>
      <c r="O9" s="644"/>
      <c r="P9" s="644"/>
      <c r="Q9" s="644"/>
      <c r="R9" s="644"/>
      <c r="S9" s="644"/>
      <c r="T9" s="644"/>
      <c r="U9" s="644"/>
      <c r="V9" s="644"/>
      <c r="W9" s="644"/>
      <c r="X9" s="645"/>
      <c r="Y9" s="646">
        <v>10.63</v>
      </c>
      <c r="Z9" s="647"/>
      <c r="AA9" s="647"/>
      <c r="AB9" s="648"/>
      <c r="AC9" s="640" t="s">
        <v>1039</v>
      </c>
      <c r="AD9" s="641"/>
      <c r="AE9" s="641"/>
      <c r="AF9" s="641"/>
      <c r="AG9" s="642"/>
      <c r="AH9" s="643" t="s">
        <v>1041</v>
      </c>
      <c r="AI9" s="649"/>
      <c r="AJ9" s="649"/>
      <c r="AK9" s="649"/>
      <c r="AL9" s="649"/>
      <c r="AM9" s="649"/>
      <c r="AN9" s="649"/>
      <c r="AO9" s="649"/>
      <c r="AP9" s="649"/>
      <c r="AQ9" s="649"/>
      <c r="AR9" s="649"/>
      <c r="AS9" s="649"/>
      <c r="AT9" s="650"/>
      <c r="AU9" s="646">
        <v>29.48</v>
      </c>
      <c r="AV9" s="647"/>
      <c r="AW9" s="647"/>
      <c r="AX9" s="651"/>
      <c r="AY9" s="33">
        <f>$AY$7</f>
        <v>2</v>
      </c>
    </row>
    <row r="10" spans="1:51" ht="24.75" customHeight="1" thickBot="1" x14ac:dyDescent="0.2">
      <c r="A10" s="769"/>
      <c r="B10" s="770"/>
      <c r="C10" s="770"/>
      <c r="D10" s="770"/>
      <c r="E10" s="770"/>
      <c r="F10" s="771"/>
      <c r="G10" s="652" t="s">
        <v>18</v>
      </c>
      <c r="H10" s="653"/>
      <c r="I10" s="653"/>
      <c r="J10" s="653"/>
      <c r="K10" s="653"/>
      <c r="L10" s="654"/>
      <c r="M10" s="655"/>
      <c r="N10" s="655"/>
      <c r="O10" s="655"/>
      <c r="P10" s="655"/>
      <c r="Q10" s="655"/>
      <c r="R10" s="655"/>
      <c r="S10" s="655"/>
      <c r="T10" s="655"/>
      <c r="U10" s="655"/>
      <c r="V10" s="655"/>
      <c r="W10" s="655"/>
      <c r="X10" s="656"/>
      <c r="Y10" s="657">
        <f>SUM(Y9:AB9)</f>
        <v>10.63</v>
      </c>
      <c r="Z10" s="658"/>
      <c r="AA10" s="658"/>
      <c r="AB10" s="659"/>
      <c r="AC10" s="652" t="s">
        <v>18</v>
      </c>
      <c r="AD10" s="653"/>
      <c r="AE10" s="653"/>
      <c r="AF10" s="653"/>
      <c r="AG10" s="653"/>
      <c r="AH10" s="654"/>
      <c r="AI10" s="655"/>
      <c r="AJ10" s="655"/>
      <c r="AK10" s="655"/>
      <c r="AL10" s="655"/>
      <c r="AM10" s="655"/>
      <c r="AN10" s="655"/>
      <c r="AO10" s="655"/>
      <c r="AP10" s="655"/>
      <c r="AQ10" s="655"/>
      <c r="AR10" s="655"/>
      <c r="AS10" s="655"/>
      <c r="AT10" s="656"/>
      <c r="AU10" s="657">
        <f>SUM(AU9:AX9)</f>
        <v>29.48</v>
      </c>
      <c r="AV10" s="658"/>
      <c r="AW10" s="658"/>
      <c r="AX10" s="660"/>
      <c r="AY10" s="33">
        <f>$AY$7</f>
        <v>2</v>
      </c>
    </row>
    <row r="11" spans="1:51" ht="24" customHeight="1" x14ac:dyDescent="0.15">
      <c r="A11" s="769"/>
      <c r="B11" s="770"/>
      <c r="C11" s="770"/>
      <c r="D11" s="770"/>
      <c r="E11" s="770"/>
      <c r="F11" s="771"/>
      <c r="G11" s="617" t="s">
        <v>1034</v>
      </c>
      <c r="H11" s="618"/>
      <c r="I11" s="618"/>
      <c r="J11" s="618"/>
      <c r="K11" s="618"/>
      <c r="L11" s="618"/>
      <c r="M11" s="618"/>
      <c r="N11" s="618"/>
      <c r="O11" s="618"/>
      <c r="P11" s="618"/>
      <c r="Q11" s="618"/>
      <c r="R11" s="618"/>
      <c r="S11" s="618"/>
      <c r="T11" s="618"/>
      <c r="U11" s="618"/>
      <c r="V11" s="618"/>
      <c r="W11" s="618"/>
      <c r="X11" s="618"/>
      <c r="Y11" s="618"/>
      <c r="Z11" s="618"/>
      <c r="AA11" s="618"/>
      <c r="AB11" s="619"/>
      <c r="AC11" s="617" t="s">
        <v>1033</v>
      </c>
      <c r="AD11" s="618"/>
      <c r="AE11" s="618"/>
      <c r="AF11" s="618"/>
      <c r="AG11" s="618"/>
      <c r="AH11" s="618"/>
      <c r="AI11" s="618"/>
      <c r="AJ11" s="618"/>
      <c r="AK11" s="618"/>
      <c r="AL11" s="618"/>
      <c r="AM11" s="618"/>
      <c r="AN11" s="618"/>
      <c r="AO11" s="618"/>
      <c r="AP11" s="618"/>
      <c r="AQ11" s="618"/>
      <c r="AR11" s="618"/>
      <c r="AS11" s="618"/>
      <c r="AT11" s="618"/>
      <c r="AU11" s="618"/>
      <c r="AV11" s="618"/>
      <c r="AW11" s="618"/>
      <c r="AX11" s="620"/>
      <c r="AY11">
        <f>COUNTA($G$13,$AC$13)</f>
        <v>2</v>
      </c>
    </row>
    <row r="12" spans="1:51" ht="24.75" customHeight="1" x14ac:dyDescent="0.15">
      <c r="A12" s="769"/>
      <c r="B12" s="770"/>
      <c r="C12" s="770"/>
      <c r="D12" s="770"/>
      <c r="E12" s="770"/>
      <c r="F12" s="771"/>
      <c r="G12" s="121" t="s">
        <v>15</v>
      </c>
      <c r="H12" s="621"/>
      <c r="I12" s="621"/>
      <c r="J12" s="621"/>
      <c r="K12" s="621"/>
      <c r="L12" s="622" t="s">
        <v>16</v>
      </c>
      <c r="M12" s="621"/>
      <c r="N12" s="621"/>
      <c r="O12" s="621"/>
      <c r="P12" s="621"/>
      <c r="Q12" s="621"/>
      <c r="R12" s="621"/>
      <c r="S12" s="621"/>
      <c r="T12" s="621"/>
      <c r="U12" s="621"/>
      <c r="V12" s="621"/>
      <c r="W12" s="621"/>
      <c r="X12" s="623"/>
      <c r="Y12" s="636" t="s">
        <v>17</v>
      </c>
      <c r="Z12" s="637"/>
      <c r="AA12" s="637"/>
      <c r="AB12" s="638"/>
      <c r="AC12" s="121" t="s">
        <v>15</v>
      </c>
      <c r="AD12" s="621"/>
      <c r="AE12" s="621"/>
      <c r="AF12" s="621"/>
      <c r="AG12" s="621"/>
      <c r="AH12" s="622" t="s">
        <v>16</v>
      </c>
      <c r="AI12" s="621"/>
      <c r="AJ12" s="621"/>
      <c r="AK12" s="621"/>
      <c r="AL12" s="621"/>
      <c r="AM12" s="621"/>
      <c r="AN12" s="621"/>
      <c r="AO12" s="621"/>
      <c r="AP12" s="621"/>
      <c r="AQ12" s="621"/>
      <c r="AR12" s="621"/>
      <c r="AS12" s="621"/>
      <c r="AT12" s="623"/>
      <c r="AU12" s="636" t="s">
        <v>17</v>
      </c>
      <c r="AV12" s="637"/>
      <c r="AW12" s="637"/>
      <c r="AX12" s="639"/>
      <c r="AY12" s="33">
        <f t="shared" ref="AY12:AY19" si="1">$AY$11</f>
        <v>2</v>
      </c>
    </row>
    <row r="13" spans="1:51" ht="80.099999999999994" customHeight="1" x14ac:dyDescent="0.15">
      <c r="A13" s="769"/>
      <c r="B13" s="770"/>
      <c r="C13" s="770"/>
      <c r="D13" s="770"/>
      <c r="E13" s="770"/>
      <c r="F13" s="771"/>
      <c r="G13" s="640" t="s">
        <v>638</v>
      </c>
      <c r="H13" s="641"/>
      <c r="I13" s="641"/>
      <c r="J13" s="641"/>
      <c r="K13" s="642"/>
      <c r="L13" s="643" t="s">
        <v>737</v>
      </c>
      <c r="M13" s="649"/>
      <c r="N13" s="649"/>
      <c r="O13" s="649"/>
      <c r="P13" s="649"/>
      <c r="Q13" s="649"/>
      <c r="R13" s="649"/>
      <c r="S13" s="649"/>
      <c r="T13" s="649"/>
      <c r="U13" s="649"/>
      <c r="V13" s="649"/>
      <c r="W13" s="649"/>
      <c r="X13" s="650"/>
      <c r="Y13" s="646">
        <v>182.25</v>
      </c>
      <c r="Z13" s="647"/>
      <c r="AA13" s="647"/>
      <c r="AB13" s="651"/>
      <c r="AC13" s="640" t="s">
        <v>837</v>
      </c>
      <c r="AD13" s="641"/>
      <c r="AE13" s="641"/>
      <c r="AF13" s="641"/>
      <c r="AG13" s="642"/>
      <c r="AH13" s="643" t="s">
        <v>841</v>
      </c>
      <c r="AI13" s="644"/>
      <c r="AJ13" s="644"/>
      <c r="AK13" s="644"/>
      <c r="AL13" s="644"/>
      <c r="AM13" s="644"/>
      <c r="AN13" s="644"/>
      <c r="AO13" s="644"/>
      <c r="AP13" s="644"/>
      <c r="AQ13" s="644"/>
      <c r="AR13" s="644"/>
      <c r="AS13" s="644"/>
      <c r="AT13" s="645"/>
      <c r="AU13" s="646">
        <v>34.32</v>
      </c>
      <c r="AV13" s="647"/>
      <c r="AW13" s="647"/>
      <c r="AX13" s="648"/>
      <c r="AY13" s="33">
        <f t="shared" si="1"/>
        <v>2</v>
      </c>
    </row>
    <row r="14" spans="1:51" ht="39.6" customHeight="1" x14ac:dyDescent="0.15">
      <c r="A14" s="769"/>
      <c r="B14" s="770"/>
      <c r="C14" s="770"/>
      <c r="D14" s="770"/>
      <c r="E14" s="770"/>
      <c r="F14" s="771"/>
      <c r="G14" s="624" t="s">
        <v>728</v>
      </c>
      <c r="H14" s="781"/>
      <c r="I14" s="781"/>
      <c r="J14" s="781"/>
      <c r="K14" s="782"/>
      <c r="L14" s="627" t="s">
        <v>738</v>
      </c>
      <c r="M14" s="633"/>
      <c r="N14" s="633"/>
      <c r="O14" s="633"/>
      <c r="P14" s="633"/>
      <c r="Q14" s="633"/>
      <c r="R14" s="633"/>
      <c r="S14" s="633"/>
      <c r="T14" s="633"/>
      <c r="U14" s="633"/>
      <c r="V14" s="633"/>
      <c r="W14" s="633"/>
      <c r="X14" s="634"/>
      <c r="Y14" s="630">
        <v>146.30000000000001</v>
      </c>
      <c r="Z14" s="631"/>
      <c r="AA14" s="631"/>
      <c r="AB14" s="635"/>
      <c r="AC14" s="624" t="s">
        <v>840</v>
      </c>
      <c r="AD14" s="625"/>
      <c r="AE14" s="625"/>
      <c r="AF14" s="625"/>
      <c r="AG14" s="626"/>
      <c r="AH14" s="627" t="s">
        <v>842</v>
      </c>
      <c r="AI14" s="628"/>
      <c r="AJ14" s="628"/>
      <c r="AK14" s="628"/>
      <c r="AL14" s="628"/>
      <c r="AM14" s="628"/>
      <c r="AN14" s="628"/>
      <c r="AO14" s="628"/>
      <c r="AP14" s="628"/>
      <c r="AQ14" s="628"/>
      <c r="AR14" s="628"/>
      <c r="AS14" s="628"/>
      <c r="AT14" s="629"/>
      <c r="AU14" s="630">
        <v>30.98</v>
      </c>
      <c r="AV14" s="631"/>
      <c r="AW14" s="631"/>
      <c r="AX14" s="632"/>
      <c r="AY14" s="33">
        <f t="shared" si="1"/>
        <v>2</v>
      </c>
    </row>
    <row r="15" spans="1:51" ht="33" customHeight="1" x14ac:dyDescent="0.15">
      <c r="A15" s="769"/>
      <c r="B15" s="770"/>
      <c r="C15" s="770"/>
      <c r="D15" s="770"/>
      <c r="E15" s="770"/>
      <c r="F15" s="771"/>
      <c r="G15" s="624" t="s">
        <v>707</v>
      </c>
      <c r="H15" s="625"/>
      <c r="I15" s="625"/>
      <c r="J15" s="625"/>
      <c r="K15" s="626"/>
      <c r="L15" s="627" t="s">
        <v>739</v>
      </c>
      <c r="M15" s="633"/>
      <c r="N15" s="633"/>
      <c r="O15" s="633"/>
      <c r="P15" s="633"/>
      <c r="Q15" s="633"/>
      <c r="R15" s="633"/>
      <c r="S15" s="633"/>
      <c r="T15" s="633"/>
      <c r="U15" s="633"/>
      <c r="V15" s="633"/>
      <c r="W15" s="633"/>
      <c r="X15" s="634"/>
      <c r="Y15" s="630">
        <v>141.04</v>
      </c>
      <c r="Z15" s="631"/>
      <c r="AA15" s="631"/>
      <c r="AB15" s="635"/>
      <c r="AC15" s="624" t="s">
        <v>839</v>
      </c>
      <c r="AD15" s="625"/>
      <c r="AE15" s="625"/>
      <c r="AF15" s="625"/>
      <c r="AG15" s="626"/>
      <c r="AH15" s="627" t="s">
        <v>844</v>
      </c>
      <c r="AI15" s="628"/>
      <c r="AJ15" s="628"/>
      <c r="AK15" s="628"/>
      <c r="AL15" s="628"/>
      <c r="AM15" s="628"/>
      <c r="AN15" s="628"/>
      <c r="AO15" s="628"/>
      <c r="AP15" s="628"/>
      <c r="AQ15" s="628"/>
      <c r="AR15" s="628"/>
      <c r="AS15" s="628"/>
      <c r="AT15" s="629"/>
      <c r="AU15" s="630">
        <v>28.88</v>
      </c>
      <c r="AV15" s="631"/>
      <c r="AW15" s="631"/>
      <c r="AX15" s="632"/>
      <c r="AY15" s="33">
        <f t="shared" si="1"/>
        <v>2</v>
      </c>
    </row>
    <row r="16" spans="1:51" ht="28.9" customHeight="1" x14ac:dyDescent="0.15">
      <c r="A16" s="769"/>
      <c r="B16" s="770"/>
      <c r="C16" s="770"/>
      <c r="D16" s="770"/>
      <c r="E16" s="770"/>
      <c r="F16" s="771"/>
      <c r="G16" s="624" t="s">
        <v>644</v>
      </c>
      <c r="H16" s="625"/>
      <c r="I16" s="625"/>
      <c r="J16" s="625"/>
      <c r="K16" s="626"/>
      <c r="L16" s="627" t="s">
        <v>740</v>
      </c>
      <c r="M16" s="633"/>
      <c r="N16" s="633"/>
      <c r="O16" s="633"/>
      <c r="P16" s="633"/>
      <c r="Q16" s="633"/>
      <c r="R16" s="633"/>
      <c r="S16" s="633"/>
      <c r="T16" s="633"/>
      <c r="U16" s="633"/>
      <c r="V16" s="633"/>
      <c r="W16" s="633"/>
      <c r="X16" s="634"/>
      <c r="Y16" s="630">
        <v>74.39</v>
      </c>
      <c r="Z16" s="631"/>
      <c r="AA16" s="631"/>
      <c r="AB16" s="635"/>
      <c r="AC16" s="624" t="s">
        <v>740</v>
      </c>
      <c r="AD16" s="625"/>
      <c r="AE16" s="625"/>
      <c r="AF16" s="625"/>
      <c r="AG16" s="626"/>
      <c r="AH16" s="627" t="s">
        <v>740</v>
      </c>
      <c r="AI16" s="628"/>
      <c r="AJ16" s="628"/>
      <c r="AK16" s="628"/>
      <c r="AL16" s="628"/>
      <c r="AM16" s="628"/>
      <c r="AN16" s="628"/>
      <c r="AO16" s="628"/>
      <c r="AP16" s="628"/>
      <c r="AQ16" s="628"/>
      <c r="AR16" s="628"/>
      <c r="AS16" s="628"/>
      <c r="AT16" s="629"/>
      <c r="AU16" s="630">
        <v>14.97</v>
      </c>
      <c r="AV16" s="631"/>
      <c r="AW16" s="631"/>
      <c r="AX16" s="632"/>
      <c r="AY16" s="33">
        <f t="shared" si="1"/>
        <v>2</v>
      </c>
    </row>
    <row r="17" spans="1:52" ht="33.6" customHeight="1" x14ac:dyDescent="0.15">
      <c r="A17" s="769"/>
      <c r="B17" s="770"/>
      <c r="C17" s="770"/>
      <c r="D17" s="770"/>
      <c r="E17" s="770"/>
      <c r="F17" s="771"/>
      <c r="G17" s="624" t="s">
        <v>729</v>
      </c>
      <c r="H17" s="625"/>
      <c r="I17" s="625"/>
      <c r="J17" s="625"/>
      <c r="K17" s="626"/>
      <c r="L17" s="627" t="s">
        <v>741</v>
      </c>
      <c r="M17" s="633"/>
      <c r="N17" s="633"/>
      <c r="O17" s="633"/>
      <c r="P17" s="633"/>
      <c r="Q17" s="633"/>
      <c r="R17" s="633"/>
      <c r="S17" s="633"/>
      <c r="T17" s="633"/>
      <c r="U17" s="633"/>
      <c r="V17" s="633"/>
      <c r="W17" s="633"/>
      <c r="X17" s="634"/>
      <c r="Y17" s="630">
        <v>15.87</v>
      </c>
      <c r="Z17" s="631"/>
      <c r="AA17" s="631"/>
      <c r="AB17" s="635"/>
      <c r="AC17" s="624" t="s">
        <v>836</v>
      </c>
      <c r="AD17" s="625"/>
      <c r="AE17" s="625"/>
      <c r="AF17" s="625"/>
      <c r="AG17" s="626"/>
      <c r="AH17" s="627" t="s">
        <v>845</v>
      </c>
      <c r="AI17" s="628"/>
      <c r="AJ17" s="628"/>
      <c r="AK17" s="628"/>
      <c r="AL17" s="628"/>
      <c r="AM17" s="628"/>
      <c r="AN17" s="628"/>
      <c r="AO17" s="628"/>
      <c r="AP17" s="628"/>
      <c r="AQ17" s="628"/>
      <c r="AR17" s="628"/>
      <c r="AS17" s="628"/>
      <c r="AT17" s="629"/>
      <c r="AU17" s="630">
        <v>4.67</v>
      </c>
      <c r="AV17" s="631"/>
      <c r="AW17" s="631"/>
      <c r="AX17" s="632"/>
      <c r="AY17" s="33">
        <f t="shared" si="1"/>
        <v>2</v>
      </c>
    </row>
    <row r="18" spans="1:52" ht="31.9" customHeight="1" x14ac:dyDescent="0.15">
      <c r="A18" s="769"/>
      <c r="B18" s="770"/>
      <c r="C18" s="770"/>
      <c r="D18" s="770"/>
      <c r="E18" s="770"/>
      <c r="F18" s="771"/>
      <c r="G18" s="624" t="s">
        <v>709</v>
      </c>
      <c r="H18" s="625"/>
      <c r="I18" s="625"/>
      <c r="J18" s="625"/>
      <c r="K18" s="626"/>
      <c r="L18" s="627" t="s">
        <v>742</v>
      </c>
      <c r="M18" s="633"/>
      <c r="N18" s="633"/>
      <c r="O18" s="633"/>
      <c r="P18" s="633"/>
      <c r="Q18" s="633"/>
      <c r="R18" s="633"/>
      <c r="S18" s="633"/>
      <c r="T18" s="633"/>
      <c r="U18" s="633"/>
      <c r="V18" s="633"/>
      <c r="W18" s="633"/>
      <c r="X18" s="634"/>
      <c r="Y18" s="630">
        <v>10.45</v>
      </c>
      <c r="Z18" s="631"/>
      <c r="AA18" s="631"/>
      <c r="AB18" s="635"/>
      <c r="AC18" s="624" t="s">
        <v>838</v>
      </c>
      <c r="AD18" s="625"/>
      <c r="AE18" s="625"/>
      <c r="AF18" s="625"/>
      <c r="AG18" s="626"/>
      <c r="AH18" s="627" t="s">
        <v>843</v>
      </c>
      <c r="AI18" s="628"/>
      <c r="AJ18" s="628"/>
      <c r="AK18" s="628"/>
      <c r="AL18" s="628"/>
      <c r="AM18" s="628"/>
      <c r="AN18" s="628"/>
      <c r="AO18" s="628"/>
      <c r="AP18" s="628"/>
      <c r="AQ18" s="628"/>
      <c r="AR18" s="628"/>
      <c r="AS18" s="628"/>
      <c r="AT18" s="629"/>
      <c r="AU18" s="630">
        <v>0.96</v>
      </c>
      <c r="AV18" s="631"/>
      <c r="AW18" s="631"/>
      <c r="AX18" s="632"/>
      <c r="AY18" s="33">
        <f t="shared" si="1"/>
        <v>2</v>
      </c>
    </row>
    <row r="19" spans="1:52" ht="24.75" customHeight="1" thickBot="1" x14ac:dyDescent="0.2">
      <c r="A19" s="769"/>
      <c r="B19" s="770"/>
      <c r="C19" s="770"/>
      <c r="D19" s="770"/>
      <c r="E19" s="770"/>
      <c r="F19" s="771"/>
      <c r="G19" s="652" t="s">
        <v>18</v>
      </c>
      <c r="H19" s="653"/>
      <c r="I19" s="653"/>
      <c r="J19" s="653"/>
      <c r="K19" s="653"/>
      <c r="L19" s="654"/>
      <c r="M19" s="655"/>
      <c r="N19" s="655"/>
      <c r="O19" s="655"/>
      <c r="P19" s="655"/>
      <c r="Q19" s="655"/>
      <c r="R19" s="655"/>
      <c r="S19" s="655"/>
      <c r="T19" s="655"/>
      <c r="U19" s="655"/>
      <c r="V19" s="655"/>
      <c r="W19" s="655"/>
      <c r="X19" s="656"/>
      <c r="Y19" s="657">
        <f>SUM(Y13:AB18)</f>
        <v>570.30000000000007</v>
      </c>
      <c r="Z19" s="658"/>
      <c r="AA19" s="658"/>
      <c r="AB19" s="659"/>
      <c r="AC19" s="652" t="s">
        <v>18</v>
      </c>
      <c r="AD19" s="653"/>
      <c r="AE19" s="653"/>
      <c r="AF19" s="653"/>
      <c r="AG19" s="653"/>
      <c r="AH19" s="654"/>
      <c r="AI19" s="655"/>
      <c r="AJ19" s="655"/>
      <c r="AK19" s="655"/>
      <c r="AL19" s="655"/>
      <c r="AM19" s="655"/>
      <c r="AN19" s="655"/>
      <c r="AO19" s="655"/>
      <c r="AP19" s="655"/>
      <c r="AQ19" s="655"/>
      <c r="AR19" s="655"/>
      <c r="AS19" s="655"/>
      <c r="AT19" s="656"/>
      <c r="AU19" s="657">
        <f>SUM(AU13:AX18)</f>
        <v>114.77999999999999</v>
      </c>
      <c r="AV19" s="658"/>
      <c r="AW19" s="658"/>
      <c r="AX19" s="660"/>
      <c r="AY19" s="33">
        <f t="shared" si="1"/>
        <v>2</v>
      </c>
    </row>
    <row r="20" spans="1:52" ht="23.45" customHeight="1" x14ac:dyDescent="0.15">
      <c r="A20" s="769"/>
      <c r="B20" s="770"/>
      <c r="C20" s="770"/>
      <c r="D20" s="770"/>
      <c r="E20" s="770"/>
      <c r="F20" s="771"/>
      <c r="G20" s="617" t="s">
        <v>1032</v>
      </c>
      <c r="H20" s="618"/>
      <c r="I20" s="618"/>
      <c r="J20" s="618"/>
      <c r="K20" s="618"/>
      <c r="L20" s="618"/>
      <c r="M20" s="618"/>
      <c r="N20" s="618"/>
      <c r="O20" s="618"/>
      <c r="P20" s="618"/>
      <c r="Q20" s="618"/>
      <c r="R20" s="618"/>
      <c r="S20" s="618"/>
      <c r="T20" s="618"/>
      <c r="U20" s="618"/>
      <c r="V20" s="618"/>
      <c r="W20" s="618"/>
      <c r="X20" s="618"/>
      <c r="Y20" s="618"/>
      <c r="Z20" s="618"/>
      <c r="AA20" s="618"/>
      <c r="AB20" s="619"/>
      <c r="AC20" s="617" t="s">
        <v>1031</v>
      </c>
      <c r="AD20" s="618"/>
      <c r="AE20" s="618"/>
      <c r="AF20" s="618"/>
      <c r="AG20" s="618"/>
      <c r="AH20" s="618"/>
      <c r="AI20" s="618"/>
      <c r="AJ20" s="618"/>
      <c r="AK20" s="618"/>
      <c r="AL20" s="618"/>
      <c r="AM20" s="618"/>
      <c r="AN20" s="618"/>
      <c r="AO20" s="618"/>
      <c r="AP20" s="618"/>
      <c r="AQ20" s="618"/>
      <c r="AR20" s="618"/>
      <c r="AS20" s="618"/>
      <c r="AT20" s="618"/>
      <c r="AU20" s="618"/>
      <c r="AV20" s="618"/>
      <c r="AW20" s="618"/>
      <c r="AX20" s="620"/>
      <c r="AY20">
        <f>COUNTA($G$22,$AC$22)</f>
        <v>2</v>
      </c>
    </row>
    <row r="21" spans="1:52" ht="24.75" customHeight="1" x14ac:dyDescent="0.15">
      <c r="A21" s="769"/>
      <c r="B21" s="770"/>
      <c r="C21" s="770"/>
      <c r="D21" s="770"/>
      <c r="E21" s="770"/>
      <c r="F21" s="771"/>
      <c r="G21" s="121" t="s">
        <v>15</v>
      </c>
      <c r="H21" s="621"/>
      <c r="I21" s="621"/>
      <c r="J21" s="621"/>
      <c r="K21" s="621"/>
      <c r="L21" s="622" t="s">
        <v>16</v>
      </c>
      <c r="M21" s="621"/>
      <c r="N21" s="621"/>
      <c r="O21" s="621"/>
      <c r="P21" s="621"/>
      <c r="Q21" s="621"/>
      <c r="R21" s="621"/>
      <c r="S21" s="621"/>
      <c r="T21" s="621"/>
      <c r="U21" s="621"/>
      <c r="V21" s="621"/>
      <c r="W21" s="621"/>
      <c r="X21" s="623"/>
      <c r="Y21" s="636" t="s">
        <v>17</v>
      </c>
      <c r="Z21" s="637"/>
      <c r="AA21" s="637"/>
      <c r="AB21" s="638"/>
      <c r="AC21" s="121" t="s">
        <v>15</v>
      </c>
      <c r="AD21" s="621"/>
      <c r="AE21" s="621"/>
      <c r="AF21" s="621"/>
      <c r="AG21" s="621"/>
      <c r="AH21" s="622" t="s">
        <v>16</v>
      </c>
      <c r="AI21" s="621"/>
      <c r="AJ21" s="621"/>
      <c r="AK21" s="621"/>
      <c r="AL21" s="621"/>
      <c r="AM21" s="621"/>
      <c r="AN21" s="621"/>
      <c r="AO21" s="621"/>
      <c r="AP21" s="621"/>
      <c r="AQ21" s="621"/>
      <c r="AR21" s="621"/>
      <c r="AS21" s="621"/>
      <c r="AT21" s="623"/>
      <c r="AU21" s="636" t="s">
        <v>17</v>
      </c>
      <c r="AV21" s="637"/>
      <c r="AW21" s="637"/>
      <c r="AX21" s="639"/>
      <c r="AY21" s="33">
        <f t="shared" ref="AY21:AY27" si="2">$AY$20</f>
        <v>2</v>
      </c>
    </row>
    <row r="22" spans="1:52" ht="45" customHeight="1" x14ac:dyDescent="0.15">
      <c r="A22" s="769"/>
      <c r="B22" s="770"/>
      <c r="C22" s="770"/>
      <c r="D22" s="770"/>
      <c r="E22" s="770"/>
      <c r="F22" s="771"/>
      <c r="G22" s="640" t="s">
        <v>846</v>
      </c>
      <c r="H22" s="641"/>
      <c r="I22" s="641"/>
      <c r="J22" s="641"/>
      <c r="K22" s="642"/>
      <c r="L22" s="643" t="s">
        <v>847</v>
      </c>
      <c r="M22" s="644"/>
      <c r="N22" s="644"/>
      <c r="O22" s="644"/>
      <c r="P22" s="644"/>
      <c r="Q22" s="644"/>
      <c r="R22" s="644"/>
      <c r="S22" s="644"/>
      <c r="T22" s="644"/>
      <c r="U22" s="644"/>
      <c r="V22" s="644"/>
      <c r="W22" s="644"/>
      <c r="X22" s="645"/>
      <c r="Y22" s="646">
        <v>210.2</v>
      </c>
      <c r="Z22" s="647"/>
      <c r="AA22" s="647"/>
      <c r="AB22" s="651"/>
      <c r="AC22" s="640" t="s">
        <v>846</v>
      </c>
      <c r="AD22" s="641"/>
      <c r="AE22" s="641"/>
      <c r="AF22" s="641"/>
      <c r="AG22" s="642"/>
      <c r="AH22" s="643" t="s">
        <v>853</v>
      </c>
      <c r="AI22" s="644"/>
      <c r="AJ22" s="644"/>
      <c r="AK22" s="644"/>
      <c r="AL22" s="644"/>
      <c r="AM22" s="644"/>
      <c r="AN22" s="644"/>
      <c r="AO22" s="644"/>
      <c r="AP22" s="644"/>
      <c r="AQ22" s="644"/>
      <c r="AR22" s="644"/>
      <c r="AS22" s="644"/>
      <c r="AT22" s="645"/>
      <c r="AU22" s="646">
        <v>444.66</v>
      </c>
      <c r="AV22" s="647"/>
      <c r="AW22" s="647"/>
      <c r="AX22" s="648"/>
      <c r="AY22" s="33">
        <f t="shared" si="2"/>
        <v>2</v>
      </c>
    </row>
    <row r="23" spans="1:52" ht="45" customHeight="1" x14ac:dyDescent="0.15">
      <c r="A23" s="769"/>
      <c r="B23" s="770"/>
      <c r="C23" s="770"/>
      <c r="D23" s="770"/>
      <c r="E23" s="770"/>
      <c r="F23" s="771"/>
      <c r="G23" s="624" t="s">
        <v>840</v>
      </c>
      <c r="H23" s="625"/>
      <c r="I23" s="625"/>
      <c r="J23" s="625"/>
      <c r="K23" s="626"/>
      <c r="L23" s="627" t="s">
        <v>849</v>
      </c>
      <c r="M23" s="628"/>
      <c r="N23" s="628"/>
      <c r="O23" s="628"/>
      <c r="P23" s="628"/>
      <c r="Q23" s="628"/>
      <c r="R23" s="628"/>
      <c r="S23" s="628"/>
      <c r="T23" s="628"/>
      <c r="U23" s="628"/>
      <c r="V23" s="628"/>
      <c r="W23" s="628"/>
      <c r="X23" s="629"/>
      <c r="Y23" s="630">
        <v>132.30000000000001</v>
      </c>
      <c r="Z23" s="631"/>
      <c r="AA23" s="631"/>
      <c r="AB23" s="635"/>
      <c r="AC23" s="624" t="s">
        <v>852</v>
      </c>
      <c r="AD23" s="625"/>
      <c r="AE23" s="625"/>
      <c r="AF23" s="625"/>
      <c r="AG23" s="626"/>
      <c r="AH23" s="627" t="s">
        <v>854</v>
      </c>
      <c r="AI23" s="628"/>
      <c r="AJ23" s="628"/>
      <c r="AK23" s="628"/>
      <c r="AL23" s="628"/>
      <c r="AM23" s="628"/>
      <c r="AN23" s="628"/>
      <c r="AO23" s="628"/>
      <c r="AP23" s="628"/>
      <c r="AQ23" s="628"/>
      <c r="AR23" s="628"/>
      <c r="AS23" s="628"/>
      <c r="AT23" s="629"/>
      <c r="AU23" s="630">
        <v>86.65</v>
      </c>
      <c r="AV23" s="631"/>
      <c r="AW23" s="631"/>
      <c r="AX23" s="632"/>
      <c r="AY23" s="33">
        <f t="shared" si="2"/>
        <v>2</v>
      </c>
    </row>
    <row r="24" spans="1:52" ht="45" customHeight="1" x14ac:dyDescent="0.15">
      <c r="A24" s="769"/>
      <c r="B24" s="770"/>
      <c r="C24" s="770"/>
      <c r="D24" s="770"/>
      <c r="E24" s="770"/>
      <c r="F24" s="771"/>
      <c r="G24" s="624" t="s">
        <v>740</v>
      </c>
      <c r="H24" s="625"/>
      <c r="I24" s="625"/>
      <c r="J24" s="625"/>
      <c r="K24" s="626"/>
      <c r="L24" s="627" t="s">
        <v>848</v>
      </c>
      <c r="M24" s="628"/>
      <c r="N24" s="628"/>
      <c r="O24" s="628"/>
      <c r="P24" s="628"/>
      <c r="Q24" s="628"/>
      <c r="R24" s="628"/>
      <c r="S24" s="628"/>
      <c r="T24" s="628"/>
      <c r="U24" s="628"/>
      <c r="V24" s="628"/>
      <c r="W24" s="628"/>
      <c r="X24" s="629"/>
      <c r="Y24" s="630">
        <v>180.28</v>
      </c>
      <c r="Z24" s="631"/>
      <c r="AA24" s="631"/>
      <c r="AB24" s="635"/>
      <c r="AC24" s="624" t="s">
        <v>740</v>
      </c>
      <c r="AD24" s="625"/>
      <c r="AE24" s="625"/>
      <c r="AF24" s="625"/>
      <c r="AG24" s="626"/>
      <c r="AH24" s="627" t="s">
        <v>855</v>
      </c>
      <c r="AI24" s="628"/>
      <c r="AJ24" s="628"/>
      <c r="AK24" s="628"/>
      <c r="AL24" s="628"/>
      <c r="AM24" s="628"/>
      <c r="AN24" s="628"/>
      <c r="AO24" s="628"/>
      <c r="AP24" s="628"/>
      <c r="AQ24" s="628"/>
      <c r="AR24" s="628"/>
      <c r="AS24" s="628"/>
      <c r="AT24" s="629"/>
      <c r="AU24" s="630">
        <v>81.739999999999995</v>
      </c>
      <c r="AV24" s="631"/>
      <c r="AW24" s="631"/>
      <c r="AX24" s="632"/>
      <c r="AY24" s="33">
        <f t="shared" si="2"/>
        <v>2</v>
      </c>
    </row>
    <row r="25" spans="1:52" ht="45" customHeight="1" x14ac:dyDescent="0.15">
      <c r="A25" s="769"/>
      <c r="B25" s="770"/>
      <c r="C25" s="770"/>
      <c r="D25" s="770"/>
      <c r="E25" s="770"/>
      <c r="F25" s="771"/>
      <c r="G25" s="624" t="s">
        <v>839</v>
      </c>
      <c r="H25" s="625"/>
      <c r="I25" s="625"/>
      <c r="J25" s="625"/>
      <c r="K25" s="626"/>
      <c r="L25" s="627" t="s">
        <v>850</v>
      </c>
      <c r="M25" s="628"/>
      <c r="N25" s="628"/>
      <c r="O25" s="628"/>
      <c r="P25" s="628"/>
      <c r="Q25" s="628"/>
      <c r="R25" s="628"/>
      <c r="S25" s="628"/>
      <c r="T25" s="628"/>
      <c r="U25" s="628"/>
      <c r="V25" s="628"/>
      <c r="W25" s="628"/>
      <c r="X25" s="629"/>
      <c r="Y25" s="630">
        <v>44.16</v>
      </c>
      <c r="Z25" s="631"/>
      <c r="AA25" s="631"/>
      <c r="AB25" s="635"/>
      <c r="AC25" s="624" t="s">
        <v>839</v>
      </c>
      <c r="AD25" s="625"/>
      <c r="AE25" s="625"/>
      <c r="AF25" s="625"/>
      <c r="AG25" s="626"/>
      <c r="AH25" s="627" t="s">
        <v>856</v>
      </c>
      <c r="AI25" s="628"/>
      <c r="AJ25" s="628"/>
      <c r="AK25" s="628"/>
      <c r="AL25" s="628"/>
      <c r="AM25" s="628"/>
      <c r="AN25" s="628"/>
      <c r="AO25" s="628"/>
      <c r="AP25" s="628"/>
      <c r="AQ25" s="628"/>
      <c r="AR25" s="628"/>
      <c r="AS25" s="628"/>
      <c r="AT25" s="629"/>
      <c r="AU25" s="630">
        <v>13.26</v>
      </c>
      <c r="AV25" s="631"/>
      <c r="AW25" s="631"/>
      <c r="AX25" s="632"/>
      <c r="AY25" s="33">
        <f t="shared" si="2"/>
        <v>2</v>
      </c>
    </row>
    <row r="26" spans="1:52" ht="45" customHeight="1" x14ac:dyDescent="0.15">
      <c r="A26" s="769"/>
      <c r="B26" s="770"/>
      <c r="C26" s="770"/>
      <c r="D26" s="770"/>
      <c r="E26" s="770"/>
      <c r="F26" s="771"/>
      <c r="G26" s="624" t="s">
        <v>838</v>
      </c>
      <c r="H26" s="625"/>
      <c r="I26" s="625"/>
      <c r="J26" s="625"/>
      <c r="K26" s="626"/>
      <c r="L26" s="627" t="s">
        <v>851</v>
      </c>
      <c r="M26" s="628"/>
      <c r="N26" s="628"/>
      <c r="O26" s="628"/>
      <c r="P26" s="628"/>
      <c r="Q26" s="628"/>
      <c r="R26" s="628"/>
      <c r="S26" s="628"/>
      <c r="T26" s="628"/>
      <c r="U26" s="628"/>
      <c r="V26" s="628"/>
      <c r="W26" s="628"/>
      <c r="X26" s="629"/>
      <c r="Y26" s="630">
        <v>6.36</v>
      </c>
      <c r="Z26" s="631"/>
      <c r="AA26" s="631"/>
      <c r="AB26" s="635"/>
      <c r="AC26" s="624" t="s">
        <v>838</v>
      </c>
      <c r="AD26" s="625"/>
      <c r="AE26" s="625"/>
      <c r="AF26" s="625"/>
      <c r="AG26" s="626"/>
      <c r="AH26" s="627" t="s">
        <v>857</v>
      </c>
      <c r="AI26" s="628"/>
      <c r="AJ26" s="628"/>
      <c r="AK26" s="628"/>
      <c r="AL26" s="628"/>
      <c r="AM26" s="628"/>
      <c r="AN26" s="628"/>
      <c r="AO26" s="628"/>
      <c r="AP26" s="628"/>
      <c r="AQ26" s="628"/>
      <c r="AR26" s="628"/>
      <c r="AS26" s="628"/>
      <c r="AT26" s="629"/>
      <c r="AU26" s="630">
        <v>0.39</v>
      </c>
      <c r="AV26" s="631"/>
      <c r="AW26" s="631"/>
      <c r="AX26" s="632"/>
      <c r="AY26" s="33">
        <f t="shared" si="2"/>
        <v>2</v>
      </c>
    </row>
    <row r="27" spans="1:52" ht="24.75" customHeight="1" thickBot="1" x14ac:dyDescent="0.2">
      <c r="A27" s="785"/>
      <c r="B27" s="786"/>
      <c r="C27" s="786"/>
      <c r="D27" s="786"/>
      <c r="E27" s="786"/>
      <c r="F27" s="787"/>
      <c r="G27" s="772" t="s">
        <v>18</v>
      </c>
      <c r="H27" s="773"/>
      <c r="I27" s="773"/>
      <c r="J27" s="773"/>
      <c r="K27" s="773"/>
      <c r="L27" s="774"/>
      <c r="M27" s="775"/>
      <c r="N27" s="775"/>
      <c r="O27" s="775"/>
      <c r="P27" s="775"/>
      <c r="Q27" s="775"/>
      <c r="R27" s="775"/>
      <c r="S27" s="775"/>
      <c r="T27" s="775"/>
      <c r="U27" s="775"/>
      <c r="V27" s="775"/>
      <c r="W27" s="775"/>
      <c r="X27" s="776"/>
      <c r="Y27" s="777">
        <f>SUM(Y22:AB26)</f>
        <v>573.29999999999995</v>
      </c>
      <c r="Z27" s="778"/>
      <c r="AA27" s="778"/>
      <c r="AB27" s="779"/>
      <c r="AC27" s="772" t="s">
        <v>18</v>
      </c>
      <c r="AD27" s="773"/>
      <c r="AE27" s="773"/>
      <c r="AF27" s="773"/>
      <c r="AG27" s="773"/>
      <c r="AH27" s="774"/>
      <c r="AI27" s="775"/>
      <c r="AJ27" s="775"/>
      <c r="AK27" s="775"/>
      <c r="AL27" s="775"/>
      <c r="AM27" s="775"/>
      <c r="AN27" s="775"/>
      <c r="AO27" s="775"/>
      <c r="AP27" s="775"/>
      <c r="AQ27" s="775"/>
      <c r="AR27" s="775"/>
      <c r="AS27" s="775"/>
      <c r="AT27" s="776"/>
      <c r="AU27" s="777">
        <f>SUM(AU22:AX26)</f>
        <v>626.70000000000005</v>
      </c>
      <c r="AV27" s="778"/>
      <c r="AW27" s="778"/>
      <c r="AX27" s="780"/>
      <c r="AY27" s="33">
        <f t="shared" si="2"/>
        <v>2</v>
      </c>
    </row>
    <row r="28" spans="1:52" s="36" customFormat="1" ht="24.75" customHeight="1" thickBot="1" x14ac:dyDescent="0.2">
      <c r="AZ28" s="33"/>
    </row>
    <row r="29" spans="1:52" ht="30" customHeight="1" x14ac:dyDescent="0.15">
      <c r="A29" s="766" t="s">
        <v>26</v>
      </c>
      <c r="B29" s="767"/>
      <c r="C29" s="767"/>
      <c r="D29" s="767"/>
      <c r="E29" s="767"/>
      <c r="F29" s="768"/>
      <c r="G29" s="617" t="s">
        <v>1030</v>
      </c>
      <c r="H29" s="618"/>
      <c r="I29" s="618"/>
      <c r="J29" s="618"/>
      <c r="K29" s="618"/>
      <c r="L29" s="618"/>
      <c r="M29" s="618"/>
      <c r="N29" s="618"/>
      <c r="O29" s="618"/>
      <c r="P29" s="618"/>
      <c r="Q29" s="618"/>
      <c r="R29" s="618"/>
      <c r="S29" s="618"/>
      <c r="T29" s="618"/>
      <c r="U29" s="618"/>
      <c r="V29" s="618"/>
      <c r="W29" s="618"/>
      <c r="X29" s="618"/>
      <c r="Y29" s="618"/>
      <c r="Z29" s="618"/>
      <c r="AA29" s="618"/>
      <c r="AB29" s="619"/>
      <c r="AC29" s="617" t="s">
        <v>1029</v>
      </c>
      <c r="AD29" s="618"/>
      <c r="AE29" s="618"/>
      <c r="AF29" s="618"/>
      <c r="AG29" s="618"/>
      <c r="AH29" s="618"/>
      <c r="AI29" s="618"/>
      <c r="AJ29" s="618"/>
      <c r="AK29" s="618"/>
      <c r="AL29" s="618"/>
      <c r="AM29" s="618"/>
      <c r="AN29" s="618"/>
      <c r="AO29" s="618"/>
      <c r="AP29" s="618"/>
      <c r="AQ29" s="618"/>
      <c r="AR29" s="618"/>
      <c r="AS29" s="618"/>
      <c r="AT29" s="618"/>
      <c r="AU29" s="618"/>
      <c r="AV29" s="618"/>
      <c r="AW29" s="618"/>
      <c r="AX29" s="620"/>
      <c r="AY29">
        <f>COUNTA($G$31,$AC$31)</f>
        <v>2</v>
      </c>
    </row>
    <row r="30" spans="1:52" ht="24.75" customHeight="1" x14ac:dyDescent="0.15">
      <c r="A30" s="769"/>
      <c r="B30" s="770"/>
      <c r="C30" s="770"/>
      <c r="D30" s="770"/>
      <c r="E30" s="770"/>
      <c r="F30" s="771"/>
      <c r="G30" s="121" t="s">
        <v>15</v>
      </c>
      <c r="H30" s="621"/>
      <c r="I30" s="621"/>
      <c r="J30" s="621"/>
      <c r="K30" s="621"/>
      <c r="L30" s="622" t="s">
        <v>16</v>
      </c>
      <c r="M30" s="621"/>
      <c r="N30" s="621"/>
      <c r="O30" s="621"/>
      <c r="P30" s="621"/>
      <c r="Q30" s="621"/>
      <c r="R30" s="621"/>
      <c r="S30" s="621"/>
      <c r="T30" s="621"/>
      <c r="U30" s="621"/>
      <c r="V30" s="621"/>
      <c r="W30" s="621"/>
      <c r="X30" s="623"/>
      <c r="Y30" s="636" t="s">
        <v>17</v>
      </c>
      <c r="Z30" s="637"/>
      <c r="AA30" s="637"/>
      <c r="AB30" s="638"/>
      <c r="AC30" s="121" t="s">
        <v>15</v>
      </c>
      <c r="AD30" s="621"/>
      <c r="AE30" s="621"/>
      <c r="AF30" s="621"/>
      <c r="AG30" s="621"/>
      <c r="AH30" s="622" t="s">
        <v>16</v>
      </c>
      <c r="AI30" s="621"/>
      <c r="AJ30" s="621"/>
      <c r="AK30" s="621"/>
      <c r="AL30" s="621"/>
      <c r="AM30" s="621"/>
      <c r="AN30" s="621"/>
      <c r="AO30" s="621"/>
      <c r="AP30" s="621"/>
      <c r="AQ30" s="621"/>
      <c r="AR30" s="621"/>
      <c r="AS30" s="621"/>
      <c r="AT30" s="623"/>
      <c r="AU30" s="636" t="s">
        <v>17</v>
      </c>
      <c r="AV30" s="637"/>
      <c r="AW30" s="637"/>
      <c r="AX30" s="639"/>
      <c r="AY30" s="33">
        <f t="shared" ref="AY30:AY35" si="3">$AY$29</f>
        <v>2</v>
      </c>
    </row>
    <row r="31" spans="1:52" ht="24.75" customHeight="1" x14ac:dyDescent="0.15">
      <c r="A31" s="769"/>
      <c r="B31" s="770"/>
      <c r="C31" s="770"/>
      <c r="D31" s="770"/>
      <c r="E31" s="770"/>
      <c r="F31" s="771"/>
      <c r="G31" s="640" t="s">
        <v>846</v>
      </c>
      <c r="H31" s="641"/>
      <c r="I31" s="641"/>
      <c r="J31" s="641"/>
      <c r="K31" s="642"/>
      <c r="L31" s="643" t="s">
        <v>859</v>
      </c>
      <c r="M31" s="644"/>
      <c r="N31" s="644"/>
      <c r="O31" s="644"/>
      <c r="P31" s="644"/>
      <c r="Q31" s="644"/>
      <c r="R31" s="644"/>
      <c r="S31" s="644"/>
      <c r="T31" s="644"/>
      <c r="U31" s="644"/>
      <c r="V31" s="644"/>
      <c r="W31" s="644"/>
      <c r="X31" s="645"/>
      <c r="Y31" s="646">
        <v>2.15</v>
      </c>
      <c r="Z31" s="647"/>
      <c r="AA31" s="647"/>
      <c r="AB31" s="651"/>
      <c r="AC31" s="640" t="s">
        <v>846</v>
      </c>
      <c r="AD31" s="641"/>
      <c r="AE31" s="641"/>
      <c r="AF31" s="641"/>
      <c r="AG31" s="642"/>
      <c r="AH31" s="643" t="s">
        <v>862</v>
      </c>
      <c r="AI31" s="644"/>
      <c r="AJ31" s="644"/>
      <c r="AK31" s="644"/>
      <c r="AL31" s="644"/>
      <c r="AM31" s="644"/>
      <c r="AN31" s="644"/>
      <c r="AO31" s="644"/>
      <c r="AP31" s="644"/>
      <c r="AQ31" s="644"/>
      <c r="AR31" s="644"/>
      <c r="AS31" s="644"/>
      <c r="AT31" s="645"/>
      <c r="AU31" s="646">
        <v>10.14</v>
      </c>
      <c r="AV31" s="647"/>
      <c r="AW31" s="647"/>
      <c r="AX31" s="648"/>
      <c r="AY31" s="33">
        <f t="shared" si="3"/>
        <v>2</v>
      </c>
    </row>
    <row r="32" spans="1:52" ht="24.75" customHeight="1" x14ac:dyDescent="0.15">
      <c r="A32" s="769"/>
      <c r="B32" s="770"/>
      <c r="C32" s="770"/>
      <c r="D32" s="770"/>
      <c r="E32" s="770"/>
      <c r="F32" s="771"/>
      <c r="G32" s="624" t="s">
        <v>807</v>
      </c>
      <c r="H32" s="625"/>
      <c r="I32" s="625"/>
      <c r="J32" s="625"/>
      <c r="K32" s="626"/>
      <c r="L32" s="627" t="s">
        <v>860</v>
      </c>
      <c r="M32" s="628"/>
      <c r="N32" s="628"/>
      <c r="O32" s="628"/>
      <c r="P32" s="628"/>
      <c r="Q32" s="628"/>
      <c r="R32" s="628"/>
      <c r="S32" s="628"/>
      <c r="T32" s="628"/>
      <c r="U32" s="628"/>
      <c r="V32" s="628"/>
      <c r="W32" s="628"/>
      <c r="X32" s="629"/>
      <c r="Y32" s="630">
        <v>9.64</v>
      </c>
      <c r="Z32" s="631"/>
      <c r="AA32" s="631"/>
      <c r="AB32" s="635"/>
      <c r="AC32" s="624" t="s">
        <v>807</v>
      </c>
      <c r="AD32" s="625"/>
      <c r="AE32" s="625"/>
      <c r="AF32" s="625"/>
      <c r="AG32" s="626"/>
      <c r="AH32" s="627" t="s">
        <v>860</v>
      </c>
      <c r="AI32" s="628"/>
      <c r="AJ32" s="628"/>
      <c r="AK32" s="628"/>
      <c r="AL32" s="628"/>
      <c r="AM32" s="628"/>
      <c r="AN32" s="628"/>
      <c r="AO32" s="628"/>
      <c r="AP32" s="628"/>
      <c r="AQ32" s="628"/>
      <c r="AR32" s="628"/>
      <c r="AS32" s="628"/>
      <c r="AT32" s="629"/>
      <c r="AU32" s="630">
        <v>124.4</v>
      </c>
      <c r="AV32" s="631"/>
      <c r="AW32" s="631"/>
      <c r="AX32" s="632"/>
      <c r="AY32" s="33">
        <f t="shared" si="3"/>
        <v>2</v>
      </c>
    </row>
    <row r="33" spans="1:51" ht="24.75" customHeight="1" x14ac:dyDescent="0.15">
      <c r="A33" s="769"/>
      <c r="B33" s="770"/>
      <c r="C33" s="770"/>
      <c r="D33" s="770"/>
      <c r="E33" s="770"/>
      <c r="F33" s="771"/>
      <c r="G33" s="624" t="s">
        <v>852</v>
      </c>
      <c r="H33" s="625"/>
      <c r="I33" s="625"/>
      <c r="J33" s="625"/>
      <c r="K33" s="626"/>
      <c r="L33" s="627" t="s">
        <v>861</v>
      </c>
      <c r="M33" s="628"/>
      <c r="N33" s="628"/>
      <c r="O33" s="628"/>
      <c r="P33" s="628"/>
      <c r="Q33" s="628"/>
      <c r="R33" s="628"/>
      <c r="S33" s="628"/>
      <c r="T33" s="628"/>
      <c r="U33" s="628"/>
      <c r="V33" s="628"/>
      <c r="W33" s="628"/>
      <c r="X33" s="629"/>
      <c r="Y33" s="630">
        <v>18.36</v>
      </c>
      <c r="Z33" s="631"/>
      <c r="AA33" s="631"/>
      <c r="AB33" s="635"/>
      <c r="AC33" s="624" t="s">
        <v>852</v>
      </c>
      <c r="AD33" s="625"/>
      <c r="AE33" s="625"/>
      <c r="AF33" s="625"/>
      <c r="AG33" s="626"/>
      <c r="AH33" s="627" t="s">
        <v>863</v>
      </c>
      <c r="AI33" s="628"/>
      <c r="AJ33" s="628"/>
      <c r="AK33" s="628"/>
      <c r="AL33" s="628"/>
      <c r="AM33" s="628"/>
      <c r="AN33" s="628"/>
      <c r="AO33" s="628"/>
      <c r="AP33" s="628"/>
      <c r="AQ33" s="628"/>
      <c r="AR33" s="628"/>
      <c r="AS33" s="628"/>
      <c r="AT33" s="629"/>
      <c r="AU33" s="630">
        <v>233.63</v>
      </c>
      <c r="AV33" s="631"/>
      <c r="AW33" s="631"/>
      <c r="AX33" s="632"/>
      <c r="AY33" s="33">
        <f t="shared" si="3"/>
        <v>2</v>
      </c>
    </row>
    <row r="34" spans="1:51" ht="24.75" customHeight="1" x14ac:dyDescent="0.15">
      <c r="A34" s="769"/>
      <c r="B34" s="770"/>
      <c r="C34" s="770"/>
      <c r="D34" s="770"/>
      <c r="E34" s="770"/>
      <c r="F34" s="771"/>
      <c r="G34" s="624" t="s">
        <v>858</v>
      </c>
      <c r="H34" s="625"/>
      <c r="I34" s="625"/>
      <c r="J34" s="625"/>
      <c r="K34" s="626"/>
      <c r="L34" s="627"/>
      <c r="M34" s="628"/>
      <c r="N34" s="628"/>
      <c r="O34" s="628"/>
      <c r="P34" s="628"/>
      <c r="Q34" s="628"/>
      <c r="R34" s="628"/>
      <c r="S34" s="628"/>
      <c r="T34" s="628"/>
      <c r="U34" s="628"/>
      <c r="V34" s="628"/>
      <c r="W34" s="628"/>
      <c r="X34" s="629"/>
      <c r="Y34" s="630">
        <v>1.74</v>
      </c>
      <c r="Z34" s="631"/>
      <c r="AA34" s="631"/>
      <c r="AB34" s="635"/>
      <c r="AC34" s="624" t="s">
        <v>858</v>
      </c>
      <c r="AD34" s="625"/>
      <c r="AE34" s="625"/>
      <c r="AF34" s="625"/>
      <c r="AG34" s="626"/>
      <c r="AH34" s="627"/>
      <c r="AI34" s="628"/>
      <c r="AJ34" s="628"/>
      <c r="AK34" s="628"/>
      <c r="AL34" s="628"/>
      <c r="AM34" s="628"/>
      <c r="AN34" s="628"/>
      <c r="AO34" s="628"/>
      <c r="AP34" s="628"/>
      <c r="AQ34" s="628"/>
      <c r="AR34" s="628"/>
      <c r="AS34" s="628"/>
      <c r="AT34" s="629"/>
      <c r="AU34" s="630">
        <v>37.72</v>
      </c>
      <c r="AV34" s="631"/>
      <c r="AW34" s="631"/>
      <c r="AX34" s="632"/>
      <c r="AY34" s="33">
        <f t="shared" si="3"/>
        <v>2</v>
      </c>
    </row>
    <row r="35" spans="1:51" ht="24.75" customHeight="1" thickBot="1" x14ac:dyDescent="0.2">
      <c r="A35" s="769"/>
      <c r="B35" s="770"/>
      <c r="C35" s="770"/>
      <c r="D35" s="770"/>
      <c r="E35" s="770"/>
      <c r="F35" s="771"/>
      <c r="G35" s="652" t="s">
        <v>18</v>
      </c>
      <c r="H35" s="653"/>
      <c r="I35" s="653"/>
      <c r="J35" s="653"/>
      <c r="K35" s="653"/>
      <c r="L35" s="654"/>
      <c r="M35" s="655"/>
      <c r="N35" s="655"/>
      <c r="O35" s="655"/>
      <c r="P35" s="655"/>
      <c r="Q35" s="655"/>
      <c r="R35" s="655"/>
      <c r="S35" s="655"/>
      <c r="T35" s="655"/>
      <c r="U35" s="655"/>
      <c r="V35" s="655"/>
      <c r="W35" s="655"/>
      <c r="X35" s="656"/>
      <c r="Y35" s="657">
        <f>SUM(Y31:AB34)</f>
        <v>31.889999999999997</v>
      </c>
      <c r="Z35" s="658"/>
      <c r="AA35" s="658"/>
      <c r="AB35" s="659"/>
      <c r="AC35" s="652" t="s">
        <v>18</v>
      </c>
      <c r="AD35" s="653"/>
      <c r="AE35" s="653"/>
      <c r="AF35" s="653"/>
      <c r="AG35" s="653"/>
      <c r="AH35" s="654"/>
      <c r="AI35" s="655"/>
      <c r="AJ35" s="655"/>
      <c r="AK35" s="655"/>
      <c r="AL35" s="655"/>
      <c r="AM35" s="655"/>
      <c r="AN35" s="655"/>
      <c r="AO35" s="655"/>
      <c r="AP35" s="655"/>
      <c r="AQ35" s="655"/>
      <c r="AR35" s="655"/>
      <c r="AS35" s="655"/>
      <c r="AT35" s="656"/>
      <c r="AU35" s="657">
        <f>SUM(AU31:AX34)</f>
        <v>405.89</v>
      </c>
      <c r="AV35" s="658"/>
      <c r="AW35" s="658"/>
      <c r="AX35" s="660"/>
      <c r="AY35" s="33">
        <f t="shared" si="3"/>
        <v>2</v>
      </c>
    </row>
    <row r="36" spans="1:51" ht="50.1" customHeight="1" x14ac:dyDescent="0.15">
      <c r="A36" s="769"/>
      <c r="B36" s="770"/>
      <c r="C36" s="770"/>
      <c r="D36" s="770"/>
      <c r="E36" s="770"/>
      <c r="F36" s="771"/>
      <c r="G36" s="617" t="s">
        <v>1028</v>
      </c>
      <c r="H36" s="618"/>
      <c r="I36" s="618"/>
      <c r="J36" s="618"/>
      <c r="K36" s="618"/>
      <c r="L36" s="618"/>
      <c r="M36" s="618"/>
      <c r="N36" s="618"/>
      <c r="O36" s="618"/>
      <c r="P36" s="618"/>
      <c r="Q36" s="618"/>
      <c r="R36" s="618"/>
      <c r="S36" s="618"/>
      <c r="T36" s="618"/>
      <c r="U36" s="618"/>
      <c r="V36" s="618"/>
      <c r="W36" s="618"/>
      <c r="X36" s="618"/>
      <c r="Y36" s="618"/>
      <c r="Z36" s="618"/>
      <c r="AA36" s="618"/>
      <c r="AB36" s="619"/>
      <c r="AC36" s="617" t="s">
        <v>1027</v>
      </c>
      <c r="AD36" s="618"/>
      <c r="AE36" s="618"/>
      <c r="AF36" s="618"/>
      <c r="AG36" s="618"/>
      <c r="AH36" s="618"/>
      <c r="AI36" s="618"/>
      <c r="AJ36" s="618"/>
      <c r="AK36" s="618"/>
      <c r="AL36" s="618"/>
      <c r="AM36" s="618"/>
      <c r="AN36" s="618"/>
      <c r="AO36" s="618"/>
      <c r="AP36" s="618"/>
      <c r="AQ36" s="618"/>
      <c r="AR36" s="618"/>
      <c r="AS36" s="618"/>
      <c r="AT36" s="618"/>
      <c r="AU36" s="618"/>
      <c r="AV36" s="618"/>
      <c r="AW36" s="618"/>
      <c r="AX36" s="620"/>
      <c r="AY36">
        <f>COUNTA($G$38,$AC$38)</f>
        <v>2</v>
      </c>
    </row>
    <row r="37" spans="1:51" ht="25.5" customHeight="1" x14ac:dyDescent="0.15">
      <c r="A37" s="769"/>
      <c r="B37" s="770"/>
      <c r="C37" s="770"/>
      <c r="D37" s="770"/>
      <c r="E37" s="770"/>
      <c r="F37" s="771"/>
      <c r="G37" s="121" t="s">
        <v>15</v>
      </c>
      <c r="H37" s="621"/>
      <c r="I37" s="621"/>
      <c r="J37" s="621"/>
      <c r="K37" s="621"/>
      <c r="L37" s="622" t="s">
        <v>16</v>
      </c>
      <c r="M37" s="621"/>
      <c r="N37" s="621"/>
      <c r="O37" s="621"/>
      <c r="P37" s="621"/>
      <c r="Q37" s="621"/>
      <c r="R37" s="621"/>
      <c r="S37" s="621"/>
      <c r="T37" s="621"/>
      <c r="U37" s="621"/>
      <c r="V37" s="621"/>
      <c r="W37" s="621"/>
      <c r="X37" s="623"/>
      <c r="Y37" s="636" t="s">
        <v>17</v>
      </c>
      <c r="Z37" s="637"/>
      <c r="AA37" s="637"/>
      <c r="AB37" s="638"/>
      <c r="AC37" s="121" t="s">
        <v>15</v>
      </c>
      <c r="AD37" s="621"/>
      <c r="AE37" s="621"/>
      <c r="AF37" s="621"/>
      <c r="AG37" s="621"/>
      <c r="AH37" s="622" t="s">
        <v>16</v>
      </c>
      <c r="AI37" s="621"/>
      <c r="AJ37" s="621"/>
      <c r="AK37" s="621"/>
      <c r="AL37" s="621"/>
      <c r="AM37" s="621"/>
      <c r="AN37" s="621"/>
      <c r="AO37" s="621"/>
      <c r="AP37" s="621"/>
      <c r="AQ37" s="621"/>
      <c r="AR37" s="621"/>
      <c r="AS37" s="621"/>
      <c r="AT37" s="623"/>
      <c r="AU37" s="636" t="s">
        <v>17</v>
      </c>
      <c r="AV37" s="637"/>
      <c r="AW37" s="637"/>
      <c r="AX37" s="639"/>
      <c r="AY37" s="33">
        <f t="shared" ref="AY37:AY43" si="4">$AY$36</f>
        <v>2</v>
      </c>
    </row>
    <row r="38" spans="1:51" ht="24.75" customHeight="1" x14ac:dyDescent="0.15">
      <c r="A38" s="769"/>
      <c r="B38" s="770"/>
      <c r="C38" s="770"/>
      <c r="D38" s="770"/>
      <c r="E38" s="770"/>
      <c r="F38" s="771"/>
      <c r="G38" s="640" t="s">
        <v>839</v>
      </c>
      <c r="H38" s="641"/>
      <c r="I38" s="641"/>
      <c r="J38" s="641"/>
      <c r="K38" s="642"/>
      <c r="L38" s="643" t="s">
        <v>864</v>
      </c>
      <c r="M38" s="644"/>
      <c r="N38" s="644"/>
      <c r="O38" s="644"/>
      <c r="P38" s="644"/>
      <c r="Q38" s="644"/>
      <c r="R38" s="644"/>
      <c r="S38" s="644"/>
      <c r="T38" s="644"/>
      <c r="U38" s="644"/>
      <c r="V38" s="644"/>
      <c r="W38" s="644"/>
      <c r="X38" s="645"/>
      <c r="Y38" s="646">
        <v>42.75</v>
      </c>
      <c r="Z38" s="647"/>
      <c r="AA38" s="647"/>
      <c r="AB38" s="651"/>
      <c r="AC38" s="640" t="s">
        <v>846</v>
      </c>
      <c r="AD38" s="641"/>
      <c r="AE38" s="641"/>
      <c r="AF38" s="641"/>
      <c r="AG38" s="642"/>
      <c r="AH38" s="643" t="s">
        <v>758</v>
      </c>
      <c r="AI38" s="644"/>
      <c r="AJ38" s="644"/>
      <c r="AK38" s="644"/>
      <c r="AL38" s="644"/>
      <c r="AM38" s="644"/>
      <c r="AN38" s="644"/>
      <c r="AO38" s="644"/>
      <c r="AP38" s="644"/>
      <c r="AQ38" s="644"/>
      <c r="AR38" s="644"/>
      <c r="AS38" s="644"/>
      <c r="AT38" s="645"/>
      <c r="AU38" s="646">
        <v>40.520000000000003</v>
      </c>
      <c r="AV38" s="647"/>
      <c r="AW38" s="647"/>
      <c r="AX38" s="648"/>
      <c r="AY38" s="33">
        <f t="shared" si="4"/>
        <v>2</v>
      </c>
    </row>
    <row r="39" spans="1:51" ht="24.75" customHeight="1" x14ac:dyDescent="0.15">
      <c r="A39" s="769"/>
      <c r="B39" s="770"/>
      <c r="C39" s="770"/>
      <c r="D39" s="770"/>
      <c r="E39" s="770"/>
      <c r="F39" s="771"/>
      <c r="G39" s="624" t="s">
        <v>852</v>
      </c>
      <c r="H39" s="625"/>
      <c r="I39" s="625"/>
      <c r="J39" s="625"/>
      <c r="K39" s="626"/>
      <c r="L39" s="627" t="s">
        <v>865</v>
      </c>
      <c r="M39" s="628"/>
      <c r="N39" s="628"/>
      <c r="O39" s="628"/>
      <c r="P39" s="628"/>
      <c r="Q39" s="628"/>
      <c r="R39" s="628"/>
      <c r="S39" s="628"/>
      <c r="T39" s="628"/>
      <c r="U39" s="628"/>
      <c r="V39" s="628"/>
      <c r="W39" s="628"/>
      <c r="X39" s="629"/>
      <c r="Y39" s="630">
        <v>58.16</v>
      </c>
      <c r="Z39" s="631"/>
      <c r="AA39" s="631"/>
      <c r="AB39" s="635"/>
      <c r="AC39" s="624" t="s">
        <v>839</v>
      </c>
      <c r="AD39" s="625"/>
      <c r="AE39" s="625"/>
      <c r="AF39" s="625"/>
      <c r="AG39" s="626"/>
      <c r="AH39" s="627" t="s">
        <v>757</v>
      </c>
      <c r="AI39" s="628"/>
      <c r="AJ39" s="628"/>
      <c r="AK39" s="628"/>
      <c r="AL39" s="628"/>
      <c r="AM39" s="628"/>
      <c r="AN39" s="628"/>
      <c r="AO39" s="628"/>
      <c r="AP39" s="628"/>
      <c r="AQ39" s="628"/>
      <c r="AR39" s="628"/>
      <c r="AS39" s="628"/>
      <c r="AT39" s="629"/>
      <c r="AU39" s="630">
        <v>205.53</v>
      </c>
      <c r="AV39" s="631"/>
      <c r="AW39" s="631"/>
      <c r="AX39" s="632"/>
      <c r="AY39" s="33">
        <f t="shared" si="4"/>
        <v>2</v>
      </c>
    </row>
    <row r="40" spans="1:51" ht="24.75" customHeight="1" x14ac:dyDescent="0.15">
      <c r="A40" s="769"/>
      <c r="B40" s="770"/>
      <c r="C40" s="770"/>
      <c r="D40" s="770"/>
      <c r="E40" s="770"/>
      <c r="F40" s="771"/>
      <c r="G40" s="624"/>
      <c r="H40" s="625"/>
      <c r="I40" s="625"/>
      <c r="J40" s="625"/>
      <c r="K40" s="626"/>
      <c r="L40" s="627" t="s">
        <v>866</v>
      </c>
      <c r="M40" s="628"/>
      <c r="N40" s="628"/>
      <c r="O40" s="628"/>
      <c r="P40" s="628"/>
      <c r="Q40" s="628"/>
      <c r="R40" s="628"/>
      <c r="S40" s="628"/>
      <c r="T40" s="628"/>
      <c r="U40" s="628"/>
      <c r="V40" s="628"/>
      <c r="W40" s="628"/>
      <c r="X40" s="629"/>
      <c r="Y40" s="630">
        <v>4.2699999999999996</v>
      </c>
      <c r="Z40" s="631"/>
      <c r="AA40" s="631"/>
      <c r="AB40" s="635"/>
      <c r="AC40" s="624" t="s">
        <v>838</v>
      </c>
      <c r="AD40" s="625"/>
      <c r="AE40" s="625"/>
      <c r="AF40" s="625"/>
      <c r="AG40" s="626"/>
      <c r="AH40" s="627" t="s">
        <v>868</v>
      </c>
      <c r="AI40" s="628"/>
      <c r="AJ40" s="628"/>
      <c r="AK40" s="628"/>
      <c r="AL40" s="628"/>
      <c r="AM40" s="628"/>
      <c r="AN40" s="628"/>
      <c r="AO40" s="628"/>
      <c r="AP40" s="628"/>
      <c r="AQ40" s="628"/>
      <c r="AR40" s="628"/>
      <c r="AS40" s="628"/>
      <c r="AT40" s="629"/>
      <c r="AU40" s="630">
        <v>40.74</v>
      </c>
      <c r="AV40" s="631"/>
      <c r="AW40" s="631"/>
      <c r="AX40" s="632"/>
      <c r="AY40" s="33">
        <f t="shared" si="4"/>
        <v>2</v>
      </c>
    </row>
    <row r="41" spans="1:51" ht="24.75" customHeight="1" x14ac:dyDescent="0.15">
      <c r="A41" s="769"/>
      <c r="B41" s="770"/>
      <c r="C41" s="770"/>
      <c r="D41" s="770"/>
      <c r="E41" s="770"/>
      <c r="F41" s="771"/>
      <c r="G41" s="624" t="s">
        <v>740</v>
      </c>
      <c r="H41" s="625"/>
      <c r="I41" s="625"/>
      <c r="J41" s="625"/>
      <c r="K41" s="626"/>
      <c r="L41" s="627"/>
      <c r="M41" s="628"/>
      <c r="N41" s="628"/>
      <c r="O41" s="628"/>
      <c r="P41" s="628"/>
      <c r="Q41" s="628"/>
      <c r="R41" s="628"/>
      <c r="S41" s="628"/>
      <c r="T41" s="628"/>
      <c r="U41" s="628"/>
      <c r="V41" s="628"/>
      <c r="W41" s="628"/>
      <c r="X41" s="629"/>
      <c r="Y41" s="630">
        <v>10.52</v>
      </c>
      <c r="Z41" s="631"/>
      <c r="AA41" s="631"/>
      <c r="AB41" s="635"/>
      <c r="AC41" s="624" t="s">
        <v>852</v>
      </c>
      <c r="AD41" s="625"/>
      <c r="AE41" s="625"/>
      <c r="AF41" s="625"/>
      <c r="AG41" s="626"/>
      <c r="AH41" s="627" t="s">
        <v>756</v>
      </c>
      <c r="AI41" s="628"/>
      <c r="AJ41" s="628"/>
      <c r="AK41" s="628"/>
      <c r="AL41" s="628"/>
      <c r="AM41" s="628"/>
      <c r="AN41" s="628"/>
      <c r="AO41" s="628"/>
      <c r="AP41" s="628"/>
      <c r="AQ41" s="628"/>
      <c r="AR41" s="628"/>
      <c r="AS41" s="628"/>
      <c r="AT41" s="629"/>
      <c r="AU41" s="630">
        <v>502.62</v>
      </c>
      <c r="AV41" s="631"/>
      <c r="AW41" s="631"/>
      <c r="AX41" s="632"/>
      <c r="AY41" s="33">
        <f t="shared" si="4"/>
        <v>2</v>
      </c>
    </row>
    <row r="42" spans="1:51" ht="24.75" customHeight="1" x14ac:dyDescent="0.15">
      <c r="A42" s="769"/>
      <c r="B42" s="770"/>
      <c r="C42" s="770"/>
      <c r="D42" s="770"/>
      <c r="E42" s="770"/>
      <c r="F42" s="771"/>
      <c r="G42" s="624" t="s">
        <v>867</v>
      </c>
      <c r="H42" s="625"/>
      <c r="I42" s="625"/>
      <c r="J42" s="625"/>
      <c r="K42" s="626"/>
      <c r="L42" s="627"/>
      <c r="M42" s="628"/>
      <c r="N42" s="628"/>
      <c r="O42" s="628"/>
      <c r="P42" s="628"/>
      <c r="Q42" s="628"/>
      <c r="R42" s="628"/>
      <c r="S42" s="628"/>
      <c r="T42" s="628"/>
      <c r="U42" s="628"/>
      <c r="V42" s="628"/>
      <c r="W42" s="628"/>
      <c r="X42" s="629"/>
      <c r="Y42" s="630">
        <v>509.3</v>
      </c>
      <c r="Z42" s="631"/>
      <c r="AA42" s="631"/>
      <c r="AB42" s="635"/>
      <c r="AC42" s="624" t="s">
        <v>740</v>
      </c>
      <c r="AD42" s="625"/>
      <c r="AE42" s="625"/>
      <c r="AF42" s="625"/>
      <c r="AG42" s="626"/>
      <c r="AH42" s="627"/>
      <c r="AI42" s="628"/>
      <c r="AJ42" s="628"/>
      <c r="AK42" s="628"/>
      <c r="AL42" s="628"/>
      <c r="AM42" s="628"/>
      <c r="AN42" s="628"/>
      <c r="AO42" s="628"/>
      <c r="AP42" s="628"/>
      <c r="AQ42" s="628"/>
      <c r="AR42" s="628"/>
      <c r="AS42" s="628"/>
      <c r="AT42" s="629"/>
      <c r="AU42" s="630">
        <v>65.88</v>
      </c>
      <c r="AV42" s="631"/>
      <c r="AW42" s="631"/>
      <c r="AX42" s="632"/>
      <c r="AY42" s="33">
        <f t="shared" si="4"/>
        <v>2</v>
      </c>
    </row>
    <row r="43" spans="1:51" ht="24.75" customHeight="1" thickBot="1" x14ac:dyDescent="0.2">
      <c r="A43" s="769"/>
      <c r="B43" s="770"/>
      <c r="C43" s="770"/>
      <c r="D43" s="770"/>
      <c r="E43" s="770"/>
      <c r="F43" s="771"/>
      <c r="G43" s="652" t="s">
        <v>18</v>
      </c>
      <c r="H43" s="653"/>
      <c r="I43" s="653"/>
      <c r="J43" s="653"/>
      <c r="K43" s="653"/>
      <c r="L43" s="654"/>
      <c r="M43" s="655"/>
      <c r="N43" s="655"/>
      <c r="O43" s="655"/>
      <c r="P43" s="655"/>
      <c r="Q43" s="655"/>
      <c r="R43" s="655"/>
      <c r="S43" s="655"/>
      <c r="T43" s="655"/>
      <c r="U43" s="655"/>
      <c r="V43" s="655"/>
      <c r="W43" s="655"/>
      <c r="X43" s="656"/>
      <c r="Y43" s="657">
        <f>SUM(Y38:AB42)</f>
        <v>625</v>
      </c>
      <c r="Z43" s="658"/>
      <c r="AA43" s="658"/>
      <c r="AB43" s="659"/>
      <c r="AC43" s="652" t="s">
        <v>18</v>
      </c>
      <c r="AD43" s="653"/>
      <c r="AE43" s="653"/>
      <c r="AF43" s="653"/>
      <c r="AG43" s="653"/>
      <c r="AH43" s="654"/>
      <c r="AI43" s="655"/>
      <c r="AJ43" s="655"/>
      <c r="AK43" s="655"/>
      <c r="AL43" s="655"/>
      <c r="AM43" s="655"/>
      <c r="AN43" s="655"/>
      <c r="AO43" s="655"/>
      <c r="AP43" s="655"/>
      <c r="AQ43" s="655"/>
      <c r="AR43" s="655"/>
      <c r="AS43" s="655"/>
      <c r="AT43" s="656"/>
      <c r="AU43" s="657">
        <f>SUM(AU38:AX42)</f>
        <v>855.29000000000008</v>
      </c>
      <c r="AV43" s="658"/>
      <c r="AW43" s="658"/>
      <c r="AX43" s="660"/>
      <c r="AY43" s="33">
        <f t="shared" si="4"/>
        <v>2</v>
      </c>
    </row>
    <row r="44" spans="1:51" ht="30" customHeight="1" x14ac:dyDescent="0.15">
      <c r="A44" s="769"/>
      <c r="B44" s="770"/>
      <c r="C44" s="770"/>
      <c r="D44" s="770"/>
      <c r="E44" s="770"/>
      <c r="F44" s="771"/>
      <c r="G44" s="617" t="s">
        <v>1026</v>
      </c>
      <c r="H44" s="618"/>
      <c r="I44" s="618"/>
      <c r="J44" s="618"/>
      <c r="K44" s="618"/>
      <c r="L44" s="618"/>
      <c r="M44" s="618"/>
      <c r="N44" s="618"/>
      <c r="O44" s="618"/>
      <c r="P44" s="618"/>
      <c r="Q44" s="618"/>
      <c r="R44" s="618"/>
      <c r="S44" s="618"/>
      <c r="T44" s="618"/>
      <c r="U44" s="618"/>
      <c r="V44" s="618"/>
      <c r="W44" s="618"/>
      <c r="X44" s="618"/>
      <c r="Y44" s="618"/>
      <c r="Z44" s="618"/>
      <c r="AA44" s="618"/>
      <c r="AB44" s="619"/>
      <c r="AC44" s="617" t="s">
        <v>1025</v>
      </c>
      <c r="AD44" s="618"/>
      <c r="AE44" s="618"/>
      <c r="AF44" s="618"/>
      <c r="AG44" s="618"/>
      <c r="AH44" s="618"/>
      <c r="AI44" s="618"/>
      <c r="AJ44" s="618"/>
      <c r="AK44" s="618"/>
      <c r="AL44" s="618"/>
      <c r="AM44" s="618"/>
      <c r="AN44" s="618"/>
      <c r="AO44" s="618"/>
      <c r="AP44" s="618"/>
      <c r="AQ44" s="618"/>
      <c r="AR44" s="618"/>
      <c r="AS44" s="618"/>
      <c r="AT44" s="618"/>
      <c r="AU44" s="618"/>
      <c r="AV44" s="618"/>
      <c r="AW44" s="618"/>
      <c r="AX44" s="620"/>
      <c r="AY44">
        <f>COUNTA($G$46,$AC$46)</f>
        <v>2</v>
      </c>
    </row>
    <row r="45" spans="1:51" ht="24.75" customHeight="1" x14ac:dyDescent="0.15">
      <c r="A45" s="769"/>
      <c r="B45" s="770"/>
      <c r="C45" s="770"/>
      <c r="D45" s="770"/>
      <c r="E45" s="770"/>
      <c r="F45" s="771"/>
      <c r="G45" s="121" t="s">
        <v>15</v>
      </c>
      <c r="H45" s="621"/>
      <c r="I45" s="621"/>
      <c r="J45" s="621"/>
      <c r="K45" s="621"/>
      <c r="L45" s="622" t="s">
        <v>16</v>
      </c>
      <c r="M45" s="621"/>
      <c r="N45" s="621"/>
      <c r="O45" s="621"/>
      <c r="P45" s="621"/>
      <c r="Q45" s="621"/>
      <c r="R45" s="621"/>
      <c r="S45" s="621"/>
      <c r="T45" s="621"/>
      <c r="U45" s="621"/>
      <c r="V45" s="621"/>
      <c r="W45" s="621"/>
      <c r="X45" s="623"/>
      <c r="Y45" s="636" t="s">
        <v>17</v>
      </c>
      <c r="Z45" s="637"/>
      <c r="AA45" s="637"/>
      <c r="AB45" s="638"/>
      <c r="AC45" s="121" t="s">
        <v>15</v>
      </c>
      <c r="AD45" s="621"/>
      <c r="AE45" s="621"/>
      <c r="AF45" s="621"/>
      <c r="AG45" s="621"/>
      <c r="AH45" s="622" t="s">
        <v>16</v>
      </c>
      <c r="AI45" s="621"/>
      <c r="AJ45" s="621"/>
      <c r="AK45" s="621"/>
      <c r="AL45" s="621"/>
      <c r="AM45" s="621"/>
      <c r="AN45" s="621"/>
      <c r="AO45" s="621"/>
      <c r="AP45" s="621"/>
      <c r="AQ45" s="621"/>
      <c r="AR45" s="621"/>
      <c r="AS45" s="621"/>
      <c r="AT45" s="623"/>
      <c r="AU45" s="636" t="s">
        <v>17</v>
      </c>
      <c r="AV45" s="637"/>
      <c r="AW45" s="637"/>
      <c r="AX45" s="639"/>
      <c r="AY45" s="33">
        <f t="shared" ref="AY45:AY52" si="5">$AY$44</f>
        <v>2</v>
      </c>
    </row>
    <row r="46" spans="1:51" ht="24.75" customHeight="1" x14ac:dyDescent="0.15">
      <c r="A46" s="769"/>
      <c r="B46" s="770"/>
      <c r="C46" s="770"/>
      <c r="D46" s="770"/>
      <c r="E46" s="770"/>
      <c r="F46" s="771"/>
      <c r="G46" s="640" t="s">
        <v>639</v>
      </c>
      <c r="H46" s="641"/>
      <c r="I46" s="641"/>
      <c r="J46" s="641"/>
      <c r="K46" s="642"/>
      <c r="L46" s="643" t="s">
        <v>649</v>
      </c>
      <c r="M46" s="644"/>
      <c r="N46" s="644"/>
      <c r="O46" s="644"/>
      <c r="P46" s="644"/>
      <c r="Q46" s="644"/>
      <c r="R46" s="644"/>
      <c r="S46" s="644"/>
      <c r="T46" s="644"/>
      <c r="U46" s="644"/>
      <c r="V46" s="644"/>
      <c r="W46" s="644"/>
      <c r="X46" s="645"/>
      <c r="Y46" s="646">
        <v>319.2</v>
      </c>
      <c r="Z46" s="647"/>
      <c r="AA46" s="647"/>
      <c r="AB46" s="651"/>
      <c r="AC46" s="640" t="s">
        <v>638</v>
      </c>
      <c r="AD46" s="641"/>
      <c r="AE46" s="641"/>
      <c r="AF46" s="641"/>
      <c r="AG46" s="642"/>
      <c r="AH46" s="643" t="s">
        <v>674</v>
      </c>
      <c r="AI46" s="644"/>
      <c r="AJ46" s="644"/>
      <c r="AK46" s="644"/>
      <c r="AL46" s="644"/>
      <c r="AM46" s="644"/>
      <c r="AN46" s="644"/>
      <c r="AO46" s="644"/>
      <c r="AP46" s="644"/>
      <c r="AQ46" s="644"/>
      <c r="AR46" s="644"/>
      <c r="AS46" s="644"/>
      <c r="AT46" s="645"/>
      <c r="AU46" s="646">
        <v>388.14</v>
      </c>
      <c r="AV46" s="647"/>
      <c r="AW46" s="647"/>
      <c r="AX46" s="648"/>
      <c r="AY46" s="33">
        <f t="shared" si="5"/>
        <v>2</v>
      </c>
    </row>
    <row r="47" spans="1:51" ht="50.1" customHeight="1" x14ac:dyDescent="0.15">
      <c r="A47" s="769"/>
      <c r="B47" s="770"/>
      <c r="C47" s="770"/>
      <c r="D47" s="770"/>
      <c r="E47" s="770"/>
      <c r="F47" s="771"/>
      <c r="G47" s="624" t="s">
        <v>641</v>
      </c>
      <c r="H47" s="625"/>
      <c r="I47" s="625"/>
      <c r="J47" s="625"/>
      <c r="K47" s="626"/>
      <c r="L47" s="627" t="s">
        <v>650</v>
      </c>
      <c r="M47" s="628"/>
      <c r="N47" s="628"/>
      <c r="O47" s="628"/>
      <c r="P47" s="628"/>
      <c r="Q47" s="628"/>
      <c r="R47" s="628"/>
      <c r="S47" s="628"/>
      <c r="T47" s="628"/>
      <c r="U47" s="628"/>
      <c r="V47" s="628"/>
      <c r="W47" s="628"/>
      <c r="X47" s="629"/>
      <c r="Y47" s="630">
        <v>52.1</v>
      </c>
      <c r="Z47" s="631"/>
      <c r="AA47" s="631"/>
      <c r="AB47" s="635"/>
      <c r="AC47" s="624" t="s">
        <v>642</v>
      </c>
      <c r="AD47" s="781"/>
      <c r="AE47" s="781"/>
      <c r="AF47" s="781"/>
      <c r="AG47" s="782"/>
      <c r="AH47" s="627" t="s">
        <v>651</v>
      </c>
      <c r="AI47" s="628"/>
      <c r="AJ47" s="628"/>
      <c r="AK47" s="628"/>
      <c r="AL47" s="628"/>
      <c r="AM47" s="628"/>
      <c r="AN47" s="628"/>
      <c r="AO47" s="628"/>
      <c r="AP47" s="628"/>
      <c r="AQ47" s="628"/>
      <c r="AR47" s="628"/>
      <c r="AS47" s="628"/>
      <c r="AT47" s="629"/>
      <c r="AU47" s="630">
        <v>51</v>
      </c>
      <c r="AV47" s="631"/>
      <c r="AW47" s="631"/>
      <c r="AX47" s="632"/>
      <c r="AY47" s="33">
        <f t="shared" si="5"/>
        <v>2</v>
      </c>
    </row>
    <row r="48" spans="1:51" ht="24.75" customHeight="1" x14ac:dyDescent="0.15">
      <c r="A48" s="769"/>
      <c r="B48" s="770"/>
      <c r="C48" s="770"/>
      <c r="D48" s="770"/>
      <c r="E48" s="770"/>
      <c r="F48" s="771"/>
      <c r="G48" s="624" t="s">
        <v>643</v>
      </c>
      <c r="H48" s="625"/>
      <c r="I48" s="625"/>
      <c r="J48" s="625"/>
      <c r="K48" s="626"/>
      <c r="L48" s="627" t="s">
        <v>652</v>
      </c>
      <c r="M48" s="628"/>
      <c r="N48" s="628"/>
      <c r="O48" s="628"/>
      <c r="P48" s="628"/>
      <c r="Q48" s="628"/>
      <c r="R48" s="628"/>
      <c r="S48" s="628"/>
      <c r="T48" s="628"/>
      <c r="U48" s="628"/>
      <c r="V48" s="628"/>
      <c r="W48" s="628"/>
      <c r="X48" s="629"/>
      <c r="Y48" s="630">
        <v>44.2</v>
      </c>
      <c r="Z48" s="631"/>
      <c r="AA48" s="631"/>
      <c r="AB48" s="635"/>
      <c r="AC48" s="624" t="s">
        <v>640</v>
      </c>
      <c r="AD48" s="781"/>
      <c r="AE48" s="781"/>
      <c r="AF48" s="781"/>
      <c r="AG48" s="782"/>
      <c r="AH48" s="627" t="s">
        <v>675</v>
      </c>
      <c r="AI48" s="628"/>
      <c r="AJ48" s="628"/>
      <c r="AK48" s="628"/>
      <c r="AL48" s="628"/>
      <c r="AM48" s="628"/>
      <c r="AN48" s="628"/>
      <c r="AO48" s="628"/>
      <c r="AP48" s="628"/>
      <c r="AQ48" s="628"/>
      <c r="AR48" s="628"/>
      <c r="AS48" s="628"/>
      <c r="AT48" s="629"/>
      <c r="AU48" s="630">
        <v>48.72</v>
      </c>
      <c r="AV48" s="631"/>
      <c r="AW48" s="631"/>
      <c r="AX48" s="632"/>
      <c r="AY48" s="33">
        <f t="shared" si="5"/>
        <v>2</v>
      </c>
    </row>
    <row r="49" spans="1:52" ht="24.75" customHeight="1" x14ac:dyDescent="0.15">
      <c r="A49" s="769"/>
      <c r="B49" s="770"/>
      <c r="C49" s="770"/>
      <c r="D49" s="770"/>
      <c r="E49" s="770"/>
      <c r="F49" s="771"/>
      <c r="G49" s="624" t="s">
        <v>645</v>
      </c>
      <c r="H49" s="625"/>
      <c r="I49" s="625"/>
      <c r="J49" s="625"/>
      <c r="K49" s="626"/>
      <c r="L49" s="627" t="s">
        <v>654</v>
      </c>
      <c r="M49" s="628"/>
      <c r="N49" s="628"/>
      <c r="O49" s="628"/>
      <c r="P49" s="628"/>
      <c r="Q49" s="628"/>
      <c r="R49" s="628"/>
      <c r="S49" s="628"/>
      <c r="T49" s="628"/>
      <c r="U49" s="628"/>
      <c r="V49" s="628"/>
      <c r="W49" s="628"/>
      <c r="X49" s="629"/>
      <c r="Y49" s="630">
        <v>35.4</v>
      </c>
      <c r="Z49" s="631"/>
      <c r="AA49" s="631"/>
      <c r="AB49" s="635"/>
      <c r="AC49" s="624" t="s">
        <v>672</v>
      </c>
      <c r="AD49" s="781"/>
      <c r="AE49" s="781"/>
      <c r="AF49" s="781"/>
      <c r="AG49" s="782"/>
      <c r="AH49" s="627" t="s">
        <v>653</v>
      </c>
      <c r="AI49" s="628"/>
      <c r="AJ49" s="628"/>
      <c r="AK49" s="628"/>
      <c r="AL49" s="628"/>
      <c r="AM49" s="628"/>
      <c r="AN49" s="628"/>
      <c r="AO49" s="628"/>
      <c r="AP49" s="628"/>
      <c r="AQ49" s="628"/>
      <c r="AR49" s="628"/>
      <c r="AS49" s="628"/>
      <c r="AT49" s="629"/>
      <c r="AU49" s="630">
        <v>41.93</v>
      </c>
      <c r="AV49" s="631"/>
      <c r="AW49" s="631"/>
      <c r="AX49" s="632"/>
      <c r="AY49" s="33">
        <f t="shared" si="5"/>
        <v>2</v>
      </c>
    </row>
    <row r="50" spans="1:52" ht="24.75" customHeight="1" x14ac:dyDescent="0.15">
      <c r="A50" s="769"/>
      <c r="B50" s="770"/>
      <c r="C50" s="770"/>
      <c r="D50" s="770"/>
      <c r="E50" s="770"/>
      <c r="F50" s="771"/>
      <c r="G50" s="624" t="s">
        <v>647</v>
      </c>
      <c r="H50" s="625"/>
      <c r="I50" s="625"/>
      <c r="J50" s="625"/>
      <c r="K50" s="626"/>
      <c r="L50" s="627" t="s">
        <v>656</v>
      </c>
      <c r="M50" s="628"/>
      <c r="N50" s="628"/>
      <c r="O50" s="628"/>
      <c r="P50" s="628"/>
      <c r="Q50" s="628"/>
      <c r="R50" s="628"/>
      <c r="S50" s="628"/>
      <c r="T50" s="628"/>
      <c r="U50" s="628"/>
      <c r="V50" s="628"/>
      <c r="W50" s="628"/>
      <c r="X50" s="629"/>
      <c r="Y50" s="630">
        <v>35.200000000000003</v>
      </c>
      <c r="Z50" s="631"/>
      <c r="AA50" s="631"/>
      <c r="AB50" s="635"/>
      <c r="AC50" s="624" t="s">
        <v>646</v>
      </c>
      <c r="AD50" s="781"/>
      <c r="AE50" s="781"/>
      <c r="AF50" s="781"/>
      <c r="AG50" s="782"/>
      <c r="AH50" s="627" t="s">
        <v>655</v>
      </c>
      <c r="AI50" s="628"/>
      <c r="AJ50" s="628"/>
      <c r="AK50" s="628"/>
      <c r="AL50" s="628"/>
      <c r="AM50" s="628"/>
      <c r="AN50" s="628"/>
      <c r="AO50" s="628"/>
      <c r="AP50" s="628"/>
      <c r="AQ50" s="628"/>
      <c r="AR50" s="628"/>
      <c r="AS50" s="628"/>
      <c r="AT50" s="629"/>
      <c r="AU50" s="630">
        <v>29.72</v>
      </c>
      <c r="AV50" s="631"/>
      <c r="AW50" s="631"/>
      <c r="AX50" s="632"/>
      <c r="AY50" s="33">
        <f t="shared" si="5"/>
        <v>2</v>
      </c>
    </row>
    <row r="51" spans="1:52" ht="24.75" customHeight="1" x14ac:dyDescent="0.15">
      <c r="A51" s="769"/>
      <c r="B51" s="770"/>
      <c r="C51" s="770"/>
      <c r="D51" s="770"/>
      <c r="E51" s="770"/>
      <c r="F51" s="771"/>
      <c r="G51" s="624"/>
      <c r="H51" s="781"/>
      <c r="I51" s="781"/>
      <c r="J51" s="781"/>
      <c r="K51" s="782"/>
      <c r="L51" s="627"/>
      <c r="M51" s="628"/>
      <c r="N51" s="628"/>
      <c r="O51" s="628"/>
      <c r="P51" s="628"/>
      <c r="Q51" s="628"/>
      <c r="R51" s="628"/>
      <c r="S51" s="628"/>
      <c r="T51" s="628"/>
      <c r="U51" s="628"/>
      <c r="V51" s="628"/>
      <c r="W51" s="628"/>
      <c r="X51" s="629"/>
      <c r="Y51" s="630"/>
      <c r="Z51" s="631"/>
      <c r="AA51" s="631"/>
      <c r="AB51" s="632"/>
      <c r="AC51" s="624" t="s">
        <v>673</v>
      </c>
      <c r="AD51" s="781"/>
      <c r="AE51" s="781"/>
      <c r="AF51" s="781"/>
      <c r="AG51" s="782"/>
      <c r="AH51" s="627" t="s">
        <v>676</v>
      </c>
      <c r="AI51" s="628"/>
      <c r="AJ51" s="628"/>
      <c r="AK51" s="628"/>
      <c r="AL51" s="628"/>
      <c r="AM51" s="628"/>
      <c r="AN51" s="628"/>
      <c r="AO51" s="628"/>
      <c r="AP51" s="628"/>
      <c r="AQ51" s="628"/>
      <c r="AR51" s="628"/>
      <c r="AS51" s="628"/>
      <c r="AT51" s="629"/>
      <c r="AU51" s="630">
        <v>1.48</v>
      </c>
      <c r="AV51" s="631"/>
      <c r="AW51" s="631"/>
      <c r="AX51" s="632"/>
      <c r="AY51" s="33">
        <f t="shared" si="5"/>
        <v>2</v>
      </c>
    </row>
    <row r="52" spans="1:52" ht="24.75" customHeight="1" thickBot="1" x14ac:dyDescent="0.2">
      <c r="A52" s="769"/>
      <c r="B52" s="770"/>
      <c r="C52" s="770"/>
      <c r="D52" s="770"/>
      <c r="E52" s="770"/>
      <c r="F52" s="771"/>
      <c r="G52" s="652" t="s">
        <v>18</v>
      </c>
      <c r="H52" s="653"/>
      <c r="I52" s="653"/>
      <c r="J52" s="653"/>
      <c r="K52" s="653"/>
      <c r="L52" s="654"/>
      <c r="M52" s="655"/>
      <c r="N52" s="655"/>
      <c r="O52" s="655"/>
      <c r="P52" s="655"/>
      <c r="Q52" s="655"/>
      <c r="R52" s="655"/>
      <c r="S52" s="655"/>
      <c r="T52" s="655"/>
      <c r="U52" s="655"/>
      <c r="V52" s="655"/>
      <c r="W52" s="655"/>
      <c r="X52" s="656"/>
      <c r="Y52" s="657">
        <f>SUM(Y46:AB51)</f>
        <v>486.09999999999997</v>
      </c>
      <c r="Z52" s="658"/>
      <c r="AA52" s="658"/>
      <c r="AB52" s="659"/>
      <c r="AC52" s="652" t="s">
        <v>18</v>
      </c>
      <c r="AD52" s="653"/>
      <c r="AE52" s="653"/>
      <c r="AF52" s="653"/>
      <c r="AG52" s="653"/>
      <c r="AH52" s="654"/>
      <c r="AI52" s="655"/>
      <c r="AJ52" s="655"/>
      <c r="AK52" s="655"/>
      <c r="AL52" s="655"/>
      <c r="AM52" s="655"/>
      <c r="AN52" s="655"/>
      <c r="AO52" s="655"/>
      <c r="AP52" s="655"/>
      <c r="AQ52" s="655"/>
      <c r="AR52" s="655"/>
      <c r="AS52" s="655"/>
      <c r="AT52" s="656"/>
      <c r="AU52" s="657">
        <f>SUM(AU46:AX51)</f>
        <v>560.99</v>
      </c>
      <c r="AV52" s="658"/>
      <c r="AW52" s="658"/>
      <c r="AX52" s="660"/>
      <c r="AY52" s="33">
        <f t="shared" si="5"/>
        <v>2</v>
      </c>
    </row>
    <row r="53" spans="1:52" ht="30" customHeight="1" x14ac:dyDescent="0.15">
      <c r="A53" s="769"/>
      <c r="B53" s="770"/>
      <c r="C53" s="770"/>
      <c r="D53" s="770"/>
      <c r="E53" s="770"/>
      <c r="F53" s="771"/>
      <c r="G53" s="617" t="s">
        <v>1024</v>
      </c>
      <c r="H53" s="618"/>
      <c r="I53" s="618"/>
      <c r="J53" s="618"/>
      <c r="K53" s="618"/>
      <c r="L53" s="618"/>
      <c r="M53" s="618"/>
      <c r="N53" s="618"/>
      <c r="O53" s="618"/>
      <c r="P53" s="618"/>
      <c r="Q53" s="618"/>
      <c r="R53" s="618"/>
      <c r="S53" s="618"/>
      <c r="T53" s="618"/>
      <c r="U53" s="618"/>
      <c r="V53" s="618"/>
      <c r="W53" s="618"/>
      <c r="X53" s="618"/>
      <c r="Y53" s="618"/>
      <c r="Z53" s="618"/>
      <c r="AA53" s="618"/>
      <c r="AB53" s="620"/>
      <c r="AC53" s="617" t="s">
        <v>1023</v>
      </c>
      <c r="AD53" s="618"/>
      <c r="AE53" s="618"/>
      <c r="AF53" s="618"/>
      <c r="AG53" s="618"/>
      <c r="AH53" s="618"/>
      <c r="AI53" s="618"/>
      <c r="AJ53" s="618"/>
      <c r="AK53" s="618"/>
      <c r="AL53" s="618"/>
      <c r="AM53" s="618"/>
      <c r="AN53" s="618"/>
      <c r="AO53" s="618"/>
      <c r="AP53" s="618"/>
      <c r="AQ53" s="618"/>
      <c r="AR53" s="618"/>
      <c r="AS53" s="618"/>
      <c r="AT53" s="618"/>
      <c r="AU53" s="618"/>
      <c r="AV53" s="618"/>
      <c r="AW53" s="618"/>
      <c r="AX53" s="620"/>
      <c r="AY53">
        <f>COUNTA($G$55,$AC$55)</f>
        <v>2</v>
      </c>
    </row>
    <row r="54" spans="1:52" ht="24.75" customHeight="1" x14ac:dyDescent="0.15">
      <c r="A54" s="769"/>
      <c r="B54" s="770"/>
      <c r="C54" s="770"/>
      <c r="D54" s="770"/>
      <c r="E54" s="770"/>
      <c r="F54" s="771"/>
      <c r="G54" s="121" t="s">
        <v>15</v>
      </c>
      <c r="H54" s="621"/>
      <c r="I54" s="621"/>
      <c r="J54" s="621"/>
      <c r="K54" s="621"/>
      <c r="L54" s="622" t="s">
        <v>16</v>
      </c>
      <c r="M54" s="621"/>
      <c r="N54" s="621"/>
      <c r="O54" s="621"/>
      <c r="P54" s="621"/>
      <c r="Q54" s="621"/>
      <c r="R54" s="621"/>
      <c r="S54" s="621"/>
      <c r="T54" s="621"/>
      <c r="U54" s="621"/>
      <c r="V54" s="621"/>
      <c r="W54" s="621"/>
      <c r="X54" s="623"/>
      <c r="Y54" s="636" t="s">
        <v>17</v>
      </c>
      <c r="Z54" s="637"/>
      <c r="AA54" s="637"/>
      <c r="AB54" s="638"/>
      <c r="AC54" s="121" t="s">
        <v>15</v>
      </c>
      <c r="AD54" s="621"/>
      <c r="AE54" s="621"/>
      <c r="AF54" s="621"/>
      <c r="AG54" s="621"/>
      <c r="AH54" s="622" t="s">
        <v>16</v>
      </c>
      <c r="AI54" s="621"/>
      <c r="AJ54" s="621"/>
      <c r="AK54" s="621"/>
      <c r="AL54" s="621"/>
      <c r="AM54" s="621"/>
      <c r="AN54" s="621"/>
      <c r="AO54" s="621"/>
      <c r="AP54" s="621"/>
      <c r="AQ54" s="621"/>
      <c r="AR54" s="621"/>
      <c r="AS54" s="621"/>
      <c r="AT54" s="623"/>
      <c r="AU54" s="636" t="s">
        <v>17</v>
      </c>
      <c r="AV54" s="637"/>
      <c r="AW54" s="637"/>
      <c r="AX54" s="639"/>
      <c r="AY54" s="33">
        <f>$AY$53</f>
        <v>2</v>
      </c>
    </row>
    <row r="55" spans="1:52" ht="24.75" customHeight="1" x14ac:dyDescent="0.15">
      <c r="A55" s="769"/>
      <c r="B55" s="770"/>
      <c r="C55" s="770"/>
      <c r="D55" s="770"/>
      <c r="E55" s="770"/>
      <c r="F55" s="771"/>
      <c r="G55" s="640" t="s">
        <v>638</v>
      </c>
      <c r="H55" s="783"/>
      <c r="I55" s="783"/>
      <c r="J55" s="783"/>
      <c r="K55" s="784"/>
      <c r="L55" s="643" t="s">
        <v>674</v>
      </c>
      <c r="M55" s="644"/>
      <c r="N55" s="644"/>
      <c r="O55" s="644"/>
      <c r="P55" s="644"/>
      <c r="Q55" s="644"/>
      <c r="R55" s="644"/>
      <c r="S55" s="644"/>
      <c r="T55" s="644"/>
      <c r="U55" s="644"/>
      <c r="V55" s="644"/>
      <c r="W55" s="644"/>
      <c r="X55" s="645"/>
      <c r="Y55" s="646">
        <v>217.74</v>
      </c>
      <c r="Z55" s="647"/>
      <c r="AA55" s="647"/>
      <c r="AB55" s="651"/>
      <c r="AC55" s="640" t="s">
        <v>638</v>
      </c>
      <c r="AD55" s="641"/>
      <c r="AE55" s="641"/>
      <c r="AF55" s="641"/>
      <c r="AG55" s="642"/>
      <c r="AH55" s="643" t="s">
        <v>648</v>
      </c>
      <c r="AI55" s="644"/>
      <c r="AJ55" s="644"/>
      <c r="AK55" s="644"/>
      <c r="AL55" s="644"/>
      <c r="AM55" s="644"/>
      <c r="AN55" s="644"/>
      <c r="AO55" s="644"/>
      <c r="AP55" s="644"/>
      <c r="AQ55" s="644"/>
      <c r="AR55" s="644"/>
      <c r="AS55" s="644"/>
      <c r="AT55" s="645"/>
      <c r="AU55" s="646">
        <v>104.5</v>
      </c>
      <c r="AV55" s="647"/>
      <c r="AW55" s="647"/>
      <c r="AX55" s="648"/>
      <c r="AY55" s="33">
        <f t="shared" ref="AY55:AY61" si="6">$AY$53</f>
        <v>2</v>
      </c>
    </row>
    <row r="56" spans="1:52" ht="30" customHeight="1" x14ac:dyDescent="0.15">
      <c r="A56" s="769"/>
      <c r="B56" s="770"/>
      <c r="C56" s="770"/>
      <c r="D56" s="770"/>
      <c r="E56" s="770"/>
      <c r="F56" s="771"/>
      <c r="G56" s="624" t="s">
        <v>692</v>
      </c>
      <c r="H56" s="781"/>
      <c r="I56" s="781"/>
      <c r="J56" s="781"/>
      <c r="K56" s="782"/>
      <c r="L56" s="627" t="s">
        <v>694</v>
      </c>
      <c r="M56" s="628"/>
      <c r="N56" s="628"/>
      <c r="O56" s="628"/>
      <c r="P56" s="628"/>
      <c r="Q56" s="628"/>
      <c r="R56" s="628"/>
      <c r="S56" s="628"/>
      <c r="T56" s="628"/>
      <c r="U56" s="628"/>
      <c r="V56" s="628"/>
      <c r="W56" s="628"/>
      <c r="X56" s="629"/>
      <c r="Y56" s="630">
        <v>98.03</v>
      </c>
      <c r="Z56" s="631"/>
      <c r="AA56" s="631"/>
      <c r="AB56" s="635"/>
      <c r="AC56" s="624" t="s">
        <v>707</v>
      </c>
      <c r="AD56" s="625"/>
      <c r="AE56" s="625"/>
      <c r="AF56" s="625"/>
      <c r="AG56" s="626"/>
      <c r="AH56" s="627" t="s">
        <v>655</v>
      </c>
      <c r="AI56" s="628"/>
      <c r="AJ56" s="628"/>
      <c r="AK56" s="628"/>
      <c r="AL56" s="628"/>
      <c r="AM56" s="628"/>
      <c r="AN56" s="628"/>
      <c r="AO56" s="628"/>
      <c r="AP56" s="628"/>
      <c r="AQ56" s="628"/>
      <c r="AR56" s="628"/>
      <c r="AS56" s="628"/>
      <c r="AT56" s="629"/>
      <c r="AU56" s="630">
        <v>54.18</v>
      </c>
      <c r="AV56" s="631"/>
      <c r="AW56" s="631"/>
      <c r="AX56" s="632"/>
      <c r="AY56" s="33">
        <f t="shared" si="6"/>
        <v>2</v>
      </c>
    </row>
    <row r="57" spans="1:52" ht="50.1" customHeight="1" x14ac:dyDescent="0.15">
      <c r="A57" s="769"/>
      <c r="B57" s="770"/>
      <c r="C57" s="770"/>
      <c r="D57" s="770"/>
      <c r="E57" s="770"/>
      <c r="F57" s="771"/>
      <c r="G57" s="624" t="s">
        <v>646</v>
      </c>
      <c r="H57" s="781"/>
      <c r="I57" s="781"/>
      <c r="J57" s="781"/>
      <c r="K57" s="782"/>
      <c r="L57" s="627" t="s">
        <v>695</v>
      </c>
      <c r="M57" s="628"/>
      <c r="N57" s="628"/>
      <c r="O57" s="628"/>
      <c r="P57" s="628"/>
      <c r="Q57" s="628"/>
      <c r="R57" s="628"/>
      <c r="S57" s="628"/>
      <c r="T57" s="628"/>
      <c r="U57" s="628"/>
      <c r="V57" s="628"/>
      <c r="W57" s="628"/>
      <c r="X57" s="629"/>
      <c r="Y57" s="630">
        <v>52.6</v>
      </c>
      <c r="Z57" s="631"/>
      <c r="AA57" s="631"/>
      <c r="AB57" s="635"/>
      <c r="AC57" s="624" t="s">
        <v>640</v>
      </c>
      <c r="AD57" s="625"/>
      <c r="AE57" s="625"/>
      <c r="AF57" s="625"/>
      <c r="AG57" s="626"/>
      <c r="AH57" s="627" t="s">
        <v>710</v>
      </c>
      <c r="AI57" s="628"/>
      <c r="AJ57" s="628"/>
      <c r="AK57" s="628"/>
      <c r="AL57" s="628"/>
      <c r="AM57" s="628"/>
      <c r="AN57" s="628"/>
      <c r="AO57" s="628"/>
      <c r="AP57" s="628"/>
      <c r="AQ57" s="628"/>
      <c r="AR57" s="628"/>
      <c r="AS57" s="628"/>
      <c r="AT57" s="629"/>
      <c r="AU57" s="630">
        <v>38.96</v>
      </c>
      <c r="AV57" s="631"/>
      <c r="AW57" s="631"/>
      <c r="AX57" s="632"/>
      <c r="AY57" s="33">
        <f t="shared" si="6"/>
        <v>2</v>
      </c>
    </row>
    <row r="58" spans="1:52" ht="24.75" customHeight="1" x14ac:dyDescent="0.15">
      <c r="A58" s="769"/>
      <c r="B58" s="770"/>
      <c r="C58" s="770"/>
      <c r="D58" s="770"/>
      <c r="E58" s="770"/>
      <c r="F58" s="771"/>
      <c r="G58" s="624" t="s">
        <v>642</v>
      </c>
      <c r="H58" s="781"/>
      <c r="I58" s="781"/>
      <c r="J58" s="781"/>
      <c r="K58" s="782"/>
      <c r="L58" s="627" t="s">
        <v>651</v>
      </c>
      <c r="M58" s="628"/>
      <c r="N58" s="628"/>
      <c r="O58" s="628"/>
      <c r="P58" s="628"/>
      <c r="Q58" s="628"/>
      <c r="R58" s="628"/>
      <c r="S58" s="628"/>
      <c r="T58" s="628"/>
      <c r="U58" s="628"/>
      <c r="V58" s="628"/>
      <c r="W58" s="628"/>
      <c r="X58" s="629"/>
      <c r="Y58" s="630">
        <v>39.57</v>
      </c>
      <c r="Z58" s="631"/>
      <c r="AA58" s="631"/>
      <c r="AB58" s="635"/>
      <c r="AC58" s="624" t="s">
        <v>644</v>
      </c>
      <c r="AD58" s="625"/>
      <c r="AE58" s="625"/>
      <c r="AF58" s="625"/>
      <c r="AG58" s="626"/>
      <c r="AH58" s="627" t="s">
        <v>653</v>
      </c>
      <c r="AI58" s="628"/>
      <c r="AJ58" s="628"/>
      <c r="AK58" s="628"/>
      <c r="AL58" s="628"/>
      <c r="AM58" s="628"/>
      <c r="AN58" s="628"/>
      <c r="AO58" s="628"/>
      <c r="AP58" s="628"/>
      <c r="AQ58" s="628"/>
      <c r="AR58" s="628"/>
      <c r="AS58" s="628"/>
      <c r="AT58" s="629"/>
      <c r="AU58" s="630">
        <v>24.94</v>
      </c>
      <c r="AV58" s="631"/>
      <c r="AW58" s="631"/>
      <c r="AX58" s="632"/>
      <c r="AY58" s="33">
        <f t="shared" si="6"/>
        <v>2</v>
      </c>
    </row>
    <row r="59" spans="1:52" ht="24.75" customHeight="1" x14ac:dyDescent="0.15">
      <c r="A59" s="769"/>
      <c r="B59" s="770"/>
      <c r="C59" s="770"/>
      <c r="D59" s="770"/>
      <c r="E59" s="770"/>
      <c r="F59" s="771"/>
      <c r="G59" s="624" t="s">
        <v>672</v>
      </c>
      <c r="H59" s="781"/>
      <c r="I59" s="781"/>
      <c r="J59" s="781"/>
      <c r="K59" s="782"/>
      <c r="L59" s="627" t="s">
        <v>653</v>
      </c>
      <c r="M59" s="628"/>
      <c r="N59" s="628"/>
      <c r="O59" s="628"/>
      <c r="P59" s="628"/>
      <c r="Q59" s="628"/>
      <c r="R59" s="628"/>
      <c r="S59" s="628"/>
      <c r="T59" s="628"/>
      <c r="U59" s="628"/>
      <c r="V59" s="628"/>
      <c r="W59" s="628"/>
      <c r="X59" s="629"/>
      <c r="Y59" s="630">
        <v>27.06</v>
      </c>
      <c r="Z59" s="631"/>
      <c r="AA59" s="631"/>
      <c r="AB59" s="635"/>
      <c r="AC59" s="624" t="s">
        <v>708</v>
      </c>
      <c r="AD59" s="625"/>
      <c r="AE59" s="625"/>
      <c r="AF59" s="625"/>
      <c r="AG59" s="626"/>
      <c r="AH59" s="627" t="s">
        <v>676</v>
      </c>
      <c r="AI59" s="628"/>
      <c r="AJ59" s="628"/>
      <c r="AK59" s="628"/>
      <c r="AL59" s="628"/>
      <c r="AM59" s="628"/>
      <c r="AN59" s="628"/>
      <c r="AO59" s="628"/>
      <c r="AP59" s="628"/>
      <c r="AQ59" s="628"/>
      <c r="AR59" s="628"/>
      <c r="AS59" s="628"/>
      <c r="AT59" s="629"/>
      <c r="AU59" s="630">
        <v>6.48</v>
      </c>
      <c r="AV59" s="631"/>
      <c r="AW59" s="631"/>
      <c r="AX59" s="632"/>
      <c r="AY59" s="33">
        <f t="shared" si="6"/>
        <v>2</v>
      </c>
    </row>
    <row r="60" spans="1:52" ht="24.75" customHeight="1" x14ac:dyDescent="0.15">
      <c r="A60" s="769"/>
      <c r="B60" s="770"/>
      <c r="C60" s="770"/>
      <c r="D60" s="770"/>
      <c r="E60" s="770"/>
      <c r="F60" s="771"/>
      <c r="G60" s="624" t="s">
        <v>693</v>
      </c>
      <c r="H60" s="781"/>
      <c r="I60" s="781"/>
      <c r="J60" s="781"/>
      <c r="K60" s="782"/>
      <c r="L60" s="627" t="s">
        <v>696</v>
      </c>
      <c r="M60" s="628"/>
      <c r="N60" s="628"/>
      <c r="O60" s="628"/>
      <c r="P60" s="628"/>
      <c r="Q60" s="628"/>
      <c r="R60" s="628"/>
      <c r="S60" s="628"/>
      <c r="T60" s="628"/>
      <c r="U60" s="628"/>
      <c r="V60" s="628"/>
      <c r="W60" s="628"/>
      <c r="X60" s="629"/>
      <c r="Y60" s="630">
        <v>0.27</v>
      </c>
      <c r="Z60" s="631"/>
      <c r="AA60" s="631"/>
      <c r="AB60" s="635"/>
      <c r="AC60" s="624" t="s">
        <v>709</v>
      </c>
      <c r="AD60" s="625"/>
      <c r="AE60" s="625"/>
      <c r="AF60" s="625"/>
      <c r="AG60" s="626"/>
      <c r="AH60" s="627" t="s">
        <v>711</v>
      </c>
      <c r="AI60" s="628"/>
      <c r="AJ60" s="628"/>
      <c r="AK60" s="628"/>
      <c r="AL60" s="628"/>
      <c r="AM60" s="628"/>
      <c r="AN60" s="628"/>
      <c r="AO60" s="628"/>
      <c r="AP60" s="628"/>
      <c r="AQ60" s="628"/>
      <c r="AR60" s="628"/>
      <c r="AS60" s="628"/>
      <c r="AT60" s="629"/>
      <c r="AU60" s="630">
        <v>1.1299999999999999</v>
      </c>
      <c r="AV60" s="631"/>
      <c r="AW60" s="631"/>
      <c r="AX60" s="632"/>
      <c r="AY60" s="33">
        <f t="shared" si="6"/>
        <v>2</v>
      </c>
    </row>
    <row r="61" spans="1:52" ht="24.75" customHeight="1" thickBot="1" x14ac:dyDescent="0.2">
      <c r="A61" s="785"/>
      <c r="B61" s="786"/>
      <c r="C61" s="786"/>
      <c r="D61" s="786"/>
      <c r="E61" s="786"/>
      <c r="F61" s="787"/>
      <c r="G61" s="772" t="s">
        <v>18</v>
      </c>
      <c r="H61" s="773"/>
      <c r="I61" s="773"/>
      <c r="J61" s="773"/>
      <c r="K61" s="773"/>
      <c r="L61" s="774"/>
      <c r="M61" s="775"/>
      <c r="N61" s="775"/>
      <c r="O61" s="775"/>
      <c r="P61" s="775"/>
      <c r="Q61" s="775"/>
      <c r="R61" s="775"/>
      <c r="S61" s="775"/>
      <c r="T61" s="775"/>
      <c r="U61" s="775"/>
      <c r="V61" s="775"/>
      <c r="W61" s="775"/>
      <c r="X61" s="776"/>
      <c r="Y61" s="777">
        <f>SUM(Y55:AB60)</f>
        <v>435.27</v>
      </c>
      <c r="Z61" s="778"/>
      <c r="AA61" s="778"/>
      <c r="AB61" s="779"/>
      <c r="AC61" s="772" t="s">
        <v>18</v>
      </c>
      <c r="AD61" s="773"/>
      <c r="AE61" s="773"/>
      <c r="AF61" s="773"/>
      <c r="AG61" s="773"/>
      <c r="AH61" s="774"/>
      <c r="AI61" s="775"/>
      <c r="AJ61" s="775"/>
      <c r="AK61" s="775"/>
      <c r="AL61" s="775"/>
      <c r="AM61" s="775"/>
      <c r="AN61" s="775"/>
      <c r="AO61" s="775"/>
      <c r="AP61" s="775"/>
      <c r="AQ61" s="775"/>
      <c r="AR61" s="775"/>
      <c r="AS61" s="775"/>
      <c r="AT61" s="776"/>
      <c r="AU61" s="777">
        <f>SUM(AU55:AX60)</f>
        <v>230.19</v>
      </c>
      <c r="AV61" s="778"/>
      <c r="AW61" s="778"/>
      <c r="AX61" s="780"/>
      <c r="AY61" s="33">
        <f t="shared" si="6"/>
        <v>2</v>
      </c>
    </row>
    <row r="62" spans="1:52" s="36" customFormat="1" ht="24.75" customHeight="1" thickBot="1" x14ac:dyDescent="0.2">
      <c r="AZ62" s="33"/>
    </row>
    <row r="63" spans="1:52" ht="30" customHeight="1" x14ac:dyDescent="0.15">
      <c r="A63" s="766" t="s">
        <v>26</v>
      </c>
      <c r="B63" s="767"/>
      <c r="C63" s="767"/>
      <c r="D63" s="767"/>
      <c r="E63" s="767"/>
      <c r="F63" s="768"/>
      <c r="G63" s="617" t="s">
        <v>1022</v>
      </c>
      <c r="H63" s="618"/>
      <c r="I63" s="618"/>
      <c r="J63" s="618"/>
      <c r="K63" s="618"/>
      <c r="L63" s="618"/>
      <c r="M63" s="618"/>
      <c r="N63" s="618"/>
      <c r="O63" s="618"/>
      <c r="P63" s="618"/>
      <c r="Q63" s="618"/>
      <c r="R63" s="618"/>
      <c r="S63" s="618"/>
      <c r="T63" s="618"/>
      <c r="U63" s="618"/>
      <c r="V63" s="618"/>
      <c r="W63" s="618"/>
      <c r="X63" s="618"/>
      <c r="Y63" s="618"/>
      <c r="Z63" s="618"/>
      <c r="AA63" s="618"/>
      <c r="AB63" s="619"/>
      <c r="AC63" s="617"/>
      <c r="AD63" s="618"/>
      <c r="AE63" s="618"/>
      <c r="AF63" s="618"/>
      <c r="AG63" s="618"/>
      <c r="AH63" s="618"/>
      <c r="AI63" s="618"/>
      <c r="AJ63" s="618"/>
      <c r="AK63" s="618"/>
      <c r="AL63" s="618"/>
      <c r="AM63" s="618"/>
      <c r="AN63" s="618"/>
      <c r="AO63" s="618"/>
      <c r="AP63" s="618"/>
      <c r="AQ63" s="618"/>
      <c r="AR63" s="618"/>
      <c r="AS63" s="618"/>
      <c r="AT63" s="618"/>
      <c r="AU63" s="618"/>
      <c r="AV63" s="618"/>
      <c r="AW63" s="618"/>
      <c r="AX63" s="620"/>
      <c r="AY63">
        <f>COUNTA($G$65,$AC$65)</f>
        <v>1</v>
      </c>
    </row>
    <row r="64" spans="1:52" ht="24.75" customHeight="1" x14ac:dyDescent="0.15">
      <c r="A64" s="769"/>
      <c r="B64" s="770"/>
      <c r="C64" s="770"/>
      <c r="D64" s="770"/>
      <c r="E64" s="770"/>
      <c r="F64" s="771"/>
      <c r="G64" s="121" t="s">
        <v>15</v>
      </c>
      <c r="H64" s="621"/>
      <c r="I64" s="621"/>
      <c r="J64" s="621"/>
      <c r="K64" s="621"/>
      <c r="L64" s="622" t="s">
        <v>16</v>
      </c>
      <c r="M64" s="621"/>
      <c r="N64" s="621"/>
      <c r="O64" s="621"/>
      <c r="P64" s="621"/>
      <c r="Q64" s="621"/>
      <c r="R64" s="621"/>
      <c r="S64" s="621"/>
      <c r="T64" s="621"/>
      <c r="U64" s="621"/>
      <c r="V64" s="621"/>
      <c r="W64" s="621"/>
      <c r="X64" s="623"/>
      <c r="Y64" s="636" t="s">
        <v>17</v>
      </c>
      <c r="Z64" s="637"/>
      <c r="AA64" s="637"/>
      <c r="AB64" s="638"/>
      <c r="AC64" s="121" t="s">
        <v>15</v>
      </c>
      <c r="AD64" s="621"/>
      <c r="AE64" s="621"/>
      <c r="AF64" s="621"/>
      <c r="AG64" s="621"/>
      <c r="AH64" s="622" t="s">
        <v>16</v>
      </c>
      <c r="AI64" s="621"/>
      <c r="AJ64" s="621"/>
      <c r="AK64" s="621"/>
      <c r="AL64" s="621"/>
      <c r="AM64" s="621"/>
      <c r="AN64" s="621"/>
      <c r="AO64" s="621"/>
      <c r="AP64" s="621"/>
      <c r="AQ64" s="621"/>
      <c r="AR64" s="621"/>
      <c r="AS64" s="621"/>
      <c r="AT64" s="623"/>
      <c r="AU64" s="636" t="s">
        <v>17</v>
      </c>
      <c r="AV64" s="637"/>
      <c r="AW64" s="637"/>
      <c r="AX64" s="639"/>
      <c r="AY64" s="33">
        <f t="shared" ref="AY64:AY70" si="7">$AY$63</f>
        <v>1</v>
      </c>
    </row>
    <row r="65" spans="1:51" ht="30" customHeight="1" x14ac:dyDescent="0.15">
      <c r="A65" s="769"/>
      <c r="B65" s="770"/>
      <c r="C65" s="770"/>
      <c r="D65" s="770"/>
      <c r="E65" s="770"/>
      <c r="F65" s="771"/>
      <c r="G65" s="640" t="s">
        <v>852</v>
      </c>
      <c r="H65" s="641"/>
      <c r="I65" s="641"/>
      <c r="J65" s="641"/>
      <c r="K65" s="642"/>
      <c r="L65" s="643" t="s">
        <v>907</v>
      </c>
      <c r="M65" s="644"/>
      <c r="N65" s="644"/>
      <c r="O65" s="644"/>
      <c r="P65" s="644"/>
      <c r="Q65" s="644"/>
      <c r="R65" s="644"/>
      <c r="S65" s="644"/>
      <c r="T65" s="644"/>
      <c r="U65" s="644"/>
      <c r="V65" s="644"/>
      <c r="W65" s="644"/>
      <c r="X65" s="645"/>
      <c r="Y65" s="646">
        <v>792.5</v>
      </c>
      <c r="Z65" s="647"/>
      <c r="AA65" s="647"/>
      <c r="AB65" s="651"/>
      <c r="AC65" s="640"/>
      <c r="AD65" s="641"/>
      <c r="AE65" s="641"/>
      <c r="AF65" s="641"/>
      <c r="AG65" s="642"/>
      <c r="AH65" s="643"/>
      <c r="AI65" s="644"/>
      <c r="AJ65" s="644"/>
      <c r="AK65" s="644"/>
      <c r="AL65" s="644"/>
      <c r="AM65" s="644"/>
      <c r="AN65" s="644"/>
      <c r="AO65" s="644"/>
      <c r="AP65" s="644"/>
      <c r="AQ65" s="644"/>
      <c r="AR65" s="644"/>
      <c r="AS65" s="644"/>
      <c r="AT65" s="645"/>
      <c r="AU65" s="646"/>
      <c r="AV65" s="647"/>
      <c r="AW65" s="647"/>
      <c r="AX65" s="651"/>
      <c r="AY65" s="33">
        <f t="shared" si="7"/>
        <v>1</v>
      </c>
    </row>
    <row r="66" spans="1:51" ht="24.75" customHeight="1" x14ac:dyDescent="0.15">
      <c r="A66" s="769"/>
      <c r="B66" s="770"/>
      <c r="C66" s="770"/>
      <c r="D66" s="770"/>
      <c r="E66" s="770"/>
      <c r="F66" s="771"/>
      <c r="G66" s="624" t="s">
        <v>858</v>
      </c>
      <c r="H66" s="625"/>
      <c r="I66" s="625"/>
      <c r="J66" s="625"/>
      <c r="K66" s="626"/>
      <c r="L66" s="627"/>
      <c r="M66" s="628"/>
      <c r="N66" s="628"/>
      <c r="O66" s="628"/>
      <c r="P66" s="628"/>
      <c r="Q66" s="628"/>
      <c r="R66" s="628"/>
      <c r="S66" s="628"/>
      <c r="T66" s="628"/>
      <c r="U66" s="628"/>
      <c r="V66" s="628"/>
      <c r="W66" s="628"/>
      <c r="X66" s="629"/>
      <c r="Y66" s="630">
        <v>83.3</v>
      </c>
      <c r="Z66" s="631"/>
      <c r="AA66" s="631"/>
      <c r="AB66" s="635"/>
      <c r="AC66" s="624"/>
      <c r="AD66" s="625"/>
      <c r="AE66" s="625"/>
      <c r="AF66" s="625"/>
      <c r="AG66" s="626"/>
      <c r="AH66" s="627"/>
      <c r="AI66" s="628"/>
      <c r="AJ66" s="628"/>
      <c r="AK66" s="628"/>
      <c r="AL66" s="628"/>
      <c r="AM66" s="628"/>
      <c r="AN66" s="628"/>
      <c r="AO66" s="628"/>
      <c r="AP66" s="628"/>
      <c r="AQ66" s="628"/>
      <c r="AR66" s="628"/>
      <c r="AS66" s="628"/>
      <c r="AT66" s="629"/>
      <c r="AU66" s="630"/>
      <c r="AV66" s="631"/>
      <c r="AW66" s="631"/>
      <c r="AX66" s="635"/>
      <c r="AY66" s="33">
        <f t="shared" si="7"/>
        <v>1</v>
      </c>
    </row>
    <row r="67" spans="1:51" ht="24.75" customHeight="1" x14ac:dyDescent="0.15">
      <c r="A67" s="769"/>
      <c r="B67" s="770"/>
      <c r="C67" s="770"/>
      <c r="D67" s="770"/>
      <c r="E67" s="770"/>
      <c r="F67" s="771"/>
      <c r="G67" s="624" t="s">
        <v>839</v>
      </c>
      <c r="H67" s="625"/>
      <c r="I67" s="625"/>
      <c r="J67" s="625"/>
      <c r="K67" s="626"/>
      <c r="L67" s="627" t="s">
        <v>757</v>
      </c>
      <c r="M67" s="628"/>
      <c r="N67" s="628"/>
      <c r="O67" s="628"/>
      <c r="P67" s="628"/>
      <c r="Q67" s="628"/>
      <c r="R67" s="628"/>
      <c r="S67" s="628"/>
      <c r="T67" s="628"/>
      <c r="U67" s="628"/>
      <c r="V67" s="628"/>
      <c r="W67" s="628"/>
      <c r="X67" s="629"/>
      <c r="Y67" s="630">
        <v>40</v>
      </c>
      <c r="Z67" s="631"/>
      <c r="AA67" s="631"/>
      <c r="AB67" s="635"/>
      <c r="AC67" s="624"/>
      <c r="AD67" s="625"/>
      <c r="AE67" s="625"/>
      <c r="AF67" s="625"/>
      <c r="AG67" s="626"/>
      <c r="AH67" s="627"/>
      <c r="AI67" s="628"/>
      <c r="AJ67" s="628"/>
      <c r="AK67" s="628"/>
      <c r="AL67" s="628"/>
      <c r="AM67" s="628"/>
      <c r="AN67" s="628"/>
      <c r="AO67" s="628"/>
      <c r="AP67" s="628"/>
      <c r="AQ67" s="628"/>
      <c r="AR67" s="628"/>
      <c r="AS67" s="628"/>
      <c r="AT67" s="629"/>
      <c r="AU67" s="630"/>
      <c r="AV67" s="631"/>
      <c r="AW67" s="631"/>
      <c r="AX67" s="635"/>
      <c r="AY67" s="33">
        <f t="shared" si="7"/>
        <v>1</v>
      </c>
    </row>
    <row r="68" spans="1:51" ht="24.75" customHeight="1" x14ac:dyDescent="0.15">
      <c r="A68" s="769"/>
      <c r="B68" s="770"/>
      <c r="C68" s="770"/>
      <c r="D68" s="770"/>
      <c r="E68" s="770"/>
      <c r="F68" s="771"/>
      <c r="G68" s="624" t="s">
        <v>867</v>
      </c>
      <c r="H68" s="625"/>
      <c r="I68" s="625"/>
      <c r="J68" s="625"/>
      <c r="K68" s="626"/>
      <c r="L68" s="627" t="s">
        <v>908</v>
      </c>
      <c r="M68" s="628"/>
      <c r="N68" s="628"/>
      <c r="O68" s="628"/>
      <c r="P68" s="628"/>
      <c r="Q68" s="628"/>
      <c r="R68" s="628"/>
      <c r="S68" s="628"/>
      <c r="T68" s="628"/>
      <c r="U68" s="628"/>
      <c r="V68" s="628"/>
      <c r="W68" s="628"/>
      <c r="X68" s="629"/>
      <c r="Y68" s="630">
        <v>4.4000000000000004</v>
      </c>
      <c r="Z68" s="631"/>
      <c r="AA68" s="631"/>
      <c r="AB68" s="635"/>
      <c r="AC68" s="624"/>
      <c r="AD68" s="625"/>
      <c r="AE68" s="625"/>
      <c r="AF68" s="625"/>
      <c r="AG68" s="626"/>
      <c r="AH68" s="627"/>
      <c r="AI68" s="628"/>
      <c r="AJ68" s="628"/>
      <c r="AK68" s="628"/>
      <c r="AL68" s="628"/>
      <c r="AM68" s="628"/>
      <c r="AN68" s="628"/>
      <c r="AO68" s="628"/>
      <c r="AP68" s="628"/>
      <c r="AQ68" s="628"/>
      <c r="AR68" s="628"/>
      <c r="AS68" s="628"/>
      <c r="AT68" s="629"/>
      <c r="AU68" s="630"/>
      <c r="AV68" s="631"/>
      <c r="AW68" s="631"/>
      <c r="AX68" s="635"/>
      <c r="AY68" s="33">
        <f t="shared" si="7"/>
        <v>1</v>
      </c>
    </row>
    <row r="69" spans="1:51" ht="24.75" customHeight="1" x14ac:dyDescent="0.15">
      <c r="A69" s="769"/>
      <c r="B69" s="770"/>
      <c r="C69" s="770"/>
      <c r="D69" s="770"/>
      <c r="E69" s="770"/>
      <c r="F69" s="771"/>
      <c r="G69" s="624" t="s">
        <v>838</v>
      </c>
      <c r="H69" s="625"/>
      <c r="I69" s="625"/>
      <c r="J69" s="625"/>
      <c r="K69" s="626"/>
      <c r="L69" s="627" t="s">
        <v>909</v>
      </c>
      <c r="M69" s="628"/>
      <c r="N69" s="628"/>
      <c r="O69" s="628"/>
      <c r="P69" s="628"/>
      <c r="Q69" s="628"/>
      <c r="R69" s="628"/>
      <c r="S69" s="628"/>
      <c r="T69" s="628"/>
      <c r="U69" s="628"/>
      <c r="V69" s="628"/>
      <c r="W69" s="628"/>
      <c r="X69" s="629"/>
      <c r="Y69" s="630">
        <v>0.4</v>
      </c>
      <c r="Z69" s="631"/>
      <c r="AA69" s="631"/>
      <c r="AB69" s="635"/>
      <c r="AC69" s="624"/>
      <c r="AD69" s="625"/>
      <c r="AE69" s="625"/>
      <c r="AF69" s="625"/>
      <c r="AG69" s="626"/>
      <c r="AH69" s="627"/>
      <c r="AI69" s="628"/>
      <c r="AJ69" s="628"/>
      <c r="AK69" s="628"/>
      <c r="AL69" s="628"/>
      <c r="AM69" s="628"/>
      <c r="AN69" s="628"/>
      <c r="AO69" s="628"/>
      <c r="AP69" s="628"/>
      <c r="AQ69" s="628"/>
      <c r="AR69" s="628"/>
      <c r="AS69" s="628"/>
      <c r="AT69" s="629"/>
      <c r="AU69" s="630"/>
      <c r="AV69" s="631"/>
      <c r="AW69" s="631"/>
      <c r="AX69" s="635"/>
      <c r="AY69" s="33">
        <f t="shared" si="7"/>
        <v>1</v>
      </c>
    </row>
    <row r="70" spans="1:51" ht="24.75" customHeight="1" x14ac:dyDescent="0.15">
      <c r="A70" s="769"/>
      <c r="B70" s="770"/>
      <c r="C70" s="770"/>
      <c r="D70" s="770"/>
      <c r="E70" s="770"/>
      <c r="F70" s="771"/>
      <c r="G70" s="652" t="s">
        <v>18</v>
      </c>
      <c r="H70" s="653"/>
      <c r="I70" s="653"/>
      <c r="J70" s="653"/>
      <c r="K70" s="653"/>
      <c r="L70" s="654"/>
      <c r="M70" s="655"/>
      <c r="N70" s="655"/>
      <c r="O70" s="655"/>
      <c r="P70" s="655"/>
      <c r="Q70" s="655"/>
      <c r="R70" s="655"/>
      <c r="S70" s="655"/>
      <c r="T70" s="655"/>
      <c r="U70" s="655"/>
      <c r="V70" s="655"/>
      <c r="W70" s="655"/>
      <c r="X70" s="656"/>
      <c r="Y70" s="657">
        <f>SUM(Y65:AB69)</f>
        <v>920.59999999999991</v>
      </c>
      <c r="Z70" s="658"/>
      <c r="AA70" s="658"/>
      <c r="AB70" s="659"/>
      <c r="AC70" s="652" t="s">
        <v>18</v>
      </c>
      <c r="AD70" s="653"/>
      <c r="AE70" s="653"/>
      <c r="AF70" s="653"/>
      <c r="AG70" s="653"/>
      <c r="AH70" s="654"/>
      <c r="AI70" s="655"/>
      <c r="AJ70" s="655"/>
      <c r="AK70" s="655"/>
      <c r="AL70" s="655"/>
      <c r="AM70" s="655"/>
      <c r="AN70" s="655"/>
      <c r="AO70" s="655"/>
      <c r="AP70" s="655"/>
      <c r="AQ70" s="655"/>
      <c r="AR70" s="655"/>
      <c r="AS70" s="655"/>
      <c r="AT70" s="656"/>
      <c r="AU70" s="657">
        <f>SUM(AU65:AX69)</f>
        <v>0</v>
      </c>
      <c r="AV70" s="658"/>
      <c r="AW70" s="658"/>
      <c r="AX70" s="660"/>
      <c r="AY70" s="33">
        <f t="shared" si="7"/>
        <v>1</v>
      </c>
    </row>
  </sheetData>
  <sheetProtection formatRows="0"/>
  <mergeCells count="369">
    <mergeCell ref="A2:F27"/>
    <mergeCell ref="G2:AB2"/>
    <mergeCell ref="AC2:AX2"/>
    <mergeCell ref="G3:K3"/>
    <mergeCell ref="L3:X3"/>
    <mergeCell ref="Y3:AB3"/>
    <mergeCell ref="AC3:AG3"/>
    <mergeCell ref="AH3:AT3"/>
    <mergeCell ref="AU3:AX3"/>
    <mergeCell ref="G4:K4"/>
    <mergeCell ref="G6:K6"/>
    <mergeCell ref="L6:X6"/>
    <mergeCell ref="Y6:AB6"/>
    <mergeCell ref="AC6:AG6"/>
    <mergeCell ref="AH6:AT6"/>
    <mergeCell ref="AU6:AX6"/>
    <mergeCell ref="AU5:AX5"/>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7:AB7"/>
    <mergeCell ref="AC7:AX7"/>
    <mergeCell ref="G8:K8"/>
    <mergeCell ref="L8:X8"/>
    <mergeCell ref="Y8:AB8"/>
    <mergeCell ref="AC8:AG8"/>
    <mergeCell ref="AH8:AT8"/>
    <mergeCell ref="AU8:AX8"/>
    <mergeCell ref="G11:AB11"/>
    <mergeCell ref="AC11:AX11"/>
    <mergeCell ref="G12:K12"/>
    <mergeCell ref="L12:X12"/>
    <mergeCell ref="Y12:AB12"/>
    <mergeCell ref="AC12:AG12"/>
    <mergeCell ref="AH12:AT12"/>
    <mergeCell ref="AU12:AX12"/>
    <mergeCell ref="G10:K10"/>
    <mergeCell ref="L10:X10"/>
    <mergeCell ref="Y10:AB10"/>
    <mergeCell ref="AC10:AG10"/>
    <mergeCell ref="AH10:AT10"/>
    <mergeCell ref="AU10:AX10"/>
    <mergeCell ref="G14:K14"/>
    <mergeCell ref="L14:X14"/>
    <mergeCell ref="Y14:AB14"/>
    <mergeCell ref="AC14:AG14"/>
    <mergeCell ref="AH14:AT14"/>
    <mergeCell ref="AU14:AX14"/>
    <mergeCell ref="G13:K13"/>
    <mergeCell ref="L13:X13"/>
    <mergeCell ref="Y13:AB13"/>
    <mergeCell ref="AC13:AG13"/>
    <mergeCell ref="AH13:AT13"/>
    <mergeCell ref="AU13:AX13"/>
    <mergeCell ref="G16:K16"/>
    <mergeCell ref="L16:X16"/>
    <mergeCell ref="Y16:AB16"/>
    <mergeCell ref="AC16:AG16"/>
    <mergeCell ref="AH16:AT16"/>
    <mergeCell ref="AU16:AX16"/>
    <mergeCell ref="G15:K15"/>
    <mergeCell ref="L15:X15"/>
    <mergeCell ref="Y15:AB15"/>
    <mergeCell ref="AC15:AG15"/>
    <mergeCell ref="AH15:AT15"/>
    <mergeCell ref="AU15:AX15"/>
    <mergeCell ref="G18:K18"/>
    <mergeCell ref="L18:X18"/>
    <mergeCell ref="Y18:AB18"/>
    <mergeCell ref="AC18:AG18"/>
    <mergeCell ref="AH18:AT18"/>
    <mergeCell ref="AU18:AX18"/>
    <mergeCell ref="G17:K17"/>
    <mergeCell ref="L17:X17"/>
    <mergeCell ref="Y17:AB17"/>
    <mergeCell ref="AC17:AG17"/>
    <mergeCell ref="AH17:AT17"/>
    <mergeCell ref="AU17:AX17"/>
    <mergeCell ref="G20:AB20"/>
    <mergeCell ref="AC20:AX20"/>
    <mergeCell ref="G21:K21"/>
    <mergeCell ref="L21:X21"/>
    <mergeCell ref="Y21:AB21"/>
    <mergeCell ref="AC21:AG21"/>
    <mergeCell ref="AH21:AT21"/>
    <mergeCell ref="AU21:AX21"/>
    <mergeCell ref="G19:K19"/>
    <mergeCell ref="L19:X19"/>
    <mergeCell ref="Y19:AB19"/>
    <mergeCell ref="AC19:AG19"/>
    <mergeCell ref="AH19:AT19"/>
    <mergeCell ref="AU19:AX19"/>
    <mergeCell ref="G23:K23"/>
    <mergeCell ref="L23:X23"/>
    <mergeCell ref="Y23:AB23"/>
    <mergeCell ref="AC23:AG23"/>
    <mergeCell ref="AH23:AT23"/>
    <mergeCell ref="AU23:AX23"/>
    <mergeCell ref="G22:K22"/>
    <mergeCell ref="L22:X22"/>
    <mergeCell ref="Y22:AB22"/>
    <mergeCell ref="AC22:AG22"/>
    <mergeCell ref="AH22:AT22"/>
    <mergeCell ref="AU22:AX22"/>
    <mergeCell ref="G25:K25"/>
    <mergeCell ref="L25:X25"/>
    <mergeCell ref="Y25:AB25"/>
    <mergeCell ref="AC25:AG25"/>
    <mergeCell ref="AH25:AT25"/>
    <mergeCell ref="AU25:AX25"/>
    <mergeCell ref="G24:K24"/>
    <mergeCell ref="L24:X24"/>
    <mergeCell ref="Y24:AB24"/>
    <mergeCell ref="AC24:AG24"/>
    <mergeCell ref="AH24:AT24"/>
    <mergeCell ref="AU24:AX24"/>
    <mergeCell ref="G27:K27"/>
    <mergeCell ref="L27:X27"/>
    <mergeCell ref="Y27:AB27"/>
    <mergeCell ref="AC27:AG27"/>
    <mergeCell ref="AH27:AT27"/>
    <mergeCell ref="AU27:AX27"/>
    <mergeCell ref="G26:K26"/>
    <mergeCell ref="L26:X26"/>
    <mergeCell ref="Y26:AB26"/>
    <mergeCell ref="AC26:AG26"/>
    <mergeCell ref="AH26:AT26"/>
    <mergeCell ref="AU26:AX26"/>
    <mergeCell ref="A29:F61"/>
    <mergeCell ref="G29:AB29"/>
    <mergeCell ref="AC29:AX29"/>
    <mergeCell ref="G30:K30"/>
    <mergeCell ref="L30:X30"/>
    <mergeCell ref="Y30:AB30"/>
    <mergeCell ref="AC30:AG30"/>
    <mergeCell ref="AH30:AT30"/>
    <mergeCell ref="AU30:AX30"/>
    <mergeCell ref="G31:K31"/>
    <mergeCell ref="G34:K34"/>
    <mergeCell ref="L34:X34"/>
    <mergeCell ref="Y34:AB34"/>
    <mergeCell ref="AC34:AG34"/>
    <mergeCell ref="AH34:AT34"/>
    <mergeCell ref="AU34:AX34"/>
    <mergeCell ref="AU32:AX32"/>
    <mergeCell ref="G33:K33"/>
    <mergeCell ref="L33:X33"/>
    <mergeCell ref="Y33:AB33"/>
    <mergeCell ref="AC33:AG33"/>
    <mergeCell ref="AH33:AT33"/>
    <mergeCell ref="AU33:AX33"/>
    <mergeCell ref="L31:X31"/>
    <mergeCell ref="Y31:AB31"/>
    <mergeCell ref="AC31:AG31"/>
    <mergeCell ref="AH31:AT31"/>
    <mergeCell ref="AU31:AX31"/>
    <mergeCell ref="G32:K32"/>
    <mergeCell ref="L32:X32"/>
    <mergeCell ref="Y32:AB32"/>
    <mergeCell ref="AC32:AG32"/>
    <mergeCell ref="AH32:AT32"/>
    <mergeCell ref="G36:AB36"/>
    <mergeCell ref="AC36:AX36"/>
    <mergeCell ref="G37:K37"/>
    <mergeCell ref="L37:X37"/>
    <mergeCell ref="Y37:AB37"/>
    <mergeCell ref="AC37:AG37"/>
    <mergeCell ref="AH37:AT37"/>
    <mergeCell ref="AU37:AX37"/>
    <mergeCell ref="G35:K35"/>
    <mergeCell ref="L35:X35"/>
    <mergeCell ref="Y35:AB35"/>
    <mergeCell ref="AC35:AG35"/>
    <mergeCell ref="AH35:AT35"/>
    <mergeCell ref="AU35:AX35"/>
    <mergeCell ref="G39:K39"/>
    <mergeCell ref="L39:X39"/>
    <mergeCell ref="Y39:AB39"/>
    <mergeCell ref="AC39:AG39"/>
    <mergeCell ref="AH39:AT39"/>
    <mergeCell ref="AU39:AX39"/>
    <mergeCell ref="G38:K38"/>
    <mergeCell ref="L38:X38"/>
    <mergeCell ref="Y38:AB38"/>
    <mergeCell ref="AC38:AG38"/>
    <mergeCell ref="AH38:AT38"/>
    <mergeCell ref="AU38:AX38"/>
    <mergeCell ref="G41:K41"/>
    <mergeCell ref="L41:X41"/>
    <mergeCell ref="Y41:AB41"/>
    <mergeCell ref="AC41:AG41"/>
    <mergeCell ref="AH41:AT41"/>
    <mergeCell ref="AU41:AX41"/>
    <mergeCell ref="G40:K40"/>
    <mergeCell ref="L40:X40"/>
    <mergeCell ref="Y40:AB40"/>
    <mergeCell ref="AC40:AG40"/>
    <mergeCell ref="AH40:AT40"/>
    <mergeCell ref="AU40:AX40"/>
    <mergeCell ref="G43:K43"/>
    <mergeCell ref="L43:X43"/>
    <mergeCell ref="Y43:AB43"/>
    <mergeCell ref="AC43:AG43"/>
    <mergeCell ref="AH43:AT43"/>
    <mergeCell ref="AU43:AX43"/>
    <mergeCell ref="G42:K42"/>
    <mergeCell ref="L42:X42"/>
    <mergeCell ref="Y42:AB42"/>
    <mergeCell ref="AC42:AG42"/>
    <mergeCell ref="AH42:AT42"/>
    <mergeCell ref="AU42:AX42"/>
    <mergeCell ref="G46:K46"/>
    <mergeCell ref="L46:X46"/>
    <mergeCell ref="Y46:AB46"/>
    <mergeCell ref="AC46:AG46"/>
    <mergeCell ref="AH46:AT46"/>
    <mergeCell ref="AU46:AX46"/>
    <mergeCell ref="G44:AB44"/>
    <mergeCell ref="AC44:AX44"/>
    <mergeCell ref="G45:K45"/>
    <mergeCell ref="L45:X45"/>
    <mergeCell ref="Y45:AB45"/>
    <mergeCell ref="AC45:AG45"/>
    <mergeCell ref="AH45:AT45"/>
    <mergeCell ref="AU45:AX45"/>
    <mergeCell ref="G48:K48"/>
    <mergeCell ref="L48:X48"/>
    <mergeCell ref="Y48:AB48"/>
    <mergeCell ref="AC48:AG48"/>
    <mergeCell ref="AH48:AT48"/>
    <mergeCell ref="AU48:AX48"/>
    <mergeCell ref="G47:K47"/>
    <mergeCell ref="L47:X47"/>
    <mergeCell ref="Y47:AB47"/>
    <mergeCell ref="AC47:AG47"/>
    <mergeCell ref="AH47:AT47"/>
    <mergeCell ref="AU47:AX47"/>
    <mergeCell ref="G50:K50"/>
    <mergeCell ref="L50:X50"/>
    <mergeCell ref="Y50:AB50"/>
    <mergeCell ref="AC50:AG50"/>
    <mergeCell ref="AH50:AT50"/>
    <mergeCell ref="AU50:AX50"/>
    <mergeCell ref="G49:K49"/>
    <mergeCell ref="L49:X49"/>
    <mergeCell ref="Y49:AB49"/>
    <mergeCell ref="AC49:AG49"/>
    <mergeCell ref="AH49:AT49"/>
    <mergeCell ref="AU49:AX49"/>
    <mergeCell ref="G52:K52"/>
    <mergeCell ref="L52:X52"/>
    <mergeCell ref="Y52:AB52"/>
    <mergeCell ref="AC52:AG52"/>
    <mergeCell ref="AH52:AT52"/>
    <mergeCell ref="AU52:AX52"/>
    <mergeCell ref="G51:K51"/>
    <mergeCell ref="L51:X51"/>
    <mergeCell ref="Y51:AB51"/>
    <mergeCell ref="AC51:AG51"/>
    <mergeCell ref="AH51:AT51"/>
    <mergeCell ref="AU51:AX51"/>
    <mergeCell ref="G55:K55"/>
    <mergeCell ref="L55:X55"/>
    <mergeCell ref="Y55:AB55"/>
    <mergeCell ref="AC55:AG55"/>
    <mergeCell ref="AH55:AT55"/>
    <mergeCell ref="AU55:AX55"/>
    <mergeCell ref="G53:AB53"/>
    <mergeCell ref="AC53:AX53"/>
    <mergeCell ref="G54:K54"/>
    <mergeCell ref="L54:X54"/>
    <mergeCell ref="Y54:AB54"/>
    <mergeCell ref="AC54:AG54"/>
    <mergeCell ref="AH54:AT54"/>
    <mergeCell ref="AU54:AX54"/>
    <mergeCell ref="G57:K57"/>
    <mergeCell ref="L57:X57"/>
    <mergeCell ref="Y57:AB57"/>
    <mergeCell ref="AC57:AG57"/>
    <mergeCell ref="AH57:AT57"/>
    <mergeCell ref="AU57:AX57"/>
    <mergeCell ref="G56:K56"/>
    <mergeCell ref="L56:X56"/>
    <mergeCell ref="Y56:AB56"/>
    <mergeCell ref="AC56:AG56"/>
    <mergeCell ref="AH56:AT56"/>
    <mergeCell ref="AU56:AX56"/>
    <mergeCell ref="G59:K59"/>
    <mergeCell ref="L59:X59"/>
    <mergeCell ref="Y59:AB59"/>
    <mergeCell ref="AC59:AG59"/>
    <mergeCell ref="AH59:AT59"/>
    <mergeCell ref="AU59:AX59"/>
    <mergeCell ref="G58:K58"/>
    <mergeCell ref="L58:X58"/>
    <mergeCell ref="Y58:AB58"/>
    <mergeCell ref="AC58:AG58"/>
    <mergeCell ref="AH58:AT58"/>
    <mergeCell ref="AU58:AX58"/>
    <mergeCell ref="G61:K61"/>
    <mergeCell ref="L61:X61"/>
    <mergeCell ref="Y61:AB61"/>
    <mergeCell ref="AC61:AG61"/>
    <mergeCell ref="AH61:AT61"/>
    <mergeCell ref="AU61:AX61"/>
    <mergeCell ref="G60:K60"/>
    <mergeCell ref="L60:X60"/>
    <mergeCell ref="Y60:AB60"/>
    <mergeCell ref="AC60:AG60"/>
    <mergeCell ref="AH60:AT60"/>
    <mergeCell ref="AU60:AX60"/>
    <mergeCell ref="A63:F70"/>
    <mergeCell ref="G63:AB63"/>
    <mergeCell ref="AC63:AX63"/>
    <mergeCell ref="G64:K64"/>
    <mergeCell ref="L64:X64"/>
    <mergeCell ref="Y64:AB64"/>
    <mergeCell ref="AC64:AG64"/>
    <mergeCell ref="AH64:AT64"/>
    <mergeCell ref="AU64:AX64"/>
    <mergeCell ref="G65:K65"/>
    <mergeCell ref="G69:K69"/>
    <mergeCell ref="L69:X69"/>
    <mergeCell ref="Y69:AB69"/>
    <mergeCell ref="AC69:AG69"/>
    <mergeCell ref="AH69:AT69"/>
    <mergeCell ref="AU69:AX69"/>
    <mergeCell ref="G68:K68"/>
    <mergeCell ref="L68:X68"/>
    <mergeCell ref="Y68:AB68"/>
    <mergeCell ref="AC68:AG68"/>
    <mergeCell ref="AH68:AT68"/>
    <mergeCell ref="AU68:AX68"/>
    <mergeCell ref="L65:X65"/>
    <mergeCell ref="Y65:AB65"/>
    <mergeCell ref="AC65:AG65"/>
    <mergeCell ref="AH65:AT65"/>
    <mergeCell ref="AU65:AX65"/>
    <mergeCell ref="G66:K66"/>
    <mergeCell ref="L66:X66"/>
    <mergeCell ref="Y66:AB66"/>
    <mergeCell ref="AC66:AG66"/>
    <mergeCell ref="AH66:AT66"/>
    <mergeCell ref="G70:K70"/>
    <mergeCell ref="L70:X70"/>
    <mergeCell ref="Y70:AB70"/>
    <mergeCell ref="AC70:AG70"/>
    <mergeCell ref="AH70:AT70"/>
    <mergeCell ref="AU70:AX70"/>
    <mergeCell ref="AU66:AX66"/>
    <mergeCell ref="G67:K67"/>
    <mergeCell ref="L67:X67"/>
    <mergeCell ref="Y67:AB67"/>
    <mergeCell ref="AC67:AG67"/>
    <mergeCell ref="AH67:AT67"/>
    <mergeCell ref="AU67:AX67"/>
  </mergeCells>
  <phoneticPr fontId="5"/>
  <conditionalFormatting sqref="Y5">
    <cfRule type="expression" dxfId="313" priority="349">
      <formula>IF(RIGHT(TEXT(Y5,"0.#"),1)=".",FALSE,TRUE)</formula>
    </cfRule>
    <cfRule type="expression" dxfId="312" priority="350">
      <formula>IF(RIGHT(TEXT(Y5,"0.#"),1)=".",TRUE,FALSE)</formula>
    </cfRule>
  </conditionalFormatting>
  <conditionalFormatting sqref="Y6">
    <cfRule type="expression" dxfId="311" priority="347">
      <formula>IF(RIGHT(TEXT(Y6,"0.#"),1)=".",FALSE,TRUE)</formula>
    </cfRule>
    <cfRule type="expression" dxfId="310" priority="348">
      <formula>IF(RIGHT(TEXT(Y6,"0.#"),1)=".",TRUE,FALSE)</formula>
    </cfRule>
  </conditionalFormatting>
  <conditionalFormatting sqref="Y4">
    <cfRule type="expression" dxfId="309" priority="345">
      <formula>IF(RIGHT(TEXT(Y4,"0.#"),1)=".",FALSE,TRUE)</formula>
    </cfRule>
    <cfRule type="expression" dxfId="308" priority="346">
      <formula>IF(RIGHT(TEXT(Y4,"0.#"),1)=".",TRUE,FALSE)</formula>
    </cfRule>
  </conditionalFormatting>
  <conditionalFormatting sqref="AU5">
    <cfRule type="expression" dxfId="307" priority="343">
      <formula>IF(RIGHT(TEXT(AU5,"0.#"),1)=".",FALSE,TRUE)</formula>
    </cfRule>
    <cfRule type="expression" dxfId="306" priority="344">
      <formula>IF(RIGHT(TEXT(AU5,"0.#"),1)=".",TRUE,FALSE)</formula>
    </cfRule>
  </conditionalFormatting>
  <conditionalFormatting sqref="AU6">
    <cfRule type="expression" dxfId="305" priority="341">
      <formula>IF(RIGHT(TEXT(AU6,"0.#"),1)=".",FALSE,TRUE)</formula>
    </cfRule>
    <cfRule type="expression" dxfId="304" priority="342">
      <formula>IF(RIGHT(TEXT(AU6,"0.#"),1)=".",TRUE,FALSE)</formula>
    </cfRule>
  </conditionalFormatting>
  <conditionalFormatting sqref="AU4">
    <cfRule type="expression" dxfId="303" priority="339">
      <formula>IF(RIGHT(TEXT(AU4,"0.#"),1)=".",FALSE,TRUE)</formula>
    </cfRule>
    <cfRule type="expression" dxfId="302" priority="340">
      <formula>IF(RIGHT(TEXT(AU4,"0.#"),1)=".",TRUE,FALSE)</formula>
    </cfRule>
  </conditionalFormatting>
  <conditionalFormatting sqref="Y10">
    <cfRule type="expression" dxfId="301" priority="335">
      <formula>IF(RIGHT(TEXT(Y10,"0.#"),1)=".",FALSE,TRUE)</formula>
    </cfRule>
    <cfRule type="expression" dxfId="300" priority="336">
      <formula>IF(RIGHT(TEXT(Y10,"0.#"),1)=".",TRUE,FALSE)</formula>
    </cfRule>
  </conditionalFormatting>
  <conditionalFormatting sqref="Y9">
    <cfRule type="expression" dxfId="299" priority="333">
      <formula>IF(RIGHT(TEXT(Y9,"0.#"),1)=".",FALSE,TRUE)</formula>
    </cfRule>
    <cfRule type="expression" dxfId="298" priority="334">
      <formula>IF(RIGHT(TEXT(Y9,"0.#"),1)=".",TRUE,FALSE)</formula>
    </cfRule>
  </conditionalFormatting>
  <conditionalFormatting sqref="AU10">
    <cfRule type="expression" dxfId="297" priority="329">
      <formula>IF(RIGHT(TEXT(AU10,"0.#"),1)=".",FALSE,TRUE)</formula>
    </cfRule>
    <cfRule type="expression" dxfId="296" priority="330">
      <formula>IF(RIGHT(TEXT(AU10,"0.#"),1)=".",TRUE,FALSE)</formula>
    </cfRule>
  </conditionalFormatting>
  <conditionalFormatting sqref="AU9">
    <cfRule type="expression" dxfId="295" priority="327">
      <formula>IF(RIGHT(TEXT(AU9,"0.#"),1)=".",FALSE,TRUE)</formula>
    </cfRule>
    <cfRule type="expression" dxfId="294" priority="328">
      <formula>IF(RIGHT(TEXT(AU9,"0.#"),1)=".",TRUE,FALSE)</formula>
    </cfRule>
  </conditionalFormatting>
  <conditionalFormatting sqref="Y19">
    <cfRule type="expression" dxfId="293" priority="323">
      <formula>IF(RIGHT(TEXT(Y19,"0.#"),1)=".",FALSE,TRUE)</formula>
    </cfRule>
    <cfRule type="expression" dxfId="292" priority="324">
      <formula>IF(RIGHT(TEXT(Y19,"0.#"),1)=".",TRUE,FALSE)</formula>
    </cfRule>
  </conditionalFormatting>
  <conditionalFormatting sqref="AU19">
    <cfRule type="expression" dxfId="291" priority="317">
      <formula>IF(RIGHT(TEXT(AU19,"0.#"),1)=".",FALSE,TRUE)</formula>
    </cfRule>
    <cfRule type="expression" dxfId="290" priority="318">
      <formula>IF(RIGHT(TEXT(AU19,"0.#"),1)=".",TRUE,FALSE)</formula>
    </cfRule>
  </conditionalFormatting>
  <conditionalFormatting sqref="Y27">
    <cfRule type="expression" dxfId="289" priority="311">
      <formula>IF(RIGHT(TEXT(Y27,"0.#"),1)=".",FALSE,TRUE)</formula>
    </cfRule>
    <cfRule type="expression" dxfId="288" priority="312">
      <formula>IF(RIGHT(TEXT(Y27,"0.#"),1)=".",TRUE,FALSE)</formula>
    </cfRule>
  </conditionalFormatting>
  <conditionalFormatting sqref="AU27">
    <cfRule type="expression" dxfId="287" priority="305">
      <formula>IF(RIGHT(TEXT(AU27,"0.#"),1)=".",FALSE,TRUE)</formula>
    </cfRule>
    <cfRule type="expression" dxfId="286" priority="306">
      <formula>IF(RIGHT(TEXT(AU27,"0.#"),1)=".",TRUE,FALSE)</formula>
    </cfRule>
  </conditionalFormatting>
  <conditionalFormatting sqref="Y35">
    <cfRule type="expression" dxfId="285" priority="299">
      <formula>IF(RIGHT(TEXT(Y35,"0.#"),1)=".",FALSE,TRUE)</formula>
    </cfRule>
    <cfRule type="expression" dxfId="284" priority="300">
      <formula>IF(RIGHT(TEXT(Y35,"0.#"),1)=".",TRUE,FALSE)</formula>
    </cfRule>
  </conditionalFormatting>
  <conditionalFormatting sqref="AU35">
    <cfRule type="expression" dxfId="283" priority="293">
      <formula>IF(RIGHT(TEXT(AU35,"0.#"),1)=".",FALSE,TRUE)</formula>
    </cfRule>
    <cfRule type="expression" dxfId="282" priority="294">
      <formula>IF(RIGHT(TEXT(AU35,"0.#"),1)=".",TRUE,FALSE)</formula>
    </cfRule>
  </conditionalFormatting>
  <conditionalFormatting sqref="Y43">
    <cfRule type="expression" dxfId="281" priority="287">
      <formula>IF(RIGHT(TEXT(Y43,"0.#"),1)=".",FALSE,TRUE)</formula>
    </cfRule>
    <cfRule type="expression" dxfId="280" priority="288">
      <formula>IF(RIGHT(TEXT(Y43,"0.#"),1)=".",TRUE,FALSE)</formula>
    </cfRule>
  </conditionalFormatting>
  <conditionalFormatting sqref="AU43">
    <cfRule type="expression" dxfId="279" priority="281">
      <formula>IF(RIGHT(TEXT(AU43,"0.#"),1)=".",FALSE,TRUE)</formula>
    </cfRule>
    <cfRule type="expression" dxfId="278" priority="282">
      <formula>IF(RIGHT(TEXT(AU43,"0.#"),1)=".",TRUE,FALSE)</formula>
    </cfRule>
  </conditionalFormatting>
  <conditionalFormatting sqref="Y52">
    <cfRule type="expression" dxfId="277" priority="275">
      <formula>IF(RIGHT(TEXT(Y52,"0.#"),1)=".",FALSE,TRUE)</formula>
    </cfRule>
    <cfRule type="expression" dxfId="276" priority="276">
      <formula>IF(RIGHT(TEXT(Y52,"0.#"),1)=".",TRUE,FALSE)</formula>
    </cfRule>
  </conditionalFormatting>
  <conditionalFormatting sqref="Y51">
    <cfRule type="expression" dxfId="275" priority="273">
      <formula>IF(RIGHT(TEXT(Y51,"0.#"),1)=".",FALSE,TRUE)</formula>
    </cfRule>
    <cfRule type="expression" dxfId="274" priority="274">
      <formula>IF(RIGHT(TEXT(Y51,"0.#"),1)=".",TRUE,FALSE)</formula>
    </cfRule>
  </conditionalFormatting>
  <conditionalFormatting sqref="AU52">
    <cfRule type="expression" dxfId="273" priority="269">
      <formula>IF(RIGHT(TEXT(AU52,"0.#"),1)=".",FALSE,TRUE)</formula>
    </cfRule>
    <cfRule type="expression" dxfId="272" priority="270">
      <formula>IF(RIGHT(TEXT(AU52,"0.#"),1)=".",TRUE,FALSE)</formula>
    </cfRule>
  </conditionalFormatting>
  <conditionalFormatting sqref="Y61">
    <cfRule type="expression" dxfId="271" priority="263">
      <formula>IF(RIGHT(TEXT(Y61,"0.#"),1)=".",FALSE,TRUE)</formula>
    </cfRule>
    <cfRule type="expression" dxfId="270" priority="264">
      <formula>IF(RIGHT(TEXT(Y61,"0.#"),1)=".",TRUE,FALSE)</formula>
    </cfRule>
  </conditionalFormatting>
  <conditionalFormatting sqref="AU61">
    <cfRule type="expression" dxfId="269" priority="257">
      <formula>IF(RIGHT(TEXT(AU61,"0.#"),1)=".",FALSE,TRUE)</formula>
    </cfRule>
    <cfRule type="expression" dxfId="268" priority="258">
      <formula>IF(RIGHT(TEXT(AU61,"0.#"),1)=".",TRUE,FALSE)</formula>
    </cfRule>
  </conditionalFormatting>
  <conditionalFormatting sqref="Y70">
    <cfRule type="expression" dxfId="267" priority="251">
      <formula>IF(RIGHT(TEXT(Y70,"0.#"),1)=".",FALSE,TRUE)</formula>
    </cfRule>
    <cfRule type="expression" dxfId="266" priority="252">
      <formula>IF(RIGHT(TEXT(Y70,"0.#"),1)=".",TRUE,FALSE)</formula>
    </cfRule>
  </conditionalFormatting>
  <conditionalFormatting sqref="AU66">
    <cfRule type="expression" dxfId="265" priority="247">
      <formula>IF(RIGHT(TEXT(AU66,"0.#"),1)=".",FALSE,TRUE)</formula>
    </cfRule>
    <cfRule type="expression" dxfId="264" priority="248">
      <formula>IF(RIGHT(TEXT(AU66,"0.#"),1)=".",TRUE,FALSE)</formula>
    </cfRule>
  </conditionalFormatting>
  <conditionalFormatting sqref="AU70">
    <cfRule type="expression" dxfId="263" priority="245">
      <formula>IF(RIGHT(TEXT(AU70,"0.#"),1)=".",FALSE,TRUE)</formula>
    </cfRule>
    <cfRule type="expression" dxfId="262" priority="246">
      <formula>IF(RIGHT(TEXT(AU70,"0.#"),1)=".",TRUE,FALSE)</formula>
    </cfRule>
  </conditionalFormatting>
  <conditionalFormatting sqref="AU67:AU69 AU65">
    <cfRule type="expression" dxfId="261" priority="243">
      <formula>IF(RIGHT(TEXT(AU65,"0.#"),1)=".",FALSE,TRUE)</formula>
    </cfRule>
    <cfRule type="expression" dxfId="260" priority="244">
      <formula>IF(RIGHT(TEXT(AU65,"0.#"),1)=".",TRUE,FALSE)</formula>
    </cfRule>
  </conditionalFormatting>
  <conditionalFormatting sqref="Y66">
    <cfRule type="expression" dxfId="259" priority="59">
      <formula>IF(RIGHT(TEXT(Y66,"0.#"),1)=".",FALSE,TRUE)</formula>
    </cfRule>
    <cfRule type="expression" dxfId="258" priority="60">
      <formula>IF(RIGHT(TEXT(Y66,"0.#"),1)=".",TRUE,FALSE)</formula>
    </cfRule>
  </conditionalFormatting>
  <conditionalFormatting sqref="Y67:Y69 Y65">
    <cfRule type="expression" dxfId="257" priority="57">
      <formula>IF(RIGHT(TEXT(Y65,"0.#"),1)=".",FALSE,TRUE)</formula>
    </cfRule>
    <cfRule type="expression" dxfId="256" priority="58">
      <formula>IF(RIGHT(TEXT(Y65,"0.#"),1)=".",TRUE,FALSE)</formula>
    </cfRule>
  </conditionalFormatting>
  <conditionalFormatting sqref="AU56">
    <cfRule type="expression" dxfId="255" priority="55">
      <formula>IF(RIGHT(TEXT(AU56,"0.#"),1)=".",FALSE,TRUE)</formula>
    </cfRule>
    <cfRule type="expression" dxfId="254" priority="56">
      <formula>IF(RIGHT(TEXT(AU56,"0.#"),1)=".",TRUE,FALSE)</formula>
    </cfRule>
  </conditionalFormatting>
  <conditionalFormatting sqref="AU57:AU60 AU55">
    <cfRule type="expression" dxfId="253" priority="53">
      <formula>IF(RIGHT(TEXT(AU55,"0.#"),1)=".",FALSE,TRUE)</formula>
    </cfRule>
    <cfRule type="expression" dxfId="252" priority="54">
      <formula>IF(RIGHT(TEXT(AU55,"0.#"),1)=".",TRUE,FALSE)</formula>
    </cfRule>
  </conditionalFormatting>
  <conditionalFormatting sqref="Y56">
    <cfRule type="expression" dxfId="251" priority="51">
      <formula>IF(RIGHT(TEXT(Y56,"0.#"),1)=".",FALSE,TRUE)</formula>
    </cfRule>
    <cfRule type="expression" dxfId="250" priority="52">
      <formula>IF(RIGHT(TEXT(Y56,"0.#"),1)=".",TRUE,FALSE)</formula>
    </cfRule>
  </conditionalFormatting>
  <conditionalFormatting sqref="Y57:Y60 Y55">
    <cfRule type="expression" dxfId="249" priority="49">
      <formula>IF(RIGHT(TEXT(Y55,"0.#"),1)=".",FALSE,TRUE)</formula>
    </cfRule>
    <cfRule type="expression" dxfId="248" priority="50">
      <formula>IF(RIGHT(TEXT(Y55,"0.#"),1)=".",TRUE,FALSE)</formula>
    </cfRule>
  </conditionalFormatting>
  <conditionalFormatting sqref="AU47">
    <cfRule type="expression" dxfId="247" priority="47">
      <formula>IF(RIGHT(TEXT(AU47,"0.#"),1)=".",FALSE,TRUE)</formula>
    </cfRule>
    <cfRule type="expression" dxfId="246" priority="48">
      <formula>IF(RIGHT(TEXT(AU47,"0.#"),1)=".",TRUE,FALSE)</formula>
    </cfRule>
  </conditionalFormatting>
  <conditionalFormatting sqref="AU48:AU51 AU46">
    <cfRule type="expression" dxfId="245" priority="45">
      <formula>IF(RIGHT(TEXT(AU46,"0.#"),1)=".",FALSE,TRUE)</formula>
    </cfRule>
    <cfRule type="expression" dxfId="244" priority="46">
      <formula>IF(RIGHT(TEXT(AU46,"0.#"),1)=".",TRUE,FALSE)</formula>
    </cfRule>
  </conditionalFormatting>
  <conditionalFormatting sqref="Y47">
    <cfRule type="expression" dxfId="243" priority="43">
      <formula>IF(RIGHT(TEXT(Y47,"0.#"),1)=".",FALSE,TRUE)</formula>
    </cfRule>
    <cfRule type="expression" dxfId="242" priority="44">
      <formula>IF(RIGHT(TEXT(Y47,"0.#"),1)=".",TRUE,FALSE)</formula>
    </cfRule>
  </conditionalFormatting>
  <conditionalFormatting sqref="Y48:Y50 Y46">
    <cfRule type="expression" dxfId="241" priority="41">
      <formula>IF(RIGHT(TEXT(Y46,"0.#"),1)=".",FALSE,TRUE)</formula>
    </cfRule>
    <cfRule type="expression" dxfId="240" priority="42">
      <formula>IF(RIGHT(TEXT(Y46,"0.#"),1)=".",TRUE,FALSE)</formula>
    </cfRule>
  </conditionalFormatting>
  <conditionalFormatting sqref="AU39">
    <cfRule type="expression" dxfId="239" priority="39">
      <formula>IF(RIGHT(TEXT(AU39,"0.#"),1)=".",FALSE,TRUE)</formula>
    </cfRule>
    <cfRule type="expression" dxfId="238" priority="40">
      <formula>IF(RIGHT(TEXT(AU39,"0.#"),1)=".",TRUE,FALSE)</formula>
    </cfRule>
  </conditionalFormatting>
  <conditionalFormatting sqref="AU40:AU42 AU38">
    <cfRule type="expression" dxfId="237" priority="37">
      <formula>IF(RIGHT(TEXT(AU38,"0.#"),1)=".",FALSE,TRUE)</formula>
    </cfRule>
    <cfRule type="expression" dxfId="236" priority="38">
      <formula>IF(RIGHT(TEXT(AU38,"0.#"),1)=".",TRUE,FALSE)</formula>
    </cfRule>
  </conditionalFormatting>
  <conditionalFormatting sqref="Y39">
    <cfRule type="expression" dxfId="235" priority="35">
      <formula>IF(RIGHT(TEXT(Y39,"0.#"),1)=".",FALSE,TRUE)</formula>
    </cfRule>
    <cfRule type="expression" dxfId="234" priority="36">
      <formula>IF(RIGHT(TEXT(Y39,"0.#"),1)=".",TRUE,FALSE)</formula>
    </cfRule>
  </conditionalFormatting>
  <conditionalFormatting sqref="Y40:Y42 Y38">
    <cfRule type="expression" dxfId="233" priority="33">
      <formula>IF(RIGHT(TEXT(Y38,"0.#"),1)=".",FALSE,TRUE)</formula>
    </cfRule>
    <cfRule type="expression" dxfId="232" priority="34">
      <formula>IF(RIGHT(TEXT(Y38,"0.#"),1)=".",TRUE,FALSE)</formula>
    </cfRule>
  </conditionalFormatting>
  <conditionalFormatting sqref="AU32">
    <cfRule type="expression" dxfId="231" priority="31">
      <formula>IF(RIGHT(TEXT(AU32,"0.#"),1)=".",FALSE,TRUE)</formula>
    </cfRule>
    <cfRule type="expression" dxfId="230" priority="32">
      <formula>IF(RIGHT(TEXT(AU32,"0.#"),1)=".",TRUE,FALSE)</formula>
    </cfRule>
  </conditionalFormatting>
  <conditionalFormatting sqref="AU33:AU34 AU31">
    <cfRule type="expression" dxfId="229" priority="29">
      <formula>IF(RIGHT(TEXT(AU31,"0.#"),1)=".",FALSE,TRUE)</formula>
    </cfRule>
    <cfRule type="expression" dxfId="228" priority="30">
      <formula>IF(RIGHT(TEXT(AU31,"0.#"),1)=".",TRUE,FALSE)</formula>
    </cfRule>
  </conditionalFormatting>
  <conditionalFormatting sqref="Y32">
    <cfRule type="expression" dxfId="227" priority="27">
      <formula>IF(RIGHT(TEXT(Y32,"0.#"),1)=".",FALSE,TRUE)</formula>
    </cfRule>
    <cfRule type="expression" dxfId="226" priority="28">
      <formula>IF(RIGHT(TEXT(Y32,"0.#"),1)=".",TRUE,FALSE)</formula>
    </cfRule>
  </conditionalFormatting>
  <conditionalFormatting sqref="Y33:Y34 Y31">
    <cfRule type="expression" dxfId="225" priority="25">
      <formula>IF(RIGHT(TEXT(Y31,"0.#"),1)=".",FALSE,TRUE)</formula>
    </cfRule>
    <cfRule type="expression" dxfId="224" priority="26">
      <formula>IF(RIGHT(TEXT(Y31,"0.#"),1)=".",TRUE,FALSE)</formula>
    </cfRule>
  </conditionalFormatting>
  <conditionalFormatting sqref="AU23">
    <cfRule type="expression" dxfId="223" priority="23">
      <formula>IF(RIGHT(TEXT(AU23,"0.#"),1)=".",FALSE,TRUE)</formula>
    </cfRule>
    <cfRule type="expression" dxfId="222" priority="24">
      <formula>IF(RIGHT(TEXT(AU23,"0.#"),1)=".",TRUE,FALSE)</formula>
    </cfRule>
  </conditionalFormatting>
  <conditionalFormatting sqref="AU24:AU26 AU22">
    <cfRule type="expression" dxfId="221" priority="21">
      <formula>IF(RIGHT(TEXT(AU22,"0.#"),1)=".",FALSE,TRUE)</formula>
    </cfRule>
    <cfRule type="expression" dxfId="220" priority="22">
      <formula>IF(RIGHT(TEXT(AU22,"0.#"),1)=".",TRUE,FALSE)</formula>
    </cfRule>
  </conditionalFormatting>
  <conditionalFormatting sqref="Y23">
    <cfRule type="expression" dxfId="219" priority="19">
      <formula>IF(RIGHT(TEXT(Y23,"0.#"),1)=".",FALSE,TRUE)</formula>
    </cfRule>
    <cfRule type="expression" dxfId="218" priority="20">
      <formula>IF(RIGHT(TEXT(Y23,"0.#"),1)=".",TRUE,FALSE)</formula>
    </cfRule>
  </conditionalFormatting>
  <conditionalFormatting sqref="Y24:Y26 Y22">
    <cfRule type="expression" dxfId="217" priority="17">
      <formula>IF(RIGHT(TEXT(Y22,"0.#"),1)=".",FALSE,TRUE)</formula>
    </cfRule>
    <cfRule type="expression" dxfId="216" priority="18">
      <formula>IF(RIGHT(TEXT(Y22,"0.#"),1)=".",TRUE,FALSE)</formula>
    </cfRule>
  </conditionalFormatting>
  <conditionalFormatting sqref="AU14">
    <cfRule type="expression" dxfId="215" priority="15">
      <formula>IF(RIGHT(TEXT(AU14,"0.#"),1)=".",FALSE,TRUE)</formula>
    </cfRule>
    <cfRule type="expression" dxfId="214" priority="16">
      <formula>IF(RIGHT(TEXT(AU14,"0.#"),1)=".",TRUE,FALSE)</formula>
    </cfRule>
  </conditionalFormatting>
  <conditionalFormatting sqref="AU15:AU18 AU13">
    <cfRule type="expression" dxfId="213" priority="13">
      <formula>IF(RIGHT(TEXT(AU13,"0.#"),1)=".",FALSE,TRUE)</formula>
    </cfRule>
    <cfRule type="expression" dxfId="212" priority="14">
      <formula>IF(RIGHT(TEXT(AU13,"0.#"),1)=".",TRUE,FALSE)</formula>
    </cfRule>
  </conditionalFormatting>
  <conditionalFormatting sqref="Y14">
    <cfRule type="expression" dxfId="211" priority="11">
      <formula>IF(RIGHT(TEXT(Y14,"0.#"),1)=".",FALSE,TRUE)</formula>
    </cfRule>
    <cfRule type="expression" dxfId="210" priority="12">
      <formula>IF(RIGHT(TEXT(Y14,"0.#"),1)=".",TRUE,FALSE)</formula>
    </cfRule>
  </conditionalFormatting>
  <conditionalFormatting sqref="Y13">
    <cfRule type="expression" dxfId="209" priority="9">
      <formula>IF(RIGHT(TEXT(Y13,"0.#"),1)=".",FALSE,TRUE)</formula>
    </cfRule>
    <cfRule type="expression" dxfId="208" priority="10">
      <formula>IF(RIGHT(TEXT(Y13,"0.#"),1)=".",TRUE,FALSE)</formula>
    </cfRule>
  </conditionalFormatting>
  <conditionalFormatting sqref="Y16">
    <cfRule type="expression" dxfId="207" priority="7">
      <formula>IF(RIGHT(TEXT(Y16,"0.#"),1)=".",FALSE,TRUE)</formula>
    </cfRule>
    <cfRule type="expression" dxfId="206" priority="8">
      <formula>IF(RIGHT(TEXT(Y16,"0.#"),1)=".",TRUE,FALSE)</formula>
    </cfRule>
  </conditionalFormatting>
  <conditionalFormatting sqref="Y17">
    <cfRule type="expression" dxfId="205" priority="5">
      <formula>IF(RIGHT(TEXT(Y17,"0.#"),1)=".",FALSE,TRUE)</formula>
    </cfRule>
    <cfRule type="expression" dxfId="204" priority="6">
      <formula>IF(RIGHT(TEXT(Y17,"0.#"),1)=".",TRUE,FALSE)</formula>
    </cfRule>
  </conditionalFormatting>
  <conditionalFormatting sqref="Y18">
    <cfRule type="expression" dxfId="203" priority="3">
      <formula>IF(RIGHT(TEXT(Y18,"0.#"),1)=".",FALSE,TRUE)</formula>
    </cfRule>
    <cfRule type="expression" dxfId="202" priority="4">
      <formula>IF(RIGHT(TEXT(Y18,"0.#"),1)=".",TRUE,FALSE)</formula>
    </cfRule>
  </conditionalFormatting>
  <conditionalFormatting sqref="Y15">
    <cfRule type="expression" dxfId="201" priority="1">
      <formula>IF(RIGHT(TEXT(Y15,"0.#"),1)=".",FALSE,TRUE)</formula>
    </cfRule>
    <cfRule type="expression" dxfId="200" priority="2">
      <formula>IF(RIGHT(TEXT(Y15,"0.#"),1)=".",TRUE,FALSE)</formula>
    </cfRule>
  </conditionalFormatting>
  <dataValidations count="1">
    <dataValidation type="custom" imeMode="disabled" allowBlank="1" showInputMessage="1" showErrorMessage="1" sqref="Y4:AB5 AU4:AX5 Y9:AB9 AU9:AX9 Y13:AB18 AU13:AX18 Y22:AB26 AU22:AX26 Y31:AB34 AU31:AX34 Y38:AB42 AU38:AX42 Y46:AB51 AU46:AX51 Y55:AB60 AU55:AX60 Y65:AB69 AU65:AX69 CM19:CP24 BQ19:BT2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28"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185"/>
  <sheetViews>
    <sheetView view="pageBreakPreview" zoomScale="85" zoomScaleNormal="75" zoomScaleSheetLayoutView="85" zoomScalePageLayoutView="70" workbookViewId="0"/>
  </sheetViews>
  <sheetFormatPr defaultColWidth="9" defaultRowHeight="13.5" x14ac:dyDescent="0.15"/>
  <cols>
    <col min="1" max="2" width="2.625" style="33" customWidth="1"/>
    <col min="3" max="33" width="2.625" style="61" customWidth="1"/>
    <col min="34" max="37" width="3.5" style="61" customWidth="1"/>
    <col min="38" max="41" width="2.625" style="61" customWidth="1"/>
    <col min="42" max="50" width="3.25" style="62" customWidth="1"/>
    <col min="51" max="51" width="11.125" style="33" hidden="1" customWidth="1"/>
    <col min="52" max="57" width="2.25" style="33" customWidth="1"/>
    <col min="58" max="61" width="9" style="33"/>
    <col min="62" max="62" width="27.875" style="33" customWidth="1"/>
    <col min="63" max="63" width="12.25" style="33" customWidth="1"/>
    <col min="64" max="16384" width="9" style="33"/>
  </cols>
  <sheetData>
    <row r="1" spans="1:52" ht="23.25" customHeight="1" x14ac:dyDescent="0.15">
      <c r="P1" s="62"/>
      <c r="Q1" s="62"/>
      <c r="R1" s="62"/>
      <c r="S1" s="62"/>
      <c r="T1" s="62"/>
      <c r="U1" s="62"/>
      <c r="V1" s="62"/>
      <c r="W1" s="62"/>
      <c r="X1" s="62"/>
      <c r="Y1" s="63"/>
      <c r="Z1" s="63"/>
      <c r="AA1" s="63"/>
      <c r="AB1" s="63"/>
      <c r="AC1" s="63"/>
      <c r="AD1" s="63"/>
      <c r="AE1" s="63"/>
      <c r="AF1" s="63"/>
      <c r="AG1" s="63"/>
      <c r="AH1" s="63"/>
      <c r="AI1" s="63"/>
      <c r="AJ1" s="63"/>
      <c r="AK1" s="63"/>
      <c r="AL1" s="63"/>
      <c r="AM1" s="63"/>
      <c r="AN1" s="63"/>
      <c r="AO1" s="63"/>
      <c r="AP1" s="64"/>
      <c r="AQ1" s="64"/>
      <c r="AR1" s="64"/>
      <c r="AS1" s="64"/>
      <c r="AT1" s="64"/>
      <c r="AU1" s="64"/>
      <c r="AV1" s="64"/>
      <c r="AW1" s="65"/>
    </row>
    <row r="2" spans="1:52" x14ac:dyDescent="0.15">
      <c r="A2" s="9"/>
      <c r="B2" s="45" t="s">
        <v>223</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c r="AY2">
        <f>COUNTA($C$4)</f>
        <v>1</v>
      </c>
    </row>
    <row r="3" spans="1:52" customFormat="1" ht="59.25" customHeight="1" x14ac:dyDescent="0.15">
      <c r="A3" s="666"/>
      <c r="B3" s="666"/>
      <c r="C3" s="666" t="s">
        <v>24</v>
      </c>
      <c r="D3" s="666"/>
      <c r="E3" s="666"/>
      <c r="F3" s="666"/>
      <c r="G3" s="666"/>
      <c r="H3" s="666"/>
      <c r="I3" s="666"/>
      <c r="J3" s="797" t="s">
        <v>204</v>
      </c>
      <c r="K3" s="798"/>
      <c r="L3" s="798"/>
      <c r="M3" s="798"/>
      <c r="N3" s="798"/>
      <c r="O3" s="798"/>
      <c r="P3" s="345" t="s">
        <v>25</v>
      </c>
      <c r="Q3" s="345"/>
      <c r="R3" s="345"/>
      <c r="S3" s="345"/>
      <c r="T3" s="345"/>
      <c r="U3" s="345"/>
      <c r="V3" s="345"/>
      <c r="W3" s="345"/>
      <c r="X3" s="345"/>
      <c r="Y3" s="668" t="s">
        <v>237</v>
      </c>
      <c r="Z3" s="669"/>
      <c r="AA3" s="669"/>
      <c r="AB3" s="669"/>
      <c r="AC3" s="797" t="s">
        <v>231</v>
      </c>
      <c r="AD3" s="797"/>
      <c r="AE3" s="797"/>
      <c r="AF3" s="797"/>
      <c r="AG3" s="797"/>
      <c r="AH3" s="668" t="s">
        <v>197</v>
      </c>
      <c r="AI3" s="666"/>
      <c r="AJ3" s="666"/>
      <c r="AK3" s="666"/>
      <c r="AL3" s="666" t="s">
        <v>19</v>
      </c>
      <c r="AM3" s="666"/>
      <c r="AN3" s="666"/>
      <c r="AO3" s="670"/>
      <c r="AP3" s="799" t="s">
        <v>205</v>
      </c>
      <c r="AQ3" s="799"/>
      <c r="AR3" s="799"/>
      <c r="AS3" s="799"/>
      <c r="AT3" s="799"/>
      <c r="AU3" s="799"/>
      <c r="AV3" s="799"/>
      <c r="AW3" s="799"/>
      <c r="AX3" s="799"/>
      <c r="AY3">
        <f>$AY$2</f>
        <v>1</v>
      </c>
      <c r="AZ3" s="33"/>
    </row>
    <row r="4" spans="1:52" ht="30" customHeight="1" x14ac:dyDescent="0.15">
      <c r="A4" s="790">
        <v>1</v>
      </c>
      <c r="B4" s="790">
        <v>1</v>
      </c>
      <c r="C4" s="803" t="s">
        <v>869</v>
      </c>
      <c r="D4" s="801"/>
      <c r="E4" s="801"/>
      <c r="F4" s="801"/>
      <c r="G4" s="801"/>
      <c r="H4" s="801"/>
      <c r="I4" s="802"/>
      <c r="J4" s="675">
        <v>6010001030403</v>
      </c>
      <c r="K4" s="676"/>
      <c r="L4" s="676"/>
      <c r="M4" s="676"/>
      <c r="N4" s="676"/>
      <c r="O4" s="676"/>
      <c r="P4" s="677" t="s">
        <v>874</v>
      </c>
      <c r="Q4" s="678"/>
      <c r="R4" s="678"/>
      <c r="S4" s="678"/>
      <c r="T4" s="678"/>
      <c r="U4" s="678"/>
      <c r="V4" s="678"/>
      <c r="W4" s="678"/>
      <c r="X4" s="678"/>
      <c r="Y4" s="679">
        <v>128.38</v>
      </c>
      <c r="Z4" s="680"/>
      <c r="AA4" s="680"/>
      <c r="AB4" s="681"/>
      <c r="AC4" s="791" t="s">
        <v>248</v>
      </c>
      <c r="AD4" s="791"/>
      <c r="AE4" s="791"/>
      <c r="AF4" s="791"/>
      <c r="AG4" s="791"/>
      <c r="AH4" s="792">
        <v>3</v>
      </c>
      <c r="AI4" s="793"/>
      <c r="AJ4" s="793"/>
      <c r="AK4" s="793"/>
      <c r="AL4" s="686" t="s">
        <v>880</v>
      </c>
      <c r="AM4" s="687"/>
      <c r="AN4" s="687"/>
      <c r="AO4" s="688"/>
      <c r="AP4" s="689"/>
      <c r="AQ4" s="689"/>
      <c r="AR4" s="689"/>
      <c r="AS4" s="689"/>
      <c r="AT4" s="689"/>
      <c r="AU4" s="689"/>
      <c r="AV4" s="689"/>
      <c r="AW4" s="689"/>
      <c r="AX4" s="689"/>
      <c r="AY4">
        <f>$AY$2</f>
        <v>1</v>
      </c>
    </row>
    <row r="5" spans="1:52" ht="45" customHeight="1" x14ac:dyDescent="0.15">
      <c r="A5" s="790">
        <v>2</v>
      </c>
      <c r="B5" s="790">
        <v>1</v>
      </c>
      <c r="C5" s="803" t="s">
        <v>870</v>
      </c>
      <c r="D5" s="801"/>
      <c r="E5" s="801"/>
      <c r="F5" s="801"/>
      <c r="G5" s="801"/>
      <c r="H5" s="801"/>
      <c r="I5" s="802"/>
      <c r="J5" s="675">
        <v>3010401011971</v>
      </c>
      <c r="K5" s="676"/>
      <c r="L5" s="676"/>
      <c r="M5" s="676"/>
      <c r="N5" s="676"/>
      <c r="O5" s="676"/>
      <c r="P5" s="677" t="s">
        <v>875</v>
      </c>
      <c r="Q5" s="678"/>
      <c r="R5" s="678"/>
      <c r="S5" s="678"/>
      <c r="T5" s="678"/>
      <c r="U5" s="678"/>
      <c r="V5" s="678"/>
      <c r="W5" s="678"/>
      <c r="X5" s="678"/>
      <c r="Y5" s="679">
        <v>43.02</v>
      </c>
      <c r="Z5" s="680"/>
      <c r="AA5" s="680"/>
      <c r="AB5" s="681"/>
      <c r="AC5" s="791" t="s">
        <v>248</v>
      </c>
      <c r="AD5" s="791"/>
      <c r="AE5" s="791"/>
      <c r="AF5" s="791"/>
      <c r="AG5" s="791"/>
      <c r="AH5" s="792">
        <v>1</v>
      </c>
      <c r="AI5" s="793"/>
      <c r="AJ5" s="793"/>
      <c r="AK5" s="793"/>
      <c r="AL5" s="686" t="s">
        <v>880</v>
      </c>
      <c r="AM5" s="687"/>
      <c r="AN5" s="687"/>
      <c r="AO5" s="688"/>
      <c r="AP5" s="689"/>
      <c r="AQ5" s="689"/>
      <c r="AR5" s="689"/>
      <c r="AS5" s="689"/>
      <c r="AT5" s="689"/>
      <c r="AU5" s="689"/>
      <c r="AV5" s="689"/>
      <c r="AW5" s="689"/>
      <c r="AX5" s="689"/>
      <c r="AY5">
        <f>COUNTA($C$5)</f>
        <v>1</v>
      </c>
    </row>
    <row r="6" spans="1:52" ht="45" customHeight="1" x14ac:dyDescent="0.15">
      <c r="A6" s="790">
        <v>3</v>
      </c>
      <c r="B6" s="790">
        <v>1</v>
      </c>
      <c r="C6" s="803" t="s">
        <v>871</v>
      </c>
      <c r="D6" s="801"/>
      <c r="E6" s="801"/>
      <c r="F6" s="801"/>
      <c r="G6" s="801"/>
      <c r="H6" s="801"/>
      <c r="I6" s="802"/>
      <c r="J6" s="675">
        <v>6010001030403</v>
      </c>
      <c r="K6" s="676"/>
      <c r="L6" s="676"/>
      <c r="M6" s="676"/>
      <c r="N6" s="676"/>
      <c r="O6" s="676"/>
      <c r="P6" s="677" t="s">
        <v>876</v>
      </c>
      <c r="Q6" s="678"/>
      <c r="R6" s="678"/>
      <c r="S6" s="678"/>
      <c r="T6" s="678"/>
      <c r="U6" s="678"/>
      <c r="V6" s="678"/>
      <c r="W6" s="678"/>
      <c r="X6" s="678"/>
      <c r="Y6" s="679">
        <v>37.83</v>
      </c>
      <c r="Z6" s="680"/>
      <c r="AA6" s="680"/>
      <c r="AB6" s="681"/>
      <c r="AC6" s="791" t="s">
        <v>248</v>
      </c>
      <c r="AD6" s="791"/>
      <c r="AE6" s="791"/>
      <c r="AF6" s="791"/>
      <c r="AG6" s="791"/>
      <c r="AH6" s="792">
        <v>1</v>
      </c>
      <c r="AI6" s="793"/>
      <c r="AJ6" s="793"/>
      <c r="AK6" s="793"/>
      <c r="AL6" s="686" t="s">
        <v>880</v>
      </c>
      <c r="AM6" s="687"/>
      <c r="AN6" s="687"/>
      <c r="AO6" s="688"/>
      <c r="AP6" s="689"/>
      <c r="AQ6" s="689"/>
      <c r="AR6" s="689"/>
      <c r="AS6" s="689"/>
      <c r="AT6" s="689"/>
      <c r="AU6" s="689"/>
      <c r="AV6" s="689"/>
      <c r="AW6" s="689"/>
      <c r="AX6" s="689"/>
      <c r="AY6">
        <f>COUNTA($C$6)</f>
        <v>1</v>
      </c>
    </row>
    <row r="7" spans="1:52" ht="45" customHeight="1" x14ac:dyDescent="0.15">
      <c r="A7" s="790">
        <v>4</v>
      </c>
      <c r="B7" s="790">
        <v>1</v>
      </c>
      <c r="C7" s="803" t="s">
        <v>872</v>
      </c>
      <c r="D7" s="801"/>
      <c r="E7" s="801"/>
      <c r="F7" s="801"/>
      <c r="G7" s="801"/>
      <c r="H7" s="801"/>
      <c r="I7" s="802"/>
      <c r="J7" s="675">
        <v>3013301015869</v>
      </c>
      <c r="K7" s="676"/>
      <c r="L7" s="676"/>
      <c r="M7" s="676"/>
      <c r="N7" s="676"/>
      <c r="O7" s="676"/>
      <c r="P7" s="677" t="s">
        <v>877</v>
      </c>
      <c r="Q7" s="678"/>
      <c r="R7" s="678"/>
      <c r="S7" s="678"/>
      <c r="T7" s="678"/>
      <c r="U7" s="678"/>
      <c r="V7" s="678"/>
      <c r="W7" s="678"/>
      <c r="X7" s="678"/>
      <c r="Y7" s="679">
        <v>34.65</v>
      </c>
      <c r="Z7" s="680"/>
      <c r="AA7" s="680"/>
      <c r="AB7" s="681"/>
      <c r="AC7" s="791" t="s">
        <v>248</v>
      </c>
      <c r="AD7" s="791"/>
      <c r="AE7" s="791"/>
      <c r="AF7" s="791"/>
      <c r="AG7" s="791"/>
      <c r="AH7" s="792">
        <v>3</v>
      </c>
      <c r="AI7" s="793"/>
      <c r="AJ7" s="793"/>
      <c r="AK7" s="793"/>
      <c r="AL7" s="686" t="s">
        <v>880</v>
      </c>
      <c r="AM7" s="687"/>
      <c r="AN7" s="687"/>
      <c r="AO7" s="688"/>
      <c r="AP7" s="689"/>
      <c r="AQ7" s="689"/>
      <c r="AR7" s="689"/>
      <c r="AS7" s="689"/>
      <c r="AT7" s="689"/>
      <c r="AU7" s="689"/>
      <c r="AV7" s="689"/>
      <c r="AW7" s="689"/>
      <c r="AX7" s="689"/>
      <c r="AY7">
        <f>COUNTA($C$7)</f>
        <v>1</v>
      </c>
    </row>
    <row r="8" spans="1:52" ht="45" customHeight="1" x14ac:dyDescent="0.15">
      <c r="A8" s="790">
        <v>5</v>
      </c>
      <c r="B8" s="790">
        <v>1</v>
      </c>
      <c r="C8" s="803" t="s">
        <v>873</v>
      </c>
      <c r="D8" s="801"/>
      <c r="E8" s="801"/>
      <c r="F8" s="801"/>
      <c r="G8" s="801"/>
      <c r="H8" s="801"/>
      <c r="I8" s="802"/>
      <c r="J8" s="675">
        <v>1010401023102</v>
      </c>
      <c r="K8" s="676"/>
      <c r="L8" s="676"/>
      <c r="M8" s="676"/>
      <c r="N8" s="676"/>
      <c r="O8" s="676"/>
      <c r="P8" s="677" t="s">
        <v>878</v>
      </c>
      <c r="Q8" s="678"/>
      <c r="R8" s="678"/>
      <c r="S8" s="678"/>
      <c r="T8" s="678"/>
      <c r="U8" s="678"/>
      <c r="V8" s="678"/>
      <c r="W8" s="678"/>
      <c r="X8" s="678"/>
      <c r="Y8" s="679">
        <v>28.38</v>
      </c>
      <c r="Z8" s="680"/>
      <c r="AA8" s="680"/>
      <c r="AB8" s="681"/>
      <c r="AC8" s="791" t="s">
        <v>248</v>
      </c>
      <c r="AD8" s="791"/>
      <c r="AE8" s="791"/>
      <c r="AF8" s="791"/>
      <c r="AG8" s="791"/>
      <c r="AH8" s="792">
        <v>4</v>
      </c>
      <c r="AI8" s="793"/>
      <c r="AJ8" s="793"/>
      <c r="AK8" s="793"/>
      <c r="AL8" s="686" t="s">
        <v>880</v>
      </c>
      <c r="AM8" s="687"/>
      <c r="AN8" s="687"/>
      <c r="AO8" s="688"/>
      <c r="AP8" s="689"/>
      <c r="AQ8" s="689"/>
      <c r="AR8" s="689"/>
      <c r="AS8" s="689"/>
      <c r="AT8" s="689"/>
      <c r="AU8" s="689"/>
      <c r="AV8" s="689"/>
      <c r="AW8" s="689"/>
      <c r="AX8" s="689"/>
      <c r="AY8">
        <f>COUNTA($C$8)</f>
        <v>1</v>
      </c>
    </row>
    <row r="9" spans="1:52" x14ac:dyDescent="0.15">
      <c r="A9" s="37"/>
      <c r="B9" s="37"/>
      <c r="P9" s="62"/>
      <c r="Q9" s="62"/>
      <c r="R9" s="62"/>
      <c r="S9" s="62"/>
      <c r="T9" s="62"/>
      <c r="U9" s="62"/>
      <c r="V9" s="62"/>
      <c r="W9" s="62"/>
      <c r="X9" s="62"/>
      <c r="Y9" s="63"/>
      <c r="Z9" s="63"/>
      <c r="AA9" s="63"/>
      <c r="AB9" s="63"/>
      <c r="AC9" s="63"/>
      <c r="AD9" s="63"/>
      <c r="AE9" s="63"/>
      <c r="AF9" s="63"/>
      <c r="AG9" s="63"/>
      <c r="AH9" s="63"/>
      <c r="AI9" s="63"/>
      <c r="AJ9" s="63"/>
      <c r="AK9" s="63"/>
      <c r="AL9" s="63"/>
      <c r="AM9" s="63"/>
      <c r="AN9" s="63"/>
      <c r="AO9" s="63"/>
      <c r="AY9">
        <f>COUNTA($C$12)</f>
        <v>1</v>
      </c>
    </row>
    <row r="10" spans="1:52" x14ac:dyDescent="0.15">
      <c r="A10" s="9"/>
      <c r="B10" s="45" t="s">
        <v>224</v>
      </c>
      <c r="C10" s="49"/>
      <c r="D10" s="49"/>
      <c r="E10" s="49"/>
      <c r="F10" s="49"/>
      <c r="G10" s="49"/>
      <c r="H10" s="49"/>
      <c r="I10" s="49"/>
      <c r="J10" s="49"/>
      <c r="K10" s="49"/>
      <c r="L10" s="49"/>
      <c r="M10" s="49"/>
      <c r="N10" s="49"/>
      <c r="O10" s="49"/>
      <c r="P10" s="54"/>
      <c r="Q10" s="54"/>
      <c r="R10" s="54"/>
      <c r="S10" s="54"/>
      <c r="T10" s="54"/>
      <c r="U10" s="54"/>
      <c r="V10" s="54"/>
      <c r="W10" s="54"/>
      <c r="X10" s="54"/>
      <c r="Y10" s="55"/>
      <c r="Z10" s="55"/>
      <c r="AA10" s="55"/>
      <c r="AB10" s="55"/>
      <c r="AC10" s="55"/>
      <c r="AD10" s="55"/>
      <c r="AE10" s="55"/>
      <c r="AF10" s="55"/>
      <c r="AG10" s="55"/>
      <c r="AH10" s="55"/>
      <c r="AI10" s="55"/>
      <c r="AJ10" s="55"/>
      <c r="AK10" s="55"/>
      <c r="AL10" s="55"/>
      <c r="AM10" s="55"/>
      <c r="AN10" s="55"/>
      <c r="AO10" s="55"/>
      <c r="AP10" s="54"/>
      <c r="AQ10" s="54"/>
      <c r="AR10" s="54"/>
      <c r="AS10" s="54"/>
      <c r="AT10" s="54"/>
      <c r="AU10" s="54"/>
      <c r="AV10" s="54"/>
      <c r="AW10" s="54"/>
      <c r="AX10" s="54"/>
      <c r="AY10">
        <f>$AY$9</f>
        <v>1</v>
      </c>
    </row>
    <row r="11" spans="1:52" customFormat="1" ht="59.25" customHeight="1" x14ac:dyDescent="0.15">
      <c r="A11" s="666"/>
      <c r="B11" s="666"/>
      <c r="C11" s="666" t="s">
        <v>24</v>
      </c>
      <c r="D11" s="666"/>
      <c r="E11" s="666"/>
      <c r="F11" s="666"/>
      <c r="G11" s="666"/>
      <c r="H11" s="666"/>
      <c r="I11" s="666"/>
      <c r="J11" s="797" t="s">
        <v>204</v>
      </c>
      <c r="K11" s="798"/>
      <c r="L11" s="798"/>
      <c r="M11" s="798"/>
      <c r="N11" s="798"/>
      <c r="O11" s="798"/>
      <c r="P11" s="345" t="s">
        <v>25</v>
      </c>
      <c r="Q11" s="345"/>
      <c r="R11" s="345"/>
      <c r="S11" s="345"/>
      <c r="T11" s="345"/>
      <c r="U11" s="345"/>
      <c r="V11" s="345"/>
      <c r="W11" s="345"/>
      <c r="X11" s="345"/>
      <c r="Y11" s="668" t="s">
        <v>237</v>
      </c>
      <c r="Z11" s="669"/>
      <c r="AA11" s="669"/>
      <c r="AB11" s="669"/>
      <c r="AC11" s="797" t="s">
        <v>231</v>
      </c>
      <c r="AD11" s="797"/>
      <c r="AE11" s="797"/>
      <c r="AF11" s="797"/>
      <c r="AG11" s="797"/>
      <c r="AH11" s="668" t="s">
        <v>197</v>
      </c>
      <c r="AI11" s="666"/>
      <c r="AJ11" s="666"/>
      <c r="AK11" s="666"/>
      <c r="AL11" s="666" t="s">
        <v>19</v>
      </c>
      <c r="AM11" s="666"/>
      <c r="AN11" s="666"/>
      <c r="AO11" s="670"/>
      <c r="AP11" s="799" t="s">
        <v>205</v>
      </c>
      <c r="AQ11" s="799"/>
      <c r="AR11" s="799"/>
      <c r="AS11" s="799"/>
      <c r="AT11" s="799"/>
      <c r="AU11" s="799"/>
      <c r="AV11" s="799"/>
      <c r="AW11" s="799"/>
      <c r="AX11" s="799"/>
      <c r="AY11">
        <f>$AY$9</f>
        <v>1</v>
      </c>
      <c r="AZ11" s="33"/>
    </row>
    <row r="12" spans="1:52" ht="30" customHeight="1" x14ac:dyDescent="0.15">
      <c r="A12" s="790">
        <v>1</v>
      </c>
      <c r="B12" s="790">
        <v>1</v>
      </c>
      <c r="C12" s="673" t="s">
        <v>881</v>
      </c>
      <c r="D12" s="674"/>
      <c r="E12" s="674"/>
      <c r="F12" s="674"/>
      <c r="G12" s="674"/>
      <c r="H12" s="674"/>
      <c r="I12" s="674"/>
      <c r="J12" s="675">
        <v>3010401004372</v>
      </c>
      <c r="K12" s="676"/>
      <c r="L12" s="676"/>
      <c r="M12" s="676"/>
      <c r="N12" s="676"/>
      <c r="O12" s="676"/>
      <c r="P12" s="677" t="s">
        <v>888</v>
      </c>
      <c r="Q12" s="678"/>
      <c r="R12" s="678"/>
      <c r="S12" s="678"/>
      <c r="T12" s="678"/>
      <c r="U12" s="678"/>
      <c r="V12" s="678"/>
      <c r="W12" s="678"/>
      <c r="X12" s="678"/>
      <c r="Y12" s="679">
        <v>27.25</v>
      </c>
      <c r="Z12" s="680"/>
      <c r="AA12" s="680"/>
      <c r="AB12" s="681"/>
      <c r="AC12" s="791" t="s">
        <v>254</v>
      </c>
      <c r="AD12" s="791"/>
      <c r="AE12" s="791"/>
      <c r="AF12" s="791"/>
      <c r="AG12" s="791"/>
      <c r="AH12" s="792" t="s">
        <v>275</v>
      </c>
      <c r="AI12" s="793"/>
      <c r="AJ12" s="793"/>
      <c r="AK12" s="793"/>
      <c r="AL12" s="686" t="s">
        <v>880</v>
      </c>
      <c r="AM12" s="687"/>
      <c r="AN12" s="687"/>
      <c r="AO12" s="688"/>
      <c r="AP12" s="689"/>
      <c r="AQ12" s="689"/>
      <c r="AR12" s="689"/>
      <c r="AS12" s="689"/>
      <c r="AT12" s="689"/>
      <c r="AU12" s="689"/>
      <c r="AV12" s="689"/>
      <c r="AW12" s="689"/>
      <c r="AX12" s="689"/>
      <c r="AY12">
        <f>$AY$9</f>
        <v>1</v>
      </c>
    </row>
    <row r="13" spans="1:52" ht="30" customHeight="1" x14ac:dyDescent="0.15">
      <c r="A13" s="790">
        <v>2</v>
      </c>
      <c r="B13" s="790">
        <v>1</v>
      </c>
      <c r="C13" s="673" t="s">
        <v>882</v>
      </c>
      <c r="D13" s="674"/>
      <c r="E13" s="674"/>
      <c r="F13" s="674"/>
      <c r="G13" s="674"/>
      <c r="H13" s="674"/>
      <c r="I13" s="674"/>
      <c r="J13" s="675">
        <v>9011101032971</v>
      </c>
      <c r="K13" s="676"/>
      <c r="L13" s="676"/>
      <c r="M13" s="676"/>
      <c r="N13" s="676"/>
      <c r="O13" s="676"/>
      <c r="P13" s="677" t="s">
        <v>889</v>
      </c>
      <c r="Q13" s="678"/>
      <c r="R13" s="678"/>
      <c r="S13" s="678"/>
      <c r="T13" s="678"/>
      <c r="U13" s="678"/>
      <c r="V13" s="678"/>
      <c r="W13" s="678"/>
      <c r="X13" s="678"/>
      <c r="Y13" s="679">
        <v>24.95</v>
      </c>
      <c r="Z13" s="680"/>
      <c r="AA13" s="680"/>
      <c r="AB13" s="681"/>
      <c r="AC13" s="791" t="s">
        <v>247</v>
      </c>
      <c r="AD13" s="791"/>
      <c r="AE13" s="791"/>
      <c r="AF13" s="791"/>
      <c r="AG13" s="791"/>
      <c r="AH13" s="792">
        <v>3</v>
      </c>
      <c r="AI13" s="793"/>
      <c r="AJ13" s="793"/>
      <c r="AK13" s="793"/>
      <c r="AL13" s="686" t="s">
        <v>880</v>
      </c>
      <c r="AM13" s="687"/>
      <c r="AN13" s="687"/>
      <c r="AO13" s="688"/>
      <c r="AP13" s="689"/>
      <c r="AQ13" s="689"/>
      <c r="AR13" s="689"/>
      <c r="AS13" s="689"/>
      <c r="AT13" s="689"/>
      <c r="AU13" s="689"/>
      <c r="AV13" s="689"/>
      <c r="AW13" s="689"/>
      <c r="AX13" s="689"/>
      <c r="AY13">
        <f>COUNTA($C$13)</f>
        <v>1</v>
      </c>
    </row>
    <row r="14" spans="1:52" ht="50.1" customHeight="1" x14ac:dyDescent="0.15">
      <c r="A14" s="790">
        <v>3</v>
      </c>
      <c r="B14" s="790">
        <v>1</v>
      </c>
      <c r="C14" s="673" t="s">
        <v>885</v>
      </c>
      <c r="D14" s="674"/>
      <c r="E14" s="674"/>
      <c r="F14" s="674"/>
      <c r="G14" s="674"/>
      <c r="H14" s="674"/>
      <c r="I14" s="674"/>
      <c r="J14" s="675">
        <v>4011101005131</v>
      </c>
      <c r="K14" s="676"/>
      <c r="L14" s="676"/>
      <c r="M14" s="676"/>
      <c r="N14" s="676"/>
      <c r="O14" s="676"/>
      <c r="P14" s="677" t="s">
        <v>890</v>
      </c>
      <c r="Q14" s="678"/>
      <c r="R14" s="678"/>
      <c r="S14" s="678"/>
      <c r="T14" s="678"/>
      <c r="U14" s="678"/>
      <c r="V14" s="678"/>
      <c r="W14" s="678"/>
      <c r="X14" s="678"/>
      <c r="Y14" s="679">
        <v>22.66</v>
      </c>
      <c r="Z14" s="680"/>
      <c r="AA14" s="680"/>
      <c r="AB14" s="681"/>
      <c r="AC14" s="791" t="s">
        <v>254</v>
      </c>
      <c r="AD14" s="791"/>
      <c r="AE14" s="791"/>
      <c r="AF14" s="791"/>
      <c r="AG14" s="791"/>
      <c r="AH14" s="792" t="s">
        <v>275</v>
      </c>
      <c r="AI14" s="793"/>
      <c r="AJ14" s="793"/>
      <c r="AK14" s="793"/>
      <c r="AL14" s="686" t="s">
        <v>880</v>
      </c>
      <c r="AM14" s="687"/>
      <c r="AN14" s="687"/>
      <c r="AO14" s="688"/>
      <c r="AP14" s="689"/>
      <c r="AQ14" s="689"/>
      <c r="AR14" s="689"/>
      <c r="AS14" s="689"/>
      <c r="AT14" s="689"/>
      <c r="AU14" s="689"/>
      <c r="AV14" s="689"/>
      <c r="AW14" s="689"/>
      <c r="AX14" s="689"/>
      <c r="AY14">
        <f>COUNTA($C$14)</f>
        <v>1</v>
      </c>
    </row>
    <row r="15" spans="1:52" ht="30" customHeight="1" x14ac:dyDescent="0.15">
      <c r="A15" s="790">
        <v>4</v>
      </c>
      <c r="B15" s="790">
        <v>1</v>
      </c>
      <c r="C15" s="673" t="s">
        <v>883</v>
      </c>
      <c r="D15" s="674"/>
      <c r="E15" s="674"/>
      <c r="F15" s="674"/>
      <c r="G15" s="674"/>
      <c r="H15" s="674"/>
      <c r="I15" s="674"/>
      <c r="J15" s="675">
        <v>3010401004372</v>
      </c>
      <c r="K15" s="676"/>
      <c r="L15" s="676"/>
      <c r="M15" s="676"/>
      <c r="N15" s="676"/>
      <c r="O15" s="676"/>
      <c r="P15" s="677" t="s">
        <v>891</v>
      </c>
      <c r="Q15" s="678"/>
      <c r="R15" s="678"/>
      <c r="S15" s="678"/>
      <c r="T15" s="678"/>
      <c r="U15" s="678"/>
      <c r="V15" s="678"/>
      <c r="W15" s="678"/>
      <c r="X15" s="678"/>
      <c r="Y15" s="679">
        <v>12.8</v>
      </c>
      <c r="Z15" s="680"/>
      <c r="AA15" s="680"/>
      <c r="AB15" s="681"/>
      <c r="AC15" s="791" t="s">
        <v>254</v>
      </c>
      <c r="AD15" s="791"/>
      <c r="AE15" s="791"/>
      <c r="AF15" s="791"/>
      <c r="AG15" s="791"/>
      <c r="AH15" s="792" t="s">
        <v>275</v>
      </c>
      <c r="AI15" s="793"/>
      <c r="AJ15" s="793"/>
      <c r="AK15" s="793"/>
      <c r="AL15" s="686" t="s">
        <v>880</v>
      </c>
      <c r="AM15" s="687"/>
      <c r="AN15" s="687"/>
      <c r="AO15" s="688"/>
      <c r="AP15" s="689"/>
      <c r="AQ15" s="689"/>
      <c r="AR15" s="689"/>
      <c r="AS15" s="689"/>
      <c r="AT15" s="689"/>
      <c r="AU15" s="689"/>
      <c r="AV15" s="689"/>
      <c r="AW15" s="689"/>
      <c r="AX15" s="689"/>
      <c r="AY15">
        <f>COUNTA($C$15)</f>
        <v>1</v>
      </c>
    </row>
    <row r="16" spans="1:52" ht="45" customHeight="1" x14ac:dyDescent="0.15">
      <c r="A16" s="790">
        <v>5</v>
      </c>
      <c r="B16" s="790">
        <v>1</v>
      </c>
      <c r="C16" s="673" t="s">
        <v>884</v>
      </c>
      <c r="D16" s="674"/>
      <c r="E16" s="674"/>
      <c r="F16" s="674"/>
      <c r="G16" s="674"/>
      <c r="H16" s="674"/>
      <c r="I16" s="674"/>
      <c r="J16" s="675">
        <v>3010001024705</v>
      </c>
      <c r="K16" s="676"/>
      <c r="L16" s="676"/>
      <c r="M16" s="676"/>
      <c r="N16" s="676"/>
      <c r="O16" s="676"/>
      <c r="P16" s="677" t="s">
        <v>892</v>
      </c>
      <c r="Q16" s="678"/>
      <c r="R16" s="678"/>
      <c r="S16" s="678"/>
      <c r="T16" s="678"/>
      <c r="U16" s="678"/>
      <c r="V16" s="678"/>
      <c r="W16" s="678"/>
      <c r="X16" s="678"/>
      <c r="Y16" s="679">
        <v>7.92</v>
      </c>
      <c r="Z16" s="680"/>
      <c r="AA16" s="680"/>
      <c r="AB16" s="681"/>
      <c r="AC16" s="791" t="s">
        <v>254</v>
      </c>
      <c r="AD16" s="791"/>
      <c r="AE16" s="791"/>
      <c r="AF16" s="791"/>
      <c r="AG16" s="791"/>
      <c r="AH16" s="792" t="s">
        <v>275</v>
      </c>
      <c r="AI16" s="793"/>
      <c r="AJ16" s="793"/>
      <c r="AK16" s="793"/>
      <c r="AL16" s="686" t="s">
        <v>880</v>
      </c>
      <c r="AM16" s="687"/>
      <c r="AN16" s="687"/>
      <c r="AO16" s="688"/>
      <c r="AP16" s="689"/>
      <c r="AQ16" s="689"/>
      <c r="AR16" s="689"/>
      <c r="AS16" s="689"/>
      <c r="AT16" s="689"/>
      <c r="AU16" s="689"/>
      <c r="AV16" s="689"/>
      <c r="AW16" s="689"/>
      <c r="AX16" s="689"/>
      <c r="AY16">
        <f>COUNTA($C$16)</f>
        <v>1</v>
      </c>
    </row>
    <row r="17" spans="1:52" ht="30" customHeight="1" x14ac:dyDescent="0.15">
      <c r="A17" s="790">
        <v>6</v>
      </c>
      <c r="B17" s="790">
        <v>1</v>
      </c>
      <c r="C17" s="673" t="s">
        <v>886</v>
      </c>
      <c r="D17" s="674"/>
      <c r="E17" s="674"/>
      <c r="F17" s="674"/>
      <c r="G17" s="674"/>
      <c r="H17" s="674"/>
      <c r="I17" s="674"/>
      <c r="J17" s="675">
        <v>7010401022916</v>
      </c>
      <c r="K17" s="676"/>
      <c r="L17" s="676"/>
      <c r="M17" s="676"/>
      <c r="N17" s="676"/>
      <c r="O17" s="676"/>
      <c r="P17" s="677" t="s">
        <v>893</v>
      </c>
      <c r="Q17" s="678"/>
      <c r="R17" s="678"/>
      <c r="S17" s="678"/>
      <c r="T17" s="678"/>
      <c r="U17" s="678"/>
      <c r="V17" s="678"/>
      <c r="W17" s="678"/>
      <c r="X17" s="678"/>
      <c r="Y17" s="679">
        <v>6.99</v>
      </c>
      <c r="Z17" s="680"/>
      <c r="AA17" s="680"/>
      <c r="AB17" s="681"/>
      <c r="AC17" s="791" t="s">
        <v>247</v>
      </c>
      <c r="AD17" s="791"/>
      <c r="AE17" s="791"/>
      <c r="AF17" s="791"/>
      <c r="AG17" s="791"/>
      <c r="AH17" s="792">
        <v>1</v>
      </c>
      <c r="AI17" s="793"/>
      <c r="AJ17" s="793"/>
      <c r="AK17" s="793"/>
      <c r="AL17" s="686" t="s">
        <v>880</v>
      </c>
      <c r="AM17" s="687"/>
      <c r="AN17" s="687"/>
      <c r="AO17" s="688"/>
      <c r="AP17" s="689"/>
      <c r="AQ17" s="689"/>
      <c r="AR17" s="689"/>
      <c r="AS17" s="689"/>
      <c r="AT17" s="689"/>
      <c r="AU17" s="689"/>
      <c r="AV17" s="689"/>
      <c r="AW17" s="689"/>
      <c r="AX17" s="689"/>
      <c r="AY17">
        <f>COUNTA($C$17)</f>
        <v>1</v>
      </c>
    </row>
    <row r="18" spans="1:52" ht="30" customHeight="1" x14ac:dyDescent="0.15">
      <c r="A18" s="790">
        <v>7</v>
      </c>
      <c r="B18" s="790">
        <v>1</v>
      </c>
      <c r="C18" s="673" t="s">
        <v>887</v>
      </c>
      <c r="D18" s="674"/>
      <c r="E18" s="674"/>
      <c r="F18" s="674"/>
      <c r="G18" s="674"/>
      <c r="H18" s="674"/>
      <c r="I18" s="674"/>
      <c r="J18" s="675">
        <v>8011101028104</v>
      </c>
      <c r="K18" s="676"/>
      <c r="L18" s="676"/>
      <c r="M18" s="676"/>
      <c r="N18" s="676"/>
      <c r="O18" s="676"/>
      <c r="P18" s="677" t="s">
        <v>894</v>
      </c>
      <c r="Q18" s="678"/>
      <c r="R18" s="678"/>
      <c r="S18" s="678"/>
      <c r="T18" s="678"/>
      <c r="U18" s="678"/>
      <c r="V18" s="678"/>
      <c r="W18" s="678"/>
      <c r="X18" s="678"/>
      <c r="Y18" s="679">
        <v>4.62</v>
      </c>
      <c r="Z18" s="680"/>
      <c r="AA18" s="680"/>
      <c r="AB18" s="681"/>
      <c r="AC18" s="791" t="s">
        <v>254</v>
      </c>
      <c r="AD18" s="791"/>
      <c r="AE18" s="791"/>
      <c r="AF18" s="791"/>
      <c r="AG18" s="791"/>
      <c r="AH18" s="792" t="s">
        <v>275</v>
      </c>
      <c r="AI18" s="793"/>
      <c r="AJ18" s="793"/>
      <c r="AK18" s="793"/>
      <c r="AL18" s="686" t="s">
        <v>880</v>
      </c>
      <c r="AM18" s="687"/>
      <c r="AN18" s="687"/>
      <c r="AO18" s="688"/>
      <c r="AP18" s="689"/>
      <c r="AQ18" s="689"/>
      <c r="AR18" s="689"/>
      <c r="AS18" s="689"/>
      <c r="AT18" s="689"/>
      <c r="AU18" s="689"/>
      <c r="AV18" s="689"/>
      <c r="AW18" s="689"/>
      <c r="AX18" s="689"/>
      <c r="AY18">
        <f>COUNTA($C$18)</f>
        <v>1</v>
      </c>
    </row>
    <row r="19" spans="1:52" x14ac:dyDescent="0.15">
      <c r="P19" s="62"/>
      <c r="Q19" s="62"/>
      <c r="R19" s="62"/>
      <c r="S19" s="62"/>
      <c r="T19" s="62"/>
      <c r="U19" s="62"/>
      <c r="V19" s="62"/>
      <c r="W19" s="62"/>
      <c r="X19" s="62"/>
      <c r="Y19" s="63"/>
      <c r="Z19" s="63"/>
      <c r="AA19" s="63"/>
      <c r="AB19" s="63"/>
      <c r="AC19" s="63"/>
      <c r="AD19" s="63"/>
      <c r="AE19" s="63"/>
      <c r="AF19" s="63"/>
      <c r="AG19" s="63"/>
      <c r="AH19" s="63"/>
      <c r="AI19" s="63"/>
      <c r="AJ19" s="63"/>
      <c r="AK19" s="63"/>
      <c r="AL19" s="63"/>
      <c r="AM19" s="63"/>
      <c r="AN19" s="63"/>
      <c r="AO19" s="63"/>
      <c r="AY19">
        <f>COUNTA($C$22)</f>
        <v>1</v>
      </c>
    </row>
    <row r="20" spans="1:52" x14ac:dyDescent="0.15">
      <c r="A20" s="9"/>
      <c r="B20" s="45" t="s">
        <v>171</v>
      </c>
      <c r="C20" s="49"/>
      <c r="D20" s="49"/>
      <c r="E20" s="49"/>
      <c r="F20" s="49"/>
      <c r="G20" s="49"/>
      <c r="H20" s="49"/>
      <c r="I20" s="49"/>
      <c r="J20" s="49"/>
      <c r="K20" s="49"/>
      <c r="L20" s="49"/>
      <c r="M20" s="49"/>
      <c r="N20" s="49"/>
      <c r="O20" s="49"/>
      <c r="P20" s="54"/>
      <c r="Q20" s="54"/>
      <c r="R20" s="54"/>
      <c r="S20" s="54"/>
      <c r="T20" s="54"/>
      <c r="U20" s="54"/>
      <c r="V20" s="54"/>
      <c r="W20" s="54"/>
      <c r="X20" s="54"/>
      <c r="Y20" s="55"/>
      <c r="Z20" s="55"/>
      <c r="AA20" s="55"/>
      <c r="AB20" s="55"/>
      <c r="AC20" s="55"/>
      <c r="AD20" s="55"/>
      <c r="AE20" s="55"/>
      <c r="AF20" s="55"/>
      <c r="AG20" s="55"/>
      <c r="AH20" s="55"/>
      <c r="AI20" s="55"/>
      <c r="AJ20" s="55"/>
      <c r="AK20" s="55"/>
      <c r="AL20" s="55"/>
      <c r="AM20" s="55"/>
      <c r="AN20" s="55"/>
      <c r="AO20" s="55"/>
      <c r="AP20" s="54"/>
      <c r="AQ20" s="54"/>
      <c r="AR20" s="54"/>
      <c r="AS20" s="54"/>
      <c r="AT20" s="54"/>
      <c r="AU20" s="54"/>
      <c r="AV20" s="54"/>
      <c r="AW20" s="54"/>
      <c r="AX20" s="54"/>
      <c r="AY20" s="33">
        <f>$AY$19</f>
        <v>1</v>
      </c>
    </row>
    <row r="21" spans="1:52" customFormat="1" ht="59.25" customHeight="1" x14ac:dyDescent="0.15">
      <c r="A21" s="666"/>
      <c r="B21" s="666"/>
      <c r="C21" s="666" t="s">
        <v>24</v>
      </c>
      <c r="D21" s="666"/>
      <c r="E21" s="666"/>
      <c r="F21" s="666"/>
      <c r="G21" s="666"/>
      <c r="H21" s="666"/>
      <c r="I21" s="666"/>
      <c r="J21" s="797" t="s">
        <v>204</v>
      </c>
      <c r="K21" s="798"/>
      <c r="L21" s="798"/>
      <c r="M21" s="798"/>
      <c r="N21" s="798"/>
      <c r="O21" s="798"/>
      <c r="P21" s="345" t="s">
        <v>25</v>
      </c>
      <c r="Q21" s="345"/>
      <c r="R21" s="345"/>
      <c r="S21" s="345"/>
      <c r="T21" s="345"/>
      <c r="U21" s="345"/>
      <c r="V21" s="345"/>
      <c r="W21" s="345"/>
      <c r="X21" s="345"/>
      <c r="Y21" s="668" t="s">
        <v>237</v>
      </c>
      <c r="Z21" s="669"/>
      <c r="AA21" s="669"/>
      <c r="AB21" s="669"/>
      <c r="AC21" s="797" t="s">
        <v>231</v>
      </c>
      <c r="AD21" s="797"/>
      <c r="AE21" s="797"/>
      <c r="AF21" s="797"/>
      <c r="AG21" s="797"/>
      <c r="AH21" s="668" t="s">
        <v>197</v>
      </c>
      <c r="AI21" s="666"/>
      <c r="AJ21" s="666"/>
      <c r="AK21" s="666"/>
      <c r="AL21" s="666" t="s">
        <v>19</v>
      </c>
      <c r="AM21" s="666"/>
      <c r="AN21" s="666"/>
      <c r="AO21" s="670"/>
      <c r="AP21" s="799" t="s">
        <v>205</v>
      </c>
      <c r="AQ21" s="799"/>
      <c r="AR21" s="799"/>
      <c r="AS21" s="799"/>
      <c r="AT21" s="799"/>
      <c r="AU21" s="799"/>
      <c r="AV21" s="799"/>
      <c r="AW21" s="799"/>
      <c r="AX21" s="799"/>
      <c r="AY21" s="33">
        <f>$AY$19</f>
        <v>1</v>
      </c>
      <c r="AZ21" s="33"/>
    </row>
    <row r="22" spans="1:52" ht="45" customHeight="1" x14ac:dyDescent="0.15">
      <c r="A22" s="790">
        <v>1</v>
      </c>
      <c r="B22" s="790">
        <v>1</v>
      </c>
      <c r="C22" s="803" t="s">
        <v>1042</v>
      </c>
      <c r="D22" s="810"/>
      <c r="E22" s="810"/>
      <c r="F22" s="810"/>
      <c r="G22" s="810"/>
      <c r="H22" s="810"/>
      <c r="I22" s="811"/>
      <c r="J22" s="675" t="s">
        <v>1043</v>
      </c>
      <c r="K22" s="676"/>
      <c r="L22" s="676"/>
      <c r="M22" s="676"/>
      <c r="N22" s="676"/>
      <c r="O22" s="676"/>
      <c r="P22" s="677" t="s">
        <v>1037</v>
      </c>
      <c r="Q22" s="678"/>
      <c r="R22" s="678"/>
      <c r="S22" s="678"/>
      <c r="T22" s="678"/>
      <c r="U22" s="678"/>
      <c r="V22" s="678"/>
      <c r="W22" s="678"/>
      <c r="X22" s="678"/>
      <c r="Y22" s="679">
        <v>10.63</v>
      </c>
      <c r="Z22" s="680"/>
      <c r="AA22" s="680"/>
      <c r="AB22" s="681"/>
      <c r="AC22" s="791" t="s">
        <v>252</v>
      </c>
      <c r="AD22" s="791"/>
      <c r="AE22" s="791"/>
      <c r="AF22" s="791"/>
      <c r="AG22" s="791"/>
      <c r="AH22" s="792">
        <v>1</v>
      </c>
      <c r="AI22" s="793"/>
      <c r="AJ22" s="793"/>
      <c r="AK22" s="793"/>
      <c r="AL22" s="686">
        <v>100</v>
      </c>
      <c r="AM22" s="687"/>
      <c r="AN22" s="687"/>
      <c r="AO22" s="688"/>
      <c r="AP22" s="689"/>
      <c r="AQ22" s="689"/>
      <c r="AR22" s="689"/>
      <c r="AS22" s="689"/>
      <c r="AT22" s="689"/>
      <c r="AU22" s="689"/>
      <c r="AV22" s="689"/>
      <c r="AW22" s="689"/>
      <c r="AX22" s="689"/>
      <c r="AY22" s="33">
        <f>$AY$19</f>
        <v>1</v>
      </c>
    </row>
    <row r="23" spans="1:52" ht="30" customHeight="1" x14ac:dyDescent="0.15">
      <c r="A23" s="790">
        <v>2</v>
      </c>
      <c r="B23" s="790">
        <v>1</v>
      </c>
      <c r="C23" s="800" t="s">
        <v>1044</v>
      </c>
      <c r="D23" s="801"/>
      <c r="E23" s="801"/>
      <c r="F23" s="801"/>
      <c r="G23" s="801"/>
      <c r="H23" s="801"/>
      <c r="I23" s="802"/>
      <c r="J23" s="675" t="s">
        <v>1045</v>
      </c>
      <c r="K23" s="676"/>
      <c r="L23" s="676"/>
      <c r="M23" s="676"/>
      <c r="N23" s="676"/>
      <c r="O23" s="676"/>
      <c r="P23" s="678" t="s">
        <v>1046</v>
      </c>
      <c r="Q23" s="678"/>
      <c r="R23" s="678"/>
      <c r="S23" s="678"/>
      <c r="T23" s="678"/>
      <c r="U23" s="678"/>
      <c r="V23" s="678"/>
      <c r="W23" s="678"/>
      <c r="X23" s="678"/>
      <c r="Y23" s="679">
        <v>2.2000000000000002</v>
      </c>
      <c r="Z23" s="680"/>
      <c r="AA23" s="680"/>
      <c r="AB23" s="681"/>
      <c r="AC23" s="791" t="s">
        <v>247</v>
      </c>
      <c r="AD23" s="791"/>
      <c r="AE23" s="791"/>
      <c r="AF23" s="791"/>
      <c r="AG23" s="791"/>
      <c r="AH23" s="794">
        <v>1</v>
      </c>
      <c r="AI23" s="795"/>
      <c r="AJ23" s="795"/>
      <c r="AK23" s="796"/>
      <c r="AL23" s="686">
        <v>90.9</v>
      </c>
      <c r="AM23" s="687"/>
      <c r="AN23" s="687"/>
      <c r="AO23" s="688"/>
      <c r="AP23" s="689"/>
      <c r="AQ23" s="689"/>
      <c r="AR23" s="689"/>
      <c r="AS23" s="689"/>
      <c r="AT23" s="689"/>
      <c r="AU23" s="689"/>
      <c r="AV23" s="689"/>
      <c r="AW23" s="689"/>
      <c r="AX23" s="689"/>
      <c r="AY23">
        <f>COUNTA($C$23)</f>
        <v>1</v>
      </c>
    </row>
    <row r="24" spans="1:52" x14ac:dyDescent="0.15">
      <c r="P24" s="62"/>
      <c r="Q24" s="62"/>
      <c r="R24" s="62"/>
      <c r="S24" s="62"/>
      <c r="T24" s="62"/>
      <c r="U24" s="62"/>
      <c r="V24" s="62"/>
      <c r="W24" s="62"/>
      <c r="X24" s="62"/>
      <c r="Y24" s="63"/>
      <c r="Z24" s="63"/>
      <c r="AA24" s="63"/>
      <c r="AB24" s="63"/>
      <c r="AC24" s="63"/>
      <c r="AD24" s="63"/>
      <c r="AE24" s="63"/>
      <c r="AF24" s="63"/>
      <c r="AG24" s="63"/>
      <c r="AH24" s="63"/>
      <c r="AI24" s="63"/>
      <c r="AJ24" s="63"/>
      <c r="AK24" s="63"/>
      <c r="AL24" s="63"/>
      <c r="AM24" s="63"/>
      <c r="AN24" s="63"/>
      <c r="AO24" s="63"/>
      <c r="AY24">
        <f>COUNTA($C$27)</f>
        <v>1</v>
      </c>
    </row>
    <row r="25" spans="1:52" x14ac:dyDescent="0.15">
      <c r="A25" s="9"/>
      <c r="B25" s="45" t="s">
        <v>172</v>
      </c>
      <c r="C25" s="49"/>
      <c r="D25" s="49"/>
      <c r="E25" s="49"/>
      <c r="F25" s="49"/>
      <c r="G25" s="49"/>
      <c r="H25" s="49"/>
      <c r="I25" s="49"/>
      <c r="J25" s="49"/>
      <c r="K25" s="49"/>
      <c r="L25" s="49"/>
      <c r="M25" s="49"/>
      <c r="N25" s="49"/>
      <c r="O25" s="49"/>
      <c r="P25" s="54"/>
      <c r="Q25" s="54"/>
      <c r="R25" s="54"/>
      <c r="S25" s="54"/>
      <c r="T25" s="54"/>
      <c r="U25" s="54"/>
      <c r="V25" s="54"/>
      <c r="W25" s="54"/>
      <c r="X25" s="54"/>
      <c r="Y25" s="55"/>
      <c r="Z25" s="55"/>
      <c r="AA25" s="55"/>
      <c r="AB25" s="55"/>
      <c r="AC25" s="55"/>
      <c r="AD25" s="55"/>
      <c r="AE25" s="55"/>
      <c r="AF25" s="55"/>
      <c r="AG25" s="55"/>
      <c r="AH25" s="55"/>
      <c r="AI25" s="55"/>
      <c r="AJ25" s="55"/>
      <c r="AK25" s="55"/>
      <c r="AL25" s="55"/>
      <c r="AM25" s="55"/>
      <c r="AN25" s="55"/>
      <c r="AO25" s="55"/>
      <c r="AP25" s="54"/>
      <c r="AQ25" s="54"/>
      <c r="AR25" s="54"/>
      <c r="AS25" s="54"/>
      <c r="AT25" s="54"/>
      <c r="AU25" s="54"/>
      <c r="AV25" s="54"/>
      <c r="AW25" s="54"/>
      <c r="AX25" s="54"/>
      <c r="AY25" s="33">
        <f>$AY$24</f>
        <v>1</v>
      </c>
    </row>
    <row r="26" spans="1:52" customFormat="1" ht="59.25" customHeight="1" x14ac:dyDescent="0.15">
      <c r="A26" s="666"/>
      <c r="B26" s="666"/>
      <c r="C26" s="666" t="s">
        <v>24</v>
      </c>
      <c r="D26" s="666"/>
      <c r="E26" s="666"/>
      <c r="F26" s="666"/>
      <c r="G26" s="666"/>
      <c r="H26" s="666"/>
      <c r="I26" s="666"/>
      <c r="J26" s="797" t="s">
        <v>204</v>
      </c>
      <c r="K26" s="798"/>
      <c r="L26" s="798"/>
      <c r="M26" s="798"/>
      <c r="N26" s="798"/>
      <c r="O26" s="798"/>
      <c r="P26" s="345" t="s">
        <v>25</v>
      </c>
      <c r="Q26" s="345"/>
      <c r="R26" s="345"/>
      <c r="S26" s="345"/>
      <c r="T26" s="345"/>
      <c r="U26" s="345"/>
      <c r="V26" s="345"/>
      <c r="W26" s="345"/>
      <c r="X26" s="345"/>
      <c r="Y26" s="668" t="s">
        <v>237</v>
      </c>
      <c r="Z26" s="669"/>
      <c r="AA26" s="669"/>
      <c r="AB26" s="669"/>
      <c r="AC26" s="797" t="s">
        <v>231</v>
      </c>
      <c r="AD26" s="797"/>
      <c r="AE26" s="797"/>
      <c r="AF26" s="797"/>
      <c r="AG26" s="797"/>
      <c r="AH26" s="668" t="s">
        <v>197</v>
      </c>
      <c r="AI26" s="666"/>
      <c r="AJ26" s="666"/>
      <c r="AK26" s="666"/>
      <c r="AL26" s="666" t="s">
        <v>19</v>
      </c>
      <c r="AM26" s="666"/>
      <c r="AN26" s="666"/>
      <c r="AO26" s="670"/>
      <c r="AP26" s="799" t="s">
        <v>205</v>
      </c>
      <c r="AQ26" s="799"/>
      <c r="AR26" s="799"/>
      <c r="AS26" s="799"/>
      <c r="AT26" s="799"/>
      <c r="AU26" s="799"/>
      <c r="AV26" s="799"/>
      <c r="AW26" s="799"/>
      <c r="AX26" s="799"/>
      <c r="AY26" s="33">
        <f>$AY$24</f>
        <v>1</v>
      </c>
      <c r="AZ26" s="33"/>
    </row>
    <row r="27" spans="1:52" ht="30" customHeight="1" x14ac:dyDescent="0.15">
      <c r="A27" s="790">
        <v>1</v>
      </c>
      <c r="B27" s="790">
        <v>1</v>
      </c>
      <c r="C27" s="674" t="s">
        <v>1047</v>
      </c>
      <c r="D27" s="674"/>
      <c r="E27" s="674"/>
      <c r="F27" s="674"/>
      <c r="G27" s="674"/>
      <c r="H27" s="674"/>
      <c r="I27" s="674"/>
      <c r="J27" s="675" t="s">
        <v>1048</v>
      </c>
      <c r="K27" s="676"/>
      <c r="L27" s="676"/>
      <c r="M27" s="676"/>
      <c r="N27" s="676"/>
      <c r="O27" s="676"/>
      <c r="P27" s="807" t="s">
        <v>1040</v>
      </c>
      <c r="Q27" s="808"/>
      <c r="R27" s="808"/>
      <c r="S27" s="808"/>
      <c r="T27" s="808"/>
      <c r="U27" s="808"/>
      <c r="V27" s="808"/>
      <c r="W27" s="808"/>
      <c r="X27" s="809"/>
      <c r="Y27" s="679">
        <v>29.48</v>
      </c>
      <c r="Z27" s="680"/>
      <c r="AA27" s="680"/>
      <c r="AB27" s="681"/>
      <c r="AC27" s="791" t="s">
        <v>247</v>
      </c>
      <c r="AD27" s="791"/>
      <c r="AE27" s="791"/>
      <c r="AF27" s="791"/>
      <c r="AG27" s="791"/>
      <c r="AH27" s="792">
        <v>1</v>
      </c>
      <c r="AI27" s="793"/>
      <c r="AJ27" s="793"/>
      <c r="AK27" s="793"/>
      <c r="AL27" s="686">
        <v>98.6</v>
      </c>
      <c r="AM27" s="687"/>
      <c r="AN27" s="687"/>
      <c r="AO27" s="688"/>
      <c r="AP27" s="689"/>
      <c r="AQ27" s="689"/>
      <c r="AR27" s="689"/>
      <c r="AS27" s="689"/>
      <c r="AT27" s="689"/>
      <c r="AU27" s="689"/>
      <c r="AV27" s="689"/>
      <c r="AW27" s="689"/>
      <c r="AX27" s="689"/>
      <c r="AY27" s="33">
        <f>$AY$24</f>
        <v>1</v>
      </c>
    </row>
    <row r="28" spans="1:52" ht="30" customHeight="1" x14ac:dyDescent="0.15">
      <c r="A28" s="790">
        <v>2</v>
      </c>
      <c r="B28" s="790">
        <v>1</v>
      </c>
      <c r="C28" s="673" t="s">
        <v>1066</v>
      </c>
      <c r="D28" s="674"/>
      <c r="E28" s="674"/>
      <c r="F28" s="674"/>
      <c r="G28" s="674"/>
      <c r="H28" s="674"/>
      <c r="I28" s="674"/>
      <c r="J28" s="675">
        <v>1460002002617</v>
      </c>
      <c r="K28" s="676"/>
      <c r="L28" s="676"/>
      <c r="M28" s="676"/>
      <c r="N28" s="676"/>
      <c r="O28" s="676"/>
      <c r="P28" s="807" t="s">
        <v>1051</v>
      </c>
      <c r="Q28" s="808"/>
      <c r="R28" s="808"/>
      <c r="S28" s="808"/>
      <c r="T28" s="808"/>
      <c r="U28" s="808"/>
      <c r="V28" s="808"/>
      <c r="W28" s="808"/>
      <c r="X28" s="809"/>
      <c r="Y28" s="679">
        <v>2.68</v>
      </c>
      <c r="Z28" s="680"/>
      <c r="AA28" s="680"/>
      <c r="AB28" s="681"/>
      <c r="AC28" s="791" t="s">
        <v>254</v>
      </c>
      <c r="AD28" s="791"/>
      <c r="AE28" s="791"/>
      <c r="AF28" s="791"/>
      <c r="AG28" s="791"/>
      <c r="AH28" s="792">
        <v>1</v>
      </c>
      <c r="AI28" s="793"/>
      <c r="AJ28" s="793"/>
      <c r="AK28" s="793"/>
      <c r="AL28" s="686">
        <v>93.99</v>
      </c>
      <c r="AM28" s="687"/>
      <c r="AN28" s="687"/>
      <c r="AO28" s="688"/>
      <c r="AP28" s="689"/>
      <c r="AQ28" s="689"/>
      <c r="AR28" s="689"/>
      <c r="AS28" s="689"/>
      <c r="AT28" s="689"/>
      <c r="AU28" s="689"/>
      <c r="AV28" s="689"/>
      <c r="AW28" s="689"/>
      <c r="AX28" s="689"/>
      <c r="AY28">
        <f>COUNTA($C$28)</f>
        <v>1</v>
      </c>
    </row>
    <row r="29" spans="1:52" ht="30" customHeight="1" x14ac:dyDescent="0.15">
      <c r="A29" s="790">
        <v>3</v>
      </c>
      <c r="B29" s="790">
        <v>1</v>
      </c>
      <c r="C29" s="673" t="s">
        <v>1073</v>
      </c>
      <c r="D29" s="674"/>
      <c r="E29" s="674"/>
      <c r="F29" s="674"/>
      <c r="G29" s="674"/>
      <c r="H29" s="674"/>
      <c r="I29" s="674"/>
      <c r="J29" s="675" t="s">
        <v>1049</v>
      </c>
      <c r="K29" s="676"/>
      <c r="L29" s="676"/>
      <c r="M29" s="676"/>
      <c r="N29" s="676"/>
      <c r="O29" s="676"/>
      <c r="P29" s="807" t="s">
        <v>1052</v>
      </c>
      <c r="Q29" s="808"/>
      <c r="R29" s="808"/>
      <c r="S29" s="808"/>
      <c r="T29" s="808"/>
      <c r="U29" s="808"/>
      <c r="V29" s="808"/>
      <c r="W29" s="808"/>
      <c r="X29" s="809"/>
      <c r="Y29" s="679">
        <v>1.46</v>
      </c>
      <c r="Z29" s="680"/>
      <c r="AA29" s="680"/>
      <c r="AB29" s="681"/>
      <c r="AC29" s="791" t="s">
        <v>247</v>
      </c>
      <c r="AD29" s="791"/>
      <c r="AE29" s="791"/>
      <c r="AF29" s="791"/>
      <c r="AG29" s="791"/>
      <c r="AH29" s="792">
        <v>1</v>
      </c>
      <c r="AI29" s="793"/>
      <c r="AJ29" s="793"/>
      <c r="AK29" s="793"/>
      <c r="AL29" s="686">
        <v>100</v>
      </c>
      <c r="AM29" s="687"/>
      <c r="AN29" s="687"/>
      <c r="AO29" s="688"/>
      <c r="AP29" s="689"/>
      <c r="AQ29" s="689"/>
      <c r="AR29" s="689"/>
      <c r="AS29" s="689"/>
      <c r="AT29" s="689"/>
      <c r="AU29" s="689"/>
      <c r="AV29" s="689"/>
      <c r="AW29" s="689"/>
      <c r="AX29" s="689"/>
      <c r="AY29">
        <f>COUNTA($C$29)</f>
        <v>1</v>
      </c>
    </row>
    <row r="30" spans="1:52" ht="30" customHeight="1" x14ac:dyDescent="0.15">
      <c r="A30" s="790">
        <v>4</v>
      </c>
      <c r="B30" s="790">
        <v>1</v>
      </c>
      <c r="C30" s="673" t="s">
        <v>1073</v>
      </c>
      <c r="D30" s="674"/>
      <c r="E30" s="674"/>
      <c r="F30" s="674"/>
      <c r="G30" s="674"/>
      <c r="H30" s="674"/>
      <c r="I30" s="674"/>
      <c r="J30" s="675" t="s">
        <v>1049</v>
      </c>
      <c r="K30" s="676"/>
      <c r="L30" s="676"/>
      <c r="M30" s="676"/>
      <c r="N30" s="676"/>
      <c r="O30" s="676"/>
      <c r="P30" s="807" t="s">
        <v>1053</v>
      </c>
      <c r="Q30" s="808"/>
      <c r="R30" s="808"/>
      <c r="S30" s="808"/>
      <c r="T30" s="808"/>
      <c r="U30" s="808"/>
      <c r="V30" s="808"/>
      <c r="W30" s="808"/>
      <c r="X30" s="809"/>
      <c r="Y30" s="679">
        <v>1.22</v>
      </c>
      <c r="Z30" s="680"/>
      <c r="AA30" s="680"/>
      <c r="AB30" s="681"/>
      <c r="AC30" s="791" t="s">
        <v>252</v>
      </c>
      <c r="AD30" s="791"/>
      <c r="AE30" s="791"/>
      <c r="AF30" s="791"/>
      <c r="AG30" s="791"/>
      <c r="AH30" s="792">
        <v>1</v>
      </c>
      <c r="AI30" s="793"/>
      <c r="AJ30" s="793"/>
      <c r="AK30" s="793"/>
      <c r="AL30" s="686">
        <v>99.37</v>
      </c>
      <c r="AM30" s="687"/>
      <c r="AN30" s="687"/>
      <c r="AO30" s="688"/>
      <c r="AP30" s="689"/>
      <c r="AQ30" s="689"/>
      <c r="AR30" s="689"/>
      <c r="AS30" s="689"/>
      <c r="AT30" s="689"/>
      <c r="AU30" s="689"/>
      <c r="AV30" s="689"/>
      <c r="AW30" s="689"/>
      <c r="AX30" s="689"/>
      <c r="AY30">
        <f>COUNTA($C$30)</f>
        <v>1</v>
      </c>
    </row>
    <row r="31" spans="1:52" ht="30" customHeight="1" x14ac:dyDescent="0.15">
      <c r="A31" s="790">
        <v>5</v>
      </c>
      <c r="B31" s="790">
        <v>1</v>
      </c>
      <c r="C31" s="673" t="s">
        <v>1073</v>
      </c>
      <c r="D31" s="674"/>
      <c r="E31" s="674"/>
      <c r="F31" s="674"/>
      <c r="G31" s="674"/>
      <c r="H31" s="674"/>
      <c r="I31" s="674"/>
      <c r="J31" s="675" t="s">
        <v>1049</v>
      </c>
      <c r="K31" s="676"/>
      <c r="L31" s="676"/>
      <c r="M31" s="676"/>
      <c r="N31" s="676"/>
      <c r="O31" s="676"/>
      <c r="P31" s="807" t="s">
        <v>1054</v>
      </c>
      <c r="Q31" s="808"/>
      <c r="R31" s="808"/>
      <c r="S31" s="808"/>
      <c r="T31" s="808"/>
      <c r="U31" s="808"/>
      <c r="V31" s="808"/>
      <c r="W31" s="808"/>
      <c r="X31" s="809"/>
      <c r="Y31" s="679">
        <v>0.89</v>
      </c>
      <c r="Z31" s="680"/>
      <c r="AA31" s="680"/>
      <c r="AB31" s="681"/>
      <c r="AC31" s="791" t="s">
        <v>252</v>
      </c>
      <c r="AD31" s="791"/>
      <c r="AE31" s="791"/>
      <c r="AF31" s="791"/>
      <c r="AG31" s="791"/>
      <c r="AH31" s="792">
        <v>1</v>
      </c>
      <c r="AI31" s="793"/>
      <c r="AJ31" s="793"/>
      <c r="AK31" s="793"/>
      <c r="AL31" s="686">
        <v>80.05</v>
      </c>
      <c r="AM31" s="687"/>
      <c r="AN31" s="687"/>
      <c r="AO31" s="688"/>
      <c r="AP31" s="689"/>
      <c r="AQ31" s="689"/>
      <c r="AR31" s="689"/>
      <c r="AS31" s="689"/>
      <c r="AT31" s="689"/>
      <c r="AU31" s="689"/>
      <c r="AV31" s="689"/>
      <c r="AW31" s="689"/>
      <c r="AX31" s="689"/>
      <c r="AY31">
        <f>COUNTA($C$31)</f>
        <v>1</v>
      </c>
    </row>
    <row r="32" spans="1:52" ht="30" customHeight="1" x14ac:dyDescent="0.15">
      <c r="A32" s="790">
        <v>6</v>
      </c>
      <c r="B32" s="790">
        <v>1</v>
      </c>
      <c r="C32" s="673" t="s">
        <v>1074</v>
      </c>
      <c r="D32" s="674"/>
      <c r="E32" s="674"/>
      <c r="F32" s="674"/>
      <c r="G32" s="674"/>
      <c r="H32" s="674"/>
      <c r="I32" s="674"/>
      <c r="J32" s="675" t="s">
        <v>1050</v>
      </c>
      <c r="K32" s="676"/>
      <c r="L32" s="676"/>
      <c r="M32" s="676"/>
      <c r="N32" s="676"/>
      <c r="O32" s="676"/>
      <c r="P32" s="807" t="s">
        <v>1055</v>
      </c>
      <c r="Q32" s="808"/>
      <c r="R32" s="808"/>
      <c r="S32" s="808"/>
      <c r="T32" s="808"/>
      <c r="U32" s="808"/>
      <c r="V32" s="808"/>
      <c r="W32" s="808"/>
      <c r="X32" s="809"/>
      <c r="Y32" s="679">
        <v>0.28999999999999998</v>
      </c>
      <c r="Z32" s="680"/>
      <c r="AA32" s="680"/>
      <c r="AB32" s="681"/>
      <c r="AC32" s="791" t="s">
        <v>254</v>
      </c>
      <c r="AD32" s="791"/>
      <c r="AE32" s="791"/>
      <c r="AF32" s="791"/>
      <c r="AG32" s="791"/>
      <c r="AH32" s="792">
        <v>1</v>
      </c>
      <c r="AI32" s="793"/>
      <c r="AJ32" s="793"/>
      <c r="AK32" s="793"/>
      <c r="AL32" s="686">
        <v>98.31</v>
      </c>
      <c r="AM32" s="687"/>
      <c r="AN32" s="687"/>
      <c r="AO32" s="688"/>
      <c r="AP32" s="689"/>
      <c r="AQ32" s="689"/>
      <c r="AR32" s="689"/>
      <c r="AS32" s="689"/>
      <c r="AT32" s="689"/>
      <c r="AU32" s="689"/>
      <c r="AV32" s="689"/>
      <c r="AW32" s="689"/>
      <c r="AX32" s="689"/>
      <c r="AY32">
        <f>COUNTA($C$32)</f>
        <v>1</v>
      </c>
    </row>
    <row r="33" spans="1:52" x14ac:dyDescent="0.15">
      <c r="P33" s="62"/>
      <c r="Q33" s="62"/>
      <c r="R33" s="62"/>
      <c r="S33" s="62"/>
      <c r="T33" s="62"/>
      <c r="U33" s="62"/>
      <c r="V33" s="62"/>
      <c r="W33" s="62"/>
      <c r="X33" s="62"/>
      <c r="Y33" s="63"/>
      <c r="Z33" s="63"/>
      <c r="AA33" s="63"/>
      <c r="AB33" s="63"/>
      <c r="AC33" s="63"/>
      <c r="AD33" s="63"/>
      <c r="AE33" s="63"/>
      <c r="AF33" s="63"/>
      <c r="AG33" s="63"/>
      <c r="AH33" s="63"/>
      <c r="AI33" s="63"/>
      <c r="AJ33" s="63"/>
      <c r="AK33" s="63"/>
      <c r="AL33" s="63"/>
      <c r="AM33" s="63"/>
      <c r="AN33" s="63"/>
      <c r="AO33" s="63"/>
      <c r="AY33">
        <f>COUNTA($C$36)</f>
        <v>1</v>
      </c>
    </row>
    <row r="34" spans="1:52" x14ac:dyDescent="0.15">
      <c r="A34" s="9"/>
      <c r="B34" s="45" t="s">
        <v>173</v>
      </c>
      <c r="C34" s="49"/>
      <c r="D34" s="49"/>
      <c r="E34" s="49"/>
      <c r="F34" s="49"/>
      <c r="G34" s="49"/>
      <c r="H34" s="49"/>
      <c r="I34" s="49"/>
      <c r="J34" s="49"/>
      <c r="K34" s="49"/>
      <c r="L34" s="49"/>
      <c r="M34" s="49"/>
      <c r="N34" s="49"/>
      <c r="O34" s="49"/>
      <c r="P34" s="54"/>
      <c r="Q34" s="54"/>
      <c r="R34" s="54"/>
      <c r="S34" s="54"/>
      <c r="T34" s="54"/>
      <c r="U34" s="54"/>
      <c r="V34" s="54"/>
      <c r="W34" s="54"/>
      <c r="X34" s="54"/>
      <c r="Y34" s="55"/>
      <c r="Z34" s="55"/>
      <c r="AA34" s="55"/>
      <c r="AB34" s="55"/>
      <c r="AC34" s="55"/>
      <c r="AD34" s="55"/>
      <c r="AE34" s="55"/>
      <c r="AF34" s="55"/>
      <c r="AG34" s="55"/>
      <c r="AH34" s="55"/>
      <c r="AI34" s="55"/>
      <c r="AJ34" s="55"/>
      <c r="AK34" s="55"/>
      <c r="AL34" s="55"/>
      <c r="AM34" s="55"/>
      <c r="AN34" s="55"/>
      <c r="AO34" s="55"/>
      <c r="AP34" s="54"/>
      <c r="AQ34" s="54"/>
      <c r="AR34" s="54"/>
      <c r="AS34" s="54"/>
      <c r="AT34" s="54"/>
      <c r="AU34" s="54"/>
      <c r="AV34" s="54"/>
      <c r="AW34" s="54"/>
      <c r="AX34" s="54"/>
      <c r="AY34" s="33">
        <f>$AY$33</f>
        <v>1</v>
      </c>
    </row>
    <row r="35" spans="1:52" customFormat="1" ht="59.25" customHeight="1" x14ac:dyDescent="0.15">
      <c r="A35" s="666"/>
      <c r="B35" s="666"/>
      <c r="C35" s="666" t="s">
        <v>24</v>
      </c>
      <c r="D35" s="666"/>
      <c r="E35" s="666"/>
      <c r="F35" s="666"/>
      <c r="G35" s="666"/>
      <c r="H35" s="666"/>
      <c r="I35" s="666"/>
      <c r="J35" s="797" t="s">
        <v>204</v>
      </c>
      <c r="K35" s="798"/>
      <c r="L35" s="798"/>
      <c r="M35" s="798"/>
      <c r="N35" s="798"/>
      <c r="O35" s="798"/>
      <c r="P35" s="345" t="s">
        <v>25</v>
      </c>
      <c r="Q35" s="345"/>
      <c r="R35" s="345"/>
      <c r="S35" s="345"/>
      <c r="T35" s="345"/>
      <c r="U35" s="345"/>
      <c r="V35" s="345"/>
      <c r="W35" s="345"/>
      <c r="X35" s="345"/>
      <c r="Y35" s="668" t="s">
        <v>237</v>
      </c>
      <c r="Z35" s="669"/>
      <c r="AA35" s="669"/>
      <c r="AB35" s="669"/>
      <c r="AC35" s="797" t="s">
        <v>231</v>
      </c>
      <c r="AD35" s="797"/>
      <c r="AE35" s="797"/>
      <c r="AF35" s="797"/>
      <c r="AG35" s="797"/>
      <c r="AH35" s="668" t="s">
        <v>197</v>
      </c>
      <c r="AI35" s="666"/>
      <c r="AJ35" s="666"/>
      <c r="AK35" s="666"/>
      <c r="AL35" s="666" t="s">
        <v>19</v>
      </c>
      <c r="AM35" s="666"/>
      <c r="AN35" s="666"/>
      <c r="AO35" s="670"/>
      <c r="AP35" s="799" t="s">
        <v>205</v>
      </c>
      <c r="AQ35" s="799"/>
      <c r="AR35" s="799"/>
      <c r="AS35" s="799"/>
      <c r="AT35" s="799"/>
      <c r="AU35" s="799"/>
      <c r="AV35" s="799"/>
      <c r="AW35" s="799"/>
      <c r="AX35" s="799"/>
      <c r="AY35" s="33">
        <f>$AY$33</f>
        <v>1</v>
      </c>
      <c r="AZ35" s="33"/>
    </row>
    <row r="36" spans="1:52" ht="30" customHeight="1" x14ac:dyDescent="0.15">
      <c r="A36" s="790">
        <v>1</v>
      </c>
      <c r="B36" s="790">
        <v>1</v>
      </c>
      <c r="C36" s="674" t="s">
        <v>730</v>
      </c>
      <c r="D36" s="674"/>
      <c r="E36" s="674"/>
      <c r="F36" s="674"/>
      <c r="G36" s="674"/>
      <c r="H36" s="674"/>
      <c r="I36" s="674"/>
      <c r="J36" s="675">
        <v>2050005005211</v>
      </c>
      <c r="K36" s="676"/>
      <c r="L36" s="676"/>
      <c r="M36" s="676"/>
      <c r="N36" s="676"/>
      <c r="O36" s="676"/>
      <c r="P36" s="807" t="s">
        <v>895</v>
      </c>
      <c r="Q36" s="808"/>
      <c r="R36" s="808"/>
      <c r="S36" s="808"/>
      <c r="T36" s="808"/>
      <c r="U36" s="808"/>
      <c r="V36" s="808"/>
      <c r="W36" s="808"/>
      <c r="X36" s="809"/>
      <c r="Y36" s="679">
        <v>570.29999999999995</v>
      </c>
      <c r="Z36" s="680"/>
      <c r="AA36" s="680"/>
      <c r="AB36" s="681"/>
      <c r="AC36" s="791" t="s">
        <v>252</v>
      </c>
      <c r="AD36" s="791"/>
      <c r="AE36" s="791"/>
      <c r="AF36" s="791"/>
      <c r="AG36" s="791"/>
      <c r="AH36" s="792" t="s">
        <v>275</v>
      </c>
      <c r="AI36" s="793"/>
      <c r="AJ36" s="793"/>
      <c r="AK36" s="793"/>
      <c r="AL36" s="686" t="s">
        <v>275</v>
      </c>
      <c r="AM36" s="687"/>
      <c r="AN36" s="687"/>
      <c r="AO36" s="688"/>
      <c r="AP36" s="689"/>
      <c r="AQ36" s="689"/>
      <c r="AR36" s="689"/>
      <c r="AS36" s="689"/>
      <c r="AT36" s="689"/>
      <c r="AU36" s="689"/>
      <c r="AV36" s="689"/>
      <c r="AW36" s="689"/>
      <c r="AX36" s="689"/>
      <c r="AY36" s="33">
        <f>$AY$33</f>
        <v>1</v>
      </c>
    </row>
    <row r="37" spans="1:52" ht="45" customHeight="1" x14ac:dyDescent="0.15">
      <c r="A37" s="790">
        <v>2</v>
      </c>
      <c r="B37" s="790">
        <v>1</v>
      </c>
      <c r="C37" s="674" t="s">
        <v>665</v>
      </c>
      <c r="D37" s="674"/>
      <c r="E37" s="674"/>
      <c r="F37" s="674"/>
      <c r="G37" s="674"/>
      <c r="H37" s="674"/>
      <c r="I37" s="674"/>
      <c r="J37" s="675">
        <v>5010005007398</v>
      </c>
      <c r="K37" s="676"/>
      <c r="L37" s="676"/>
      <c r="M37" s="676"/>
      <c r="N37" s="676"/>
      <c r="O37" s="676"/>
      <c r="P37" s="807" t="s">
        <v>896</v>
      </c>
      <c r="Q37" s="808"/>
      <c r="R37" s="808"/>
      <c r="S37" s="808"/>
      <c r="T37" s="808"/>
      <c r="U37" s="808"/>
      <c r="V37" s="808"/>
      <c r="W37" s="808"/>
      <c r="X37" s="809"/>
      <c r="Y37" s="679">
        <v>166.8</v>
      </c>
      <c r="Z37" s="680"/>
      <c r="AA37" s="680"/>
      <c r="AB37" s="681"/>
      <c r="AC37" s="791" t="s">
        <v>252</v>
      </c>
      <c r="AD37" s="791"/>
      <c r="AE37" s="791"/>
      <c r="AF37" s="791"/>
      <c r="AG37" s="791"/>
      <c r="AH37" s="792" t="s">
        <v>275</v>
      </c>
      <c r="AI37" s="793"/>
      <c r="AJ37" s="793"/>
      <c r="AK37" s="793"/>
      <c r="AL37" s="686" t="s">
        <v>275</v>
      </c>
      <c r="AM37" s="687"/>
      <c r="AN37" s="687"/>
      <c r="AO37" s="688"/>
      <c r="AP37" s="689"/>
      <c r="AQ37" s="689"/>
      <c r="AR37" s="689"/>
      <c r="AS37" s="689"/>
      <c r="AT37" s="689"/>
      <c r="AU37" s="689"/>
      <c r="AV37" s="689"/>
      <c r="AW37" s="689"/>
      <c r="AX37" s="689"/>
      <c r="AY37">
        <f>COUNTA($C$37)</f>
        <v>1</v>
      </c>
    </row>
    <row r="38" spans="1:52" ht="30" customHeight="1" x14ac:dyDescent="0.15">
      <c r="A38" s="790">
        <v>3</v>
      </c>
      <c r="B38" s="790">
        <v>1</v>
      </c>
      <c r="C38" s="674" t="s">
        <v>731</v>
      </c>
      <c r="D38" s="674"/>
      <c r="E38" s="674"/>
      <c r="F38" s="674"/>
      <c r="G38" s="674"/>
      <c r="H38" s="674"/>
      <c r="I38" s="674"/>
      <c r="J38" s="675">
        <v>8010401050387</v>
      </c>
      <c r="K38" s="676"/>
      <c r="L38" s="676"/>
      <c r="M38" s="676"/>
      <c r="N38" s="676"/>
      <c r="O38" s="676"/>
      <c r="P38" s="807" t="s">
        <v>897</v>
      </c>
      <c r="Q38" s="808"/>
      <c r="R38" s="808"/>
      <c r="S38" s="808"/>
      <c r="T38" s="808"/>
      <c r="U38" s="808"/>
      <c r="V38" s="808"/>
      <c r="W38" s="808"/>
      <c r="X38" s="809"/>
      <c r="Y38" s="679">
        <v>126.2</v>
      </c>
      <c r="Z38" s="680"/>
      <c r="AA38" s="680"/>
      <c r="AB38" s="681"/>
      <c r="AC38" s="791" t="s">
        <v>252</v>
      </c>
      <c r="AD38" s="791"/>
      <c r="AE38" s="791"/>
      <c r="AF38" s="791"/>
      <c r="AG38" s="791"/>
      <c r="AH38" s="792" t="s">
        <v>275</v>
      </c>
      <c r="AI38" s="793"/>
      <c r="AJ38" s="793"/>
      <c r="AK38" s="793"/>
      <c r="AL38" s="686" t="s">
        <v>275</v>
      </c>
      <c r="AM38" s="687"/>
      <c r="AN38" s="687"/>
      <c r="AO38" s="688"/>
      <c r="AP38" s="689"/>
      <c r="AQ38" s="689"/>
      <c r="AR38" s="689"/>
      <c r="AS38" s="689"/>
      <c r="AT38" s="689"/>
      <c r="AU38" s="689"/>
      <c r="AV38" s="689"/>
      <c r="AW38" s="689"/>
      <c r="AX38" s="689"/>
      <c r="AY38">
        <f>COUNTA($C$38)</f>
        <v>1</v>
      </c>
    </row>
    <row r="39" spans="1:52" ht="30" customHeight="1" x14ac:dyDescent="0.15">
      <c r="A39" s="790">
        <v>4</v>
      </c>
      <c r="B39" s="790">
        <v>1</v>
      </c>
      <c r="C39" s="674" t="s">
        <v>732</v>
      </c>
      <c r="D39" s="674"/>
      <c r="E39" s="674"/>
      <c r="F39" s="674"/>
      <c r="G39" s="674"/>
      <c r="H39" s="674"/>
      <c r="I39" s="674"/>
      <c r="J39" s="675">
        <v>5011101019196</v>
      </c>
      <c r="K39" s="676"/>
      <c r="L39" s="676"/>
      <c r="M39" s="676"/>
      <c r="N39" s="676"/>
      <c r="O39" s="676"/>
      <c r="P39" s="807" t="s">
        <v>898</v>
      </c>
      <c r="Q39" s="808"/>
      <c r="R39" s="808"/>
      <c r="S39" s="808"/>
      <c r="T39" s="808"/>
      <c r="U39" s="808"/>
      <c r="V39" s="808"/>
      <c r="W39" s="808"/>
      <c r="X39" s="809"/>
      <c r="Y39" s="679">
        <v>93.4</v>
      </c>
      <c r="Z39" s="680"/>
      <c r="AA39" s="680"/>
      <c r="AB39" s="681"/>
      <c r="AC39" s="791" t="s">
        <v>252</v>
      </c>
      <c r="AD39" s="791"/>
      <c r="AE39" s="791"/>
      <c r="AF39" s="791"/>
      <c r="AG39" s="791"/>
      <c r="AH39" s="792" t="s">
        <v>275</v>
      </c>
      <c r="AI39" s="793"/>
      <c r="AJ39" s="793"/>
      <c r="AK39" s="793"/>
      <c r="AL39" s="686" t="s">
        <v>275</v>
      </c>
      <c r="AM39" s="687"/>
      <c r="AN39" s="687"/>
      <c r="AO39" s="688"/>
      <c r="AP39" s="689"/>
      <c r="AQ39" s="689"/>
      <c r="AR39" s="689"/>
      <c r="AS39" s="689"/>
      <c r="AT39" s="689"/>
      <c r="AU39" s="689"/>
      <c r="AV39" s="689"/>
      <c r="AW39" s="689"/>
      <c r="AX39" s="689"/>
      <c r="AY39">
        <f>COUNTA($C$39)</f>
        <v>1</v>
      </c>
    </row>
    <row r="40" spans="1:52" ht="30" customHeight="1" x14ac:dyDescent="0.15">
      <c r="A40" s="790">
        <v>5</v>
      </c>
      <c r="B40" s="790">
        <v>1</v>
      </c>
      <c r="C40" s="674" t="s">
        <v>733</v>
      </c>
      <c r="D40" s="674"/>
      <c r="E40" s="674"/>
      <c r="F40" s="674"/>
      <c r="G40" s="674"/>
      <c r="H40" s="674"/>
      <c r="I40" s="674"/>
      <c r="J40" s="675">
        <v>1140001005719</v>
      </c>
      <c r="K40" s="676"/>
      <c r="L40" s="676"/>
      <c r="M40" s="676"/>
      <c r="N40" s="676"/>
      <c r="O40" s="676"/>
      <c r="P40" s="807" t="s">
        <v>899</v>
      </c>
      <c r="Q40" s="808"/>
      <c r="R40" s="808"/>
      <c r="S40" s="808"/>
      <c r="T40" s="808"/>
      <c r="U40" s="808"/>
      <c r="V40" s="808"/>
      <c r="W40" s="808"/>
      <c r="X40" s="809"/>
      <c r="Y40" s="679">
        <v>93.2</v>
      </c>
      <c r="Z40" s="680"/>
      <c r="AA40" s="680"/>
      <c r="AB40" s="681"/>
      <c r="AC40" s="791" t="s">
        <v>252</v>
      </c>
      <c r="AD40" s="791"/>
      <c r="AE40" s="791"/>
      <c r="AF40" s="791"/>
      <c r="AG40" s="791"/>
      <c r="AH40" s="792" t="s">
        <v>275</v>
      </c>
      <c r="AI40" s="793"/>
      <c r="AJ40" s="793"/>
      <c r="AK40" s="793"/>
      <c r="AL40" s="686" t="s">
        <v>275</v>
      </c>
      <c r="AM40" s="687"/>
      <c r="AN40" s="687"/>
      <c r="AO40" s="688"/>
      <c r="AP40" s="689"/>
      <c r="AQ40" s="689"/>
      <c r="AR40" s="689"/>
      <c r="AS40" s="689"/>
      <c r="AT40" s="689"/>
      <c r="AU40" s="689"/>
      <c r="AV40" s="689"/>
      <c r="AW40" s="689"/>
      <c r="AX40" s="689"/>
      <c r="AY40">
        <f>COUNTA($C$40)</f>
        <v>1</v>
      </c>
    </row>
    <row r="41" spans="1:52" ht="45" customHeight="1" x14ac:dyDescent="0.15">
      <c r="A41" s="790">
        <v>6</v>
      </c>
      <c r="B41" s="790">
        <v>1</v>
      </c>
      <c r="C41" s="674" t="s">
        <v>734</v>
      </c>
      <c r="D41" s="674"/>
      <c r="E41" s="674"/>
      <c r="F41" s="674"/>
      <c r="G41" s="674"/>
      <c r="H41" s="674"/>
      <c r="I41" s="674"/>
      <c r="J41" s="675">
        <v>7370005002147</v>
      </c>
      <c r="K41" s="676"/>
      <c r="L41" s="676"/>
      <c r="M41" s="676"/>
      <c r="N41" s="676"/>
      <c r="O41" s="676"/>
      <c r="P41" s="807" t="s">
        <v>900</v>
      </c>
      <c r="Q41" s="808"/>
      <c r="R41" s="808"/>
      <c r="S41" s="808"/>
      <c r="T41" s="808"/>
      <c r="U41" s="808"/>
      <c r="V41" s="808"/>
      <c r="W41" s="808"/>
      <c r="X41" s="809"/>
      <c r="Y41" s="679">
        <v>73.5</v>
      </c>
      <c r="Z41" s="680"/>
      <c r="AA41" s="680"/>
      <c r="AB41" s="681"/>
      <c r="AC41" s="791" t="s">
        <v>252</v>
      </c>
      <c r="AD41" s="791"/>
      <c r="AE41" s="791"/>
      <c r="AF41" s="791"/>
      <c r="AG41" s="791"/>
      <c r="AH41" s="792" t="s">
        <v>275</v>
      </c>
      <c r="AI41" s="793"/>
      <c r="AJ41" s="793"/>
      <c r="AK41" s="793"/>
      <c r="AL41" s="686" t="s">
        <v>275</v>
      </c>
      <c r="AM41" s="687"/>
      <c r="AN41" s="687"/>
      <c r="AO41" s="688"/>
      <c r="AP41" s="689"/>
      <c r="AQ41" s="689"/>
      <c r="AR41" s="689"/>
      <c r="AS41" s="689"/>
      <c r="AT41" s="689"/>
      <c r="AU41" s="689"/>
      <c r="AV41" s="689"/>
      <c r="AW41" s="689"/>
      <c r="AX41" s="689"/>
      <c r="AY41">
        <f>COUNTA($C$41)</f>
        <v>1</v>
      </c>
    </row>
    <row r="42" spans="1:52" ht="105" customHeight="1" x14ac:dyDescent="0.15">
      <c r="A42" s="790">
        <v>7</v>
      </c>
      <c r="B42" s="790">
        <v>1</v>
      </c>
      <c r="C42" s="674" t="s">
        <v>735</v>
      </c>
      <c r="D42" s="674"/>
      <c r="E42" s="674"/>
      <c r="F42" s="674"/>
      <c r="G42" s="674"/>
      <c r="H42" s="674"/>
      <c r="I42" s="674"/>
      <c r="J42" s="675">
        <v>5010001034867</v>
      </c>
      <c r="K42" s="676"/>
      <c r="L42" s="676"/>
      <c r="M42" s="676"/>
      <c r="N42" s="676"/>
      <c r="O42" s="676"/>
      <c r="P42" s="807" t="s">
        <v>901</v>
      </c>
      <c r="Q42" s="808"/>
      <c r="R42" s="808"/>
      <c r="S42" s="808"/>
      <c r="T42" s="808"/>
      <c r="U42" s="808"/>
      <c r="V42" s="808"/>
      <c r="W42" s="808"/>
      <c r="X42" s="809"/>
      <c r="Y42" s="679">
        <v>63.3</v>
      </c>
      <c r="Z42" s="680"/>
      <c r="AA42" s="680"/>
      <c r="AB42" s="681"/>
      <c r="AC42" s="791" t="s">
        <v>252</v>
      </c>
      <c r="AD42" s="791"/>
      <c r="AE42" s="791"/>
      <c r="AF42" s="791"/>
      <c r="AG42" s="791"/>
      <c r="AH42" s="792" t="s">
        <v>275</v>
      </c>
      <c r="AI42" s="793"/>
      <c r="AJ42" s="793"/>
      <c r="AK42" s="793"/>
      <c r="AL42" s="686" t="s">
        <v>275</v>
      </c>
      <c r="AM42" s="687"/>
      <c r="AN42" s="687"/>
      <c r="AO42" s="688"/>
      <c r="AP42" s="689"/>
      <c r="AQ42" s="689"/>
      <c r="AR42" s="689"/>
      <c r="AS42" s="689"/>
      <c r="AT42" s="689"/>
      <c r="AU42" s="689"/>
      <c r="AV42" s="689"/>
      <c r="AW42" s="689"/>
      <c r="AX42" s="689"/>
      <c r="AY42">
        <f>COUNTA($C$42)</f>
        <v>1</v>
      </c>
    </row>
    <row r="43" spans="1:52" ht="40.9" customHeight="1" x14ac:dyDescent="0.15">
      <c r="A43" s="790">
        <v>8</v>
      </c>
      <c r="B43" s="790">
        <v>1</v>
      </c>
      <c r="C43" s="673" t="s">
        <v>904</v>
      </c>
      <c r="D43" s="674"/>
      <c r="E43" s="674"/>
      <c r="F43" s="674"/>
      <c r="G43" s="674"/>
      <c r="H43" s="674"/>
      <c r="I43" s="674"/>
      <c r="J43" s="675">
        <v>9012405001241</v>
      </c>
      <c r="K43" s="676"/>
      <c r="L43" s="676"/>
      <c r="M43" s="676"/>
      <c r="N43" s="676"/>
      <c r="O43" s="676"/>
      <c r="P43" s="807" t="s">
        <v>902</v>
      </c>
      <c r="Q43" s="808"/>
      <c r="R43" s="808"/>
      <c r="S43" s="808"/>
      <c r="T43" s="808"/>
      <c r="U43" s="808"/>
      <c r="V43" s="808"/>
      <c r="W43" s="808"/>
      <c r="X43" s="809"/>
      <c r="Y43" s="679">
        <v>39.9</v>
      </c>
      <c r="Z43" s="680"/>
      <c r="AA43" s="680"/>
      <c r="AB43" s="681"/>
      <c r="AC43" s="791" t="s">
        <v>252</v>
      </c>
      <c r="AD43" s="791"/>
      <c r="AE43" s="791"/>
      <c r="AF43" s="791"/>
      <c r="AG43" s="791"/>
      <c r="AH43" s="792" t="s">
        <v>275</v>
      </c>
      <c r="AI43" s="793"/>
      <c r="AJ43" s="793"/>
      <c r="AK43" s="793"/>
      <c r="AL43" s="686" t="s">
        <v>275</v>
      </c>
      <c r="AM43" s="687"/>
      <c r="AN43" s="687"/>
      <c r="AO43" s="688"/>
      <c r="AP43" s="689"/>
      <c r="AQ43" s="689"/>
      <c r="AR43" s="689"/>
      <c r="AS43" s="689"/>
      <c r="AT43" s="689"/>
      <c r="AU43" s="689"/>
      <c r="AV43" s="689"/>
      <c r="AW43" s="689"/>
      <c r="AX43" s="689"/>
      <c r="AY43">
        <f>COUNTA($C$43)</f>
        <v>1</v>
      </c>
    </row>
    <row r="44" spans="1:52" ht="40.9" customHeight="1" x14ac:dyDescent="0.15">
      <c r="A44" s="790">
        <v>9</v>
      </c>
      <c r="B44" s="790">
        <v>1</v>
      </c>
      <c r="C44" s="674" t="s">
        <v>736</v>
      </c>
      <c r="D44" s="674"/>
      <c r="E44" s="674"/>
      <c r="F44" s="674"/>
      <c r="G44" s="674"/>
      <c r="H44" s="674"/>
      <c r="I44" s="674"/>
      <c r="J44" s="675">
        <v>9012405001241</v>
      </c>
      <c r="K44" s="676"/>
      <c r="L44" s="676"/>
      <c r="M44" s="676"/>
      <c r="N44" s="676"/>
      <c r="O44" s="676"/>
      <c r="P44" s="807" t="s">
        <v>903</v>
      </c>
      <c r="Q44" s="808"/>
      <c r="R44" s="808"/>
      <c r="S44" s="808"/>
      <c r="T44" s="808"/>
      <c r="U44" s="808"/>
      <c r="V44" s="808"/>
      <c r="W44" s="808"/>
      <c r="X44" s="809"/>
      <c r="Y44" s="679">
        <v>39.200000000000003</v>
      </c>
      <c r="Z44" s="680"/>
      <c r="AA44" s="680"/>
      <c r="AB44" s="681"/>
      <c r="AC44" s="791" t="s">
        <v>252</v>
      </c>
      <c r="AD44" s="791"/>
      <c r="AE44" s="791"/>
      <c r="AF44" s="791"/>
      <c r="AG44" s="791"/>
      <c r="AH44" s="792" t="s">
        <v>275</v>
      </c>
      <c r="AI44" s="793"/>
      <c r="AJ44" s="793"/>
      <c r="AK44" s="793"/>
      <c r="AL44" s="686" t="s">
        <v>275</v>
      </c>
      <c r="AM44" s="687"/>
      <c r="AN44" s="687"/>
      <c r="AO44" s="688"/>
      <c r="AP44" s="689"/>
      <c r="AQ44" s="689"/>
      <c r="AR44" s="689"/>
      <c r="AS44" s="689"/>
      <c r="AT44" s="689"/>
      <c r="AU44" s="689"/>
      <c r="AV44" s="689"/>
      <c r="AW44" s="689"/>
      <c r="AX44" s="689"/>
      <c r="AY44">
        <f>COUNTA($C$44)</f>
        <v>1</v>
      </c>
    </row>
    <row r="45" spans="1:52" ht="75" customHeight="1" x14ac:dyDescent="0.15">
      <c r="A45" s="790">
        <v>10</v>
      </c>
      <c r="B45" s="790">
        <v>1</v>
      </c>
      <c r="C45" s="673" t="s">
        <v>906</v>
      </c>
      <c r="D45" s="674"/>
      <c r="E45" s="674"/>
      <c r="F45" s="674"/>
      <c r="G45" s="674"/>
      <c r="H45" s="674"/>
      <c r="I45" s="674"/>
      <c r="J45" s="675">
        <v>7370005002147</v>
      </c>
      <c r="K45" s="676"/>
      <c r="L45" s="676"/>
      <c r="M45" s="676"/>
      <c r="N45" s="676"/>
      <c r="O45" s="676"/>
      <c r="P45" s="807" t="s">
        <v>905</v>
      </c>
      <c r="Q45" s="808"/>
      <c r="R45" s="808"/>
      <c r="S45" s="808"/>
      <c r="T45" s="808"/>
      <c r="U45" s="808"/>
      <c r="V45" s="808"/>
      <c r="W45" s="808"/>
      <c r="X45" s="809"/>
      <c r="Y45" s="679">
        <v>39.200000000000003</v>
      </c>
      <c r="Z45" s="680"/>
      <c r="AA45" s="680"/>
      <c r="AB45" s="681"/>
      <c r="AC45" s="791" t="s">
        <v>252</v>
      </c>
      <c r="AD45" s="791"/>
      <c r="AE45" s="791"/>
      <c r="AF45" s="791"/>
      <c r="AG45" s="791"/>
      <c r="AH45" s="792" t="s">
        <v>275</v>
      </c>
      <c r="AI45" s="793"/>
      <c r="AJ45" s="793"/>
      <c r="AK45" s="793"/>
      <c r="AL45" s="686" t="s">
        <v>275</v>
      </c>
      <c r="AM45" s="687"/>
      <c r="AN45" s="687"/>
      <c r="AO45" s="688"/>
      <c r="AP45" s="689"/>
      <c r="AQ45" s="689"/>
      <c r="AR45" s="689"/>
      <c r="AS45" s="689"/>
      <c r="AT45" s="689"/>
      <c r="AU45" s="689"/>
      <c r="AV45" s="689"/>
      <c r="AW45" s="689"/>
      <c r="AX45" s="689"/>
      <c r="AY45">
        <f>COUNTA($C$45)</f>
        <v>1</v>
      </c>
    </row>
    <row r="46" spans="1:52" x14ac:dyDescent="0.15">
      <c r="P46" s="62"/>
      <c r="Q46" s="62"/>
      <c r="R46" s="62"/>
      <c r="S46" s="62"/>
      <c r="T46" s="62"/>
      <c r="U46" s="62"/>
      <c r="V46" s="62"/>
      <c r="W46" s="62"/>
      <c r="X46" s="62"/>
      <c r="Y46" s="63"/>
      <c r="Z46" s="63"/>
      <c r="AA46" s="63"/>
      <c r="AB46" s="63"/>
      <c r="AC46" s="63"/>
      <c r="AD46" s="63"/>
      <c r="AE46" s="63"/>
      <c r="AF46" s="63"/>
      <c r="AG46" s="63"/>
      <c r="AH46" s="63"/>
      <c r="AI46" s="63"/>
      <c r="AJ46" s="63"/>
      <c r="AK46" s="63"/>
      <c r="AL46" s="63"/>
      <c r="AM46" s="63"/>
      <c r="AN46" s="63"/>
      <c r="AO46" s="63"/>
      <c r="AY46">
        <f>COUNTA($C$49)</f>
        <v>1</v>
      </c>
    </row>
    <row r="47" spans="1:52" x14ac:dyDescent="0.15">
      <c r="A47" s="9"/>
      <c r="B47" s="45" t="s">
        <v>174</v>
      </c>
      <c r="C47" s="49"/>
      <c r="D47" s="49"/>
      <c r="E47" s="49"/>
      <c r="F47" s="49"/>
      <c r="G47" s="49"/>
      <c r="H47" s="49"/>
      <c r="I47" s="49"/>
      <c r="J47" s="49"/>
      <c r="K47" s="49"/>
      <c r="L47" s="49"/>
      <c r="M47" s="49"/>
      <c r="N47" s="49"/>
      <c r="O47" s="49"/>
      <c r="P47" s="54"/>
      <c r="Q47" s="54"/>
      <c r="R47" s="54"/>
      <c r="S47" s="54"/>
      <c r="T47" s="54"/>
      <c r="U47" s="54"/>
      <c r="V47" s="54"/>
      <c r="W47" s="54"/>
      <c r="X47" s="54"/>
      <c r="Y47" s="55"/>
      <c r="Z47" s="55"/>
      <c r="AA47" s="55"/>
      <c r="AB47" s="55"/>
      <c r="AC47" s="55"/>
      <c r="AD47" s="55"/>
      <c r="AE47" s="55"/>
      <c r="AF47" s="55"/>
      <c r="AG47" s="55"/>
      <c r="AH47" s="55"/>
      <c r="AI47" s="55"/>
      <c r="AJ47" s="55"/>
      <c r="AK47" s="55"/>
      <c r="AL47" s="55"/>
      <c r="AM47" s="55"/>
      <c r="AN47" s="55"/>
      <c r="AO47" s="55"/>
      <c r="AP47" s="54"/>
      <c r="AQ47" s="54"/>
      <c r="AR47" s="54"/>
      <c r="AS47" s="54"/>
      <c r="AT47" s="54"/>
      <c r="AU47" s="54"/>
      <c r="AV47" s="54"/>
      <c r="AW47" s="54"/>
      <c r="AX47" s="54"/>
      <c r="AY47" s="33">
        <f>$AY$46</f>
        <v>1</v>
      </c>
    </row>
    <row r="48" spans="1:52" customFormat="1" ht="59.25" customHeight="1" x14ac:dyDescent="0.15">
      <c r="A48" s="666"/>
      <c r="B48" s="666"/>
      <c r="C48" s="666" t="s">
        <v>24</v>
      </c>
      <c r="D48" s="666"/>
      <c r="E48" s="666"/>
      <c r="F48" s="666"/>
      <c r="G48" s="666"/>
      <c r="H48" s="666"/>
      <c r="I48" s="666"/>
      <c r="J48" s="797" t="s">
        <v>204</v>
      </c>
      <c r="K48" s="798"/>
      <c r="L48" s="798"/>
      <c r="M48" s="798"/>
      <c r="N48" s="798"/>
      <c r="O48" s="798"/>
      <c r="P48" s="345" t="s">
        <v>25</v>
      </c>
      <c r="Q48" s="345"/>
      <c r="R48" s="345"/>
      <c r="S48" s="345"/>
      <c r="T48" s="345"/>
      <c r="U48" s="345"/>
      <c r="V48" s="345"/>
      <c r="W48" s="345"/>
      <c r="X48" s="345"/>
      <c r="Y48" s="668" t="s">
        <v>237</v>
      </c>
      <c r="Z48" s="669"/>
      <c r="AA48" s="669"/>
      <c r="AB48" s="669"/>
      <c r="AC48" s="797" t="s">
        <v>231</v>
      </c>
      <c r="AD48" s="797"/>
      <c r="AE48" s="797"/>
      <c r="AF48" s="797"/>
      <c r="AG48" s="797"/>
      <c r="AH48" s="668" t="s">
        <v>197</v>
      </c>
      <c r="AI48" s="666"/>
      <c r="AJ48" s="666"/>
      <c r="AK48" s="666"/>
      <c r="AL48" s="666" t="s">
        <v>19</v>
      </c>
      <c r="AM48" s="666"/>
      <c r="AN48" s="666"/>
      <c r="AO48" s="670"/>
      <c r="AP48" s="799" t="s">
        <v>205</v>
      </c>
      <c r="AQ48" s="799"/>
      <c r="AR48" s="799"/>
      <c r="AS48" s="799"/>
      <c r="AT48" s="799"/>
      <c r="AU48" s="799"/>
      <c r="AV48" s="799"/>
      <c r="AW48" s="799"/>
      <c r="AX48" s="799"/>
      <c r="AY48" s="33">
        <f>$AY$46</f>
        <v>1</v>
      </c>
      <c r="AZ48" s="33"/>
    </row>
    <row r="49" spans="1:52" ht="30" customHeight="1" x14ac:dyDescent="0.15">
      <c r="A49" s="790">
        <v>1</v>
      </c>
      <c r="B49" s="790">
        <v>1</v>
      </c>
      <c r="C49" s="674" t="s">
        <v>743</v>
      </c>
      <c r="D49" s="674"/>
      <c r="E49" s="674"/>
      <c r="F49" s="674"/>
      <c r="G49" s="674"/>
      <c r="H49" s="674"/>
      <c r="I49" s="674"/>
      <c r="J49" s="675">
        <v>5130001046925</v>
      </c>
      <c r="K49" s="676"/>
      <c r="L49" s="676"/>
      <c r="M49" s="676"/>
      <c r="N49" s="676"/>
      <c r="O49" s="676"/>
      <c r="P49" s="677" t="s">
        <v>910</v>
      </c>
      <c r="Q49" s="678"/>
      <c r="R49" s="678"/>
      <c r="S49" s="678"/>
      <c r="T49" s="678"/>
      <c r="U49" s="678"/>
      <c r="V49" s="678"/>
      <c r="W49" s="678"/>
      <c r="X49" s="678"/>
      <c r="Y49" s="679">
        <v>114.8</v>
      </c>
      <c r="Z49" s="680"/>
      <c r="AA49" s="680"/>
      <c r="AB49" s="681"/>
      <c r="AC49" s="791" t="s">
        <v>252</v>
      </c>
      <c r="AD49" s="791"/>
      <c r="AE49" s="791"/>
      <c r="AF49" s="791"/>
      <c r="AG49" s="791"/>
      <c r="AH49" s="792" t="s">
        <v>275</v>
      </c>
      <c r="AI49" s="793"/>
      <c r="AJ49" s="793"/>
      <c r="AK49" s="793"/>
      <c r="AL49" s="686" t="s">
        <v>275</v>
      </c>
      <c r="AM49" s="687"/>
      <c r="AN49" s="687"/>
      <c r="AO49" s="688"/>
      <c r="AP49" s="689"/>
      <c r="AQ49" s="689"/>
      <c r="AR49" s="689"/>
      <c r="AS49" s="689"/>
      <c r="AT49" s="689"/>
      <c r="AU49" s="689"/>
      <c r="AV49" s="689"/>
      <c r="AW49" s="689"/>
      <c r="AX49" s="689"/>
      <c r="AY49" s="33">
        <f>$AY$46</f>
        <v>1</v>
      </c>
    </row>
    <row r="50" spans="1:52" ht="30" customHeight="1" x14ac:dyDescent="0.15">
      <c r="A50" s="790">
        <v>2</v>
      </c>
      <c r="B50" s="790">
        <v>1</v>
      </c>
      <c r="C50" s="674" t="s">
        <v>744</v>
      </c>
      <c r="D50" s="674"/>
      <c r="E50" s="674"/>
      <c r="F50" s="674"/>
      <c r="G50" s="674"/>
      <c r="H50" s="674"/>
      <c r="I50" s="674"/>
      <c r="J50" s="675">
        <v>3180005006071</v>
      </c>
      <c r="K50" s="676"/>
      <c r="L50" s="676"/>
      <c r="M50" s="676"/>
      <c r="N50" s="676"/>
      <c r="O50" s="676"/>
      <c r="P50" s="677" t="s">
        <v>911</v>
      </c>
      <c r="Q50" s="678"/>
      <c r="R50" s="678"/>
      <c r="S50" s="678"/>
      <c r="T50" s="678"/>
      <c r="U50" s="678"/>
      <c r="V50" s="678"/>
      <c r="W50" s="678"/>
      <c r="X50" s="678"/>
      <c r="Y50" s="679">
        <v>89.3</v>
      </c>
      <c r="Z50" s="680"/>
      <c r="AA50" s="680"/>
      <c r="AB50" s="681"/>
      <c r="AC50" s="791" t="s">
        <v>252</v>
      </c>
      <c r="AD50" s="791"/>
      <c r="AE50" s="791"/>
      <c r="AF50" s="791"/>
      <c r="AG50" s="791"/>
      <c r="AH50" s="792" t="s">
        <v>275</v>
      </c>
      <c r="AI50" s="793"/>
      <c r="AJ50" s="793"/>
      <c r="AK50" s="793"/>
      <c r="AL50" s="686" t="s">
        <v>275</v>
      </c>
      <c r="AM50" s="687"/>
      <c r="AN50" s="687"/>
      <c r="AO50" s="688"/>
      <c r="AP50" s="689"/>
      <c r="AQ50" s="689"/>
      <c r="AR50" s="689"/>
      <c r="AS50" s="689"/>
      <c r="AT50" s="689"/>
      <c r="AU50" s="689"/>
      <c r="AV50" s="689"/>
      <c r="AW50" s="689"/>
      <c r="AX50" s="689"/>
      <c r="AY50">
        <f>COUNTA($C$50)</f>
        <v>1</v>
      </c>
    </row>
    <row r="51" spans="1:52" ht="30" customHeight="1" x14ac:dyDescent="0.15">
      <c r="A51" s="790">
        <v>3</v>
      </c>
      <c r="B51" s="790">
        <v>1</v>
      </c>
      <c r="C51" s="674" t="s">
        <v>744</v>
      </c>
      <c r="D51" s="674"/>
      <c r="E51" s="674"/>
      <c r="F51" s="674"/>
      <c r="G51" s="674"/>
      <c r="H51" s="674"/>
      <c r="I51" s="674"/>
      <c r="J51" s="675">
        <v>3180005006071</v>
      </c>
      <c r="K51" s="676"/>
      <c r="L51" s="676"/>
      <c r="M51" s="676"/>
      <c r="N51" s="676"/>
      <c r="O51" s="676"/>
      <c r="P51" s="677" t="s">
        <v>912</v>
      </c>
      <c r="Q51" s="678"/>
      <c r="R51" s="678"/>
      <c r="S51" s="678"/>
      <c r="T51" s="678"/>
      <c r="U51" s="678"/>
      <c r="V51" s="678"/>
      <c r="W51" s="678"/>
      <c r="X51" s="678"/>
      <c r="Y51" s="679">
        <v>69</v>
      </c>
      <c r="Z51" s="680"/>
      <c r="AA51" s="680"/>
      <c r="AB51" s="681"/>
      <c r="AC51" s="791" t="s">
        <v>252</v>
      </c>
      <c r="AD51" s="791"/>
      <c r="AE51" s="791"/>
      <c r="AF51" s="791"/>
      <c r="AG51" s="791"/>
      <c r="AH51" s="792" t="s">
        <v>275</v>
      </c>
      <c r="AI51" s="793"/>
      <c r="AJ51" s="793"/>
      <c r="AK51" s="793"/>
      <c r="AL51" s="686" t="s">
        <v>275</v>
      </c>
      <c r="AM51" s="687"/>
      <c r="AN51" s="687"/>
      <c r="AO51" s="688"/>
      <c r="AP51" s="689"/>
      <c r="AQ51" s="689"/>
      <c r="AR51" s="689"/>
      <c r="AS51" s="689"/>
      <c r="AT51" s="689"/>
      <c r="AU51" s="689"/>
      <c r="AV51" s="689"/>
      <c r="AW51" s="689"/>
      <c r="AX51" s="689"/>
      <c r="AY51">
        <f>COUNTA($C$51)</f>
        <v>1</v>
      </c>
    </row>
    <row r="52" spans="1:52" ht="60" customHeight="1" x14ac:dyDescent="0.15">
      <c r="A52" s="790">
        <v>4</v>
      </c>
      <c r="B52" s="790">
        <v>1</v>
      </c>
      <c r="C52" s="674" t="s">
        <v>745</v>
      </c>
      <c r="D52" s="674"/>
      <c r="E52" s="674"/>
      <c r="F52" s="674"/>
      <c r="G52" s="674"/>
      <c r="H52" s="674"/>
      <c r="I52" s="674"/>
      <c r="J52" s="675">
        <v>5011105000953</v>
      </c>
      <c r="K52" s="676"/>
      <c r="L52" s="676"/>
      <c r="M52" s="676"/>
      <c r="N52" s="676"/>
      <c r="O52" s="676"/>
      <c r="P52" s="677" t="s">
        <v>913</v>
      </c>
      <c r="Q52" s="678"/>
      <c r="R52" s="678"/>
      <c r="S52" s="678"/>
      <c r="T52" s="678"/>
      <c r="U52" s="678"/>
      <c r="V52" s="678"/>
      <c r="W52" s="678"/>
      <c r="X52" s="678"/>
      <c r="Y52" s="679">
        <v>64.5</v>
      </c>
      <c r="Z52" s="680"/>
      <c r="AA52" s="680"/>
      <c r="AB52" s="681"/>
      <c r="AC52" s="791" t="s">
        <v>252</v>
      </c>
      <c r="AD52" s="791"/>
      <c r="AE52" s="791"/>
      <c r="AF52" s="791"/>
      <c r="AG52" s="791"/>
      <c r="AH52" s="792" t="s">
        <v>275</v>
      </c>
      <c r="AI52" s="793"/>
      <c r="AJ52" s="793"/>
      <c r="AK52" s="793"/>
      <c r="AL52" s="686" t="s">
        <v>275</v>
      </c>
      <c r="AM52" s="687"/>
      <c r="AN52" s="687"/>
      <c r="AO52" s="688"/>
      <c r="AP52" s="689"/>
      <c r="AQ52" s="689"/>
      <c r="AR52" s="689"/>
      <c r="AS52" s="689"/>
      <c r="AT52" s="689"/>
      <c r="AU52" s="689"/>
      <c r="AV52" s="689"/>
      <c r="AW52" s="689"/>
      <c r="AX52" s="689"/>
      <c r="AY52">
        <f>COUNTA($C$52)</f>
        <v>1</v>
      </c>
    </row>
    <row r="53" spans="1:52" ht="30" customHeight="1" x14ac:dyDescent="0.15">
      <c r="A53" s="790">
        <v>5</v>
      </c>
      <c r="B53" s="790">
        <v>1</v>
      </c>
      <c r="C53" s="674" t="s">
        <v>744</v>
      </c>
      <c r="D53" s="674"/>
      <c r="E53" s="674"/>
      <c r="F53" s="674"/>
      <c r="G53" s="674"/>
      <c r="H53" s="674"/>
      <c r="I53" s="674"/>
      <c r="J53" s="675">
        <v>3180005006071</v>
      </c>
      <c r="K53" s="676"/>
      <c r="L53" s="676"/>
      <c r="M53" s="676"/>
      <c r="N53" s="676"/>
      <c r="O53" s="676"/>
      <c r="P53" s="677" t="s">
        <v>914</v>
      </c>
      <c r="Q53" s="678"/>
      <c r="R53" s="678"/>
      <c r="S53" s="678"/>
      <c r="T53" s="678"/>
      <c r="U53" s="678"/>
      <c r="V53" s="678"/>
      <c r="W53" s="678"/>
      <c r="X53" s="678"/>
      <c r="Y53" s="679">
        <v>56.4</v>
      </c>
      <c r="Z53" s="680"/>
      <c r="AA53" s="680"/>
      <c r="AB53" s="681"/>
      <c r="AC53" s="791" t="s">
        <v>252</v>
      </c>
      <c r="AD53" s="791"/>
      <c r="AE53" s="791"/>
      <c r="AF53" s="791"/>
      <c r="AG53" s="791"/>
      <c r="AH53" s="792" t="s">
        <v>275</v>
      </c>
      <c r="AI53" s="793"/>
      <c r="AJ53" s="793"/>
      <c r="AK53" s="793"/>
      <c r="AL53" s="686" t="s">
        <v>275</v>
      </c>
      <c r="AM53" s="687"/>
      <c r="AN53" s="687"/>
      <c r="AO53" s="688"/>
      <c r="AP53" s="689"/>
      <c r="AQ53" s="689"/>
      <c r="AR53" s="689"/>
      <c r="AS53" s="689"/>
      <c r="AT53" s="689"/>
      <c r="AU53" s="689"/>
      <c r="AV53" s="689"/>
      <c r="AW53" s="689"/>
      <c r="AX53" s="689"/>
      <c r="AY53">
        <f>COUNTA($C$53)</f>
        <v>1</v>
      </c>
    </row>
    <row r="54" spans="1:52" ht="30" customHeight="1" x14ac:dyDescent="0.15">
      <c r="A54" s="790">
        <v>6</v>
      </c>
      <c r="B54" s="790">
        <v>1</v>
      </c>
      <c r="C54" s="674" t="s">
        <v>680</v>
      </c>
      <c r="D54" s="674"/>
      <c r="E54" s="674"/>
      <c r="F54" s="674"/>
      <c r="G54" s="674"/>
      <c r="H54" s="674"/>
      <c r="I54" s="674"/>
      <c r="J54" s="675">
        <v>2010401044997</v>
      </c>
      <c r="K54" s="676"/>
      <c r="L54" s="676"/>
      <c r="M54" s="676"/>
      <c r="N54" s="676"/>
      <c r="O54" s="676"/>
      <c r="P54" s="677" t="s">
        <v>915</v>
      </c>
      <c r="Q54" s="678"/>
      <c r="R54" s="678"/>
      <c r="S54" s="678"/>
      <c r="T54" s="678"/>
      <c r="U54" s="678"/>
      <c r="V54" s="678"/>
      <c r="W54" s="678"/>
      <c r="X54" s="678"/>
      <c r="Y54" s="679">
        <v>52.8</v>
      </c>
      <c r="Z54" s="680"/>
      <c r="AA54" s="680"/>
      <c r="AB54" s="681"/>
      <c r="AC54" s="791" t="s">
        <v>252</v>
      </c>
      <c r="AD54" s="791"/>
      <c r="AE54" s="791"/>
      <c r="AF54" s="791"/>
      <c r="AG54" s="791"/>
      <c r="AH54" s="792" t="s">
        <v>275</v>
      </c>
      <c r="AI54" s="793"/>
      <c r="AJ54" s="793"/>
      <c r="AK54" s="793"/>
      <c r="AL54" s="686" t="s">
        <v>275</v>
      </c>
      <c r="AM54" s="687"/>
      <c r="AN54" s="687"/>
      <c r="AO54" s="688"/>
      <c r="AP54" s="689"/>
      <c r="AQ54" s="689"/>
      <c r="AR54" s="689"/>
      <c r="AS54" s="689"/>
      <c r="AT54" s="689"/>
      <c r="AU54" s="689"/>
      <c r="AV54" s="689"/>
      <c r="AW54" s="689"/>
      <c r="AX54" s="689"/>
      <c r="AY54">
        <f>COUNTA($C$54)</f>
        <v>1</v>
      </c>
    </row>
    <row r="55" spans="1:52" ht="42.6" customHeight="1" x14ac:dyDescent="0.15">
      <c r="A55" s="790">
        <v>7</v>
      </c>
      <c r="B55" s="790">
        <v>1</v>
      </c>
      <c r="C55" s="674" t="s">
        <v>734</v>
      </c>
      <c r="D55" s="674"/>
      <c r="E55" s="674"/>
      <c r="F55" s="674"/>
      <c r="G55" s="674"/>
      <c r="H55" s="674"/>
      <c r="I55" s="674"/>
      <c r="J55" s="675">
        <v>7370005002147</v>
      </c>
      <c r="K55" s="676"/>
      <c r="L55" s="676"/>
      <c r="M55" s="676"/>
      <c r="N55" s="676"/>
      <c r="O55" s="676"/>
      <c r="P55" s="677" t="s">
        <v>916</v>
      </c>
      <c r="Q55" s="678"/>
      <c r="R55" s="678"/>
      <c r="S55" s="678"/>
      <c r="T55" s="678"/>
      <c r="U55" s="678"/>
      <c r="V55" s="678"/>
      <c r="W55" s="678"/>
      <c r="X55" s="678"/>
      <c r="Y55" s="679">
        <v>49.9</v>
      </c>
      <c r="Z55" s="680"/>
      <c r="AA55" s="680"/>
      <c r="AB55" s="681"/>
      <c r="AC55" s="791" t="s">
        <v>252</v>
      </c>
      <c r="AD55" s="791"/>
      <c r="AE55" s="791"/>
      <c r="AF55" s="791"/>
      <c r="AG55" s="791"/>
      <c r="AH55" s="792" t="s">
        <v>275</v>
      </c>
      <c r="AI55" s="793"/>
      <c r="AJ55" s="793"/>
      <c r="AK55" s="793"/>
      <c r="AL55" s="686" t="s">
        <v>275</v>
      </c>
      <c r="AM55" s="687"/>
      <c r="AN55" s="687"/>
      <c r="AO55" s="688"/>
      <c r="AP55" s="689"/>
      <c r="AQ55" s="689"/>
      <c r="AR55" s="689"/>
      <c r="AS55" s="689"/>
      <c r="AT55" s="689"/>
      <c r="AU55" s="689"/>
      <c r="AV55" s="689"/>
      <c r="AW55" s="689"/>
      <c r="AX55" s="689"/>
      <c r="AY55">
        <f>COUNTA($C$55)</f>
        <v>1</v>
      </c>
    </row>
    <row r="56" spans="1:52" ht="30" customHeight="1" x14ac:dyDescent="0.15">
      <c r="A56" s="790">
        <v>8</v>
      </c>
      <c r="B56" s="790">
        <v>1</v>
      </c>
      <c r="C56" s="674" t="s">
        <v>744</v>
      </c>
      <c r="D56" s="674"/>
      <c r="E56" s="674"/>
      <c r="F56" s="674"/>
      <c r="G56" s="674"/>
      <c r="H56" s="674"/>
      <c r="I56" s="674"/>
      <c r="J56" s="675">
        <v>3180005006071</v>
      </c>
      <c r="K56" s="676"/>
      <c r="L56" s="676"/>
      <c r="M56" s="676"/>
      <c r="N56" s="676"/>
      <c r="O56" s="676"/>
      <c r="P56" s="677" t="s">
        <v>917</v>
      </c>
      <c r="Q56" s="678"/>
      <c r="R56" s="678"/>
      <c r="S56" s="678"/>
      <c r="T56" s="678"/>
      <c r="U56" s="678"/>
      <c r="V56" s="678"/>
      <c r="W56" s="678"/>
      <c r="X56" s="678"/>
      <c r="Y56" s="679">
        <v>49.5</v>
      </c>
      <c r="Z56" s="680"/>
      <c r="AA56" s="680"/>
      <c r="AB56" s="681"/>
      <c r="AC56" s="791" t="s">
        <v>252</v>
      </c>
      <c r="AD56" s="791"/>
      <c r="AE56" s="791"/>
      <c r="AF56" s="791"/>
      <c r="AG56" s="791"/>
      <c r="AH56" s="792" t="s">
        <v>275</v>
      </c>
      <c r="AI56" s="793"/>
      <c r="AJ56" s="793"/>
      <c r="AK56" s="793"/>
      <c r="AL56" s="686" t="s">
        <v>275</v>
      </c>
      <c r="AM56" s="687"/>
      <c r="AN56" s="687"/>
      <c r="AO56" s="688"/>
      <c r="AP56" s="689"/>
      <c r="AQ56" s="689"/>
      <c r="AR56" s="689"/>
      <c r="AS56" s="689"/>
      <c r="AT56" s="689"/>
      <c r="AU56" s="689"/>
      <c r="AV56" s="689"/>
      <c r="AW56" s="689"/>
      <c r="AX56" s="689"/>
      <c r="AY56">
        <f>COUNTA($C$56)</f>
        <v>1</v>
      </c>
    </row>
    <row r="57" spans="1:52" ht="30" customHeight="1" x14ac:dyDescent="0.15">
      <c r="A57" s="790">
        <v>9</v>
      </c>
      <c r="B57" s="790">
        <v>1</v>
      </c>
      <c r="C57" s="674" t="s">
        <v>746</v>
      </c>
      <c r="D57" s="674"/>
      <c r="E57" s="674"/>
      <c r="F57" s="674"/>
      <c r="G57" s="674"/>
      <c r="H57" s="674"/>
      <c r="I57" s="674"/>
      <c r="J57" s="675">
        <v>1180305003290</v>
      </c>
      <c r="K57" s="676"/>
      <c r="L57" s="676"/>
      <c r="M57" s="676"/>
      <c r="N57" s="676"/>
      <c r="O57" s="676"/>
      <c r="P57" s="677" t="s">
        <v>918</v>
      </c>
      <c r="Q57" s="678"/>
      <c r="R57" s="678"/>
      <c r="S57" s="678"/>
      <c r="T57" s="678"/>
      <c r="U57" s="678"/>
      <c r="V57" s="678"/>
      <c r="W57" s="678"/>
      <c r="X57" s="678"/>
      <c r="Y57" s="679">
        <v>39.799999999999997</v>
      </c>
      <c r="Z57" s="680"/>
      <c r="AA57" s="680"/>
      <c r="AB57" s="681"/>
      <c r="AC57" s="791" t="s">
        <v>252</v>
      </c>
      <c r="AD57" s="791"/>
      <c r="AE57" s="791"/>
      <c r="AF57" s="791"/>
      <c r="AG57" s="791"/>
      <c r="AH57" s="792" t="s">
        <v>275</v>
      </c>
      <c r="AI57" s="793"/>
      <c r="AJ57" s="793"/>
      <c r="AK57" s="793"/>
      <c r="AL57" s="686" t="s">
        <v>275</v>
      </c>
      <c r="AM57" s="687"/>
      <c r="AN57" s="687"/>
      <c r="AO57" s="688"/>
      <c r="AP57" s="689"/>
      <c r="AQ57" s="689"/>
      <c r="AR57" s="689"/>
      <c r="AS57" s="689"/>
      <c r="AT57" s="689"/>
      <c r="AU57" s="689"/>
      <c r="AV57" s="689"/>
      <c r="AW57" s="689"/>
      <c r="AX57" s="689"/>
      <c r="AY57">
        <f>COUNTA($C$57)</f>
        <v>1</v>
      </c>
    </row>
    <row r="58" spans="1:52" ht="30" customHeight="1" x14ac:dyDescent="0.15">
      <c r="A58" s="790">
        <v>10</v>
      </c>
      <c r="B58" s="790">
        <v>1</v>
      </c>
      <c r="C58" s="674" t="s">
        <v>747</v>
      </c>
      <c r="D58" s="674"/>
      <c r="E58" s="674"/>
      <c r="F58" s="674"/>
      <c r="G58" s="674"/>
      <c r="H58" s="674"/>
      <c r="I58" s="674"/>
      <c r="J58" s="675">
        <v>9010701029733</v>
      </c>
      <c r="K58" s="676"/>
      <c r="L58" s="676"/>
      <c r="M58" s="676"/>
      <c r="N58" s="676"/>
      <c r="O58" s="676"/>
      <c r="P58" s="677" t="s">
        <v>919</v>
      </c>
      <c r="Q58" s="678"/>
      <c r="R58" s="678"/>
      <c r="S58" s="678"/>
      <c r="T58" s="678"/>
      <c r="U58" s="678"/>
      <c r="V58" s="678"/>
      <c r="W58" s="678"/>
      <c r="X58" s="678"/>
      <c r="Y58" s="679">
        <v>38.6</v>
      </c>
      <c r="Z58" s="680"/>
      <c r="AA58" s="680"/>
      <c r="AB58" s="681"/>
      <c r="AC58" s="791" t="s">
        <v>252</v>
      </c>
      <c r="AD58" s="791"/>
      <c r="AE58" s="791"/>
      <c r="AF58" s="791"/>
      <c r="AG58" s="791"/>
      <c r="AH58" s="792" t="s">
        <v>275</v>
      </c>
      <c r="AI58" s="793"/>
      <c r="AJ58" s="793"/>
      <c r="AK58" s="793"/>
      <c r="AL58" s="686" t="s">
        <v>275</v>
      </c>
      <c r="AM58" s="687"/>
      <c r="AN58" s="687"/>
      <c r="AO58" s="688"/>
      <c r="AP58" s="689"/>
      <c r="AQ58" s="689"/>
      <c r="AR58" s="689"/>
      <c r="AS58" s="689"/>
      <c r="AT58" s="689"/>
      <c r="AU58" s="689"/>
      <c r="AV58" s="689"/>
      <c r="AW58" s="689"/>
      <c r="AX58" s="689"/>
      <c r="AY58">
        <f>COUNTA($C$58)</f>
        <v>1</v>
      </c>
    </row>
    <row r="59" spans="1:52" x14ac:dyDescent="0.15">
      <c r="P59" s="62"/>
      <c r="Q59" s="62"/>
      <c r="R59" s="62"/>
      <c r="S59" s="62"/>
      <c r="T59" s="62"/>
      <c r="U59" s="62"/>
      <c r="V59" s="62"/>
      <c r="W59" s="62"/>
      <c r="X59" s="62"/>
      <c r="Y59" s="63"/>
      <c r="Z59" s="63"/>
      <c r="AA59" s="63"/>
      <c r="AB59" s="63"/>
      <c r="AC59" s="63"/>
      <c r="AD59" s="63"/>
      <c r="AE59" s="63"/>
      <c r="AF59" s="63"/>
      <c r="AG59" s="63"/>
      <c r="AH59" s="63"/>
      <c r="AI59" s="63"/>
      <c r="AJ59" s="63"/>
      <c r="AK59" s="63"/>
      <c r="AL59" s="63"/>
      <c r="AM59" s="63"/>
      <c r="AN59" s="63"/>
      <c r="AO59" s="63"/>
      <c r="AY59">
        <f>COUNTA($C$62)</f>
        <v>1</v>
      </c>
    </row>
    <row r="60" spans="1:52" x14ac:dyDescent="0.15">
      <c r="A60" s="9"/>
      <c r="B60" s="45" t="s">
        <v>175</v>
      </c>
      <c r="C60" s="49"/>
      <c r="D60" s="49"/>
      <c r="E60" s="49"/>
      <c r="F60" s="49"/>
      <c r="G60" s="49"/>
      <c r="H60" s="49"/>
      <c r="I60" s="49"/>
      <c r="J60" s="49"/>
      <c r="K60" s="49"/>
      <c r="L60" s="49"/>
      <c r="M60" s="49"/>
      <c r="N60" s="49"/>
      <c r="O60" s="49"/>
      <c r="P60" s="54"/>
      <c r="Q60" s="54"/>
      <c r="R60" s="54"/>
      <c r="S60" s="54"/>
      <c r="T60" s="54"/>
      <c r="U60" s="54"/>
      <c r="V60" s="54"/>
      <c r="W60" s="54"/>
      <c r="X60" s="54"/>
      <c r="Y60" s="55"/>
      <c r="Z60" s="55"/>
      <c r="AA60" s="55"/>
      <c r="AB60" s="55"/>
      <c r="AC60" s="55"/>
      <c r="AD60" s="55"/>
      <c r="AE60" s="55"/>
      <c r="AF60" s="55"/>
      <c r="AG60" s="55"/>
      <c r="AH60" s="55"/>
      <c r="AI60" s="55"/>
      <c r="AJ60" s="55"/>
      <c r="AK60" s="55"/>
      <c r="AL60" s="55"/>
      <c r="AM60" s="55"/>
      <c r="AN60" s="55"/>
      <c r="AO60" s="55"/>
      <c r="AP60" s="54"/>
      <c r="AQ60" s="54"/>
      <c r="AR60" s="54"/>
      <c r="AS60" s="54"/>
      <c r="AT60" s="54"/>
      <c r="AU60" s="54"/>
      <c r="AV60" s="54"/>
      <c r="AW60" s="54"/>
      <c r="AX60" s="54"/>
      <c r="AY60" s="33">
        <f>$AY$59</f>
        <v>1</v>
      </c>
    </row>
    <row r="61" spans="1:52" customFormat="1" ht="59.25" customHeight="1" x14ac:dyDescent="0.15">
      <c r="A61" s="666"/>
      <c r="B61" s="666"/>
      <c r="C61" s="666" t="s">
        <v>24</v>
      </c>
      <c r="D61" s="666"/>
      <c r="E61" s="666"/>
      <c r="F61" s="666"/>
      <c r="G61" s="666"/>
      <c r="H61" s="666"/>
      <c r="I61" s="666"/>
      <c r="J61" s="797" t="s">
        <v>204</v>
      </c>
      <c r="K61" s="798"/>
      <c r="L61" s="798"/>
      <c r="M61" s="798"/>
      <c r="N61" s="798"/>
      <c r="O61" s="798"/>
      <c r="P61" s="345" t="s">
        <v>25</v>
      </c>
      <c r="Q61" s="345"/>
      <c r="R61" s="345"/>
      <c r="S61" s="345"/>
      <c r="T61" s="345"/>
      <c r="U61" s="345"/>
      <c r="V61" s="345"/>
      <c r="W61" s="345"/>
      <c r="X61" s="345"/>
      <c r="Y61" s="668" t="s">
        <v>237</v>
      </c>
      <c r="Z61" s="669"/>
      <c r="AA61" s="669"/>
      <c r="AB61" s="669"/>
      <c r="AC61" s="797" t="s">
        <v>231</v>
      </c>
      <c r="AD61" s="797"/>
      <c r="AE61" s="797"/>
      <c r="AF61" s="797"/>
      <c r="AG61" s="797"/>
      <c r="AH61" s="668" t="s">
        <v>197</v>
      </c>
      <c r="AI61" s="666"/>
      <c r="AJ61" s="666"/>
      <c r="AK61" s="666"/>
      <c r="AL61" s="666" t="s">
        <v>19</v>
      </c>
      <c r="AM61" s="666"/>
      <c r="AN61" s="666"/>
      <c r="AO61" s="670"/>
      <c r="AP61" s="799" t="s">
        <v>205</v>
      </c>
      <c r="AQ61" s="799"/>
      <c r="AR61" s="799"/>
      <c r="AS61" s="799"/>
      <c r="AT61" s="799"/>
      <c r="AU61" s="799"/>
      <c r="AV61" s="799"/>
      <c r="AW61" s="799"/>
      <c r="AX61" s="799"/>
      <c r="AY61" s="33">
        <f>$AY$59</f>
        <v>1</v>
      </c>
      <c r="AZ61" s="33"/>
    </row>
    <row r="62" spans="1:52" ht="45" customHeight="1" x14ac:dyDescent="0.15">
      <c r="A62" s="790">
        <v>1</v>
      </c>
      <c r="B62" s="790">
        <v>1</v>
      </c>
      <c r="C62" s="673" t="s">
        <v>921</v>
      </c>
      <c r="D62" s="674"/>
      <c r="E62" s="674"/>
      <c r="F62" s="674"/>
      <c r="G62" s="674"/>
      <c r="H62" s="674"/>
      <c r="I62" s="674"/>
      <c r="J62" s="675">
        <v>5010005007398</v>
      </c>
      <c r="K62" s="676"/>
      <c r="L62" s="676"/>
      <c r="M62" s="676"/>
      <c r="N62" s="676"/>
      <c r="O62" s="676"/>
      <c r="P62" s="677" t="s">
        <v>920</v>
      </c>
      <c r="Q62" s="678"/>
      <c r="R62" s="678"/>
      <c r="S62" s="678"/>
      <c r="T62" s="678"/>
      <c r="U62" s="678"/>
      <c r="V62" s="678"/>
      <c r="W62" s="678"/>
      <c r="X62" s="678"/>
      <c r="Y62" s="679">
        <v>573.29999999999995</v>
      </c>
      <c r="Z62" s="680"/>
      <c r="AA62" s="680"/>
      <c r="AB62" s="681"/>
      <c r="AC62" s="791" t="s">
        <v>252</v>
      </c>
      <c r="AD62" s="791"/>
      <c r="AE62" s="791"/>
      <c r="AF62" s="791"/>
      <c r="AG62" s="791"/>
      <c r="AH62" s="792" t="s">
        <v>275</v>
      </c>
      <c r="AI62" s="793"/>
      <c r="AJ62" s="793"/>
      <c r="AK62" s="793"/>
      <c r="AL62" s="686" t="s">
        <v>275</v>
      </c>
      <c r="AM62" s="687"/>
      <c r="AN62" s="687"/>
      <c r="AO62" s="688"/>
      <c r="AP62" s="689"/>
      <c r="AQ62" s="689"/>
      <c r="AR62" s="689"/>
      <c r="AS62" s="689"/>
      <c r="AT62" s="689"/>
      <c r="AU62" s="689"/>
      <c r="AV62" s="689"/>
      <c r="AW62" s="689"/>
      <c r="AX62" s="689"/>
      <c r="AY62" s="33">
        <f>$AY$59</f>
        <v>1</v>
      </c>
    </row>
    <row r="63" spans="1:52" ht="45" customHeight="1" x14ac:dyDescent="0.15">
      <c r="A63" s="790">
        <v>2</v>
      </c>
      <c r="B63" s="790">
        <v>1</v>
      </c>
      <c r="C63" s="673" t="s">
        <v>922</v>
      </c>
      <c r="D63" s="674"/>
      <c r="E63" s="674"/>
      <c r="F63" s="674"/>
      <c r="G63" s="674"/>
      <c r="H63" s="674"/>
      <c r="I63" s="674"/>
      <c r="J63" s="675">
        <v>3130005005532</v>
      </c>
      <c r="K63" s="676"/>
      <c r="L63" s="676"/>
      <c r="M63" s="676"/>
      <c r="N63" s="676"/>
      <c r="O63" s="676"/>
      <c r="P63" s="677" t="s">
        <v>923</v>
      </c>
      <c r="Q63" s="678"/>
      <c r="R63" s="678"/>
      <c r="S63" s="678"/>
      <c r="T63" s="678"/>
      <c r="U63" s="678"/>
      <c r="V63" s="678"/>
      <c r="W63" s="678"/>
      <c r="X63" s="678"/>
      <c r="Y63" s="679">
        <v>479</v>
      </c>
      <c r="Z63" s="680"/>
      <c r="AA63" s="680"/>
      <c r="AB63" s="681"/>
      <c r="AC63" s="791" t="s">
        <v>252</v>
      </c>
      <c r="AD63" s="791"/>
      <c r="AE63" s="791"/>
      <c r="AF63" s="791"/>
      <c r="AG63" s="791"/>
      <c r="AH63" s="792" t="s">
        <v>275</v>
      </c>
      <c r="AI63" s="793"/>
      <c r="AJ63" s="793"/>
      <c r="AK63" s="793"/>
      <c r="AL63" s="686" t="s">
        <v>275</v>
      </c>
      <c r="AM63" s="687"/>
      <c r="AN63" s="687"/>
      <c r="AO63" s="688"/>
      <c r="AP63" s="689"/>
      <c r="AQ63" s="689"/>
      <c r="AR63" s="689"/>
      <c r="AS63" s="689"/>
      <c r="AT63" s="689"/>
      <c r="AU63" s="689"/>
      <c r="AV63" s="689"/>
      <c r="AW63" s="689"/>
      <c r="AX63" s="689"/>
      <c r="AY63">
        <f>COUNTA($C$63)</f>
        <v>1</v>
      </c>
    </row>
    <row r="64" spans="1:52" ht="30" customHeight="1" x14ac:dyDescent="0.15">
      <c r="A64" s="790">
        <v>3</v>
      </c>
      <c r="B64" s="790">
        <v>1</v>
      </c>
      <c r="C64" s="673" t="s">
        <v>924</v>
      </c>
      <c r="D64" s="674"/>
      <c r="E64" s="674"/>
      <c r="F64" s="674"/>
      <c r="G64" s="674"/>
      <c r="H64" s="674"/>
      <c r="I64" s="674"/>
      <c r="J64" s="675">
        <v>7012405000492</v>
      </c>
      <c r="K64" s="676"/>
      <c r="L64" s="676"/>
      <c r="M64" s="676"/>
      <c r="N64" s="676"/>
      <c r="O64" s="676"/>
      <c r="P64" s="677" t="s">
        <v>930</v>
      </c>
      <c r="Q64" s="678"/>
      <c r="R64" s="678"/>
      <c r="S64" s="678"/>
      <c r="T64" s="678"/>
      <c r="U64" s="678"/>
      <c r="V64" s="678"/>
      <c r="W64" s="678"/>
      <c r="X64" s="678"/>
      <c r="Y64" s="679">
        <v>179.3</v>
      </c>
      <c r="Z64" s="680"/>
      <c r="AA64" s="680"/>
      <c r="AB64" s="681"/>
      <c r="AC64" s="791" t="s">
        <v>252</v>
      </c>
      <c r="AD64" s="791"/>
      <c r="AE64" s="791"/>
      <c r="AF64" s="791"/>
      <c r="AG64" s="791"/>
      <c r="AH64" s="792" t="s">
        <v>275</v>
      </c>
      <c r="AI64" s="793"/>
      <c r="AJ64" s="793"/>
      <c r="AK64" s="793"/>
      <c r="AL64" s="686" t="s">
        <v>275</v>
      </c>
      <c r="AM64" s="687"/>
      <c r="AN64" s="687"/>
      <c r="AO64" s="688"/>
      <c r="AP64" s="689"/>
      <c r="AQ64" s="689"/>
      <c r="AR64" s="689"/>
      <c r="AS64" s="689"/>
      <c r="AT64" s="689"/>
      <c r="AU64" s="689"/>
      <c r="AV64" s="689"/>
      <c r="AW64" s="689"/>
      <c r="AX64" s="689"/>
      <c r="AY64">
        <f>COUNTA($C$64)</f>
        <v>1</v>
      </c>
    </row>
    <row r="65" spans="1:52" ht="75" customHeight="1" x14ac:dyDescent="0.15">
      <c r="A65" s="790">
        <v>4</v>
      </c>
      <c r="B65" s="790">
        <v>1</v>
      </c>
      <c r="C65" s="673" t="s">
        <v>925</v>
      </c>
      <c r="D65" s="674"/>
      <c r="E65" s="674"/>
      <c r="F65" s="674"/>
      <c r="G65" s="674"/>
      <c r="H65" s="674"/>
      <c r="I65" s="674"/>
      <c r="J65" s="675">
        <v>5011105000953</v>
      </c>
      <c r="K65" s="676"/>
      <c r="L65" s="676"/>
      <c r="M65" s="676"/>
      <c r="N65" s="676"/>
      <c r="O65" s="676"/>
      <c r="P65" s="677" t="s">
        <v>931</v>
      </c>
      <c r="Q65" s="678"/>
      <c r="R65" s="678"/>
      <c r="S65" s="678"/>
      <c r="T65" s="678"/>
      <c r="U65" s="678"/>
      <c r="V65" s="678"/>
      <c r="W65" s="678"/>
      <c r="X65" s="678"/>
      <c r="Y65" s="679">
        <v>173.9</v>
      </c>
      <c r="Z65" s="680"/>
      <c r="AA65" s="680"/>
      <c r="AB65" s="681"/>
      <c r="AC65" s="791" t="s">
        <v>252</v>
      </c>
      <c r="AD65" s="791"/>
      <c r="AE65" s="791"/>
      <c r="AF65" s="791"/>
      <c r="AG65" s="791"/>
      <c r="AH65" s="792" t="s">
        <v>275</v>
      </c>
      <c r="AI65" s="793"/>
      <c r="AJ65" s="793"/>
      <c r="AK65" s="793"/>
      <c r="AL65" s="686" t="s">
        <v>275</v>
      </c>
      <c r="AM65" s="687"/>
      <c r="AN65" s="687"/>
      <c r="AO65" s="688"/>
      <c r="AP65" s="689"/>
      <c r="AQ65" s="689"/>
      <c r="AR65" s="689"/>
      <c r="AS65" s="689"/>
      <c r="AT65" s="689"/>
      <c r="AU65" s="689"/>
      <c r="AV65" s="689"/>
      <c r="AW65" s="689"/>
      <c r="AX65" s="689"/>
      <c r="AY65">
        <f>COUNTA($C$65)</f>
        <v>1</v>
      </c>
    </row>
    <row r="66" spans="1:52" ht="30" customHeight="1" x14ac:dyDescent="0.15">
      <c r="A66" s="790">
        <v>5</v>
      </c>
      <c r="B66" s="790">
        <v>1</v>
      </c>
      <c r="C66" s="673" t="s">
        <v>886</v>
      </c>
      <c r="D66" s="674"/>
      <c r="E66" s="674"/>
      <c r="F66" s="674"/>
      <c r="G66" s="674"/>
      <c r="H66" s="674"/>
      <c r="I66" s="674"/>
      <c r="J66" s="675">
        <v>7010401022916</v>
      </c>
      <c r="K66" s="676"/>
      <c r="L66" s="676"/>
      <c r="M66" s="676"/>
      <c r="N66" s="676"/>
      <c r="O66" s="676"/>
      <c r="P66" s="677" t="s">
        <v>932</v>
      </c>
      <c r="Q66" s="678"/>
      <c r="R66" s="678"/>
      <c r="S66" s="678"/>
      <c r="T66" s="678"/>
      <c r="U66" s="678"/>
      <c r="V66" s="678"/>
      <c r="W66" s="678"/>
      <c r="X66" s="678"/>
      <c r="Y66" s="679">
        <v>137.19999999999999</v>
      </c>
      <c r="Z66" s="680"/>
      <c r="AA66" s="680"/>
      <c r="AB66" s="681"/>
      <c r="AC66" s="791" t="s">
        <v>252</v>
      </c>
      <c r="AD66" s="791"/>
      <c r="AE66" s="791"/>
      <c r="AF66" s="791"/>
      <c r="AG66" s="791"/>
      <c r="AH66" s="792" t="s">
        <v>275</v>
      </c>
      <c r="AI66" s="793"/>
      <c r="AJ66" s="793"/>
      <c r="AK66" s="793"/>
      <c r="AL66" s="686" t="s">
        <v>275</v>
      </c>
      <c r="AM66" s="687"/>
      <c r="AN66" s="687"/>
      <c r="AO66" s="688"/>
      <c r="AP66" s="689"/>
      <c r="AQ66" s="689"/>
      <c r="AR66" s="689"/>
      <c r="AS66" s="689"/>
      <c r="AT66" s="689"/>
      <c r="AU66" s="689"/>
      <c r="AV66" s="689"/>
      <c r="AW66" s="689"/>
      <c r="AX66" s="689"/>
      <c r="AY66">
        <f>COUNTA($C$66)</f>
        <v>1</v>
      </c>
    </row>
    <row r="67" spans="1:52" ht="75" customHeight="1" x14ac:dyDescent="0.15">
      <c r="A67" s="790">
        <v>6</v>
      </c>
      <c r="B67" s="790">
        <v>1</v>
      </c>
      <c r="C67" s="673" t="s">
        <v>926</v>
      </c>
      <c r="D67" s="674"/>
      <c r="E67" s="674"/>
      <c r="F67" s="674"/>
      <c r="G67" s="674"/>
      <c r="H67" s="674"/>
      <c r="I67" s="674"/>
      <c r="J67" s="675">
        <v>8010701023423</v>
      </c>
      <c r="K67" s="676"/>
      <c r="L67" s="676"/>
      <c r="M67" s="676"/>
      <c r="N67" s="676"/>
      <c r="O67" s="676"/>
      <c r="P67" s="677" t="s">
        <v>933</v>
      </c>
      <c r="Q67" s="678"/>
      <c r="R67" s="678"/>
      <c r="S67" s="678"/>
      <c r="T67" s="678"/>
      <c r="U67" s="678"/>
      <c r="V67" s="678"/>
      <c r="W67" s="678"/>
      <c r="X67" s="678"/>
      <c r="Y67" s="679">
        <v>124.4</v>
      </c>
      <c r="Z67" s="680"/>
      <c r="AA67" s="680"/>
      <c r="AB67" s="681"/>
      <c r="AC67" s="791" t="s">
        <v>252</v>
      </c>
      <c r="AD67" s="791"/>
      <c r="AE67" s="791"/>
      <c r="AF67" s="791"/>
      <c r="AG67" s="791"/>
      <c r="AH67" s="792" t="s">
        <v>275</v>
      </c>
      <c r="AI67" s="793"/>
      <c r="AJ67" s="793"/>
      <c r="AK67" s="793"/>
      <c r="AL67" s="686" t="s">
        <v>275</v>
      </c>
      <c r="AM67" s="687"/>
      <c r="AN67" s="687"/>
      <c r="AO67" s="688"/>
      <c r="AP67" s="689"/>
      <c r="AQ67" s="689"/>
      <c r="AR67" s="689"/>
      <c r="AS67" s="689"/>
      <c r="AT67" s="689"/>
      <c r="AU67" s="689"/>
      <c r="AV67" s="689"/>
      <c r="AW67" s="689"/>
      <c r="AX67" s="689"/>
      <c r="AY67">
        <f>COUNTA($C$67)</f>
        <v>1</v>
      </c>
    </row>
    <row r="68" spans="1:52" ht="45" customHeight="1" x14ac:dyDescent="0.15">
      <c r="A68" s="790">
        <v>7</v>
      </c>
      <c r="B68" s="790">
        <v>1</v>
      </c>
      <c r="C68" s="673" t="s">
        <v>927</v>
      </c>
      <c r="D68" s="674"/>
      <c r="E68" s="674"/>
      <c r="F68" s="674"/>
      <c r="G68" s="674"/>
      <c r="H68" s="674"/>
      <c r="I68" s="674"/>
      <c r="J68" s="675">
        <v>2010401044997</v>
      </c>
      <c r="K68" s="676"/>
      <c r="L68" s="676"/>
      <c r="M68" s="676"/>
      <c r="N68" s="676"/>
      <c r="O68" s="676"/>
      <c r="P68" s="677" t="s">
        <v>934</v>
      </c>
      <c r="Q68" s="678"/>
      <c r="R68" s="678"/>
      <c r="S68" s="678"/>
      <c r="T68" s="678"/>
      <c r="U68" s="678"/>
      <c r="V68" s="678"/>
      <c r="W68" s="678"/>
      <c r="X68" s="678"/>
      <c r="Y68" s="679">
        <v>123.4</v>
      </c>
      <c r="Z68" s="680"/>
      <c r="AA68" s="680"/>
      <c r="AB68" s="681"/>
      <c r="AC68" s="791" t="s">
        <v>252</v>
      </c>
      <c r="AD68" s="791"/>
      <c r="AE68" s="791"/>
      <c r="AF68" s="791"/>
      <c r="AG68" s="791"/>
      <c r="AH68" s="792" t="s">
        <v>275</v>
      </c>
      <c r="AI68" s="793"/>
      <c r="AJ68" s="793"/>
      <c r="AK68" s="793"/>
      <c r="AL68" s="686" t="s">
        <v>275</v>
      </c>
      <c r="AM68" s="687"/>
      <c r="AN68" s="687"/>
      <c r="AO68" s="688"/>
      <c r="AP68" s="689"/>
      <c r="AQ68" s="689"/>
      <c r="AR68" s="689"/>
      <c r="AS68" s="689"/>
      <c r="AT68" s="689"/>
      <c r="AU68" s="689"/>
      <c r="AV68" s="689"/>
      <c r="AW68" s="689"/>
      <c r="AX68" s="689"/>
      <c r="AY68">
        <f>COUNTA($C$68)</f>
        <v>1</v>
      </c>
    </row>
    <row r="69" spans="1:52" ht="60" customHeight="1" x14ac:dyDescent="0.15">
      <c r="A69" s="790">
        <v>8</v>
      </c>
      <c r="B69" s="790">
        <v>1</v>
      </c>
      <c r="C69" s="673" t="s">
        <v>1056</v>
      </c>
      <c r="D69" s="674"/>
      <c r="E69" s="674"/>
      <c r="F69" s="674"/>
      <c r="G69" s="674"/>
      <c r="H69" s="674"/>
      <c r="I69" s="674"/>
      <c r="J69" s="675">
        <v>2080401004193</v>
      </c>
      <c r="K69" s="676"/>
      <c r="L69" s="676"/>
      <c r="M69" s="676"/>
      <c r="N69" s="676"/>
      <c r="O69" s="676"/>
      <c r="P69" s="677" t="s">
        <v>935</v>
      </c>
      <c r="Q69" s="678"/>
      <c r="R69" s="678"/>
      <c r="S69" s="678"/>
      <c r="T69" s="678"/>
      <c r="U69" s="678"/>
      <c r="V69" s="678"/>
      <c r="W69" s="678"/>
      <c r="X69" s="678"/>
      <c r="Y69" s="679">
        <v>121.6</v>
      </c>
      <c r="Z69" s="680"/>
      <c r="AA69" s="680"/>
      <c r="AB69" s="681"/>
      <c r="AC69" s="791" t="s">
        <v>252</v>
      </c>
      <c r="AD69" s="791"/>
      <c r="AE69" s="791"/>
      <c r="AF69" s="791"/>
      <c r="AG69" s="791"/>
      <c r="AH69" s="792" t="s">
        <v>275</v>
      </c>
      <c r="AI69" s="793"/>
      <c r="AJ69" s="793"/>
      <c r="AK69" s="793"/>
      <c r="AL69" s="686" t="s">
        <v>275</v>
      </c>
      <c r="AM69" s="687"/>
      <c r="AN69" s="687"/>
      <c r="AO69" s="688"/>
      <c r="AP69" s="689"/>
      <c r="AQ69" s="689"/>
      <c r="AR69" s="689"/>
      <c r="AS69" s="689"/>
      <c r="AT69" s="689"/>
      <c r="AU69" s="689"/>
      <c r="AV69" s="689"/>
      <c r="AW69" s="689"/>
      <c r="AX69" s="689"/>
      <c r="AY69">
        <f>COUNTA($C$69)</f>
        <v>1</v>
      </c>
    </row>
    <row r="70" spans="1:52" ht="75" customHeight="1" x14ac:dyDescent="0.15">
      <c r="A70" s="790">
        <v>9</v>
      </c>
      <c r="B70" s="790">
        <v>1</v>
      </c>
      <c r="C70" s="673" t="s">
        <v>928</v>
      </c>
      <c r="D70" s="674"/>
      <c r="E70" s="674"/>
      <c r="F70" s="674"/>
      <c r="G70" s="674"/>
      <c r="H70" s="674"/>
      <c r="I70" s="674"/>
      <c r="J70" s="675">
        <v>7010001189973</v>
      </c>
      <c r="K70" s="676"/>
      <c r="L70" s="676"/>
      <c r="M70" s="676"/>
      <c r="N70" s="676"/>
      <c r="O70" s="676"/>
      <c r="P70" s="677" t="s">
        <v>936</v>
      </c>
      <c r="Q70" s="678"/>
      <c r="R70" s="678"/>
      <c r="S70" s="678"/>
      <c r="T70" s="678"/>
      <c r="U70" s="678"/>
      <c r="V70" s="678"/>
      <c r="W70" s="678"/>
      <c r="X70" s="678"/>
      <c r="Y70" s="679">
        <v>109.5</v>
      </c>
      <c r="Z70" s="680"/>
      <c r="AA70" s="680"/>
      <c r="AB70" s="681"/>
      <c r="AC70" s="791" t="s">
        <v>252</v>
      </c>
      <c r="AD70" s="791"/>
      <c r="AE70" s="791"/>
      <c r="AF70" s="791"/>
      <c r="AG70" s="791"/>
      <c r="AH70" s="792" t="s">
        <v>275</v>
      </c>
      <c r="AI70" s="793"/>
      <c r="AJ70" s="793"/>
      <c r="AK70" s="793"/>
      <c r="AL70" s="686" t="s">
        <v>275</v>
      </c>
      <c r="AM70" s="687"/>
      <c r="AN70" s="687"/>
      <c r="AO70" s="688"/>
      <c r="AP70" s="689"/>
      <c r="AQ70" s="689"/>
      <c r="AR70" s="689"/>
      <c r="AS70" s="689"/>
      <c r="AT70" s="689"/>
      <c r="AU70" s="689"/>
      <c r="AV70" s="689"/>
      <c r="AW70" s="689"/>
      <c r="AX70" s="689"/>
      <c r="AY70">
        <f>COUNTA($C$70)</f>
        <v>1</v>
      </c>
    </row>
    <row r="71" spans="1:52" ht="30" customHeight="1" x14ac:dyDescent="0.15">
      <c r="A71" s="790">
        <v>10</v>
      </c>
      <c r="B71" s="790">
        <v>1</v>
      </c>
      <c r="C71" s="673" t="s">
        <v>929</v>
      </c>
      <c r="D71" s="674"/>
      <c r="E71" s="674"/>
      <c r="F71" s="674"/>
      <c r="G71" s="674"/>
      <c r="H71" s="674"/>
      <c r="I71" s="674"/>
      <c r="J71" s="675">
        <v>3290005003743</v>
      </c>
      <c r="K71" s="676"/>
      <c r="L71" s="676"/>
      <c r="M71" s="676"/>
      <c r="N71" s="676"/>
      <c r="O71" s="676"/>
      <c r="P71" s="677" t="s">
        <v>937</v>
      </c>
      <c r="Q71" s="678"/>
      <c r="R71" s="678"/>
      <c r="S71" s="678"/>
      <c r="T71" s="678"/>
      <c r="U71" s="678"/>
      <c r="V71" s="678"/>
      <c r="W71" s="678"/>
      <c r="X71" s="678"/>
      <c r="Y71" s="679">
        <v>104.1</v>
      </c>
      <c r="Z71" s="680"/>
      <c r="AA71" s="680"/>
      <c r="AB71" s="681"/>
      <c r="AC71" s="791" t="s">
        <v>254</v>
      </c>
      <c r="AD71" s="791"/>
      <c r="AE71" s="791"/>
      <c r="AF71" s="791"/>
      <c r="AG71" s="791"/>
      <c r="AH71" s="792" t="s">
        <v>275</v>
      </c>
      <c r="AI71" s="793"/>
      <c r="AJ71" s="793"/>
      <c r="AK71" s="793"/>
      <c r="AL71" s="686" t="s">
        <v>275</v>
      </c>
      <c r="AM71" s="687"/>
      <c r="AN71" s="687"/>
      <c r="AO71" s="688"/>
      <c r="AP71" s="689"/>
      <c r="AQ71" s="689"/>
      <c r="AR71" s="689"/>
      <c r="AS71" s="689"/>
      <c r="AT71" s="689"/>
      <c r="AU71" s="689"/>
      <c r="AV71" s="689"/>
      <c r="AW71" s="689"/>
      <c r="AX71" s="689"/>
      <c r="AY71">
        <f>COUNTA($C$71)</f>
        <v>1</v>
      </c>
    </row>
    <row r="72" spans="1:52" x14ac:dyDescent="0.15">
      <c r="P72" s="62"/>
      <c r="Q72" s="62"/>
      <c r="R72" s="62"/>
      <c r="S72" s="62"/>
      <c r="T72" s="62"/>
      <c r="U72" s="62"/>
      <c r="V72" s="62"/>
      <c r="W72" s="62"/>
      <c r="X72" s="62"/>
      <c r="Y72" s="63"/>
      <c r="Z72" s="63"/>
      <c r="AA72" s="63"/>
      <c r="AB72" s="63"/>
      <c r="AC72" s="63"/>
      <c r="AD72" s="63"/>
      <c r="AE72" s="63"/>
      <c r="AF72" s="63"/>
      <c r="AG72" s="63"/>
      <c r="AH72" s="63"/>
      <c r="AI72" s="63"/>
      <c r="AJ72" s="63"/>
      <c r="AK72" s="63"/>
      <c r="AL72" s="63"/>
      <c r="AM72" s="63"/>
      <c r="AN72" s="63"/>
      <c r="AO72" s="63"/>
      <c r="AY72">
        <f>COUNTA($C$75)</f>
        <v>1</v>
      </c>
    </row>
    <row r="73" spans="1:52" x14ac:dyDescent="0.15">
      <c r="A73" s="9"/>
      <c r="B73" s="45" t="s">
        <v>176</v>
      </c>
      <c r="C73" s="49"/>
      <c r="D73" s="49"/>
      <c r="E73" s="49"/>
      <c r="F73" s="49"/>
      <c r="G73" s="49"/>
      <c r="H73" s="49"/>
      <c r="I73" s="49"/>
      <c r="J73" s="49"/>
      <c r="K73" s="49"/>
      <c r="L73" s="49"/>
      <c r="M73" s="49"/>
      <c r="N73" s="49"/>
      <c r="O73" s="49"/>
      <c r="P73" s="54"/>
      <c r="Q73" s="54"/>
      <c r="R73" s="54"/>
      <c r="S73" s="54"/>
      <c r="T73" s="54"/>
      <c r="U73" s="54"/>
      <c r="V73" s="54"/>
      <c r="W73" s="54"/>
      <c r="X73" s="54"/>
      <c r="Y73" s="55"/>
      <c r="Z73" s="55"/>
      <c r="AA73" s="55"/>
      <c r="AB73" s="55"/>
      <c r="AC73" s="55"/>
      <c r="AD73" s="55"/>
      <c r="AE73" s="55"/>
      <c r="AF73" s="55"/>
      <c r="AG73" s="55"/>
      <c r="AH73" s="55"/>
      <c r="AI73" s="55"/>
      <c r="AJ73" s="55"/>
      <c r="AK73" s="55"/>
      <c r="AL73" s="55"/>
      <c r="AM73" s="55"/>
      <c r="AN73" s="55"/>
      <c r="AO73" s="55"/>
      <c r="AP73" s="54"/>
      <c r="AQ73" s="54"/>
      <c r="AR73" s="54"/>
      <c r="AS73" s="54"/>
      <c r="AT73" s="54"/>
      <c r="AU73" s="54"/>
      <c r="AV73" s="54"/>
      <c r="AW73" s="54"/>
      <c r="AX73" s="54"/>
      <c r="AY73" s="76">
        <f>$AY$72</f>
        <v>1</v>
      </c>
    </row>
    <row r="74" spans="1:52" customFormat="1" ht="59.25" customHeight="1" x14ac:dyDescent="0.15">
      <c r="A74" s="666"/>
      <c r="B74" s="666"/>
      <c r="C74" s="666" t="s">
        <v>24</v>
      </c>
      <c r="D74" s="666"/>
      <c r="E74" s="666"/>
      <c r="F74" s="666"/>
      <c r="G74" s="666"/>
      <c r="H74" s="666"/>
      <c r="I74" s="666"/>
      <c r="J74" s="797" t="s">
        <v>204</v>
      </c>
      <c r="K74" s="798"/>
      <c r="L74" s="798"/>
      <c r="M74" s="798"/>
      <c r="N74" s="798"/>
      <c r="O74" s="798"/>
      <c r="P74" s="345" t="s">
        <v>25</v>
      </c>
      <c r="Q74" s="345"/>
      <c r="R74" s="345"/>
      <c r="S74" s="345"/>
      <c r="T74" s="345"/>
      <c r="U74" s="345"/>
      <c r="V74" s="345"/>
      <c r="W74" s="345"/>
      <c r="X74" s="345"/>
      <c r="Y74" s="668" t="s">
        <v>237</v>
      </c>
      <c r="Z74" s="669"/>
      <c r="AA74" s="669"/>
      <c r="AB74" s="669"/>
      <c r="AC74" s="797" t="s">
        <v>231</v>
      </c>
      <c r="AD74" s="797"/>
      <c r="AE74" s="797"/>
      <c r="AF74" s="797"/>
      <c r="AG74" s="797"/>
      <c r="AH74" s="668" t="s">
        <v>197</v>
      </c>
      <c r="AI74" s="666"/>
      <c r="AJ74" s="666"/>
      <c r="AK74" s="666"/>
      <c r="AL74" s="666" t="s">
        <v>19</v>
      </c>
      <c r="AM74" s="666"/>
      <c r="AN74" s="666"/>
      <c r="AO74" s="670"/>
      <c r="AP74" s="799" t="s">
        <v>205</v>
      </c>
      <c r="AQ74" s="799"/>
      <c r="AR74" s="799"/>
      <c r="AS74" s="799"/>
      <c r="AT74" s="799"/>
      <c r="AU74" s="799"/>
      <c r="AV74" s="799"/>
      <c r="AW74" s="799"/>
      <c r="AX74" s="799"/>
      <c r="AY74" s="76">
        <f>$AY$72</f>
        <v>1</v>
      </c>
      <c r="AZ74" s="33"/>
    </row>
    <row r="75" spans="1:52" ht="103.15" customHeight="1" x14ac:dyDescent="0.15">
      <c r="A75" s="790">
        <v>1</v>
      </c>
      <c r="B75" s="790">
        <v>1</v>
      </c>
      <c r="C75" s="673" t="s">
        <v>939</v>
      </c>
      <c r="D75" s="674"/>
      <c r="E75" s="674"/>
      <c r="F75" s="674"/>
      <c r="G75" s="674"/>
      <c r="H75" s="674"/>
      <c r="I75" s="674"/>
      <c r="J75" s="675">
        <v>5050005005266</v>
      </c>
      <c r="K75" s="676"/>
      <c r="L75" s="676"/>
      <c r="M75" s="676"/>
      <c r="N75" s="676"/>
      <c r="O75" s="676"/>
      <c r="P75" s="677" t="s">
        <v>938</v>
      </c>
      <c r="Q75" s="678"/>
      <c r="R75" s="678"/>
      <c r="S75" s="678"/>
      <c r="T75" s="678"/>
      <c r="U75" s="678"/>
      <c r="V75" s="678"/>
      <c r="W75" s="678"/>
      <c r="X75" s="678"/>
      <c r="Y75" s="679">
        <v>626.69000000000005</v>
      </c>
      <c r="Z75" s="680"/>
      <c r="AA75" s="680"/>
      <c r="AB75" s="681"/>
      <c r="AC75" s="791" t="s">
        <v>252</v>
      </c>
      <c r="AD75" s="791"/>
      <c r="AE75" s="791"/>
      <c r="AF75" s="791"/>
      <c r="AG75" s="791"/>
      <c r="AH75" s="792" t="s">
        <v>275</v>
      </c>
      <c r="AI75" s="793"/>
      <c r="AJ75" s="793"/>
      <c r="AK75" s="793"/>
      <c r="AL75" s="686" t="s">
        <v>275</v>
      </c>
      <c r="AM75" s="687"/>
      <c r="AN75" s="687"/>
      <c r="AO75" s="688"/>
      <c r="AP75" s="689"/>
      <c r="AQ75" s="689"/>
      <c r="AR75" s="689"/>
      <c r="AS75" s="689"/>
      <c r="AT75" s="689"/>
      <c r="AU75" s="689"/>
      <c r="AV75" s="689"/>
      <c r="AW75" s="689"/>
      <c r="AX75" s="689"/>
      <c r="AY75">
        <f>$AY$72</f>
        <v>1</v>
      </c>
    </row>
    <row r="76" spans="1:52" ht="60" customHeight="1" x14ac:dyDescent="0.15">
      <c r="A76" s="790">
        <v>2</v>
      </c>
      <c r="B76" s="790">
        <v>1</v>
      </c>
      <c r="C76" s="673" t="s">
        <v>948</v>
      </c>
      <c r="D76" s="674"/>
      <c r="E76" s="674"/>
      <c r="F76" s="674"/>
      <c r="G76" s="674"/>
      <c r="H76" s="674"/>
      <c r="I76" s="674"/>
      <c r="J76" s="675">
        <v>3011005008999</v>
      </c>
      <c r="K76" s="676"/>
      <c r="L76" s="676"/>
      <c r="M76" s="676"/>
      <c r="N76" s="676"/>
      <c r="O76" s="676"/>
      <c r="P76" s="677" t="s">
        <v>940</v>
      </c>
      <c r="Q76" s="678"/>
      <c r="R76" s="678"/>
      <c r="S76" s="678"/>
      <c r="T76" s="678"/>
      <c r="U76" s="678"/>
      <c r="V76" s="678"/>
      <c r="W76" s="678"/>
      <c r="X76" s="678"/>
      <c r="Y76" s="679">
        <v>154</v>
      </c>
      <c r="Z76" s="680"/>
      <c r="AA76" s="680"/>
      <c r="AB76" s="681"/>
      <c r="AC76" s="791" t="s">
        <v>252</v>
      </c>
      <c r="AD76" s="791"/>
      <c r="AE76" s="791"/>
      <c r="AF76" s="791"/>
      <c r="AG76" s="791"/>
      <c r="AH76" s="792" t="s">
        <v>275</v>
      </c>
      <c r="AI76" s="793"/>
      <c r="AJ76" s="793"/>
      <c r="AK76" s="793"/>
      <c r="AL76" s="686" t="s">
        <v>275</v>
      </c>
      <c r="AM76" s="687"/>
      <c r="AN76" s="687"/>
      <c r="AO76" s="688"/>
      <c r="AP76" s="689"/>
      <c r="AQ76" s="689"/>
      <c r="AR76" s="689"/>
      <c r="AS76" s="689"/>
      <c r="AT76" s="689"/>
      <c r="AU76" s="689"/>
      <c r="AV76" s="689"/>
      <c r="AW76" s="689"/>
      <c r="AX76" s="689"/>
      <c r="AY76">
        <f>COUNTA($C$76)</f>
        <v>1</v>
      </c>
    </row>
    <row r="77" spans="1:52" ht="30" customHeight="1" x14ac:dyDescent="0.15">
      <c r="A77" s="790">
        <v>3</v>
      </c>
      <c r="B77" s="790">
        <v>1</v>
      </c>
      <c r="C77" s="673" t="s">
        <v>949</v>
      </c>
      <c r="D77" s="674"/>
      <c r="E77" s="674"/>
      <c r="F77" s="674"/>
      <c r="G77" s="674"/>
      <c r="H77" s="674"/>
      <c r="I77" s="674"/>
      <c r="J77" s="675">
        <v>6010401003504</v>
      </c>
      <c r="K77" s="676"/>
      <c r="L77" s="676"/>
      <c r="M77" s="676"/>
      <c r="N77" s="676"/>
      <c r="O77" s="676"/>
      <c r="P77" s="677" t="s">
        <v>941</v>
      </c>
      <c r="Q77" s="678"/>
      <c r="R77" s="678"/>
      <c r="S77" s="678"/>
      <c r="T77" s="678"/>
      <c r="U77" s="678"/>
      <c r="V77" s="678"/>
      <c r="W77" s="678"/>
      <c r="X77" s="678"/>
      <c r="Y77" s="679">
        <v>126.5</v>
      </c>
      <c r="Z77" s="680"/>
      <c r="AA77" s="680"/>
      <c r="AB77" s="681"/>
      <c r="AC77" s="791" t="s">
        <v>252</v>
      </c>
      <c r="AD77" s="791"/>
      <c r="AE77" s="791"/>
      <c r="AF77" s="791"/>
      <c r="AG77" s="791"/>
      <c r="AH77" s="792" t="s">
        <v>275</v>
      </c>
      <c r="AI77" s="793"/>
      <c r="AJ77" s="793"/>
      <c r="AK77" s="793"/>
      <c r="AL77" s="686" t="s">
        <v>275</v>
      </c>
      <c r="AM77" s="687"/>
      <c r="AN77" s="687"/>
      <c r="AO77" s="688"/>
      <c r="AP77" s="689"/>
      <c r="AQ77" s="689"/>
      <c r="AR77" s="689"/>
      <c r="AS77" s="689"/>
      <c r="AT77" s="689"/>
      <c r="AU77" s="689"/>
      <c r="AV77" s="689"/>
      <c r="AW77" s="689"/>
      <c r="AX77" s="689"/>
      <c r="AY77">
        <f>COUNTA($C$77)</f>
        <v>1</v>
      </c>
    </row>
    <row r="78" spans="1:52" ht="30" customHeight="1" x14ac:dyDescent="0.15">
      <c r="A78" s="790">
        <v>4</v>
      </c>
      <c r="B78" s="790">
        <v>1</v>
      </c>
      <c r="C78" s="673" t="s">
        <v>950</v>
      </c>
      <c r="D78" s="674"/>
      <c r="E78" s="674"/>
      <c r="F78" s="674"/>
      <c r="G78" s="674"/>
      <c r="H78" s="674"/>
      <c r="I78" s="674"/>
      <c r="J78" s="675">
        <v>4013305001526</v>
      </c>
      <c r="K78" s="676"/>
      <c r="L78" s="676"/>
      <c r="M78" s="676"/>
      <c r="N78" s="676"/>
      <c r="O78" s="676"/>
      <c r="P78" s="677" t="s">
        <v>942</v>
      </c>
      <c r="Q78" s="678"/>
      <c r="R78" s="678"/>
      <c r="S78" s="678"/>
      <c r="T78" s="678"/>
      <c r="U78" s="678"/>
      <c r="V78" s="678"/>
      <c r="W78" s="678"/>
      <c r="X78" s="678"/>
      <c r="Y78" s="679">
        <v>115.05</v>
      </c>
      <c r="Z78" s="680"/>
      <c r="AA78" s="680"/>
      <c r="AB78" s="681"/>
      <c r="AC78" s="791" t="s">
        <v>252</v>
      </c>
      <c r="AD78" s="791"/>
      <c r="AE78" s="791"/>
      <c r="AF78" s="791"/>
      <c r="AG78" s="791"/>
      <c r="AH78" s="792" t="s">
        <v>275</v>
      </c>
      <c r="AI78" s="793"/>
      <c r="AJ78" s="793"/>
      <c r="AK78" s="793"/>
      <c r="AL78" s="686" t="s">
        <v>275</v>
      </c>
      <c r="AM78" s="687"/>
      <c r="AN78" s="687"/>
      <c r="AO78" s="688"/>
      <c r="AP78" s="689"/>
      <c r="AQ78" s="689"/>
      <c r="AR78" s="689"/>
      <c r="AS78" s="689"/>
      <c r="AT78" s="689"/>
      <c r="AU78" s="689"/>
      <c r="AV78" s="689"/>
      <c r="AW78" s="689"/>
      <c r="AX78" s="689"/>
      <c r="AY78">
        <f>COUNTA($C$78)</f>
        <v>1</v>
      </c>
    </row>
    <row r="79" spans="1:52" ht="30" customHeight="1" x14ac:dyDescent="0.15">
      <c r="A79" s="790">
        <v>5</v>
      </c>
      <c r="B79" s="790">
        <v>1</v>
      </c>
      <c r="C79" s="673" t="s">
        <v>951</v>
      </c>
      <c r="D79" s="674"/>
      <c r="E79" s="674"/>
      <c r="F79" s="674"/>
      <c r="G79" s="674"/>
      <c r="H79" s="674"/>
      <c r="I79" s="674"/>
      <c r="J79" s="675">
        <v>7010001008844</v>
      </c>
      <c r="K79" s="676"/>
      <c r="L79" s="676"/>
      <c r="M79" s="676"/>
      <c r="N79" s="676"/>
      <c r="O79" s="676"/>
      <c r="P79" s="677" t="s">
        <v>943</v>
      </c>
      <c r="Q79" s="678"/>
      <c r="R79" s="678"/>
      <c r="S79" s="678"/>
      <c r="T79" s="678"/>
      <c r="U79" s="678"/>
      <c r="V79" s="678"/>
      <c r="W79" s="678"/>
      <c r="X79" s="678"/>
      <c r="Y79" s="679">
        <v>107.76</v>
      </c>
      <c r="Z79" s="680"/>
      <c r="AA79" s="680"/>
      <c r="AB79" s="681"/>
      <c r="AC79" s="791" t="s">
        <v>252</v>
      </c>
      <c r="AD79" s="791"/>
      <c r="AE79" s="791"/>
      <c r="AF79" s="791"/>
      <c r="AG79" s="791"/>
      <c r="AH79" s="792" t="s">
        <v>275</v>
      </c>
      <c r="AI79" s="793"/>
      <c r="AJ79" s="793"/>
      <c r="AK79" s="793"/>
      <c r="AL79" s="686" t="s">
        <v>275</v>
      </c>
      <c r="AM79" s="687"/>
      <c r="AN79" s="687"/>
      <c r="AO79" s="688"/>
      <c r="AP79" s="689"/>
      <c r="AQ79" s="689"/>
      <c r="AR79" s="689"/>
      <c r="AS79" s="689"/>
      <c r="AT79" s="689"/>
      <c r="AU79" s="689"/>
      <c r="AV79" s="689"/>
      <c r="AW79" s="689"/>
      <c r="AX79" s="689"/>
      <c r="AY79">
        <f>COUNTA($C$79)</f>
        <v>1</v>
      </c>
    </row>
    <row r="80" spans="1:52" ht="30" customHeight="1" x14ac:dyDescent="0.15">
      <c r="A80" s="790">
        <v>6</v>
      </c>
      <c r="B80" s="790">
        <v>1</v>
      </c>
      <c r="C80" s="673" t="s">
        <v>952</v>
      </c>
      <c r="D80" s="674"/>
      <c r="E80" s="674"/>
      <c r="F80" s="674"/>
      <c r="G80" s="674"/>
      <c r="H80" s="674"/>
      <c r="I80" s="674"/>
      <c r="J80" s="675">
        <v>1020001071491</v>
      </c>
      <c r="K80" s="676"/>
      <c r="L80" s="676"/>
      <c r="M80" s="676"/>
      <c r="N80" s="676"/>
      <c r="O80" s="676"/>
      <c r="P80" s="677" t="s">
        <v>944</v>
      </c>
      <c r="Q80" s="678"/>
      <c r="R80" s="678"/>
      <c r="S80" s="678"/>
      <c r="T80" s="678"/>
      <c r="U80" s="678"/>
      <c r="V80" s="678"/>
      <c r="W80" s="678"/>
      <c r="X80" s="678"/>
      <c r="Y80" s="679">
        <v>95.4</v>
      </c>
      <c r="Z80" s="680"/>
      <c r="AA80" s="680"/>
      <c r="AB80" s="681"/>
      <c r="AC80" s="791" t="s">
        <v>252</v>
      </c>
      <c r="AD80" s="791"/>
      <c r="AE80" s="791"/>
      <c r="AF80" s="791"/>
      <c r="AG80" s="791"/>
      <c r="AH80" s="792" t="s">
        <v>275</v>
      </c>
      <c r="AI80" s="793"/>
      <c r="AJ80" s="793"/>
      <c r="AK80" s="793"/>
      <c r="AL80" s="686" t="s">
        <v>275</v>
      </c>
      <c r="AM80" s="687"/>
      <c r="AN80" s="687"/>
      <c r="AO80" s="688"/>
      <c r="AP80" s="689"/>
      <c r="AQ80" s="689"/>
      <c r="AR80" s="689"/>
      <c r="AS80" s="689"/>
      <c r="AT80" s="689"/>
      <c r="AU80" s="689"/>
      <c r="AV80" s="689"/>
      <c r="AW80" s="689"/>
      <c r="AX80" s="689"/>
      <c r="AY80">
        <f>COUNTA($C$80)</f>
        <v>1</v>
      </c>
    </row>
    <row r="81" spans="1:52" ht="60" customHeight="1" x14ac:dyDescent="0.15">
      <c r="A81" s="790">
        <v>7</v>
      </c>
      <c r="B81" s="790">
        <v>1</v>
      </c>
      <c r="C81" s="673" t="s">
        <v>953</v>
      </c>
      <c r="D81" s="674"/>
      <c r="E81" s="674"/>
      <c r="F81" s="674"/>
      <c r="G81" s="674"/>
      <c r="H81" s="674"/>
      <c r="I81" s="674"/>
      <c r="J81" s="675">
        <v>4011501008048</v>
      </c>
      <c r="K81" s="676"/>
      <c r="L81" s="676"/>
      <c r="M81" s="676"/>
      <c r="N81" s="676"/>
      <c r="O81" s="676"/>
      <c r="P81" s="677" t="s">
        <v>945</v>
      </c>
      <c r="Q81" s="678"/>
      <c r="R81" s="678"/>
      <c r="S81" s="678"/>
      <c r="T81" s="678"/>
      <c r="U81" s="678"/>
      <c r="V81" s="678"/>
      <c r="W81" s="678"/>
      <c r="X81" s="678"/>
      <c r="Y81" s="679">
        <v>78.209999999999994</v>
      </c>
      <c r="Z81" s="680"/>
      <c r="AA81" s="680"/>
      <c r="AB81" s="681"/>
      <c r="AC81" s="791" t="s">
        <v>252</v>
      </c>
      <c r="AD81" s="791"/>
      <c r="AE81" s="791"/>
      <c r="AF81" s="791"/>
      <c r="AG81" s="791"/>
      <c r="AH81" s="792" t="s">
        <v>275</v>
      </c>
      <c r="AI81" s="793"/>
      <c r="AJ81" s="793"/>
      <c r="AK81" s="793"/>
      <c r="AL81" s="686" t="s">
        <v>275</v>
      </c>
      <c r="AM81" s="687"/>
      <c r="AN81" s="687"/>
      <c r="AO81" s="688"/>
      <c r="AP81" s="689"/>
      <c r="AQ81" s="689"/>
      <c r="AR81" s="689"/>
      <c r="AS81" s="689"/>
      <c r="AT81" s="689"/>
      <c r="AU81" s="689"/>
      <c r="AV81" s="689"/>
      <c r="AW81" s="689"/>
      <c r="AX81" s="689"/>
      <c r="AY81">
        <f>COUNTA($C$81)</f>
        <v>1</v>
      </c>
    </row>
    <row r="82" spans="1:52" ht="57" customHeight="1" x14ac:dyDescent="0.15">
      <c r="A82" s="790">
        <v>8</v>
      </c>
      <c r="B82" s="790">
        <v>1</v>
      </c>
      <c r="C82" s="673" t="s">
        <v>929</v>
      </c>
      <c r="D82" s="674"/>
      <c r="E82" s="674"/>
      <c r="F82" s="674"/>
      <c r="G82" s="674"/>
      <c r="H82" s="674"/>
      <c r="I82" s="674"/>
      <c r="J82" s="675">
        <v>3290005003743</v>
      </c>
      <c r="K82" s="676"/>
      <c r="L82" s="676"/>
      <c r="M82" s="676"/>
      <c r="N82" s="676"/>
      <c r="O82" s="676"/>
      <c r="P82" s="677" t="s">
        <v>946</v>
      </c>
      <c r="Q82" s="678"/>
      <c r="R82" s="678"/>
      <c r="S82" s="678"/>
      <c r="T82" s="678"/>
      <c r="U82" s="678"/>
      <c r="V82" s="678"/>
      <c r="W82" s="678"/>
      <c r="X82" s="678"/>
      <c r="Y82" s="679">
        <v>67.239999999999995</v>
      </c>
      <c r="Z82" s="680"/>
      <c r="AA82" s="680"/>
      <c r="AB82" s="681"/>
      <c r="AC82" s="791" t="s">
        <v>252</v>
      </c>
      <c r="AD82" s="791"/>
      <c r="AE82" s="791"/>
      <c r="AF82" s="791"/>
      <c r="AG82" s="791"/>
      <c r="AH82" s="792" t="s">
        <v>275</v>
      </c>
      <c r="AI82" s="793"/>
      <c r="AJ82" s="793"/>
      <c r="AK82" s="793"/>
      <c r="AL82" s="686" t="s">
        <v>275</v>
      </c>
      <c r="AM82" s="687"/>
      <c r="AN82" s="687"/>
      <c r="AO82" s="688"/>
      <c r="AP82" s="689"/>
      <c r="AQ82" s="689"/>
      <c r="AR82" s="689"/>
      <c r="AS82" s="689"/>
      <c r="AT82" s="689"/>
      <c r="AU82" s="689"/>
      <c r="AV82" s="689"/>
      <c r="AW82" s="689"/>
      <c r="AX82" s="689"/>
      <c r="AY82">
        <f>COUNTA($C$82)</f>
        <v>1</v>
      </c>
    </row>
    <row r="83" spans="1:52" ht="57" customHeight="1" x14ac:dyDescent="0.15">
      <c r="A83" s="790">
        <v>9</v>
      </c>
      <c r="B83" s="790">
        <v>1</v>
      </c>
      <c r="C83" s="673" t="s">
        <v>954</v>
      </c>
      <c r="D83" s="674"/>
      <c r="E83" s="674"/>
      <c r="F83" s="674"/>
      <c r="G83" s="674"/>
      <c r="H83" s="674"/>
      <c r="I83" s="674"/>
      <c r="J83" s="675">
        <v>3010005000132</v>
      </c>
      <c r="K83" s="676"/>
      <c r="L83" s="676"/>
      <c r="M83" s="676"/>
      <c r="N83" s="676"/>
      <c r="O83" s="676"/>
      <c r="P83" s="677" t="s">
        <v>946</v>
      </c>
      <c r="Q83" s="678"/>
      <c r="R83" s="678"/>
      <c r="S83" s="678"/>
      <c r="T83" s="678"/>
      <c r="U83" s="678"/>
      <c r="V83" s="678"/>
      <c r="W83" s="678"/>
      <c r="X83" s="678"/>
      <c r="Y83" s="679">
        <v>55.33</v>
      </c>
      <c r="Z83" s="680"/>
      <c r="AA83" s="680"/>
      <c r="AB83" s="681"/>
      <c r="AC83" s="791" t="s">
        <v>252</v>
      </c>
      <c r="AD83" s="791"/>
      <c r="AE83" s="791"/>
      <c r="AF83" s="791"/>
      <c r="AG83" s="791"/>
      <c r="AH83" s="792" t="s">
        <v>275</v>
      </c>
      <c r="AI83" s="793"/>
      <c r="AJ83" s="793"/>
      <c r="AK83" s="793"/>
      <c r="AL83" s="686" t="s">
        <v>275</v>
      </c>
      <c r="AM83" s="687"/>
      <c r="AN83" s="687"/>
      <c r="AO83" s="688"/>
      <c r="AP83" s="689"/>
      <c r="AQ83" s="689"/>
      <c r="AR83" s="689"/>
      <c r="AS83" s="689"/>
      <c r="AT83" s="689"/>
      <c r="AU83" s="689"/>
      <c r="AV83" s="689"/>
      <c r="AW83" s="689"/>
      <c r="AX83" s="689"/>
      <c r="AY83">
        <f>COUNTA($C$83)</f>
        <v>1</v>
      </c>
    </row>
    <row r="84" spans="1:52" ht="45" customHeight="1" x14ac:dyDescent="0.15">
      <c r="A84" s="790">
        <v>10</v>
      </c>
      <c r="B84" s="790">
        <v>1</v>
      </c>
      <c r="C84" s="673" t="s">
        <v>955</v>
      </c>
      <c r="D84" s="674"/>
      <c r="E84" s="674"/>
      <c r="F84" s="674"/>
      <c r="G84" s="674"/>
      <c r="H84" s="674"/>
      <c r="I84" s="674"/>
      <c r="J84" s="675">
        <v>5010605001676</v>
      </c>
      <c r="K84" s="676"/>
      <c r="L84" s="676"/>
      <c r="M84" s="676"/>
      <c r="N84" s="676"/>
      <c r="O84" s="676"/>
      <c r="P84" s="677" t="s">
        <v>947</v>
      </c>
      <c r="Q84" s="678"/>
      <c r="R84" s="678"/>
      <c r="S84" s="678"/>
      <c r="T84" s="678"/>
      <c r="U84" s="678"/>
      <c r="V84" s="678"/>
      <c r="W84" s="678"/>
      <c r="X84" s="678"/>
      <c r="Y84" s="679">
        <v>55.29</v>
      </c>
      <c r="Z84" s="680"/>
      <c r="AA84" s="680"/>
      <c r="AB84" s="681"/>
      <c r="AC84" s="791" t="s">
        <v>252</v>
      </c>
      <c r="AD84" s="791"/>
      <c r="AE84" s="791"/>
      <c r="AF84" s="791"/>
      <c r="AG84" s="791"/>
      <c r="AH84" s="792" t="s">
        <v>275</v>
      </c>
      <c r="AI84" s="793"/>
      <c r="AJ84" s="793"/>
      <c r="AK84" s="793"/>
      <c r="AL84" s="686" t="s">
        <v>275</v>
      </c>
      <c r="AM84" s="687"/>
      <c r="AN84" s="687"/>
      <c r="AO84" s="688"/>
      <c r="AP84" s="689"/>
      <c r="AQ84" s="689"/>
      <c r="AR84" s="689"/>
      <c r="AS84" s="689"/>
      <c r="AT84" s="689"/>
      <c r="AU84" s="689"/>
      <c r="AV84" s="689"/>
      <c r="AW84" s="689"/>
      <c r="AX84" s="689"/>
      <c r="AY84">
        <f>COUNTA($C$84)</f>
        <v>1</v>
      </c>
    </row>
    <row r="85" spans="1:52" x14ac:dyDescent="0.15">
      <c r="P85" s="62"/>
      <c r="Q85" s="62"/>
      <c r="R85" s="62"/>
      <c r="S85" s="62"/>
      <c r="T85" s="62"/>
      <c r="U85" s="62"/>
      <c r="V85" s="62"/>
      <c r="W85" s="62"/>
      <c r="X85" s="62"/>
      <c r="Y85" s="63"/>
      <c r="Z85" s="63"/>
      <c r="AA85" s="63"/>
      <c r="AB85" s="63"/>
      <c r="AC85" s="63"/>
      <c r="AD85" s="63"/>
      <c r="AE85" s="63"/>
      <c r="AF85" s="63"/>
      <c r="AG85" s="63"/>
      <c r="AH85" s="63"/>
      <c r="AI85" s="63"/>
      <c r="AJ85" s="63"/>
      <c r="AK85" s="63"/>
      <c r="AL85" s="63"/>
      <c r="AM85" s="63"/>
      <c r="AN85" s="63"/>
      <c r="AO85" s="63"/>
      <c r="AY85">
        <f>COUNTA($C$88)</f>
        <v>1</v>
      </c>
    </row>
    <row r="86" spans="1:52" x14ac:dyDescent="0.15">
      <c r="A86" s="9"/>
      <c r="B86" s="45" t="s">
        <v>177</v>
      </c>
      <c r="C86" s="49"/>
      <c r="D86" s="49"/>
      <c r="E86" s="49"/>
      <c r="F86" s="49"/>
      <c r="G86" s="49"/>
      <c r="H86" s="49"/>
      <c r="I86" s="49"/>
      <c r="J86" s="49"/>
      <c r="K86" s="49"/>
      <c r="L86" s="49"/>
      <c r="M86" s="49"/>
      <c r="N86" s="49"/>
      <c r="O86" s="49"/>
      <c r="P86" s="54"/>
      <c r="Q86" s="54"/>
      <c r="R86" s="54"/>
      <c r="S86" s="54"/>
      <c r="T86" s="54"/>
      <c r="U86" s="54"/>
      <c r="V86" s="54"/>
      <c r="W86" s="54"/>
      <c r="X86" s="54"/>
      <c r="Y86" s="55"/>
      <c r="Z86" s="55"/>
      <c r="AA86" s="55"/>
      <c r="AB86" s="55"/>
      <c r="AC86" s="55"/>
      <c r="AD86" s="55"/>
      <c r="AE86" s="55"/>
      <c r="AF86" s="55"/>
      <c r="AG86" s="55"/>
      <c r="AH86" s="55"/>
      <c r="AI86" s="55"/>
      <c r="AJ86" s="55"/>
      <c r="AK86" s="55"/>
      <c r="AL86" s="55"/>
      <c r="AM86" s="55"/>
      <c r="AN86" s="55"/>
      <c r="AO86" s="55"/>
      <c r="AP86" s="54"/>
      <c r="AQ86" s="54"/>
      <c r="AR86" s="54"/>
      <c r="AS86" s="54"/>
      <c r="AT86" s="54"/>
      <c r="AU86" s="54"/>
      <c r="AV86" s="54"/>
      <c r="AW86" s="54"/>
      <c r="AX86" s="54"/>
      <c r="AY86" s="33">
        <f>$AY$85</f>
        <v>1</v>
      </c>
    </row>
    <row r="87" spans="1:52" customFormat="1" ht="59.25" customHeight="1" x14ac:dyDescent="0.15">
      <c r="A87" s="666"/>
      <c r="B87" s="666"/>
      <c r="C87" s="666" t="s">
        <v>24</v>
      </c>
      <c r="D87" s="666"/>
      <c r="E87" s="666"/>
      <c r="F87" s="666"/>
      <c r="G87" s="666"/>
      <c r="H87" s="666"/>
      <c r="I87" s="666"/>
      <c r="J87" s="797" t="s">
        <v>204</v>
      </c>
      <c r="K87" s="798"/>
      <c r="L87" s="798"/>
      <c r="M87" s="798"/>
      <c r="N87" s="798"/>
      <c r="O87" s="798"/>
      <c r="P87" s="345" t="s">
        <v>25</v>
      </c>
      <c r="Q87" s="345"/>
      <c r="R87" s="345"/>
      <c r="S87" s="345"/>
      <c r="T87" s="345"/>
      <c r="U87" s="345"/>
      <c r="V87" s="345"/>
      <c r="W87" s="345"/>
      <c r="X87" s="345"/>
      <c r="Y87" s="668" t="s">
        <v>237</v>
      </c>
      <c r="Z87" s="669"/>
      <c r="AA87" s="669"/>
      <c r="AB87" s="669"/>
      <c r="AC87" s="797" t="s">
        <v>231</v>
      </c>
      <c r="AD87" s="797"/>
      <c r="AE87" s="797"/>
      <c r="AF87" s="797"/>
      <c r="AG87" s="797"/>
      <c r="AH87" s="668" t="s">
        <v>197</v>
      </c>
      <c r="AI87" s="666"/>
      <c r="AJ87" s="666"/>
      <c r="AK87" s="666"/>
      <c r="AL87" s="666" t="s">
        <v>19</v>
      </c>
      <c r="AM87" s="666"/>
      <c r="AN87" s="666"/>
      <c r="AO87" s="670"/>
      <c r="AP87" s="799" t="s">
        <v>205</v>
      </c>
      <c r="AQ87" s="799"/>
      <c r="AR87" s="799"/>
      <c r="AS87" s="799"/>
      <c r="AT87" s="799"/>
      <c r="AU87" s="799"/>
      <c r="AV87" s="799"/>
      <c r="AW87" s="799"/>
      <c r="AX87" s="799"/>
      <c r="AY87" s="33">
        <f>$AY$85</f>
        <v>1</v>
      </c>
      <c r="AZ87" s="33"/>
    </row>
    <row r="88" spans="1:52" ht="45" customHeight="1" x14ac:dyDescent="0.15">
      <c r="A88" s="790">
        <v>1</v>
      </c>
      <c r="B88" s="790">
        <v>1</v>
      </c>
      <c r="C88" s="673" t="s">
        <v>957</v>
      </c>
      <c r="D88" s="674"/>
      <c r="E88" s="674"/>
      <c r="F88" s="674"/>
      <c r="G88" s="674"/>
      <c r="H88" s="674"/>
      <c r="I88" s="674"/>
      <c r="J88" s="675">
        <v>7010005005425</v>
      </c>
      <c r="K88" s="676"/>
      <c r="L88" s="676"/>
      <c r="M88" s="676"/>
      <c r="N88" s="676"/>
      <c r="O88" s="676"/>
      <c r="P88" s="677" t="s">
        <v>956</v>
      </c>
      <c r="Q88" s="678"/>
      <c r="R88" s="678"/>
      <c r="S88" s="678"/>
      <c r="T88" s="678"/>
      <c r="U88" s="678"/>
      <c r="V88" s="678"/>
      <c r="W88" s="678"/>
      <c r="X88" s="678"/>
      <c r="Y88" s="679">
        <v>187</v>
      </c>
      <c r="Z88" s="680"/>
      <c r="AA88" s="680"/>
      <c r="AB88" s="681"/>
      <c r="AC88" s="791" t="s">
        <v>254</v>
      </c>
      <c r="AD88" s="791"/>
      <c r="AE88" s="791"/>
      <c r="AF88" s="791"/>
      <c r="AG88" s="791"/>
      <c r="AH88" s="792" t="s">
        <v>275</v>
      </c>
      <c r="AI88" s="793"/>
      <c r="AJ88" s="793"/>
      <c r="AK88" s="793"/>
      <c r="AL88" s="686" t="s">
        <v>275</v>
      </c>
      <c r="AM88" s="687"/>
      <c r="AN88" s="687"/>
      <c r="AO88" s="688"/>
      <c r="AP88" s="689"/>
      <c r="AQ88" s="689"/>
      <c r="AR88" s="689"/>
      <c r="AS88" s="689"/>
      <c r="AT88" s="689"/>
      <c r="AU88" s="689"/>
      <c r="AV88" s="689"/>
      <c r="AW88" s="689"/>
      <c r="AX88" s="689"/>
      <c r="AY88" s="33">
        <f>$AY$85</f>
        <v>1</v>
      </c>
    </row>
    <row r="89" spans="1:52" ht="45" customHeight="1" x14ac:dyDescent="0.15">
      <c r="A89" s="790">
        <v>2</v>
      </c>
      <c r="B89" s="790">
        <v>1</v>
      </c>
      <c r="C89" s="673" t="s">
        <v>824</v>
      </c>
      <c r="D89" s="674"/>
      <c r="E89" s="674"/>
      <c r="F89" s="674"/>
      <c r="G89" s="674"/>
      <c r="H89" s="674"/>
      <c r="I89" s="674"/>
      <c r="J89" s="675">
        <v>5012405001732</v>
      </c>
      <c r="K89" s="676"/>
      <c r="L89" s="676"/>
      <c r="M89" s="676"/>
      <c r="N89" s="676"/>
      <c r="O89" s="676"/>
      <c r="P89" s="677" t="s">
        <v>958</v>
      </c>
      <c r="Q89" s="678"/>
      <c r="R89" s="678"/>
      <c r="S89" s="678"/>
      <c r="T89" s="678"/>
      <c r="U89" s="678"/>
      <c r="V89" s="678"/>
      <c r="W89" s="678"/>
      <c r="X89" s="678"/>
      <c r="Y89" s="679">
        <v>35</v>
      </c>
      <c r="Z89" s="680"/>
      <c r="AA89" s="680"/>
      <c r="AB89" s="681"/>
      <c r="AC89" s="791" t="s">
        <v>254</v>
      </c>
      <c r="AD89" s="791"/>
      <c r="AE89" s="791"/>
      <c r="AF89" s="791"/>
      <c r="AG89" s="791"/>
      <c r="AH89" s="792" t="s">
        <v>275</v>
      </c>
      <c r="AI89" s="793"/>
      <c r="AJ89" s="793"/>
      <c r="AK89" s="793"/>
      <c r="AL89" s="686" t="s">
        <v>275</v>
      </c>
      <c r="AM89" s="687"/>
      <c r="AN89" s="687"/>
      <c r="AO89" s="688"/>
      <c r="AP89" s="689"/>
      <c r="AQ89" s="689"/>
      <c r="AR89" s="689"/>
      <c r="AS89" s="689"/>
      <c r="AT89" s="689"/>
      <c r="AU89" s="689"/>
      <c r="AV89" s="689"/>
      <c r="AW89" s="689"/>
      <c r="AX89" s="689"/>
      <c r="AY89">
        <f>COUNTA($C$89)</f>
        <v>1</v>
      </c>
    </row>
    <row r="90" spans="1:52" x14ac:dyDescent="0.15">
      <c r="A90" s="37"/>
      <c r="B90" s="37"/>
      <c r="P90" s="62"/>
      <c r="Q90" s="62"/>
      <c r="R90" s="62"/>
      <c r="S90" s="62"/>
      <c r="T90" s="62"/>
      <c r="U90" s="62"/>
      <c r="V90" s="62"/>
      <c r="W90" s="62"/>
      <c r="X90" s="62"/>
      <c r="Y90" s="63"/>
      <c r="Z90" s="63"/>
      <c r="AA90" s="63"/>
      <c r="AB90" s="63"/>
      <c r="AC90" s="63"/>
      <c r="AD90" s="63"/>
      <c r="AE90" s="63"/>
      <c r="AF90" s="63"/>
      <c r="AG90" s="63"/>
      <c r="AH90" s="63"/>
      <c r="AI90" s="63"/>
      <c r="AJ90" s="63"/>
      <c r="AK90" s="63"/>
      <c r="AL90" s="63"/>
      <c r="AM90" s="63"/>
      <c r="AN90" s="63"/>
      <c r="AO90" s="63"/>
      <c r="AY90">
        <f>COUNTA($C$93)</f>
        <v>1</v>
      </c>
    </row>
    <row r="91" spans="1:52" x14ac:dyDescent="0.15">
      <c r="A91" s="9"/>
      <c r="B91" s="45" t="s">
        <v>178</v>
      </c>
      <c r="C91" s="49"/>
      <c r="D91" s="49"/>
      <c r="E91" s="49"/>
      <c r="F91" s="49"/>
      <c r="G91" s="49"/>
      <c r="H91" s="49"/>
      <c r="I91" s="49"/>
      <c r="J91" s="49"/>
      <c r="K91" s="49"/>
      <c r="L91" s="49"/>
      <c r="M91" s="49"/>
      <c r="N91" s="49"/>
      <c r="O91" s="49"/>
      <c r="P91" s="54"/>
      <c r="Q91" s="54"/>
      <c r="R91" s="54"/>
      <c r="S91" s="54"/>
      <c r="T91" s="54"/>
      <c r="U91" s="54"/>
      <c r="V91" s="54"/>
      <c r="W91" s="54"/>
      <c r="X91" s="54"/>
      <c r="Y91" s="55"/>
      <c r="Z91" s="55"/>
      <c r="AA91" s="55"/>
      <c r="AB91" s="55"/>
      <c r="AC91" s="55"/>
      <c r="AD91" s="55"/>
      <c r="AE91" s="55"/>
      <c r="AF91" s="55"/>
      <c r="AG91" s="55"/>
      <c r="AH91" s="55"/>
      <c r="AI91" s="55"/>
      <c r="AJ91" s="55"/>
      <c r="AK91" s="55"/>
      <c r="AL91" s="55"/>
      <c r="AM91" s="55"/>
      <c r="AN91" s="55"/>
      <c r="AO91" s="55"/>
      <c r="AP91" s="54"/>
      <c r="AQ91" s="54"/>
      <c r="AR91" s="54"/>
      <c r="AS91" s="54"/>
      <c r="AT91" s="54"/>
      <c r="AU91" s="54"/>
      <c r="AV91" s="54"/>
      <c r="AW91" s="54"/>
      <c r="AX91" s="54"/>
      <c r="AY91" s="33">
        <f>$AY$90</f>
        <v>1</v>
      </c>
    </row>
    <row r="92" spans="1:52" customFormat="1" ht="59.25" customHeight="1" x14ac:dyDescent="0.15">
      <c r="A92" s="666"/>
      <c r="B92" s="666"/>
      <c r="C92" s="666" t="s">
        <v>24</v>
      </c>
      <c r="D92" s="666"/>
      <c r="E92" s="666"/>
      <c r="F92" s="666"/>
      <c r="G92" s="666"/>
      <c r="H92" s="666"/>
      <c r="I92" s="666"/>
      <c r="J92" s="797" t="s">
        <v>204</v>
      </c>
      <c r="K92" s="798"/>
      <c r="L92" s="798"/>
      <c r="M92" s="798"/>
      <c r="N92" s="798"/>
      <c r="O92" s="798"/>
      <c r="P92" s="345" t="s">
        <v>25</v>
      </c>
      <c r="Q92" s="345"/>
      <c r="R92" s="345"/>
      <c r="S92" s="345"/>
      <c r="T92" s="345"/>
      <c r="U92" s="345"/>
      <c r="V92" s="345"/>
      <c r="W92" s="345"/>
      <c r="X92" s="345"/>
      <c r="Y92" s="668" t="s">
        <v>237</v>
      </c>
      <c r="Z92" s="669"/>
      <c r="AA92" s="669"/>
      <c r="AB92" s="669"/>
      <c r="AC92" s="797" t="s">
        <v>231</v>
      </c>
      <c r="AD92" s="797"/>
      <c r="AE92" s="797"/>
      <c r="AF92" s="797"/>
      <c r="AG92" s="797"/>
      <c r="AH92" s="668" t="s">
        <v>197</v>
      </c>
      <c r="AI92" s="666"/>
      <c r="AJ92" s="666"/>
      <c r="AK92" s="666"/>
      <c r="AL92" s="666" t="s">
        <v>19</v>
      </c>
      <c r="AM92" s="666"/>
      <c r="AN92" s="666"/>
      <c r="AO92" s="670"/>
      <c r="AP92" s="799" t="s">
        <v>205</v>
      </c>
      <c r="AQ92" s="799"/>
      <c r="AR92" s="799"/>
      <c r="AS92" s="799"/>
      <c r="AT92" s="799"/>
      <c r="AU92" s="799"/>
      <c r="AV92" s="799"/>
      <c r="AW92" s="799"/>
      <c r="AX92" s="799"/>
      <c r="AY92" s="33">
        <f>$AY$90</f>
        <v>1</v>
      </c>
      <c r="AZ92" s="33"/>
    </row>
    <row r="93" spans="1:52" ht="43.9" customHeight="1" x14ac:dyDescent="0.15">
      <c r="A93" s="790">
        <v>1</v>
      </c>
      <c r="B93" s="790">
        <v>1</v>
      </c>
      <c r="C93" s="673" t="s">
        <v>959</v>
      </c>
      <c r="D93" s="674"/>
      <c r="E93" s="674"/>
      <c r="F93" s="674"/>
      <c r="G93" s="674"/>
      <c r="H93" s="674"/>
      <c r="I93" s="674"/>
      <c r="J93" s="675">
        <v>3010705002238</v>
      </c>
      <c r="K93" s="676"/>
      <c r="L93" s="676"/>
      <c r="M93" s="676"/>
      <c r="N93" s="676"/>
      <c r="O93" s="676"/>
      <c r="P93" s="677" t="s">
        <v>960</v>
      </c>
      <c r="Q93" s="678"/>
      <c r="R93" s="678"/>
      <c r="S93" s="678"/>
      <c r="T93" s="678"/>
      <c r="U93" s="678"/>
      <c r="V93" s="678"/>
      <c r="W93" s="678"/>
      <c r="X93" s="678"/>
      <c r="Y93" s="679">
        <v>466.46</v>
      </c>
      <c r="Z93" s="680"/>
      <c r="AA93" s="680"/>
      <c r="AB93" s="681"/>
      <c r="AC93" s="791" t="s">
        <v>251</v>
      </c>
      <c r="AD93" s="791"/>
      <c r="AE93" s="791"/>
      <c r="AF93" s="791"/>
      <c r="AG93" s="791"/>
      <c r="AH93" s="792">
        <v>4</v>
      </c>
      <c r="AI93" s="793"/>
      <c r="AJ93" s="793"/>
      <c r="AK93" s="793"/>
      <c r="AL93" s="686" t="s">
        <v>275</v>
      </c>
      <c r="AM93" s="687"/>
      <c r="AN93" s="687"/>
      <c r="AO93" s="688"/>
      <c r="AP93" s="689"/>
      <c r="AQ93" s="689"/>
      <c r="AR93" s="689"/>
      <c r="AS93" s="689"/>
      <c r="AT93" s="689"/>
      <c r="AU93" s="689"/>
      <c r="AV93" s="689"/>
      <c r="AW93" s="689"/>
      <c r="AX93" s="689"/>
      <c r="AY93" s="33">
        <f>$AY$90</f>
        <v>1</v>
      </c>
    </row>
    <row r="94" spans="1:52" ht="30" customHeight="1" x14ac:dyDescent="0.15">
      <c r="A94" s="790">
        <v>2</v>
      </c>
      <c r="B94" s="790">
        <v>1</v>
      </c>
      <c r="C94" s="673" t="s">
        <v>1057</v>
      </c>
      <c r="D94" s="674"/>
      <c r="E94" s="674"/>
      <c r="F94" s="674"/>
      <c r="G94" s="674"/>
      <c r="H94" s="674"/>
      <c r="I94" s="674"/>
      <c r="J94" s="675">
        <v>9120001077653</v>
      </c>
      <c r="K94" s="676"/>
      <c r="L94" s="676"/>
      <c r="M94" s="676"/>
      <c r="N94" s="676"/>
      <c r="O94" s="676"/>
      <c r="P94" s="677" t="s">
        <v>961</v>
      </c>
      <c r="Q94" s="678"/>
      <c r="R94" s="678"/>
      <c r="S94" s="678"/>
      <c r="T94" s="678"/>
      <c r="U94" s="678"/>
      <c r="V94" s="678"/>
      <c r="W94" s="678"/>
      <c r="X94" s="678"/>
      <c r="Y94" s="679">
        <v>3.64</v>
      </c>
      <c r="Z94" s="680"/>
      <c r="AA94" s="680"/>
      <c r="AB94" s="681"/>
      <c r="AC94" s="791" t="s">
        <v>251</v>
      </c>
      <c r="AD94" s="791"/>
      <c r="AE94" s="791"/>
      <c r="AF94" s="791"/>
      <c r="AG94" s="791"/>
      <c r="AH94" s="792">
        <v>5</v>
      </c>
      <c r="AI94" s="793"/>
      <c r="AJ94" s="793"/>
      <c r="AK94" s="793"/>
      <c r="AL94" s="686" t="s">
        <v>275</v>
      </c>
      <c r="AM94" s="687"/>
      <c r="AN94" s="687"/>
      <c r="AO94" s="688"/>
      <c r="AP94" s="689"/>
      <c r="AQ94" s="689"/>
      <c r="AR94" s="689"/>
      <c r="AS94" s="689"/>
      <c r="AT94" s="689"/>
      <c r="AU94" s="689"/>
      <c r="AV94" s="689"/>
      <c r="AW94" s="689"/>
      <c r="AX94" s="689"/>
      <c r="AY94">
        <f>COUNTA($C$94)</f>
        <v>1</v>
      </c>
    </row>
    <row r="95" spans="1:52" x14ac:dyDescent="0.15">
      <c r="P95" s="62"/>
      <c r="Q95" s="62"/>
      <c r="R95" s="62"/>
      <c r="S95" s="62"/>
      <c r="T95" s="62"/>
      <c r="U95" s="62"/>
      <c r="V95" s="62"/>
      <c r="W95" s="62"/>
      <c r="X95" s="62"/>
      <c r="Y95" s="63"/>
      <c r="Z95" s="63"/>
      <c r="AA95" s="63"/>
      <c r="AB95" s="63"/>
      <c r="AC95" s="63"/>
      <c r="AD95" s="63"/>
      <c r="AE95" s="63"/>
      <c r="AF95" s="63"/>
      <c r="AG95" s="63"/>
      <c r="AH95" s="63"/>
      <c r="AI95" s="63"/>
      <c r="AJ95" s="63"/>
      <c r="AK95" s="63"/>
      <c r="AL95" s="63"/>
      <c r="AM95" s="63"/>
      <c r="AN95" s="63"/>
      <c r="AO95" s="63"/>
      <c r="AY95">
        <f>COUNTA($C$98)</f>
        <v>1</v>
      </c>
    </row>
    <row r="96" spans="1:52" x14ac:dyDescent="0.15">
      <c r="A96" s="9"/>
      <c r="B96" s="45" t="s">
        <v>179</v>
      </c>
      <c r="C96" s="49"/>
      <c r="D96" s="49"/>
      <c r="E96" s="49"/>
      <c r="F96" s="49"/>
      <c r="G96" s="49"/>
      <c r="H96" s="49"/>
      <c r="I96" s="49"/>
      <c r="J96" s="49"/>
      <c r="K96" s="49"/>
      <c r="L96" s="49"/>
      <c r="M96" s="49"/>
      <c r="N96" s="49"/>
      <c r="O96" s="49"/>
      <c r="P96" s="54"/>
      <c r="Q96" s="54"/>
      <c r="R96" s="54"/>
      <c r="S96" s="54"/>
      <c r="T96" s="54"/>
      <c r="U96" s="54"/>
      <c r="V96" s="54"/>
      <c r="W96" s="54"/>
      <c r="X96" s="54"/>
      <c r="Y96" s="55"/>
      <c r="Z96" s="55"/>
      <c r="AA96" s="55"/>
      <c r="AB96" s="55"/>
      <c r="AC96" s="55"/>
      <c r="AD96" s="55"/>
      <c r="AE96" s="55"/>
      <c r="AF96" s="55"/>
      <c r="AG96" s="55"/>
      <c r="AH96" s="55"/>
      <c r="AI96" s="55"/>
      <c r="AJ96" s="55"/>
      <c r="AK96" s="55"/>
      <c r="AL96" s="55"/>
      <c r="AM96" s="55"/>
      <c r="AN96" s="55"/>
      <c r="AO96" s="55"/>
      <c r="AP96" s="54"/>
      <c r="AQ96" s="54"/>
      <c r="AR96" s="54"/>
      <c r="AS96" s="54"/>
      <c r="AT96" s="54"/>
      <c r="AU96" s="54"/>
      <c r="AV96" s="54"/>
      <c r="AW96" s="54"/>
      <c r="AX96" s="54"/>
      <c r="AY96" s="33">
        <f>$AY$95</f>
        <v>1</v>
      </c>
    </row>
    <row r="97" spans="1:52" customFormat="1" ht="59.25" customHeight="1" x14ac:dyDescent="0.15">
      <c r="A97" s="666"/>
      <c r="B97" s="666"/>
      <c r="C97" s="666" t="s">
        <v>24</v>
      </c>
      <c r="D97" s="666"/>
      <c r="E97" s="666"/>
      <c r="F97" s="666"/>
      <c r="G97" s="666"/>
      <c r="H97" s="666"/>
      <c r="I97" s="666"/>
      <c r="J97" s="797" t="s">
        <v>204</v>
      </c>
      <c r="K97" s="798"/>
      <c r="L97" s="798"/>
      <c r="M97" s="798"/>
      <c r="N97" s="798"/>
      <c r="O97" s="798"/>
      <c r="P97" s="345" t="s">
        <v>25</v>
      </c>
      <c r="Q97" s="345"/>
      <c r="R97" s="345"/>
      <c r="S97" s="345"/>
      <c r="T97" s="345"/>
      <c r="U97" s="345"/>
      <c r="V97" s="345"/>
      <c r="W97" s="345"/>
      <c r="X97" s="345"/>
      <c r="Y97" s="668" t="s">
        <v>237</v>
      </c>
      <c r="Z97" s="669"/>
      <c r="AA97" s="669"/>
      <c r="AB97" s="669"/>
      <c r="AC97" s="797" t="s">
        <v>231</v>
      </c>
      <c r="AD97" s="797"/>
      <c r="AE97" s="797"/>
      <c r="AF97" s="797"/>
      <c r="AG97" s="797"/>
      <c r="AH97" s="668" t="s">
        <v>197</v>
      </c>
      <c r="AI97" s="666"/>
      <c r="AJ97" s="666"/>
      <c r="AK97" s="666"/>
      <c r="AL97" s="666" t="s">
        <v>19</v>
      </c>
      <c r="AM97" s="666"/>
      <c r="AN97" s="666"/>
      <c r="AO97" s="670"/>
      <c r="AP97" s="799" t="s">
        <v>205</v>
      </c>
      <c r="AQ97" s="799"/>
      <c r="AR97" s="799"/>
      <c r="AS97" s="799"/>
      <c r="AT97" s="799"/>
      <c r="AU97" s="799"/>
      <c r="AV97" s="799"/>
      <c r="AW97" s="799"/>
      <c r="AX97" s="799"/>
      <c r="AY97" s="33">
        <f>$AY$95</f>
        <v>1</v>
      </c>
      <c r="AZ97" s="33"/>
    </row>
    <row r="98" spans="1:52" ht="144.94999999999999" customHeight="1" x14ac:dyDescent="0.15">
      <c r="A98" s="790">
        <v>1</v>
      </c>
      <c r="B98" s="790">
        <v>1</v>
      </c>
      <c r="C98" s="673" t="s">
        <v>963</v>
      </c>
      <c r="D98" s="674"/>
      <c r="E98" s="674"/>
      <c r="F98" s="674"/>
      <c r="G98" s="674"/>
      <c r="H98" s="674"/>
      <c r="I98" s="674"/>
      <c r="J98" s="675">
        <v>5010001075515</v>
      </c>
      <c r="K98" s="676"/>
      <c r="L98" s="676"/>
      <c r="M98" s="676"/>
      <c r="N98" s="676"/>
      <c r="O98" s="676"/>
      <c r="P98" s="677" t="s">
        <v>962</v>
      </c>
      <c r="Q98" s="678"/>
      <c r="R98" s="678"/>
      <c r="S98" s="678"/>
      <c r="T98" s="678"/>
      <c r="U98" s="678"/>
      <c r="V98" s="678"/>
      <c r="W98" s="678"/>
      <c r="X98" s="678"/>
      <c r="Y98" s="679">
        <v>625</v>
      </c>
      <c r="Z98" s="680"/>
      <c r="AA98" s="680"/>
      <c r="AB98" s="681"/>
      <c r="AC98" s="791" t="s">
        <v>252</v>
      </c>
      <c r="AD98" s="791"/>
      <c r="AE98" s="791"/>
      <c r="AF98" s="791"/>
      <c r="AG98" s="791"/>
      <c r="AH98" s="792">
        <v>3</v>
      </c>
      <c r="AI98" s="793"/>
      <c r="AJ98" s="793"/>
      <c r="AK98" s="793"/>
      <c r="AL98" s="686" t="s">
        <v>275</v>
      </c>
      <c r="AM98" s="687"/>
      <c r="AN98" s="687"/>
      <c r="AO98" s="688"/>
      <c r="AP98" s="689"/>
      <c r="AQ98" s="689"/>
      <c r="AR98" s="689"/>
      <c r="AS98" s="689"/>
      <c r="AT98" s="689"/>
      <c r="AU98" s="689"/>
      <c r="AV98" s="689"/>
      <c r="AW98" s="689"/>
      <c r="AX98" s="689"/>
      <c r="AY98" s="33">
        <f>$AY$95</f>
        <v>1</v>
      </c>
    </row>
    <row r="99" spans="1:52" ht="45" customHeight="1" x14ac:dyDescent="0.15">
      <c r="A99" s="790">
        <v>2</v>
      </c>
      <c r="B99" s="790">
        <v>1</v>
      </c>
      <c r="C99" s="673" t="s">
        <v>965</v>
      </c>
      <c r="D99" s="674"/>
      <c r="E99" s="674"/>
      <c r="F99" s="674"/>
      <c r="G99" s="674"/>
      <c r="H99" s="674"/>
      <c r="I99" s="674"/>
      <c r="J99" s="675">
        <v>1010605003949</v>
      </c>
      <c r="K99" s="676"/>
      <c r="L99" s="676"/>
      <c r="M99" s="676"/>
      <c r="N99" s="676"/>
      <c r="O99" s="676"/>
      <c r="P99" s="677" t="s">
        <v>964</v>
      </c>
      <c r="Q99" s="678"/>
      <c r="R99" s="678"/>
      <c r="S99" s="678"/>
      <c r="T99" s="678"/>
      <c r="U99" s="678"/>
      <c r="V99" s="678"/>
      <c r="W99" s="678"/>
      <c r="X99" s="678"/>
      <c r="Y99" s="679">
        <v>350</v>
      </c>
      <c r="Z99" s="680"/>
      <c r="AA99" s="680"/>
      <c r="AB99" s="681"/>
      <c r="AC99" s="791" t="s">
        <v>254</v>
      </c>
      <c r="AD99" s="791"/>
      <c r="AE99" s="791"/>
      <c r="AF99" s="791"/>
      <c r="AG99" s="791"/>
      <c r="AH99" s="792" t="s">
        <v>275</v>
      </c>
      <c r="AI99" s="793"/>
      <c r="AJ99" s="793"/>
      <c r="AK99" s="793"/>
      <c r="AL99" s="686" t="s">
        <v>275</v>
      </c>
      <c r="AM99" s="687"/>
      <c r="AN99" s="687"/>
      <c r="AO99" s="688"/>
      <c r="AP99" s="689"/>
      <c r="AQ99" s="689"/>
      <c r="AR99" s="689"/>
      <c r="AS99" s="689"/>
      <c r="AT99" s="689"/>
      <c r="AU99" s="689"/>
      <c r="AV99" s="689"/>
      <c r="AW99" s="689"/>
      <c r="AX99" s="689"/>
      <c r="AY99">
        <f>COUNTA($C$99)</f>
        <v>1</v>
      </c>
    </row>
    <row r="100" spans="1:52" ht="45" customHeight="1" x14ac:dyDescent="0.15">
      <c r="A100" s="790">
        <v>3</v>
      </c>
      <c r="B100" s="790">
        <v>1</v>
      </c>
      <c r="C100" s="673" t="s">
        <v>1058</v>
      </c>
      <c r="D100" s="674"/>
      <c r="E100" s="674"/>
      <c r="F100" s="674"/>
      <c r="G100" s="674"/>
      <c r="H100" s="674"/>
      <c r="I100" s="674"/>
      <c r="J100" s="675">
        <v>4010405001654</v>
      </c>
      <c r="K100" s="676"/>
      <c r="L100" s="676"/>
      <c r="M100" s="676"/>
      <c r="N100" s="676"/>
      <c r="O100" s="676"/>
      <c r="P100" s="677" t="s">
        <v>966</v>
      </c>
      <c r="Q100" s="678"/>
      <c r="R100" s="678"/>
      <c r="S100" s="678"/>
      <c r="T100" s="678"/>
      <c r="U100" s="678"/>
      <c r="V100" s="678"/>
      <c r="W100" s="678"/>
      <c r="X100" s="678"/>
      <c r="Y100" s="679">
        <v>302.92</v>
      </c>
      <c r="Z100" s="680"/>
      <c r="AA100" s="680"/>
      <c r="AB100" s="681"/>
      <c r="AC100" s="791" t="s">
        <v>252</v>
      </c>
      <c r="AD100" s="791"/>
      <c r="AE100" s="791"/>
      <c r="AF100" s="791"/>
      <c r="AG100" s="791"/>
      <c r="AH100" s="792">
        <v>11</v>
      </c>
      <c r="AI100" s="793"/>
      <c r="AJ100" s="793"/>
      <c r="AK100" s="793"/>
      <c r="AL100" s="686" t="s">
        <v>275</v>
      </c>
      <c r="AM100" s="687"/>
      <c r="AN100" s="687"/>
      <c r="AO100" s="688"/>
      <c r="AP100" s="689"/>
      <c r="AQ100" s="689"/>
      <c r="AR100" s="689"/>
      <c r="AS100" s="689"/>
      <c r="AT100" s="689"/>
      <c r="AU100" s="689"/>
      <c r="AV100" s="689"/>
      <c r="AW100" s="689"/>
      <c r="AX100" s="689"/>
      <c r="AY100">
        <f>COUNTA($C$100)</f>
        <v>1</v>
      </c>
    </row>
    <row r="101" spans="1:52" ht="45" customHeight="1" x14ac:dyDescent="0.15">
      <c r="A101" s="790">
        <v>4</v>
      </c>
      <c r="B101" s="790">
        <v>1</v>
      </c>
      <c r="C101" s="673" t="s">
        <v>968</v>
      </c>
      <c r="D101" s="674"/>
      <c r="E101" s="674"/>
      <c r="F101" s="674"/>
      <c r="G101" s="674"/>
      <c r="H101" s="674"/>
      <c r="I101" s="674"/>
      <c r="J101" s="675">
        <v>6010905002126</v>
      </c>
      <c r="K101" s="676"/>
      <c r="L101" s="676"/>
      <c r="M101" s="676"/>
      <c r="N101" s="676"/>
      <c r="O101" s="676"/>
      <c r="P101" s="677" t="s">
        <v>967</v>
      </c>
      <c r="Q101" s="678"/>
      <c r="R101" s="678"/>
      <c r="S101" s="678"/>
      <c r="T101" s="678"/>
      <c r="U101" s="678"/>
      <c r="V101" s="678"/>
      <c r="W101" s="678"/>
      <c r="X101" s="678"/>
      <c r="Y101" s="679">
        <v>292.27</v>
      </c>
      <c r="Z101" s="680"/>
      <c r="AA101" s="680"/>
      <c r="AB101" s="681"/>
      <c r="AC101" s="791" t="s">
        <v>252</v>
      </c>
      <c r="AD101" s="791"/>
      <c r="AE101" s="791"/>
      <c r="AF101" s="791"/>
      <c r="AG101" s="791"/>
      <c r="AH101" s="792">
        <v>11</v>
      </c>
      <c r="AI101" s="793"/>
      <c r="AJ101" s="793"/>
      <c r="AK101" s="793"/>
      <c r="AL101" s="686" t="s">
        <v>275</v>
      </c>
      <c r="AM101" s="687"/>
      <c r="AN101" s="687"/>
      <c r="AO101" s="688"/>
      <c r="AP101" s="689"/>
      <c r="AQ101" s="689"/>
      <c r="AR101" s="689"/>
      <c r="AS101" s="689"/>
      <c r="AT101" s="689"/>
      <c r="AU101" s="689"/>
      <c r="AV101" s="689"/>
      <c r="AW101" s="689"/>
      <c r="AX101" s="689"/>
      <c r="AY101">
        <f>COUNTA($C$101)</f>
        <v>1</v>
      </c>
    </row>
    <row r="102" spans="1:52" ht="75" customHeight="1" x14ac:dyDescent="0.15">
      <c r="A102" s="790">
        <v>5</v>
      </c>
      <c r="B102" s="790">
        <v>1</v>
      </c>
      <c r="C102" s="673" t="s">
        <v>970</v>
      </c>
      <c r="D102" s="674"/>
      <c r="E102" s="674"/>
      <c r="F102" s="674"/>
      <c r="G102" s="674"/>
      <c r="H102" s="674"/>
      <c r="I102" s="674"/>
      <c r="J102" s="675">
        <v>4010001072505</v>
      </c>
      <c r="K102" s="676"/>
      <c r="L102" s="676"/>
      <c r="M102" s="676"/>
      <c r="N102" s="676"/>
      <c r="O102" s="676"/>
      <c r="P102" s="677" t="s">
        <v>969</v>
      </c>
      <c r="Q102" s="678"/>
      <c r="R102" s="678"/>
      <c r="S102" s="678"/>
      <c r="T102" s="678"/>
      <c r="U102" s="678"/>
      <c r="V102" s="678"/>
      <c r="W102" s="678"/>
      <c r="X102" s="678"/>
      <c r="Y102" s="679">
        <v>230</v>
      </c>
      <c r="Z102" s="680"/>
      <c r="AA102" s="680"/>
      <c r="AB102" s="681"/>
      <c r="AC102" s="791" t="s">
        <v>252</v>
      </c>
      <c r="AD102" s="791"/>
      <c r="AE102" s="791"/>
      <c r="AF102" s="791"/>
      <c r="AG102" s="791"/>
      <c r="AH102" s="792">
        <v>3</v>
      </c>
      <c r="AI102" s="793"/>
      <c r="AJ102" s="793"/>
      <c r="AK102" s="793"/>
      <c r="AL102" s="686" t="s">
        <v>275</v>
      </c>
      <c r="AM102" s="687"/>
      <c r="AN102" s="687"/>
      <c r="AO102" s="688"/>
      <c r="AP102" s="689"/>
      <c r="AQ102" s="689"/>
      <c r="AR102" s="689"/>
      <c r="AS102" s="689"/>
      <c r="AT102" s="689"/>
      <c r="AU102" s="689"/>
      <c r="AV102" s="689"/>
      <c r="AW102" s="689"/>
      <c r="AX102" s="689"/>
      <c r="AY102">
        <f>COUNTA($C$102)</f>
        <v>1</v>
      </c>
    </row>
    <row r="103" spans="1:52" ht="30" customHeight="1" x14ac:dyDescent="0.15">
      <c r="A103" s="790">
        <v>6</v>
      </c>
      <c r="B103" s="790">
        <v>1</v>
      </c>
      <c r="C103" s="673" t="s">
        <v>972</v>
      </c>
      <c r="D103" s="674"/>
      <c r="E103" s="674"/>
      <c r="F103" s="674"/>
      <c r="G103" s="674"/>
      <c r="H103" s="674"/>
      <c r="I103" s="674"/>
      <c r="J103" s="675">
        <v>1010605002372</v>
      </c>
      <c r="K103" s="676"/>
      <c r="L103" s="676"/>
      <c r="M103" s="676"/>
      <c r="N103" s="676"/>
      <c r="O103" s="676"/>
      <c r="P103" s="677" t="s">
        <v>971</v>
      </c>
      <c r="Q103" s="678"/>
      <c r="R103" s="678"/>
      <c r="S103" s="678"/>
      <c r="T103" s="678"/>
      <c r="U103" s="678"/>
      <c r="V103" s="678"/>
      <c r="W103" s="678"/>
      <c r="X103" s="678"/>
      <c r="Y103" s="679">
        <v>220</v>
      </c>
      <c r="Z103" s="680"/>
      <c r="AA103" s="680"/>
      <c r="AB103" s="681"/>
      <c r="AC103" s="791" t="s">
        <v>252</v>
      </c>
      <c r="AD103" s="791"/>
      <c r="AE103" s="791"/>
      <c r="AF103" s="791"/>
      <c r="AG103" s="791"/>
      <c r="AH103" s="792">
        <v>11</v>
      </c>
      <c r="AI103" s="793"/>
      <c r="AJ103" s="793"/>
      <c r="AK103" s="793"/>
      <c r="AL103" s="686" t="s">
        <v>275</v>
      </c>
      <c r="AM103" s="687"/>
      <c r="AN103" s="687"/>
      <c r="AO103" s="688"/>
      <c r="AP103" s="689"/>
      <c r="AQ103" s="689"/>
      <c r="AR103" s="689"/>
      <c r="AS103" s="689"/>
      <c r="AT103" s="689"/>
      <c r="AU103" s="689"/>
      <c r="AV103" s="689"/>
      <c r="AW103" s="689"/>
      <c r="AX103" s="689"/>
      <c r="AY103">
        <f>COUNTA($C$103)</f>
        <v>1</v>
      </c>
    </row>
    <row r="104" spans="1:52" ht="90" customHeight="1" x14ac:dyDescent="0.15">
      <c r="A104" s="790">
        <v>7</v>
      </c>
      <c r="B104" s="790">
        <v>1</v>
      </c>
      <c r="C104" s="673" t="s">
        <v>974</v>
      </c>
      <c r="D104" s="674"/>
      <c r="E104" s="674"/>
      <c r="F104" s="674"/>
      <c r="G104" s="674"/>
      <c r="H104" s="674"/>
      <c r="I104" s="674"/>
      <c r="J104" s="675">
        <v>7010001008844</v>
      </c>
      <c r="K104" s="676"/>
      <c r="L104" s="676"/>
      <c r="M104" s="676"/>
      <c r="N104" s="676"/>
      <c r="O104" s="676"/>
      <c r="P104" s="677" t="s">
        <v>973</v>
      </c>
      <c r="Q104" s="678"/>
      <c r="R104" s="678"/>
      <c r="S104" s="678"/>
      <c r="T104" s="678"/>
      <c r="U104" s="678"/>
      <c r="V104" s="678"/>
      <c r="W104" s="678"/>
      <c r="X104" s="678"/>
      <c r="Y104" s="679">
        <v>180</v>
      </c>
      <c r="Z104" s="680"/>
      <c r="AA104" s="680"/>
      <c r="AB104" s="681"/>
      <c r="AC104" s="791" t="s">
        <v>252</v>
      </c>
      <c r="AD104" s="791"/>
      <c r="AE104" s="791"/>
      <c r="AF104" s="791"/>
      <c r="AG104" s="791"/>
      <c r="AH104" s="792">
        <v>10</v>
      </c>
      <c r="AI104" s="793"/>
      <c r="AJ104" s="793"/>
      <c r="AK104" s="793"/>
      <c r="AL104" s="686" t="s">
        <v>275</v>
      </c>
      <c r="AM104" s="687"/>
      <c r="AN104" s="687"/>
      <c r="AO104" s="688"/>
      <c r="AP104" s="689"/>
      <c r="AQ104" s="689"/>
      <c r="AR104" s="689"/>
      <c r="AS104" s="689"/>
      <c r="AT104" s="689"/>
      <c r="AU104" s="689"/>
      <c r="AV104" s="689"/>
      <c r="AW104" s="689"/>
      <c r="AX104" s="689"/>
      <c r="AY104">
        <f>COUNTA($C$104)</f>
        <v>1</v>
      </c>
    </row>
    <row r="105" spans="1:52" ht="30" customHeight="1" x14ac:dyDescent="0.15">
      <c r="A105" s="790">
        <v>8</v>
      </c>
      <c r="B105" s="790">
        <v>1</v>
      </c>
      <c r="C105" s="673" t="s">
        <v>975</v>
      </c>
      <c r="D105" s="674"/>
      <c r="E105" s="674"/>
      <c r="F105" s="674"/>
      <c r="G105" s="674"/>
      <c r="H105" s="674"/>
      <c r="I105" s="674"/>
      <c r="J105" s="675">
        <v>4120905002554</v>
      </c>
      <c r="K105" s="676"/>
      <c r="L105" s="676"/>
      <c r="M105" s="676"/>
      <c r="N105" s="676"/>
      <c r="O105" s="676"/>
      <c r="P105" s="677" t="s">
        <v>976</v>
      </c>
      <c r="Q105" s="678"/>
      <c r="R105" s="678"/>
      <c r="S105" s="678"/>
      <c r="T105" s="678"/>
      <c r="U105" s="678"/>
      <c r="V105" s="678"/>
      <c r="W105" s="678"/>
      <c r="X105" s="678"/>
      <c r="Y105" s="679">
        <v>171.76</v>
      </c>
      <c r="Z105" s="680"/>
      <c r="AA105" s="680"/>
      <c r="AB105" s="681"/>
      <c r="AC105" s="791" t="s">
        <v>252</v>
      </c>
      <c r="AD105" s="791"/>
      <c r="AE105" s="791"/>
      <c r="AF105" s="791"/>
      <c r="AG105" s="791"/>
      <c r="AH105" s="792">
        <v>11</v>
      </c>
      <c r="AI105" s="793"/>
      <c r="AJ105" s="793"/>
      <c r="AK105" s="793"/>
      <c r="AL105" s="686" t="s">
        <v>275</v>
      </c>
      <c r="AM105" s="687"/>
      <c r="AN105" s="687"/>
      <c r="AO105" s="688"/>
      <c r="AP105" s="689"/>
      <c r="AQ105" s="689"/>
      <c r="AR105" s="689"/>
      <c r="AS105" s="689"/>
      <c r="AT105" s="689"/>
      <c r="AU105" s="689"/>
      <c r="AV105" s="689"/>
      <c r="AW105" s="689"/>
      <c r="AX105" s="689"/>
      <c r="AY105">
        <f>COUNTA($C$105)</f>
        <v>1</v>
      </c>
    </row>
    <row r="106" spans="1:52" ht="60" customHeight="1" x14ac:dyDescent="0.15">
      <c r="A106" s="790">
        <v>9</v>
      </c>
      <c r="B106" s="790">
        <v>1</v>
      </c>
      <c r="C106" s="673" t="s">
        <v>972</v>
      </c>
      <c r="D106" s="674"/>
      <c r="E106" s="674"/>
      <c r="F106" s="674"/>
      <c r="G106" s="674"/>
      <c r="H106" s="674"/>
      <c r="I106" s="674"/>
      <c r="J106" s="675">
        <v>1010605002372</v>
      </c>
      <c r="K106" s="676"/>
      <c r="L106" s="676"/>
      <c r="M106" s="676"/>
      <c r="N106" s="676"/>
      <c r="O106" s="676"/>
      <c r="P106" s="677" t="s">
        <v>977</v>
      </c>
      <c r="Q106" s="678"/>
      <c r="R106" s="678"/>
      <c r="S106" s="678"/>
      <c r="T106" s="678"/>
      <c r="U106" s="678"/>
      <c r="V106" s="678"/>
      <c r="W106" s="678"/>
      <c r="X106" s="678"/>
      <c r="Y106" s="679">
        <v>140</v>
      </c>
      <c r="Z106" s="680"/>
      <c r="AA106" s="680"/>
      <c r="AB106" s="681"/>
      <c r="AC106" s="791" t="s">
        <v>252</v>
      </c>
      <c r="AD106" s="791"/>
      <c r="AE106" s="791"/>
      <c r="AF106" s="791"/>
      <c r="AG106" s="791"/>
      <c r="AH106" s="792">
        <v>6</v>
      </c>
      <c r="AI106" s="793"/>
      <c r="AJ106" s="793"/>
      <c r="AK106" s="793"/>
      <c r="AL106" s="686" t="s">
        <v>275</v>
      </c>
      <c r="AM106" s="687"/>
      <c r="AN106" s="687"/>
      <c r="AO106" s="688"/>
      <c r="AP106" s="689"/>
      <c r="AQ106" s="689"/>
      <c r="AR106" s="689"/>
      <c r="AS106" s="689"/>
      <c r="AT106" s="689"/>
      <c r="AU106" s="689"/>
      <c r="AV106" s="689"/>
      <c r="AW106" s="689"/>
      <c r="AX106" s="689"/>
      <c r="AY106">
        <f>COUNTA($C$106)</f>
        <v>1</v>
      </c>
    </row>
    <row r="107" spans="1:52" ht="30" customHeight="1" x14ac:dyDescent="0.15">
      <c r="A107" s="790">
        <v>10</v>
      </c>
      <c r="B107" s="790">
        <v>1</v>
      </c>
      <c r="C107" s="673" t="s">
        <v>1075</v>
      </c>
      <c r="D107" s="674"/>
      <c r="E107" s="674"/>
      <c r="F107" s="674"/>
      <c r="G107" s="674"/>
      <c r="H107" s="674"/>
      <c r="I107" s="674"/>
      <c r="J107" s="675">
        <v>2010601029542</v>
      </c>
      <c r="K107" s="676"/>
      <c r="L107" s="676"/>
      <c r="M107" s="676"/>
      <c r="N107" s="676"/>
      <c r="O107" s="676"/>
      <c r="P107" s="677" t="s">
        <v>978</v>
      </c>
      <c r="Q107" s="678"/>
      <c r="R107" s="678"/>
      <c r="S107" s="678"/>
      <c r="T107" s="678"/>
      <c r="U107" s="678"/>
      <c r="V107" s="678"/>
      <c r="W107" s="678"/>
      <c r="X107" s="678"/>
      <c r="Y107" s="679">
        <v>130</v>
      </c>
      <c r="Z107" s="680"/>
      <c r="AA107" s="680"/>
      <c r="AB107" s="681"/>
      <c r="AC107" s="791" t="s">
        <v>252</v>
      </c>
      <c r="AD107" s="791"/>
      <c r="AE107" s="791"/>
      <c r="AF107" s="791"/>
      <c r="AG107" s="791"/>
      <c r="AH107" s="792">
        <v>10</v>
      </c>
      <c r="AI107" s="793"/>
      <c r="AJ107" s="793"/>
      <c r="AK107" s="793"/>
      <c r="AL107" s="686" t="s">
        <v>275</v>
      </c>
      <c r="AM107" s="687"/>
      <c r="AN107" s="687"/>
      <c r="AO107" s="688"/>
      <c r="AP107" s="689"/>
      <c r="AQ107" s="689"/>
      <c r="AR107" s="689"/>
      <c r="AS107" s="689"/>
      <c r="AT107" s="689"/>
      <c r="AU107" s="689"/>
      <c r="AV107" s="689"/>
      <c r="AW107" s="689"/>
      <c r="AX107" s="689"/>
      <c r="AY107">
        <f>COUNTA($C$107)</f>
        <v>1</v>
      </c>
    </row>
    <row r="108" spans="1:52" x14ac:dyDescent="0.15">
      <c r="P108" s="62"/>
      <c r="Q108" s="62"/>
      <c r="R108" s="62"/>
      <c r="S108" s="62"/>
      <c r="T108" s="62"/>
      <c r="U108" s="62"/>
      <c r="V108" s="62"/>
      <c r="W108" s="62"/>
      <c r="X108" s="62"/>
      <c r="Y108" s="63"/>
      <c r="Z108" s="63"/>
      <c r="AA108" s="63"/>
      <c r="AB108" s="63"/>
      <c r="AC108" s="63"/>
      <c r="AD108" s="63"/>
      <c r="AE108" s="63"/>
      <c r="AF108" s="63"/>
      <c r="AG108" s="63"/>
      <c r="AH108" s="63"/>
      <c r="AI108" s="63"/>
      <c r="AJ108" s="63"/>
      <c r="AK108" s="63"/>
      <c r="AL108" s="63"/>
      <c r="AM108" s="63"/>
      <c r="AN108" s="63"/>
      <c r="AO108" s="63"/>
      <c r="AY108">
        <f>COUNTA($C$111)</f>
        <v>1</v>
      </c>
    </row>
    <row r="109" spans="1:52" x14ac:dyDescent="0.15">
      <c r="A109" s="9"/>
      <c r="B109" s="45" t="s">
        <v>180</v>
      </c>
      <c r="C109" s="49"/>
      <c r="D109" s="49"/>
      <c r="E109" s="49"/>
      <c r="F109" s="49"/>
      <c r="G109" s="49"/>
      <c r="H109" s="49"/>
      <c r="I109" s="49"/>
      <c r="J109" s="49"/>
      <c r="K109" s="49"/>
      <c r="L109" s="49"/>
      <c r="M109" s="49"/>
      <c r="N109" s="49"/>
      <c r="O109" s="49"/>
      <c r="P109" s="54"/>
      <c r="Q109" s="54"/>
      <c r="R109" s="54"/>
      <c r="S109" s="54"/>
      <c r="T109" s="54"/>
      <c r="U109" s="54"/>
      <c r="V109" s="54"/>
      <c r="W109" s="54"/>
      <c r="X109" s="54"/>
      <c r="Y109" s="55"/>
      <c r="Z109" s="55"/>
      <c r="AA109" s="55"/>
      <c r="AB109" s="55"/>
      <c r="AC109" s="55"/>
      <c r="AD109" s="55"/>
      <c r="AE109" s="55"/>
      <c r="AF109" s="55"/>
      <c r="AG109" s="55"/>
      <c r="AH109" s="55"/>
      <c r="AI109" s="55"/>
      <c r="AJ109" s="55"/>
      <c r="AK109" s="55"/>
      <c r="AL109" s="55"/>
      <c r="AM109" s="55"/>
      <c r="AN109" s="55"/>
      <c r="AO109" s="55"/>
      <c r="AP109" s="54"/>
      <c r="AQ109" s="54"/>
      <c r="AR109" s="54"/>
      <c r="AS109" s="54"/>
      <c r="AT109" s="54"/>
      <c r="AU109" s="54"/>
      <c r="AV109" s="54"/>
      <c r="AW109" s="54"/>
      <c r="AX109" s="54"/>
      <c r="AY109" s="33">
        <f>$AY$108</f>
        <v>1</v>
      </c>
    </row>
    <row r="110" spans="1:52" customFormat="1" ht="59.25" customHeight="1" x14ac:dyDescent="0.15">
      <c r="A110" s="666"/>
      <c r="B110" s="666"/>
      <c r="C110" s="666" t="s">
        <v>24</v>
      </c>
      <c r="D110" s="666"/>
      <c r="E110" s="666"/>
      <c r="F110" s="666"/>
      <c r="G110" s="666"/>
      <c r="H110" s="666"/>
      <c r="I110" s="666"/>
      <c r="J110" s="797" t="s">
        <v>204</v>
      </c>
      <c r="K110" s="798"/>
      <c r="L110" s="798"/>
      <c r="M110" s="798"/>
      <c r="N110" s="798"/>
      <c r="O110" s="798"/>
      <c r="P110" s="345" t="s">
        <v>25</v>
      </c>
      <c r="Q110" s="345"/>
      <c r="R110" s="345"/>
      <c r="S110" s="345"/>
      <c r="T110" s="345"/>
      <c r="U110" s="345"/>
      <c r="V110" s="345"/>
      <c r="W110" s="345"/>
      <c r="X110" s="345"/>
      <c r="Y110" s="668" t="s">
        <v>237</v>
      </c>
      <c r="Z110" s="669"/>
      <c r="AA110" s="669"/>
      <c r="AB110" s="669"/>
      <c r="AC110" s="797" t="s">
        <v>231</v>
      </c>
      <c r="AD110" s="797"/>
      <c r="AE110" s="797"/>
      <c r="AF110" s="797"/>
      <c r="AG110" s="797"/>
      <c r="AH110" s="668" t="s">
        <v>197</v>
      </c>
      <c r="AI110" s="666"/>
      <c r="AJ110" s="666"/>
      <c r="AK110" s="666"/>
      <c r="AL110" s="666" t="s">
        <v>19</v>
      </c>
      <c r="AM110" s="666"/>
      <c r="AN110" s="666"/>
      <c r="AO110" s="670"/>
      <c r="AP110" s="799" t="s">
        <v>205</v>
      </c>
      <c r="AQ110" s="799"/>
      <c r="AR110" s="799"/>
      <c r="AS110" s="799"/>
      <c r="AT110" s="799"/>
      <c r="AU110" s="799"/>
      <c r="AV110" s="799"/>
      <c r="AW110" s="799"/>
      <c r="AX110" s="799"/>
      <c r="AY110" s="33">
        <f>$AY$108</f>
        <v>1</v>
      </c>
      <c r="AZ110" s="33"/>
    </row>
    <row r="111" spans="1:52" ht="45" customHeight="1" x14ac:dyDescent="0.15">
      <c r="A111" s="790">
        <v>1</v>
      </c>
      <c r="B111" s="790">
        <v>1</v>
      </c>
      <c r="C111" s="673" t="s">
        <v>759</v>
      </c>
      <c r="D111" s="674"/>
      <c r="E111" s="674"/>
      <c r="F111" s="674"/>
      <c r="G111" s="674"/>
      <c r="H111" s="674"/>
      <c r="I111" s="674"/>
      <c r="J111" s="675">
        <v>7050005005207</v>
      </c>
      <c r="K111" s="676"/>
      <c r="L111" s="676"/>
      <c r="M111" s="676"/>
      <c r="N111" s="676"/>
      <c r="O111" s="676"/>
      <c r="P111" s="677" t="s">
        <v>979</v>
      </c>
      <c r="Q111" s="678"/>
      <c r="R111" s="678"/>
      <c r="S111" s="678"/>
      <c r="T111" s="678"/>
      <c r="U111" s="678"/>
      <c r="V111" s="678"/>
      <c r="W111" s="678"/>
      <c r="X111" s="678"/>
      <c r="Y111" s="679">
        <v>842.15</v>
      </c>
      <c r="Z111" s="680"/>
      <c r="AA111" s="680"/>
      <c r="AB111" s="681"/>
      <c r="AC111" s="791" t="s">
        <v>251</v>
      </c>
      <c r="AD111" s="791"/>
      <c r="AE111" s="791"/>
      <c r="AF111" s="791"/>
      <c r="AG111" s="791"/>
      <c r="AH111" s="792" t="s">
        <v>275</v>
      </c>
      <c r="AI111" s="793"/>
      <c r="AJ111" s="793"/>
      <c r="AK111" s="793"/>
      <c r="AL111" s="686" t="s">
        <v>275</v>
      </c>
      <c r="AM111" s="687"/>
      <c r="AN111" s="687"/>
      <c r="AO111" s="688"/>
      <c r="AP111" s="689"/>
      <c r="AQ111" s="689"/>
      <c r="AR111" s="689"/>
      <c r="AS111" s="689"/>
      <c r="AT111" s="689"/>
      <c r="AU111" s="689"/>
      <c r="AV111" s="689"/>
      <c r="AW111" s="689"/>
      <c r="AX111" s="689"/>
      <c r="AY111" s="33">
        <f>$AY$108</f>
        <v>1</v>
      </c>
    </row>
    <row r="112" spans="1:52" ht="45" customHeight="1" x14ac:dyDescent="0.15">
      <c r="A112" s="790">
        <v>2</v>
      </c>
      <c r="B112" s="790">
        <v>1</v>
      </c>
      <c r="C112" s="673" t="s">
        <v>759</v>
      </c>
      <c r="D112" s="674"/>
      <c r="E112" s="674"/>
      <c r="F112" s="674"/>
      <c r="G112" s="674"/>
      <c r="H112" s="674"/>
      <c r="I112" s="674"/>
      <c r="J112" s="675">
        <v>7050005005207</v>
      </c>
      <c r="K112" s="676"/>
      <c r="L112" s="676"/>
      <c r="M112" s="676"/>
      <c r="N112" s="676"/>
      <c r="O112" s="676"/>
      <c r="P112" s="677" t="s">
        <v>980</v>
      </c>
      <c r="Q112" s="678"/>
      <c r="R112" s="678"/>
      <c r="S112" s="678"/>
      <c r="T112" s="678"/>
      <c r="U112" s="678"/>
      <c r="V112" s="678"/>
      <c r="W112" s="678"/>
      <c r="X112" s="678"/>
      <c r="Y112" s="679">
        <v>344.49</v>
      </c>
      <c r="Z112" s="680"/>
      <c r="AA112" s="680"/>
      <c r="AB112" s="681"/>
      <c r="AC112" s="791" t="s">
        <v>251</v>
      </c>
      <c r="AD112" s="791"/>
      <c r="AE112" s="791"/>
      <c r="AF112" s="791"/>
      <c r="AG112" s="791"/>
      <c r="AH112" s="792" t="s">
        <v>275</v>
      </c>
      <c r="AI112" s="793"/>
      <c r="AJ112" s="793"/>
      <c r="AK112" s="793"/>
      <c r="AL112" s="686" t="s">
        <v>275</v>
      </c>
      <c r="AM112" s="687"/>
      <c r="AN112" s="687"/>
      <c r="AO112" s="688"/>
      <c r="AP112" s="689"/>
      <c r="AQ112" s="689"/>
      <c r="AR112" s="689"/>
      <c r="AS112" s="689"/>
      <c r="AT112" s="689"/>
      <c r="AU112" s="689"/>
      <c r="AV112" s="689"/>
      <c r="AW112" s="689"/>
      <c r="AX112" s="689"/>
      <c r="AY112">
        <f>COUNTA($C$112)</f>
        <v>1</v>
      </c>
    </row>
    <row r="113" spans="1:52" ht="45" customHeight="1" x14ac:dyDescent="0.15">
      <c r="A113" s="790">
        <v>3</v>
      </c>
      <c r="B113" s="790">
        <v>1</v>
      </c>
      <c r="C113" s="673" t="s">
        <v>759</v>
      </c>
      <c r="D113" s="674"/>
      <c r="E113" s="674"/>
      <c r="F113" s="674"/>
      <c r="G113" s="674"/>
      <c r="H113" s="674"/>
      <c r="I113" s="674"/>
      <c r="J113" s="675">
        <v>7050005005207</v>
      </c>
      <c r="K113" s="676"/>
      <c r="L113" s="676"/>
      <c r="M113" s="676"/>
      <c r="N113" s="676"/>
      <c r="O113" s="676"/>
      <c r="P113" s="677" t="s">
        <v>981</v>
      </c>
      <c r="Q113" s="678"/>
      <c r="R113" s="678"/>
      <c r="S113" s="678"/>
      <c r="T113" s="678"/>
      <c r="U113" s="678"/>
      <c r="V113" s="678"/>
      <c r="W113" s="678"/>
      <c r="X113" s="678"/>
      <c r="Y113" s="679">
        <v>298.37</v>
      </c>
      <c r="Z113" s="680"/>
      <c r="AA113" s="680"/>
      <c r="AB113" s="681"/>
      <c r="AC113" s="791" t="s">
        <v>251</v>
      </c>
      <c r="AD113" s="791"/>
      <c r="AE113" s="791"/>
      <c r="AF113" s="791"/>
      <c r="AG113" s="791"/>
      <c r="AH113" s="792" t="s">
        <v>275</v>
      </c>
      <c r="AI113" s="793"/>
      <c r="AJ113" s="793"/>
      <c r="AK113" s="793"/>
      <c r="AL113" s="686" t="s">
        <v>275</v>
      </c>
      <c r="AM113" s="687"/>
      <c r="AN113" s="687"/>
      <c r="AO113" s="688"/>
      <c r="AP113" s="689"/>
      <c r="AQ113" s="689"/>
      <c r="AR113" s="689"/>
      <c r="AS113" s="689"/>
      <c r="AT113" s="689"/>
      <c r="AU113" s="689"/>
      <c r="AV113" s="689"/>
      <c r="AW113" s="689"/>
      <c r="AX113" s="689"/>
      <c r="AY113">
        <f>COUNTA($C$113)</f>
        <v>1</v>
      </c>
    </row>
    <row r="114" spans="1:52" ht="45" customHeight="1" x14ac:dyDescent="0.15">
      <c r="A114" s="790">
        <v>4</v>
      </c>
      <c r="B114" s="790">
        <v>1</v>
      </c>
      <c r="C114" s="803" t="s">
        <v>989</v>
      </c>
      <c r="D114" s="801"/>
      <c r="E114" s="801"/>
      <c r="F114" s="801"/>
      <c r="G114" s="801"/>
      <c r="H114" s="801"/>
      <c r="I114" s="802"/>
      <c r="J114" s="804">
        <v>8010405000743</v>
      </c>
      <c r="K114" s="805"/>
      <c r="L114" s="805"/>
      <c r="M114" s="805"/>
      <c r="N114" s="805"/>
      <c r="O114" s="806"/>
      <c r="P114" s="807" t="s">
        <v>982</v>
      </c>
      <c r="Q114" s="808"/>
      <c r="R114" s="808"/>
      <c r="S114" s="808"/>
      <c r="T114" s="808"/>
      <c r="U114" s="808"/>
      <c r="V114" s="808"/>
      <c r="W114" s="808"/>
      <c r="X114" s="809"/>
      <c r="Y114" s="679">
        <v>296.44</v>
      </c>
      <c r="Z114" s="680"/>
      <c r="AA114" s="680"/>
      <c r="AB114" s="681"/>
      <c r="AC114" s="791" t="s">
        <v>251</v>
      </c>
      <c r="AD114" s="791"/>
      <c r="AE114" s="791"/>
      <c r="AF114" s="791"/>
      <c r="AG114" s="791"/>
      <c r="AH114" s="792" t="s">
        <v>275</v>
      </c>
      <c r="AI114" s="793"/>
      <c r="AJ114" s="793"/>
      <c r="AK114" s="793"/>
      <c r="AL114" s="686" t="s">
        <v>275</v>
      </c>
      <c r="AM114" s="687"/>
      <c r="AN114" s="687"/>
      <c r="AO114" s="688"/>
      <c r="AP114" s="689"/>
      <c r="AQ114" s="689"/>
      <c r="AR114" s="689"/>
      <c r="AS114" s="689"/>
      <c r="AT114" s="689"/>
      <c r="AU114" s="689"/>
      <c r="AV114" s="689"/>
      <c r="AW114" s="689"/>
      <c r="AX114" s="689"/>
      <c r="AY114">
        <f>COUNTA($C$114)</f>
        <v>1</v>
      </c>
    </row>
    <row r="115" spans="1:52" ht="45" customHeight="1" x14ac:dyDescent="0.15">
      <c r="A115" s="790">
        <v>5</v>
      </c>
      <c r="B115" s="790">
        <v>1</v>
      </c>
      <c r="C115" s="673" t="s">
        <v>990</v>
      </c>
      <c r="D115" s="674"/>
      <c r="E115" s="674"/>
      <c r="F115" s="674"/>
      <c r="G115" s="674"/>
      <c r="H115" s="674"/>
      <c r="I115" s="674"/>
      <c r="J115" s="675">
        <v>1012805001385</v>
      </c>
      <c r="K115" s="676"/>
      <c r="L115" s="676"/>
      <c r="M115" s="676"/>
      <c r="N115" s="676"/>
      <c r="O115" s="676"/>
      <c r="P115" s="677" t="s">
        <v>983</v>
      </c>
      <c r="Q115" s="678"/>
      <c r="R115" s="678"/>
      <c r="S115" s="678"/>
      <c r="T115" s="678"/>
      <c r="U115" s="678"/>
      <c r="V115" s="678"/>
      <c r="W115" s="678"/>
      <c r="X115" s="678"/>
      <c r="Y115" s="679">
        <v>85.85</v>
      </c>
      <c r="Z115" s="680"/>
      <c r="AA115" s="680"/>
      <c r="AB115" s="681"/>
      <c r="AC115" s="791" t="s">
        <v>251</v>
      </c>
      <c r="AD115" s="791"/>
      <c r="AE115" s="791"/>
      <c r="AF115" s="791"/>
      <c r="AG115" s="791"/>
      <c r="AH115" s="792" t="s">
        <v>275</v>
      </c>
      <c r="AI115" s="793"/>
      <c r="AJ115" s="793"/>
      <c r="AK115" s="793"/>
      <c r="AL115" s="686" t="s">
        <v>275</v>
      </c>
      <c r="AM115" s="687"/>
      <c r="AN115" s="687"/>
      <c r="AO115" s="688"/>
      <c r="AP115" s="689"/>
      <c r="AQ115" s="689"/>
      <c r="AR115" s="689"/>
      <c r="AS115" s="689"/>
      <c r="AT115" s="689"/>
      <c r="AU115" s="689"/>
      <c r="AV115" s="689"/>
      <c r="AW115" s="689"/>
      <c r="AX115" s="689"/>
      <c r="AY115">
        <f>COUNTA($C$115)</f>
        <v>1</v>
      </c>
    </row>
    <row r="116" spans="1:52" ht="45" customHeight="1" x14ac:dyDescent="0.15">
      <c r="A116" s="790">
        <v>6</v>
      </c>
      <c r="B116" s="790">
        <v>1</v>
      </c>
      <c r="C116" s="673" t="s">
        <v>957</v>
      </c>
      <c r="D116" s="674"/>
      <c r="E116" s="674"/>
      <c r="F116" s="674"/>
      <c r="G116" s="674"/>
      <c r="H116" s="674"/>
      <c r="I116" s="674"/>
      <c r="J116" s="675">
        <v>7010005005425</v>
      </c>
      <c r="K116" s="676"/>
      <c r="L116" s="676"/>
      <c r="M116" s="676"/>
      <c r="N116" s="676"/>
      <c r="O116" s="676"/>
      <c r="P116" s="677" t="s">
        <v>984</v>
      </c>
      <c r="Q116" s="678"/>
      <c r="R116" s="678"/>
      <c r="S116" s="678"/>
      <c r="T116" s="678"/>
      <c r="U116" s="678"/>
      <c r="V116" s="678"/>
      <c r="W116" s="678"/>
      <c r="X116" s="678"/>
      <c r="Y116" s="679">
        <v>48</v>
      </c>
      <c r="Z116" s="680"/>
      <c r="AA116" s="680"/>
      <c r="AB116" s="681"/>
      <c r="AC116" s="791" t="s">
        <v>251</v>
      </c>
      <c r="AD116" s="791"/>
      <c r="AE116" s="791"/>
      <c r="AF116" s="791"/>
      <c r="AG116" s="791"/>
      <c r="AH116" s="792" t="s">
        <v>275</v>
      </c>
      <c r="AI116" s="793"/>
      <c r="AJ116" s="793"/>
      <c r="AK116" s="793"/>
      <c r="AL116" s="686" t="s">
        <v>275</v>
      </c>
      <c r="AM116" s="687"/>
      <c r="AN116" s="687"/>
      <c r="AO116" s="688"/>
      <c r="AP116" s="689"/>
      <c r="AQ116" s="689"/>
      <c r="AR116" s="689"/>
      <c r="AS116" s="689"/>
      <c r="AT116" s="689"/>
      <c r="AU116" s="689"/>
      <c r="AV116" s="689"/>
      <c r="AW116" s="689"/>
      <c r="AX116" s="689"/>
      <c r="AY116">
        <f>COUNTA($C$116)</f>
        <v>1</v>
      </c>
    </row>
    <row r="117" spans="1:52" ht="60" customHeight="1" x14ac:dyDescent="0.15">
      <c r="A117" s="790">
        <v>7</v>
      </c>
      <c r="B117" s="790">
        <v>1</v>
      </c>
      <c r="C117" s="673" t="s">
        <v>991</v>
      </c>
      <c r="D117" s="674"/>
      <c r="E117" s="674"/>
      <c r="F117" s="674"/>
      <c r="G117" s="674"/>
      <c r="H117" s="674"/>
      <c r="I117" s="674"/>
      <c r="J117" s="675">
        <v>1010401023102</v>
      </c>
      <c r="K117" s="676"/>
      <c r="L117" s="676"/>
      <c r="M117" s="676"/>
      <c r="N117" s="676"/>
      <c r="O117" s="676"/>
      <c r="P117" s="677" t="s">
        <v>985</v>
      </c>
      <c r="Q117" s="678"/>
      <c r="R117" s="678"/>
      <c r="S117" s="678"/>
      <c r="T117" s="678"/>
      <c r="U117" s="678"/>
      <c r="V117" s="678"/>
      <c r="W117" s="678"/>
      <c r="X117" s="678"/>
      <c r="Y117" s="679">
        <v>40.700000000000003</v>
      </c>
      <c r="Z117" s="680"/>
      <c r="AA117" s="680"/>
      <c r="AB117" s="681"/>
      <c r="AC117" s="791" t="s">
        <v>248</v>
      </c>
      <c r="AD117" s="791"/>
      <c r="AE117" s="791"/>
      <c r="AF117" s="791"/>
      <c r="AG117" s="791"/>
      <c r="AH117" s="792">
        <v>2</v>
      </c>
      <c r="AI117" s="793"/>
      <c r="AJ117" s="793"/>
      <c r="AK117" s="793"/>
      <c r="AL117" s="686">
        <v>100</v>
      </c>
      <c r="AM117" s="687"/>
      <c r="AN117" s="687"/>
      <c r="AO117" s="688"/>
      <c r="AP117" s="689"/>
      <c r="AQ117" s="689"/>
      <c r="AR117" s="689"/>
      <c r="AS117" s="689"/>
      <c r="AT117" s="689"/>
      <c r="AU117" s="689"/>
      <c r="AV117" s="689"/>
      <c r="AW117" s="689"/>
      <c r="AX117" s="689"/>
      <c r="AY117">
        <f>COUNTA($C$117)</f>
        <v>1</v>
      </c>
    </row>
    <row r="118" spans="1:52" ht="90" customHeight="1" x14ac:dyDescent="0.15">
      <c r="A118" s="790">
        <v>8</v>
      </c>
      <c r="B118" s="790">
        <v>1</v>
      </c>
      <c r="C118" s="673" t="s">
        <v>992</v>
      </c>
      <c r="D118" s="674"/>
      <c r="E118" s="674"/>
      <c r="F118" s="674"/>
      <c r="G118" s="674"/>
      <c r="H118" s="674"/>
      <c r="I118" s="674"/>
      <c r="J118" s="675">
        <v>5010001117481</v>
      </c>
      <c r="K118" s="676"/>
      <c r="L118" s="676"/>
      <c r="M118" s="676"/>
      <c r="N118" s="676"/>
      <c r="O118" s="676"/>
      <c r="P118" s="677" t="s">
        <v>986</v>
      </c>
      <c r="Q118" s="678"/>
      <c r="R118" s="678"/>
      <c r="S118" s="678"/>
      <c r="T118" s="678"/>
      <c r="U118" s="678"/>
      <c r="V118" s="678"/>
      <c r="W118" s="678"/>
      <c r="X118" s="678"/>
      <c r="Y118" s="679">
        <v>13.67</v>
      </c>
      <c r="Z118" s="680"/>
      <c r="AA118" s="680"/>
      <c r="AB118" s="681"/>
      <c r="AC118" s="791" t="s">
        <v>251</v>
      </c>
      <c r="AD118" s="791"/>
      <c r="AE118" s="791"/>
      <c r="AF118" s="791"/>
      <c r="AG118" s="791"/>
      <c r="AH118" s="792">
        <v>1</v>
      </c>
      <c r="AI118" s="793"/>
      <c r="AJ118" s="793"/>
      <c r="AK118" s="793"/>
      <c r="AL118" s="686">
        <v>100</v>
      </c>
      <c r="AM118" s="687"/>
      <c r="AN118" s="687"/>
      <c r="AO118" s="688"/>
      <c r="AP118" s="689"/>
      <c r="AQ118" s="689"/>
      <c r="AR118" s="689"/>
      <c r="AS118" s="689"/>
      <c r="AT118" s="689"/>
      <c r="AU118" s="689"/>
      <c r="AV118" s="689"/>
      <c r="AW118" s="689"/>
      <c r="AX118" s="689"/>
      <c r="AY118">
        <f>COUNTA($C$118)</f>
        <v>1</v>
      </c>
    </row>
    <row r="119" spans="1:52" ht="75" customHeight="1" x14ac:dyDescent="0.15">
      <c r="A119" s="790">
        <v>9</v>
      </c>
      <c r="B119" s="790">
        <v>1</v>
      </c>
      <c r="C119" s="673" t="s">
        <v>991</v>
      </c>
      <c r="D119" s="674"/>
      <c r="E119" s="674"/>
      <c r="F119" s="674"/>
      <c r="G119" s="674"/>
      <c r="H119" s="674"/>
      <c r="I119" s="674"/>
      <c r="J119" s="675">
        <v>1010401023102</v>
      </c>
      <c r="K119" s="676"/>
      <c r="L119" s="676"/>
      <c r="M119" s="676"/>
      <c r="N119" s="676"/>
      <c r="O119" s="676"/>
      <c r="P119" s="677" t="s">
        <v>987</v>
      </c>
      <c r="Q119" s="678"/>
      <c r="R119" s="678"/>
      <c r="S119" s="678"/>
      <c r="T119" s="678"/>
      <c r="U119" s="678"/>
      <c r="V119" s="678"/>
      <c r="W119" s="678"/>
      <c r="X119" s="678"/>
      <c r="Y119" s="679">
        <v>11.55</v>
      </c>
      <c r="Z119" s="680"/>
      <c r="AA119" s="680"/>
      <c r="AB119" s="681"/>
      <c r="AC119" s="791" t="s">
        <v>248</v>
      </c>
      <c r="AD119" s="791"/>
      <c r="AE119" s="791"/>
      <c r="AF119" s="791"/>
      <c r="AG119" s="791"/>
      <c r="AH119" s="792">
        <v>2</v>
      </c>
      <c r="AI119" s="793"/>
      <c r="AJ119" s="793"/>
      <c r="AK119" s="793"/>
      <c r="AL119" s="686">
        <v>100</v>
      </c>
      <c r="AM119" s="687"/>
      <c r="AN119" s="687"/>
      <c r="AO119" s="688"/>
      <c r="AP119" s="689"/>
      <c r="AQ119" s="689"/>
      <c r="AR119" s="689"/>
      <c r="AS119" s="689"/>
      <c r="AT119" s="689"/>
      <c r="AU119" s="689"/>
      <c r="AV119" s="689"/>
      <c r="AW119" s="689"/>
      <c r="AX119" s="689"/>
      <c r="AY119">
        <f>COUNTA($C$119)</f>
        <v>1</v>
      </c>
    </row>
    <row r="120" spans="1:52" ht="65.45" customHeight="1" x14ac:dyDescent="0.15">
      <c r="A120" s="790">
        <v>10</v>
      </c>
      <c r="B120" s="790">
        <v>1</v>
      </c>
      <c r="C120" s="673" t="s">
        <v>993</v>
      </c>
      <c r="D120" s="674"/>
      <c r="E120" s="674"/>
      <c r="F120" s="674"/>
      <c r="G120" s="674"/>
      <c r="H120" s="674"/>
      <c r="I120" s="674"/>
      <c r="J120" s="675">
        <v>6011501006529</v>
      </c>
      <c r="K120" s="676"/>
      <c r="L120" s="676"/>
      <c r="M120" s="676"/>
      <c r="N120" s="676"/>
      <c r="O120" s="676"/>
      <c r="P120" s="677" t="s">
        <v>988</v>
      </c>
      <c r="Q120" s="678"/>
      <c r="R120" s="678"/>
      <c r="S120" s="678"/>
      <c r="T120" s="678"/>
      <c r="U120" s="678"/>
      <c r="V120" s="678"/>
      <c r="W120" s="678"/>
      <c r="X120" s="678"/>
      <c r="Y120" s="679">
        <v>6.83</v>
      </c>
      <c r="Z120" s="680"/>
      <c r="AA120" s="680"/>
      <c r="AB120" s="681"/>
      <c r="AC120" s="791" t="s">
        <v>248</v>
      </c>
      <c r="AD120" s="791"/>
      <c r="AE120" s="791"/>
      <c r="AF120" s="791"/>
      <c r="AG120" s="791"/>
      <c r="AH120" s="792">
        <v>1</v>
      </c>
      <c r="AI120" s="793"/>
      <c r="AJ120" s="793"/>
      <c r="AK120" s="793"/>
      <c r="AL120" s="686">
        <v>100</v>
      </c>
      <c r="AM120" s="687"/>
      <c r="AN120" s="687"/>
      <c r="AO120" s="688"/>
      <c r="AP120" s="689"/>
      <c r="AQ120" s="689"/>
      <c r="AR120" s="689"/>
      <c r="AS120" s="689"/>
      <c r="AT120" s="689"/>
      <c r="AU120" s="689"/>
      <c r="AV120" s="689"/>
      <c r="AW120" s="689"/>
      <c r="AX120" s="689"/>
      <c r="AY120">
        <f>COUNTA($C$120)</f>
        <v>1</v>
      </c>
    </row>
    <row r="121" spans="1:52" x14ac:dyDescent="0.15">
      <c r="P121" s="62"/>
      <c r="Q121" s="62"/>
      <c r="R121" s="62"/>
      <c r="S121" s="62"/>
      <c r="T121" s="62"/>
      <c r="U121" s="62"/>
      <c r="V121" s="62"/>
      <c r="W121" s="62"/>
      <c r="X121" s="62"/>
      <c r="Y121" s="63"/>
      <c r="Z121" s="63"/>
      <c r="AA121" s="63"/>
      <c r="AB121" s="63"/>
      <c r="AC121" s="63"/>
      <c r="AD121" s="63"/>
      <c r="AE121" s="63"/>
      <c r="AF121" s="63"/>
      <c r="AG121" s="63"/>
      <c r="AH121" s="63"/>
      <c r="AI121" s="63"/>
      <c r="AJ121" s="63"/>
      <c r="AK121" s="63"/>
      <c r="AL121" s="63"/>
      <c r="AM121" s="63"/>
      <c r="AN121" s="63"/>
      <c r="AO121" s="63"/>
      <c r="AY121">
        <f>COUNTA($C$124)</f>
        <v>1</v>
      </c>
    </row>
    <row r="122" spans="1:52" x14ac:dyDescent="0.15">
      <c r="A122" s="9"/>
      <c r="B122" s="45" t="s">
        <v>181</v>
      </c>
      <c r="C122" s="49"/>
      <c r="D122" s="49"/>
      <c r="E122" s="49"/>
      <c r="F122" s="49"/>
      <c r="G122" s="49"/>
      <c r="H122" s="49"/>
      <c r="I122" s="49"/>
      <c r="J122" s="49"/>
      <c r="K122" s="49"/>
      <c r="L122" s="49"/>
      <c r="M122" s="49"/>
      <c r="N122" s="49"/>
      <c r="O122" s="49"/>
      <c r="P122" s="54"/>
      <c r="Q122" s="54"/>
      <c r="R122" s="54"/>
      <c r="S122" s="54"/>
      <c r="T122" s="54"/>
      <c r="U122" s="54"/>
      <c r="V122" s="54"/>
      <c r="W122" s="54"/>
      <c r="X122" s="54"/>
      <c r="Y122" s="55"/>
      <c r="Z122" s="55"/>
      <c r="AA122" s="55"/>
      <c r="AB122" s="55"/>
      <c r="AC122" s="55"/>
      <c r="AD122" s="55"/>
      <c r="AE122" s="55"/>
      <c r="AF122" s="55"/>
      <c r="AG122" s="55"/>
      <c r="AH122" s="55"/>
      <c r="AI122" s="55"/>
      <c r="AJ122" s="55"/>
      <c r="AK122" s="55"/>
      <c r="AL122" s="55"/>
      <c r="AM122" s="55"/>
      <c r="AN122" s="55"/>
      <c r="AO122" s="55"/>
      <c r="AP122" s="54"/>
      <c r="AQ122" s="54"/>
      <c r="AR122" s="54"/>
      <c r="AS122" s="54"/>
      <c r="AT122" s="54"/>
      <c r="AU122" s="54"/>
      <c r="AV122" s="54"/>
      <c r="AW122" s="54"/>
      <c r="AX122" s="54"/>
      <c r="AY122" s="33">
        <f>$AY$121</f>
        <v>1</v>
      </c>
    </row>
    <row r="123" spans="1:52" customFormat="1" ht="59.25" customHeight="1" x14ac:dyDescent="0.15">
      <c r="A123" s="666"/>
      <c r="B123" s="666"/>
      <c r="C123" s="666" t="s">
        <v>24</v>
      </c>
      <c r="D123" s="666"/>
      <c r="E123" s="666"/>
      <c r="F123" s="666"/>
      <c r="G123" s="666"/>
      <c r="H123" s="666"/>
      <c r="I123" s="666"/>
      <c r="J123" s="797" t="s">
        <v>204</v>
      </c>
      <c r="K123" s="798"/>
      <c r="L123" s="798"/>
      <c r="M123" s="798"/>
      <c r="N123" s="798"/>
      <c r="O123" s="798"/>
      <c r="P123" s="345" t="s">
        <v>25</v>
      </c>
      <c r="Q123" s="345"/>
      <c r="R123" s="345"/>
      <c r="S123" s="345"/>
      <c r="T123" s="345"/>
      <c r="U123" s="345"/>
      <c r="V123" s="345"/>
      <c r="W123" s="345"/>
      <c r="X123" s="345"/>
      <c r="Y123" s="668" t="s">
        <v>237</v>
      </c>
      <c r="Z123" s="669"/>
      <c r="AA123" s="669"/>
      <c r="AB123" s="669"/>
      <c r="AC123" s="797" t="s">
        <v>231</v>
      </c>
      <c r="AD123" s="797"/>
      <c r="AE123" s="797"/>
      <c r="AF123" s="797"/>
      <c r="AG123" s="797"/>
      <c r="AH123" s="668" t="s">
        <v>197</v>
      </c>
      <c r="AI123" s="666"/>
      <c r="AJ123" s="666"/>
      <c r="AK123" s="666"/>
      <c r="AL123" s="666" t="s">
        <v>19</v>
      </c>
      <c r="AM123" s="666"/>
      <c r="AN123" s="666"/>
      <c r="AO123" s="670"/>
      <c r="AP123" s="799" t="s">
        <v>205</v>
      </c>
      <c r="AQ123" s="799"/>
      <c r="AR123" s="799"/>
      <c r="AS123" s="799"/>
      <c r="AT123" s="799"/>
      <c r="AU123" s="799"/>
      <c r="AV123" s="799"/>
      <c r="AW123" s="799"/>
      <c r="AX123" s="799"/>
      <c r="AY123" s="33">
        <f>$AY$121</f>
        <v>1</v>
      </c>
      <c r="AZ123" s="33"/>
    </row>
    <row r="124" spans="1:52" ht="30" customHeight="1" x14ac:dyDescent="0.15">
      <c r="A124" s="790">
        <v>1</v>
      </c>
      <c r="B124" s="790">
        <v>1</v>
      </c>
      <c r="C124" s="800" t="s">
        <v>657</v>
      </c>
      <c r="D124" s="801"/>
      <c r="E124" s="801"/>
      <c r="F124" s="801"/>
      <c r="G124" s="801"/>
      <c r="H124" s="801"/>
      <c r="I124" s="802"/>
      <c r="J124" s="675">
        <v>7010001008844</v>
      </c>
      <c r="K124" s="676"/>
      <c r="L124" s="676"/>
      <c r="M124" s="676"/>
      <c r="N124" s="676"/>
      <c r="O124" s="676"/>
      <c r="P124" s="677" t="s">
        <v>667</v>
      </c>
      <c r="Q124" s="678"/>
      <c r="R124" s="678"/>
      <c r="S124" s="678"/>
      <c r="T124" s="678"/>
      <c r="U124" s="678"/>
      <c r="V124" s="678"/>
      <c r="W124" s="678"/>
      <c r="X124" s="678"/>
      <c r="Y124" s="679">
        <v>486.2</v>
      </c>
      <c r="Z124" s="680"/>
      <c r="AA124" s="680"/>
      <c r="AB124" s="681"/>
      <c r="AC124" s="791" t="s">
        <v>73</v>
      </c>
      <c r="AD124" s="791"/>
      <c r="AE124" s="791"/>
      <c r="AF124" s="791"/>
      <c r="AG124" s="791"/>
      <c r="AH124" s="792" t="s">
        <v>275</v>
      </c>
      <c r="AI124" s="793"/>
      <c r="AJ124" s="793"/>
      <c r="AK124" s="793"/>
      <c r="AL124" s="686" t="s">
        <v>275</v>
      </c>
      <c r="AM124" s="687"/>
      <c r="AN124" s="687"/>
      <c r="AO124" s="688"/>
      <c r="AP124" s="689"/>
      <c r="AQ124" s="689"/>
      <c r="AR124" s="689"/>
      <c r="AS124" s="689"/>
      <c r="AT124" s="689"/>
      <c r="AU124" s="689"/>
      <c r="AV124" s="689"/>
      <c r="AW124" s="689"/>
      <c r="AX124" s="689"/>
      <c r="AY124" s="33">
        <f>$AY$121</f>
        <v>1</v>
      </c>
    </row>
    <row r="125" spans="1:52" ht="30" customHeight="1" x14ac:dyDescent="0.15">
      <c r="A125" s="790">
        <v>2</v>
      </c>
      <c r="B125" s="790">
        <v>1</v>
      </c>
      <c r="C125" s="800" t="s">
        <v>658</v>
      </c>
      <c r="D125" s="801"/>
      <c r="E125" s="801"/>
      <c r="F125" s="801"/>
      <c r="G125" s="801"/>
      <c r="H125" s="801"/>
      <c r="I125" s="802"/>
      <c r="J125" s="675">
        <v>9011101031552</v>
      </c>
      <c r="K125" s="676"/>
      <c r="L125" s="676"/>
      <c r="M125" s="676"/>
      <c r="N125" s="676"/>
      <c r="O125" s="676"/>
      <c r="P125" s="677" t="s">
        <v>668</v>
      </c>
      <c r="Q125" s="678"/>
      <c r="R125" s="678"/>
      <c r="S125" s="678"/>
      <c r="T125" s="678"/>
      <c r="U125" s="678"/>
      <c r="V125" s="678"/>
      <c r="W125" s="678"/>
      <c r="X125" s="678"/>
      <c r="Y125" s="679">
        <v>161.19999999999999</v>
      </c>
      <c r="Z125" s="680"/>
      <c r="AA125" s="680"/>
      <c r="AB125" s="681"/>
      <c r="AC125" s="791" t="s">
        <v>73</v>
      </c>
      <c r="AD125" s="791"/>
      <c r="AE125" s="791"/>
      <c r="AF125" s="791"/>
      <c r="AG125" s="791"/>
      <c r="AH125" s="792" t="s">
        <v>275</v>
      </c>
      <c r="AI125" s="793"/>
      <c r="AJ125" s="793"/>
      <c r="AK125" s="793"/>
      <c r="AL125" s="686" t="s">
        <v>275</v>
      </c>
      <c r="AM125" s="687"/>
      <c r="AN125" s="687"/>
      <c r="AO125" s="688"/>
      <c r="AP125" s="689"/>
      <c r="AQ125" s="689"/>
      <c r="AR125" s="689"/>
      <c r="AS125" s="689"/>
      <c r="AT125" s="689"/>
      <c r="AU125" s="689"/>
      <c r="AV125" s="689"/>
      <c r="AW125" s="689"/>
      <c r="AX125" s="689"/>
      <c r="AY125">
        <f>COUNTA($C$125)</f>
        <v>1</v>
      </c>
    </row>
    <row r="126" spans="1:52" ht="45" customHeight="1" x14ac:dyDescent="0.15">
      <c r="A126" s="790">
        <v>3</v>
      </c>
      <c r="B126" s="790">
        <v>1</v>
      </c>
      <c r="C126" s="800" t="s">
        <v>659</v>
      </c>
      <c r="D126" s="801"/>
      <c r="E126" s="801"/>
      <c r="F126" s="801"/>
      <c r="G126" s="801"/>
      <c r="H126" s="801"/>
      <c r="I126" s="802"/>
      <c r="J126" s="675">
        <v>7010005005425</v>
      </c>
      <c r="K126" s="676"/>
      <c r="L126" s="676"/>
      <c r="M126" s="676"/>
      <c r="N126" s="676"/>
      <c r="O126" s="676"/>
      <c r="P126" s="677" t="s">
        <v>669</v>
      </c>
      <c r="Q126" s="678"/>
      <c r="R126" s="678"/>
      <c r="S126" s="678"/>
      <c r="T126" s="678"/>
      <c r="U126" s="678"/>
      <c r="V126" s="678"/>
      <c r="W126" s="678"/>
      <c r="X126" s="678"/>
      <c r="Y126" s="679">
        <v>120.5</v>
      </c>
      <c r="Z126" s="680"/>
      <c r="AA126" s="680"/>
      <c r="AB126" s="681"/>
      <c r="AC126" s="791" t="s">
        <v>73</v>
      </c>
      <c r="AD126" s="791"/>
      <c r="AE126" s="791"/>
      <c r="AF126" s="791"/>
      <c r="AG126" s="791"/>
      <c r="AH126" s="792" t="s">
        <v>275</v>
      </c>
      <c r="AI126" s="793"/>
      <c r="AJ126" s="793"/>
      <c r="AK126" s="793"/>
      <c r="AL126" s="686" t="s">
        <v>275</v>
      </c>
      <c r="AM126" s="687"/>
      <c r="AN126" s="687"/>
      <c r="AO126" s="688"/>
      <c r="AP126" s="689"/>
      <c r="AQ126" s="689"/>
      <c r="AR126" s="689"/>
      <c r="AS126" s="689"/>
      <c r="AT126" s="689"/>
      <c r="AU126" s="689"/>
      <c r="AV126" s="689"/>
      <c r="AW126" s="689"/>
      <c r="AX126" s="689"/>
      <c r="AY126">
        <f>COUNTA($C$126)</f>
        <v>1</v>
      </c>
    </row>
    <row r="127" spans="1:52" ht="45" customHeight="1" x14ac:dyDescent="0.15">
      <c r="A127" s="790">
        <v>4</v>
      </c>
      <c r="B127" s="790">
        <v>1</v>
      </c>
      <c r="C127" s="800" t="s">
        <v>660</v>
      </c>
      <c r="D127" s="801"/>
      <c r="E127" s="801"/>
      <c r="F127" s="801"/>
      <c r="G127" s="801"/>
      <c r="H127" s="801"/>
      <c r="I127" s="802"/>
      <c r="J127" s="675">
        <v>1012805001385</v>
      </c>
      <c r="K127" s="676"/>
      <c r="L127" s="676"/>
      <c r="M127" s="676"/>
      <c r="N127" s="676"/>
      <c r="O127" s="676"/>
      <c r="P127" s="677" t="s">
        <v>667</v>
      </c>
      <c r="Q127" s="678"/>
      <c r="R127" s="678"/>
      <c r="S127" s="678"/>
      <c r="T127" s="678"/>
      <c r="U127" s="678"/>
      <c r="V127" s="678"/>
      <c r="W127" s="678"/>
      <c r="X127" s="678"/>
      <c r="Y127" s="679">
        <v>118.8</v>
      </c>
      <c r="Z127" s="680"/>
      <c r="AA127" s="680"/>
      <c r="AB127" s="681"/>
      <c r="AC127" s="791" t="s">
        <v>73</v>
      </c>
      <c r="AD127" s="791"/>
      <c r="AE127" s="791"/>
      <c r="AF127" s="791"/>
      <c r="AG127" s="791"/>
      <c r="AH127" s="792" t="s">
        <v>275</v>
      </c>
      <c r="AI127" s="793"/>
      <c r="AJ127" s="793"/>
      <c r="AK127" s="793"/>
      <c r="AL127" s="686" t="s">
        <v>275</v>
      </c>
      <c r="AM127" s="687"/>
      <c r="AN127" s="687"/>
      <c r="AO127" s="688"/>
      <c r="AP127" s="689"/>
      <c r="AQ127" s="689"/>
      <c r="AR127" s="689"/>
      <c r="AS127" s="689"/>
      <c r="AT127" s="689"/>
      <c r="AU127" s="689"/>
      <c r="AV127" s="689"/>
      <c r="AW127" s="689"/>
      <c r="AX127" s="689"/>
      <c r="AY127">
        <f>COUNTA($C$127)</f>
        <v>1</v>
      </c>
    </row>
    <row r="128" spans="1:52" ht="30" customHeight="1" x14ac:dyDescent="0.15">
      <c r="A128" s="790">
        <v>5</v>
      </c>
      <c r="B128" s="790">
        <v>1</v>
      </c>
      <c r="C128" s="800" t="s">
        <v>661</v>
      </c>
      <c r="D128" s="801"/>
      <c r="E128" s="801"/>
      <c r="F128" s="801"/>
      <c r="G128" s="801"/>
      <c r="H128" s="801"/>
      <c r="I128" s="802"/>
      <c r="J128" s="675">
        <v>9040001064791</v>
      </c>
      <c r="K128" s="676"/>
      <c r="L128" s="676"/>
      <c r="M128" s="676"/>
      <c r="N128" s="676"/>
      <c r="O128" s="676"/>
      <c r="P128" s="677" t="s">
        <v>670</v>
      </c>
      <c r="Q128" s="678"/>
      <c r="R128" s="678"/>
      <c r="S128" s="678"/>
      <c r="T128" s="678"/>
      <c r="U128" s="678"/>
      <c r="V128" s="678"/>
      <c r="W128" s="678"/>
      <c r="X128" s="678"/>
      <c r="Y128" s="679">
        <v>110.7</v>
      </c>
      <c r="Z128" s="680"/>
      <c r="AA128" s="680"/>
      <c r="AB128" s="681"/>
      <c r="AC128" s="791" t="s">
        <v>73</v>
      </c>
      <c r="AD128" s="791"/>
      <c r="AE128" s="791"/>
      <c r="AF128" s="791"/>
      <c r="AG128" s="791"/>
      <c r="AH128" s="792" t="s">
        <v>275</v>
      </c>
      <c r="AI128" s="793"/>
      <c r="AJ128" s="793"/>
      <c r="AK128" s="793"/>
      <c r="AL128" s="686" t="s">
        <v>275</v>
      </c>
      <c r="AM128" s="687"/>
      <c r="AN128" s="687"/>
      <c r="AO128" s="688"/>
      <c r="AP128" s="689"/>
      <c r="AQ128" s="689"/>
      <c r="AR128" s="689"/>
      <c r="AS128" s="689"/>
      <c r="AT128" s="689"/>
      <c r="AU128" s="689"/>
      <c r="AV128" s="689"/>
      <c r="AW128" s="689"/>
      <c r="AX128" s="689"/>
      <c r="AY128">
        <f>COUNTA($C$128)</f>
        <v>1</v>
      </c>
    </row>
    <row r="129" spans="1:52" ht="30" customHeight="1" x14ac:dyDescent="0.15">
      <c r="A129" s="790">
        <v>6</v>
      </c>
      <c r="B129" s="790">
        <v>1</v>
      </c>
      <c r="C129" s="800" t="s">
        <v>662</v>
      </c>
      <c r="D129" s="801"/>
      <c r="E129" s="801"/>
      <c r="F129" s="801"/>
      <c r="G129" s="801"/>
      <c r="H129" s="801"/>
      <c r="I129" s="802"/>
      <c r="J129" s="675">
        <v>9010601021385</v>
      </c>
      <c r="K129" s="676"/>
      <c r="L129" s="676"/>
      <c r="M129" s="676"/>
      <c r="N129" s="676"/>
      <c r="O129" s="676"/>
      <c r="P129" s="677" t="s">
        <v>667</v>
      </c>
      <c r="Q129" s="678"/>
      <c r="R129" s="678"/>
      <c r="S129" s="678"/>
      <c r="T129" s="678"/>
      <c r="U129" s="678"/>
      <c r="V129" s="678"/>
      <c r="W129" s="678"/>
      <c r="X129" s="678"/>
      <c r="Y129" s="679">
        <v>95</v>
      </c>
      <c r="Z129" s="680"/>
      <c r="AA129" s="680"/>
      <c r="AB129" s="681"/>
      <c r="AC129" s="791" t="s">
        <v>73</v>
      </c>
      <c r="AD129" s="791"/>
      <c r="AE129" s="791"/>
      <c r="AF129" s="791"/>
      <c r="AG129" s="791"/>
      <c r="AH129" s="792" t="s">
        <v>275</v>
      </c>
      <c r="AI129" s="793"/>
      <c r="AJ129" s="793"/>
      <c r="AK129" s="793"/>
      <c r="AL129" s="686" t="s">
        <v>275</v>
      </c>
      <c r="AM129" s="687"/>
      <c r="AN129" s="687"/>
      <c r="AO129" s="688"/>
      <c r="AP129" s="689"/>
      <c r="AQ129" s="689"/>
      <c r="AR129" s="689"/>
      <c r="AS129" s="689"/>
      <c r="AT129" s="689"/>
      <c r="AU129" s="689"/>
      <c r="AV129" s="689"/>
      <c r="AW129" s="689"/>
      <c r="AX129" s="689"/>
      <c r="AY129">
        <f>COUNTA($C$129)</f>
        <v>1</v>
      </c>
    </row>
    <row r="130" spans="1:52" ht="30" customHeight="1" x14ac:dyDescent="0.15">
      <c r="A130" s="790">
        <v>7</v>
      </c>
      <c r="B130" s="790">
        <v>1</v>
      </c>
      <c r="C130" s="800" t="s">
        <v>663</v>
      </c>
      <c r="D130" s="801"/>
      <c r="E130" s="801"/>
      <c r="F130" s="801"/>
      <c r="G130" s="801"/>
      <c r="H130" s="801"/>
      <c r="I130" s="802"/>
      <c r="J130" s="675">
        <v>7010601022674</v>
      </c>
      <c r="K130" s="676"/>
      <c r="L130" s="676"/>
      <c r="M130" s="676"/>
      <c r="N130" s="676"/>
      <c r="O130" s="676"/>
      <c r="P130" s="677" t="s">
        <v>668</v>
      </c>
      <c r="Q130" s="678"/>
      <c r="R130" s="678"/>
      <c r="S130" s="678"/>
      <c r="T130" s="678"/>
      <c r="U130" s="678"/>
      <c r="V130" s="678"/>
      <c r="W130" s="678"/>
      <c r="X130" s="678"/>
      <c r="Y130" s="679">
        <v>79.400000000000006</v>
      </c>
      <c r="Z130" s="680"/>
      <c r="AA130" s="680"/>
      <c r="AB130" s="681"/>
      <c r="AC130" s="791" t="s">
        <v>73</v>
      </c>
      <c r="AD130" s="791"/>
      <c r="AE130" s="791"/>
      <c r="AF130" s="791"/>
      <c r="AG130" s="791"/>
      <c r="AH130" s="792" t="s">
        <v>275</v>
      </c>
      <c r="AI130" s="793"/>
      <c r="AJ130" s="793"/>
      <c r="AK130" s="793"/>
      <c r="AL130" s="686" t="s">
        <v>275</v>
      </c>
      <c r="AM130" s="687"/>
      <c r="AN130" s="687"/>
      <c r="AO130" s="688"/>
      <c r="AP130" s="689"/>
      <c r="AQ130" s="689"/>
      <c r="AR130" s="689"/>
      <c r="AS130" s="689"/>
      <c r="AT130" s="689"/>
      <c r="AU130" s="689"/>
      <c r="AV130" s="689"/>
      <c r="AW130" s="689"/>
      <c r="AX130" s="689"/>
      <c r="AY130">
        <f>COUNTA($C$130)</f>
        <v>1</v>
      </c>
    </row>
    <row r="131" spans="1:52" ht="30" customHeight="1" x14ac:dyDescent="0.15">
      <c r="A131" s="790">
        <v>8</v>
      </c>
      <c r="B131" s="790">
        <v>1</v>
      </c>
      <c r="C131" s="800" t="s">
        <v>664</v>
      </c>
      <c r="D131" s="801"/>
      <c r="E131" s="801"/>
      <c r="F131" s="801"/>
      <c r="G131" s="801"/>
      <c r="H131" s="801"/>
      <c r="I131" s="802"/>
      <c r="J131" s="675">
        <v>1011001072836</v>
      </c>
      <c r="K131" s="676"/>
      <c r="L131" s="676"/>
      <c r="M131" s="676"/>
      <c r="N131" s="676"/>
      <c r="O131" s="676"/>
      <c r="P131" s="677" t="s">
        <v>670</v>
      </c>
      <c r="Q131" s="678"/>
      <c r="R131" s="678"/>
      <c r="S131" s="678"/>
      <c r="T131" s="678"/>
      <c r="U131" s="678"/>
      <c r="V131" s="678"/>
      <c r="W131" s="678"/>
      <c r="X131" s="678"/>
      <c r="Y131" s="679">
        <v>71</v>
      </c>
      <c r="Z131" s="680"/>
      <c r="AA131" s="680"/>
      <c r="AB131" s="681"/>
      <c r="AC131" s="791" t="s">
        <v>73</v>
      </c>
      <c r="AD131" s="791"/>
      <c r="AE131" s="791"/>
      <c r="AF131" s="791"/>
      <c r="AG131" s="791"/>
      <c r="AH131" s="792" t="s">
        <v>275</v>
      </c>
      <c r="AI131" s="793"/>
      <c r="AJ131" s="793"/>
      <c r="AK131" s="793"/>
      <c r="AL131" s="686" t="s">
        <v>275</v>
      </c>
      <c r="AM131" s="687"/>
      <c r="AN131" s="687"/>
      <c r="AO131" s="688"/>
      <c r="AP131" s="689"/>
      <c r="AQ131" s="689"/>
      <c r="AR131" s="689"/>
      <c r="AS131" s="689"/>
      <c r="AT131" s="689"/>
      <c r="AU131" s="689"/>
      <c r="AV131" s="689"/>
      <c r="AW131" s="689"/>
      <c r="AX131" s="689"/>
      <c r="AY131">
        <f>COUNTA($C$131)</f>
        <v>1</v>
      </c>
    </row>
    <row r="132" spans="1:52" ht="30" customHeight="1" x14ac:dyDescent="0.15">
      <c r="A132" s="790">
        <v>9</v>
      </c>
      <c r="B132" s="790">
        <v>1</v>
      </c>
      <c r="C132" s="800" t="s">
        <v>665</v>
      </c>
      <c r="D132" s="801"/>
      <c r="E132" s="801"/>
      <c r="F132" s="801"/>
      <c r="G132" s="801"/>
      <c r="H132" s="801"/>
      <c r="I132" s="802"/>
      <c r="J132" s="675">
        <v>5010005007398</v>
      </c>
      <c r="K132" s="676"/>
      <c r="L132" s="676"/>
      <c r="M132" s="676"/>
      <c r="N132" s="676"/>
      <c r="O132" s="676"/>
      <c r="P132" s="677" t="s">
        <v>671</v>
      </c>
      <c r="Q132" s="678"/>
      <c r="R132" s="678"/>
      <c r="S132" s="678"/>
      <c r="T132" s="678"/>
      <c r="U132" s="678"/>
      <c r="V132" s="678"/>
      <c r="W132" s="678"/>
      <c r="X132" s="678"/>
      <c r="Y132" s="679">
        <v>60.6</v>
      </c>
      <c r="Z132" s="680"/>
      <c r="AA132" s="680"/>
      <c r="AB132" s="681"/>
      <c r="AC132" s="791" t="s">
        <v>73</v>
      </c>
      <c r="AD132" s="791"/>
      <c r="AE132" s="791"/>
      <c r="AF132" s="791"/>
      <c r="AG132" s="791"/>
      <c r="AH132" s="792" t="s">
        <v>275</v>
      </c>
      <c r="AI132" s="793"/>
      <c r="AJ132" s="793"/>
      <c r="AK132" s="793"/>
      <c r="AL132" s="686" t="s">
        <v>275</v>
      </c>
      <c r="AM132" s="687"/>
      <c r="AN132" s="687"/>
      <c r="AO132" s="688"/>
      <c r="AP132" s="689"/>
      <c r="AQ132" s="689"/>
      <c r="AR132" s="689"/>
      <c r="AS132" s="689"/>
      <c r="AT132" s="689"/>
      <c r="AU132" s="689"/>
      <c r="AV132" s="689"/>
      <c r="AW132" s="689"/>
      <c r="AX132" s="689"/>
      <c r="AY132">
        <f>COUNTA($C$132)</f>
        <v>1</v>
      </c>
    </row>
    <row r="133" spans="1:52" ht="30" customHeight="1" x14ac:dyDescent="0.15">
      <c r="A133" s="790">
        <v>10</v>
      </c>
      <c r="B133" s="790">
        <v>1</v>
      </c>
      <c r="C133" s="800" t="s">
        <v>666</v>
      </c>
      <c r="D133" s="801"/>
      <c r="E133" s="801"/>
      <c r="F133" s="801"/>
      <c r="G133" s="801"/>
      <c r="H133" s="801"/>
      <c r="I133" s="802"/>
      <c r="J133" s="675">
        <v>7012405000492</v>
      </c>
      <c r="K133" s="676"/>
      <c r="L133" s="676"/>
      <c r="M133" s="676"/>
      <c r="N133" s="676"/>
      <c r="O133" s="676"/>
      <c r="P133" s="677" t="s">
        <v>668</v>
      </c>
      <c r="Q133" s="678"/>
      <c r="R133" s="678"/>
      <c r="S133" s="678"/>
      <c r="T133" s="678"/>
      <c r="U133" s="678"/>
      <c r="V133" s="678"/>
      <c r="W133" s="678"/>
      <c r="X133" s="678"/>
      <c r="Y133" s="679">
        <v>53.8</v>
      </c>
      <c r="Z133" s="680"/>
      <c r="AA133" s="680"/>
      <c r="AB133" s="681"/>
      <c r="AC133" s="791" t="s">
        <v>73</v>
      </c>
      <c r="AD133" s="791"/>
      <c r="AE133" s="791"/>
      <c r="AF133" s="791"/>
      <c r="AG133" s="791"/>
      <c r="AH133" s="792" t="s">
        <v>275</v>
      </c>
      <c r="AI133" s="793"/>
      <c r="AJ133" s="793"/>
      <c r="AK133" s="793"/>
      <c r="AL133" s="686" t="s">
        <v>275</v>
      </c>
      <c r="AM133" s="687"/>
      <c r="AN133" s="687"/>
      <c r="AO133" s="688"/>
      <c r="AP133" s="689"/>
      <c r="AQ133" s="689"/>
      <c r="AR133" s="689"/>
      <c r="AS133" s="689"/>
      <c r="AT133" s="689"/>
      <c r="AU133" s="689"/>
      <c r="AV133" s="689"/>
      <c r="AW133" s="689"/>
      <c r="AX133" s="689"/>
      <c r="AY133">
        <f>COUNTA($C$133)</f>
        <v>1</v>
      </c>
    </row>
    <row r="134" spans="1:52" x14ac:dyDescent="0.15">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Y134">
        <f>COUNTA($C$137)</f>
        <v>1</v>
      </c>
    </row>
    <row r="135" spans="1:52" x14ac:dyDescent="0.15">
      <c r="A135" s="9"/>
      <c r="B135" s="45" t="s">
        <v>182</v>
      </c>
      <c r="C135" s="49"/>
      <c r="D135" s="49"/>
      <c r="E135" s="49"/>
      <c r="F135" s="49"/>
      <c r="G135" s="49"/>
      <c r="H135" s="49"/>
      <c r="I135" s="49"/>
      <c r="J135" s="49"/>
      <c r="K135" s="49"/>
      <c r="L135" s="49"/>
      <c r="M135" s="49"/>
      <c r="N135" s="49"/>
      <c r="O135" s="49"/>
      <c r="P135" s="54"/>
      <c r="Q135" s="54"/>
      <c r="R135" s="54"/>
      <c r="S135" s="54"/>
      <c r="T135" s="54"/>
      <c r="U135" s="54"/>
      <c r="V135" s="54"/>
      <c r="W135" s="54"/>
      <c r="X135" s="54"/>
      <c r="Y135" s="55"/>
      <c r="Z135" s="55"/>
      <c r="AA135" s="55"/>
      <c r="AB135" s="55"/>
      <c r="AC135" s="55"/>
      <c r="AD135" s="55"/>
      <c r="AE135" s="55"/>
      <c r="AF135" s="55"/>
      <c r="AG135" s="55"/>
      <c r="AH135" s="55"/>
      <c r="AI135" s="55"/>
      <c r="AJ135" s="55"/>
      <c r="AK135" s="55"/>
      <c r="AL135" s="55"/>
      <c r="AM135" s="55"/>
      <c r="AN135" s="55"/>
      <c r="AO135" s="55"/>
      <c r="AP135" s="54"/>
      <c r="AQ135" s="54"/>
      <c r="AR135" s="54"/>
      <c r="AS135" s="54"/>
      <c r="AT135" s="54"/>
      <c r="AU135" s="54"/>
      <c r="AV135" s="54"/>
      <c r="AW135" s="54"/>
      <c r="AX135" s="54"/>
      <c r="AY135" s="33">
        <f>$AY$134</f>
        <v>1</v>
      </c>
    </row>
    <row r="136" spans="1:52" customFormat="1" ht="59.25" customHeight="1" x14ac:dyDescent="0.15">
      <c r="A136" s="666"/>
      <c r="B136" s="666"/>
      <c r="C136" s="666" t="s">
        <v>24</v>
      </c>
      <c r="D136" s="666"/>
      <c r="E136" s="666"/>
      <c r="F136" s="666"/>
      <c r="G136" s="666"/>
      <c r="H136" s="666"/>
      <c r="I136" s="666"/>
      <c r="J136" s="797" t="s">
        <v>204</v>
      </c>
      <c r="K136" s="798"/>
      <c r="L136" s="798"/>
      <c r="M136" s="798"/>
      <c r="N136" s="798"/>
      <c r="O136" s="798"/>
      <c r="P136" s="345" t="s">
        <v>25</v>
      </c>
      <c r="Q136" s="345"/>
      <c r="R136" s="345"/>
      <c r="S136" s="345"/>
      <c r="T136" s="345"/>
      <c r="U136" s="345"/>
      <c r="V136" s="345"/>
      <c r="W136" s="345"/>
      <c r="X136" s="345"/>
      <c r="Y136" s="668" t="s">
        <v>237</v>
      </c>
      <c r="Z136" s="669"/>
      <c r="AA136" s="669"/>
      <c r="AB136" s="669"/>
      <c r="AC136" s="797" t="s">
        <v>231</v>
      </c>
      <c r="AD136" s="797"/>
      <c r="AE136" s="797"/>
      <c r="AF136" s="797"/>
      <c r="AG136" s="797"/>
      <c r="AH136" s="668" t="s">
        <v>197</v>
      </c>
      <c r="AI136" s="666"/>
      <c r="AJ136" s="666"/>
      <c r="AK136" s="666"/>
      <c r="AL136" s="666" t="s">
        <v>19</v>
      </c>
      <c r="AM136" s="666"/>
      <c r="AN136" s="666"/>
      <c r="AO136" s="670"/>
      <c r="AP136" s="799" t="s">
        <v>205</v>
      </c>
      <c r="AQ136" s="799"/>
      <c r="AR136" s="799"/>
      <c r="AS136" s="799"/>
      <c r="AT136" s="799"/>
      <c r="AU136" s="799"/>
      <c r="AV136" s="799"/>
      <c r="AW136" s="799"/>
      <c r="AX136" s="799"/>
      <c r="AY136" s="33">
        <f>$AY$134</f>
        <v>1</v>
      </c>
      <c r="AZ136" s="33"/>
    </row>
    <row r="137" spans="1:52" ht="30" customHeight="1" x14ac:dyDescent="0.15">
      <c r="A137" s="790">
        <v>1</v>
      </c>
      <c r="B137" s="790">
        <v>1</v>
      </c>
      <c r="C137" s="674" t="s">
        <v>679</v>
      </c>
      <c r="D137" s="674"/>
      <c r="E137" s="674"/>
      <c r="F137" s="674"/>
      <c r="G137" s="674"/>
      <c r="H137" s="674"/>
      <c r="I137" s="674"/>
      <c r="J137" s="675">
        <v>7010401022916</v>
      </c>
      <c r="K137" s="676"/>
      <c r="L137" s="676"/>
      <c r="M137" s="676"/>
      <c r="N137" s="676"/>
      <c r="O137" s="676"/>
      <c r="P137" s="677" t="s">
        <v>686</v>
      </c>
      <c r="Q137" s="678"/>
      <c r="R137" s="678"/>
      <c r="S137" s="678"/>
      <c r="T137" s="678"/>
      <c r="U137" s="678"/>
      <c r="V137" s="678"/>
      <c r="W137" s="678"/>
      <c r="X137" s="678"/>
      <c r="Y137" s="679">
        <v>561</v>
      </c>
      <c r="Z137" s="680"/>
      <c r="AA137" s="680"/>
      <c r="AB137" s="681"/>
      <c r="AC137" s="791" t="s">
        <v>73</v>
      </c>
      <c r="AD137" s="791"/>
      <c r="AE137" s="791"/>
      <c r="AF137" s="791"/>
      <c r="AG137" s="791"/>
      <c r="AH137" s="792" t="s">
        <v>275</v>
      </c>
      <c r="AI137" s="793"/>
      <c r="AJ137" s="793"/>
      <c r="AK137" s="793"/>
      <c r="AL137" s="686" t="s">
        <v>275</v>
      </c>
      <c r="AM137" s="687"/>
      <c r="AN137" s="687"/>
      <c r="AO137" s="688"/>
      <c r="AP137" s="689"/>
      <c r="AQ137" s="689"/>
      <c r="AR137" s="689"/>
      <c r="AS137" s="689"/>
      <c r="AT137" s="689"/>
      <c r="AU137" s="689"/>
      <c r="AV137" s="689"/>
      <c r="AW137" s="689"/>
      <c r="AX137" s="689"/>
      <c r="AY137" s="33">
        <f>$AY$134</f>
        <v>1</v>
      </c>
    </row>
    <row r="138" spans="1:52" ht="30" customHeight="1" x14ac:dyDescent="0.15">
      <c r="A138" s="790">
        <v>2</v>
      </c>
      <c r="B138" s="790">
        <v>1</v>
      </c>
      <c r="C138" s="674" t="s">
        <v>680</v>
      </c>
      <c r="D138" s="674"/>
      <c r="E138" s="674"/>
      <c r="F138" s="674"/>
      <c r="G138" s="674"/>
      <c r="H138" s="674"/>
      <c r="I138" s="674"/>
      <c r="J138" s="675">
        <v>2010401044997</v>
      </c>
      <c r="K138" s="676"/>
      <c r="L138" s="676"/>
      <c r="M138" s="676"/>
      <c r="N138" s="676"/>
      <c r="O138" s="676"/>
      <c r="P138" s="677" t="s">
        <v>687</v>
      </c>
      <c r="Q138" s="678"/>
      <c r="R138" s="678"/>
      <c r="S138" s="678"/>
      <c r="T138" s="678"/>
      <c r="U138" s="678"/>
      <c r="V138" s="678"/>
      <c r="W138" s="678"/>
      <c r="X138" s="678"/>
      <c r="Y138" s="679">
        <v>303.7</v>
      </c>
      <c r="Z138" s="680"/>
      <c r="AA138" s="680"/>
      <c r="AB138" s="681"/>
      <c r="AC138" s="791" t="s">
        <v>73</v>
      </c>
      <c r="AD138" s="791"/>
      <c r="AE138" s="791"/>
      <c r="AF138" s="791"/>
      <c r="AG138" s="791"/>
      <c r="AH138" s="792" t="s">
        <v>275</v>
      </c>
      <c r="AI138" s="793"/>
      <c r="AJ138" s="793"/>
      <c r="AK138" s="793"/>
      <c r="AL138" s="686" t="s">
        <v>275</v>
      </c>
      <c r="AM138" s="687"/>
      <c r="AN138" s="687"/>
      <c r="AO138" s="688"/>
      <c r="AP138" s="689"/>
      <c r="AQ138" s="689"/>
      <c r="AR138" s="689"/>
      <c r="AS138" s="689"/>
      <c r="AT138" s="689"/>
      <c r="AU138" s="689"/>
      <c r="AV138" s="689"/>
      <c r="AW138" s="689"/>
      <c r="AX138" s="689"/>
      <c r="AY138">
        <f>COUNTA($C$138)</f>
        <v>1</v>
      </c>
    </row>
    <row r="139" spans="1:52" ht="45" customHeight="1" x14ac:dyDescent="0.15">
      <c r="A139" s="790">
        <v>3</v>
      </c>
      <c r="B139" s="790">
        <v>1</v>
      </c>
      <c r="C139" s="674" t="s">
        <v>681</v>
      </c>
      <c r="D139" s="674"/>
      <c r="E139" s="674"/>
      <c r="F139" s="674"/>
      <c r="G139" s="674"/>
      <c r="H139" s="674"/>
      <c r="I139" s="674"/>
      <c r="J139" s="675">
        <v>9130005004289</v>
      </c>
      <c r="K139" s="676"/>
      <c r="L139" s="676"/>
      <c r="M139" s="676"/>
      <c r="N139" s="676"/>
      <c r="O139" s="676"/>
      <c r="P139" s="677" t="s">
        <v>688</v>
      </c>
      <c r="Q139" s="678"/>
      <c r="R139" s="678"/>
      <c r="S139" s="678"/>
      <c r="T139" s="678"/>
      <c r="U139" s="678"/>
      <c r="V139" s="678"/>
      <c r="W139" s="678"/>
      <c r="X139" s="678"/>
      <c r="Y139" s="679">
        <v>230</v>
      </c>
      <c r="Z139" s="680"/>
      <c r="AA139" s="680"/>
      <c r="AB139" s="681"/>
      <c r="AC139" s="791" t="s">
        <v>73</v>
      </c>
      <c r="AD139" s="791"/>
      <c r="AE139" s="791"/>
      <c r="AF139" s="791"/>
      <c r="AG139" s="791"/>
      <c r="AH139" s="792" t="s">
        <v>275</v>
      </c>
      <c r="AI139" s="793"/>
      <c r="AJ139" s="793"/>
      <c r="AK139" s="793"/>
      <c r="AL139" s="686" t="s">
        <v>275</v>
      </c>
      <c r="AM139" s="687"/>
      <c r="AN139" s="687"/>
      <c r="AO139" s="688"/>
      <c r="AP139" s="689"/>
      <c r="AQ139" s="689"/>
      <c r="AR139" s="689"/>
      <c r="AS139" s="689"/>
      <c r="AT139" s="689"/>
      <c r="AU139" s="689"/>
      <c r="AV139" s="689"/>
      <c r="AW139" s="689"/>
      <c r="AX139" s="689"/>
      <c r="AY139">
        <f>COUNTA($C$139)</f>
        <v>1</v>
      </c>
    </row>
    <row r="140" spans="1:52" ht="45" customHeight="1" x14ac:dyDescent="0.15">
      <c r="A140" s="790">
        <v>4</v>
      </c>
      <c r="B140" s="790">
        <v>1</v>
      </c>
      <c r="C140" s="674" t="s">
        <v>659</v>
      </c>
      <c r="D140" s="674"/>
      <c r="E140" s="674"/>
      <c r="F140" s="674"/>
      <c r="G140" s="674"/>
      <c r="H140" s="674"/>
      <c r="I140" s="674"/>
      <c r="J140" s="675">
        <v>7010005005425</v>
      </c>
      <c r="K140" s="676"/>
      <c r="L140" s="676"/>
      <c r="M140" s="676"/>
      <c r="N140" s="676"/>
      <c r="O140" s="676"/>
      <c r="P140" s="677" t="s">
        <v>689</v>
      </c>
      <c r="Q140" s="678"/>
      <c r="R140" s="678"/>
      <c r="S140" s="678"/>
      <c r="T140" s="678"/>
      <c r="U140" s="678"/>
      <c r="V140" s="678"/>
      <c r="W140" s="678"/>
      <c r="X140" s="678"/>
      <c r="Y140" s="679">
        <v>74.5</v>
      </c>
      <c r="Z140" s="680"/>
      <c r="AA140" s="680"/>
      <c r="AB140" s="681"/>
      <c r="AC140" s="791" t="s">
        <v>73</v>
      </c>
      <c r="AD140" s="791"/>
      <c r="AE140" s="791"/>
      <c r="AF140" s="791"/>
      <c r="AG140" s="791"/>
      <c r="AH140" s="792" t="s">
        <v>275</v>
      </c>
      <c r="AI140" s="793"/>
      <c r="AJ140" s="793"/>
      <c r="AK140" s="793"/>
      <c r="AL140" s="686" t="s">
        <v>275</v>
      </c>
      <c r="AM140" s="687"/>
      <c r="AN140" s="687"/>
      <c r="AO140" s="688"/>
      <c r="AP140" s="689"/>
      <c r="AQ140" s="689"/>
      <c r="AR140" s="689"/>
      <c r="AS140" s="689"/>
      <c r="AT140" s="689"/>
      <c r="AU140" s="689"/>
      <c r="AV140" s="689"/>
      <c r="AW140" s="689"/>
      <c r="AX140" s="689"/>
      <c r="AY140">
        <f>COUNTA($C$140)</f>
        <v>1</v>
      </c>
    </row>
    <row r="141" spans="1:52" ht="60" customHeight="1" x14ac:dyDescent="0.15">
      <c r="A141" s="790">
        <v>5</v>
      </c>
      <c r="B141" s="790">
        <v>1</v>
      </c>
      <c r="C141" s="673" t="s">
        <v>1061</v>
      </c>
      <c r="D141" s="674"/>
      <c r="E141" s="674"/>
      <c r="F141" s="674"/>
      <c r="G141" s="674"/>
      <c r="H141" s="674"/>
      <c r="I141" s="674"/>
      <c r="J141" s="675">
        <v>7370005002147</v>
      </c>
      <c r="K141" s="676"/>
      <c r="L141" s="676"/>
      <c r="M141" s="676"/>
      <c r="N141" s="676"/>
      <c r="O141" s="676"/>
      <c r="P141" s="677" t="s">
        <v>690</v>
      </c>
      <c r="Q141" s="678"/>
      <c r="R141" s="678"/>
      <c r="S141" s="678"/>
      <c r="T141" s="678"/>
      <c r="U141" s="678"/>
      <c r="V141" s="678"/>
      <c r="W141" s="678"/>
      <c r="X141" s="678"/>
      <c r="Y141" s="679">
        <v>60.4</v>
      </c>
      <c r="Z141" s="680"/>
      <c r="AA141" s="680"/>
      <c r="AB141" s="681"/>
      <c r="AC141" s="791" t="s">
        <v>73</v>
      </c>
      <c r="AD141" s="791"/>
      <c r="AE141" s="791"/>
      <c r="AF141" s="791"/>
      <c r="AG141" s="791"/>
      <c r="AH141" s="792" t="s">
        <v>275</v>
      </c>
      <c r="AI141" s="793"/>
      <c r="AJ141" s="793"/>
      <c r="AK141" s="793"/>
      <c r="AL141" s="686" t="s">
        <v>275</v>
      </c>
      <c r="AM141" s="687"/>
      <c r="AN141" s="687"/>
      <c r="AO141" s="688"/>
      <c r="AP141" s="689"/>
      <c r="AQ141" s="689"/>
      <c r="AR141" s="689"/>
      <c r="AS141" s="689"/>
      <c r="AT141" s="689"/>
      <c r="AU141" s="689"/>
      <c r="AV141" s="689"/>
      <c r="AW141" s="689"/>
      <c r="AX141" s="689"/>
      <c r="AY141">
        <f>COUNTA($C$141)</f>
        <v>1</v>
      </c>
    </row>
    <row r="142" spans="1:52" ht="75" customHeight="1" x14ac:dyDescent="0.15">
      <c r="A142" s="790">
        <v>6</v>
      </c>
      <c r="B142" s="790">
        <v>1</v>
      </c>
      <c r="C142" s="674" t="s">
        <v>659</v>
      </c>
      <c r="D142" s="674"/>
      <c r="E142" s="674"/>
      <c r="F142" s="674"/>
      <c r="G142" s="674"/>
      <c r="H142" s="674"/>
      <c r="I142" s="674"/>
      <c r="J142" s="675">
        <v>7010005005425</v>
      </c>
      <c r="K142" s="676"/>
      <c r="L142" s="676"/>
      <c r="M142" s="676"/>
      <c r="N142" s="676"/>
      <c r="O142" s="676"/>
      <c r="P142" s="677" t="s">
        <v>691</v>
      </c>
      <c r="Q142" s="678"/>
      <c r="R142" s="678"/>
      <c r="S142" s="678"/>
      <c r="T142" s="678"/>
      <c r="U142" s="678"/>
      <c r="V142" s="678"/>
      <c r="W142" s="678"/>
      <c r="X142" s="678"/>
      <c r="Y142" s="679">
        <v>57.2</v>
      </c>
      <c r="Z142" s="680"/>
      <c r="AA142" s="680"/>
      <c r="AB142" s="681"/>
      <c r="AC142" s="791" t="s">
        <v>73</v>
      </c>
      <c r="AD142" s="791"/>
      <c r="AE142" s="791"/>
      <c r="AF142" s="791"/>
      <c r="AG142" s="791"/>
      <c r="AH142" s="792" t="s">
        <v>275</v>
      </c>
      <c r="AI142" s="793"/>
      <c r="AJ142" s="793"/>
      <c r="AK142" s="793"/>
      <c r="AL142" s="686" t="s">
        <v>275</v>
      </c>
      <c r="AM142" s="687"/>
      <c r="AN142" s="687"/>
      <c r="AO142" s="688"/>
      <c r="AP142" s="689"/>
      <c r="AQ142" s="689"/>
      <c r="AR142" s="689"/>
      <c r="AS142" s="689"/>
      <c r="AT142" s="689"/>
      <c r="AU142" s="689"/>
      <c r="AV142" s="689"/>
      <c r="AW142" s="689"/>
      <c r="AX142" s="689"/>
      <c r="AY142">
        <f>COUNTA($C$142)</f>
        <v>1</v>
      </c>
    </row>
    <row r="143" spans="1:52" ht="30" customHeight="1" x14ac:dyDescent="0.15">
      <c r="A143" s="790">
        <v>7</v>
      </c>
      <c r="B143" s="790">
        <v>1</v>
      </c>
      <c r="C143" s="674" t="s">
        <v>682</v>
      </c>
      <c r="D143" s="674"/>
      <c r="E143" s="674"/>
      <c r="F143" s="674"/>
      <c r="G143" s="674"/>
      <c r="H143" s="674"/>
      <c r="I143" s="674"/>
      <c r="J143" s="675">
        <v>3290005003743</v>
      </c>
      <c r="K143" s="676"/>
      <c r="L143" s="676"/>
      <c r="M143" s="676"/>
      <c r="N143" s="676"/>
      <c r="O143" s="676"/>
      <c r="P143" s="677" t="s">
        <v>686</v>
      </c>
      <c r="Q143" s="678"/>
      <c r="R143" s="678"/>
      <c r="S143" s="678"/>
      <c r="T143" s="678"/>
      <c r="U143" s="678"/>
      <c r="V143" s="678"/>
      <c r="W143" s="678"/>
      <c r="X143" s="678"/>
      <c r="Y143" s="679">
        <v>55.2</v>
      </c>
      <c r="Z143" s="680"/>
      <c r="AA143" s="680"/>
      <c r="AB143" s="681"/>
      <c r="AC143" s="791" t="s">
        <v>73</v>
      </c>
      <c r="AD143" s="791"/>
      <c r="AE143" s="791"/>
      <c r="AF143" s="791"/>
      <c r="AG143" s="791"/>
      <c r="AH143" s="792" t="s">
        <v>275</v>
      </c>
      <c r="AI143" s="793"/>
      <c r="AJ143" s="793"/>
      <c r="AK143" s="793"/>
      <c r="AL143" s="686" t="s">
        <v>275</v>
      </c>
      <c r="AM143" s="687"/>
      <c r="AN143" s="687"/>
      <c r="AO143" s="688"/>
      <c r="AP143" s="689"/>
      <c r="AQ143" s="689"/>
      <c r="AR143" s="689"/>
      <c r="AS143" s="689"/>
      <c r="AT143" s="689"/>
      <c r="AU143" s="689"/>
      <c r="AV143" s="689"/>
      <c r="AW143" s="689"/>
      <c r="AX143" s="689"/>
      <c r="AY143">
        <f>COUNTA($C$143)</f>
        <v>1</v>
      </c>
    </row>
    <row r="144" spans="1:52" ht="75" customHeight="1" x14ac:dyDescent="0.15">
      <c r="A144" s="790">
        <v>8</v>
      </c>
      <c r="B144" s="790">
        <v>1</v>
      </c>
      <c r="C144" s="674" t="s">
        <v>683</v>
      </c>
      <c r="D144" s="674"/>
      <c r="E144" s="674"/>
      <c r="F144" s="674"/>
      <c r="G144" s="674"/>
      <c r="H144" s="674"/>
      <c r="I144" s="674"/>
      <c r="J144" s="675">
        <v>5120001158218</v>
      </c>
      <c r="K144" s="676"/>
      <c r="L144" s="676"/>
      <c r="M144" s="676"/>
      <c r="N144" s="676"/>
      <c r="O144" s="676"/>
      <c r="P144" s="677" t="s">
        <v>691</v>
      </c>
      <c r="Q144" s="678"/>
      <c r="R144" s="678"/>
      <c r="S144" s="678"/>
      <c r="T144" s="678"/>
      <c r="U144" s="678"/>
      <c r="V144" s="678"/>
      <c r="W144" s="678"/>
      <c r="X144" s="678"/>
      <c r="Y144" s="679">
        <v>36.9</v>
      </c>
      <c r="Z144" s="680"/>
      <c r="AA144" s="680"/>
      <c r="AB144" s="681"/>
      <c r="AC144" s="791" t="s">
        <v>73</v>
      </c>
      <c r="AD144" s="791"/>
      <c r="AE144" s="791"/>
      <c r="AF144" s="791"/>
      <c r="AG144" s="791"/>
      <c r="AH144" s="792" t="s">
        <v>275</v>
      </c>
      <c r="AI144" s="793"/>
      <c r="AJ144" s="793"/>
      <c r="AK144" s="793"/>
      <c r="AL144" s="686" t="s">
        <v>275</v>
      </c>
      <c r="AM144" s="687"/>
      <c r="AN144" s="687"/>
      <c r="AO144" s="688"/>
      <c r="AP144" s="689"/>
      <c r="AQ144" s="689"/>
      <c r="AR144" s="689"/>
      <c r="AS144" s="689"/>
      <c r="AT144" s="689"/>
      <c r="AU144" s="689"/>
      <c r="AV144" s="689"/>
      <c r="AW144" s="689"/>
      <c r="AX144" s="689"/>
      <c r="AY144">
        <f>COUNTA($C$144)</f>
        <v>1</v>
      </c>
    </row>
    <row r="145" spans="1:52" ht="45" customHeight="1" x14ac:dyDescent="0.15">
      <c r="A145" s="790">
        <v>9</v>
      </c>
      <c r="B145" s="790">
        <v>1</v>
      </c>
      <c r="C145" s="674" t="s">
        <v>684</v>
      </c>
      <c r="D145" s="674"/>
      <c r="E145" s="674"/>
      <c r="F145" s="674"/>
      <c r="G145" s="674"/>
      <c r="H145" s="674"/>
      <c r="I145" s="674"/>
      <c r="J145" s="675">
        <v>5010501042279</v>
      </c>
      <c r="K145" s="676"/>
      <c r="L145" s="676"/>
      <c r="M145" s="676"/>
      <c r="N145" s="676"/>
      <c r="O145" s="676"/>
      <c r="P145" s="677" t="s">
        <v>688</v>
      </c>
      <c r="Q145" s="678"/>
      <c r="R145" s="678"/>
      <c r="S145" s="678"/>
      <c r="T145" s="678"/>
      <c r="U145" s="678"/>
      <c r="V145" s="678"/>
      <c r="W145" s="678"/>
      <c r="X145" s="678"/>
      <c r="Y145" s="679">
        <v>33.700000000000003</v>
      </c>
      <c r="Z145" s="680"/>
      <c r="AA145" s="680"/>
      <c r="AB145" s="681"/>
      <c r="AC145" s="791" t="s">
        <v>73</v>
      </c>
      <c r="AD145" s="791"/>
      <c r="AE145" s="791"/>
      <c r="AF145" s="791"/>
      <c r="AG145" s="791"/>
      <c r="AH145" s="792" t="s">
        <v>275</v>
      </c>
      <c r="AI145" s="793"/>
      <c r="AJ145" s="793"/>
      <c r="AK145" s="793"/>
      <c r="AL145" s="686" t="s">
        <v>275</v>
      </c>
      <c r="AM145" s="687"/>
      <c r="AN145" s="687"/>
      <c r="AO145" s="688"/>
      <c r="AP145" s="689"/>
      <c r="AQ145" s="689"/>
      <c r="AR145" s="689"/>
      <c r="AS145" s="689"/>
      <c r="AT145" s="689"/>
      <c r="AU145" s="689"/>
      <c r="AV145" s="689"/>
      <c r="AW145" s="689"/>
      <c r="AX145" s="689"/>
      <c r="AY145">
        <f>COUNTA($C$145)</f>
        <v>1</v>
      </c>
    </row>
    <row r="146" spans="1:52" ht="45" customHeight="1" x14ac:dyDescent="0.15">
      <c r="A146" s="790">
        <v>10</v>
      </c>
      <c r="B146" s="790">
        <v>1</v>
      </c>
      <c r="C146" s="674" t="s">
        <v>685</v>
      </c>
      <c r="D146" s="674"/>
      <c r="E146" s="674"/>
      <c r="F146" s="674"/>
      <c r="G146" s="674"/>
      <c r="H146" s="674"/>
      <c r="I146" s="674"/>
      <c r="J146" s="675">
        <v>2010801012579</v>
      </c>
      <c r="K146" s="676"/>
      <c r="L146" s="676"/>
      <c r="M146" s="676"/>
      <c r="N146" s="676"/>
      <c r="O146" s="676"/>
      <c r="P146" s="677" t="s">
        <v>689</v>
      </c>
      <c r="Q146" s="678"/>
      <c r="R146" s="678"/>
      <c r="S146" s="678"/>
      <c r="T146" s="678"/>
      <c r="U146" s="678"/>
      <c r="V146" s="678"/>
      <c r="W146" s="678"/>
      <c r="X146" s="678"/>
      <c r="Y146" s="679">
        <v>32.299999999999997</v>
      </c>
      <c r="Z146" s="680"/>
      <c r="AA146" s="680"/>
      <c r="AB146" s="681"/>
      <c r="AC146" s="791" t="s">
        <v>73</v>
      </c>
      <c r="AD146" s="791"/>
      <c r="AE146" s="791"/>
      <c r="AF146" s="791"/>
      <c r="AG146" s="791"/>
      <c r="AH146" s="792" t="s">
        <v>275</v>
      </c>
      <c r="AI146" s="793"/>
      <c r="AJ146" s="793"/>
      <c r="AK146" s="793"/>
      <c r="AL146" s="686" t="s">
        <v>275</v>
      </c>
      <c r="AM146" s="687"/>
      <c r="AN146" s="687"/>
      <c r="AO146" s="688"/>
      <c r="AP146" s="689"/>
      <c r="AQ146" s="689"/>
      <c r="AR146" s="689"/>
      <c r="AS146" s="689"/>
      <c r="AT146" s="689"/>
      <c r="AU146" s="689"/>
      <c r="AV146" s="689"/>
      <c r="AW146" s="689"/>
      <c r="AX146" s="689"/>
      <c r="AY146">
        <f>COUNTA($C$146)</f>
        <v>1</v>
      </c>
    </row>
    <row r="147" spans="1:52" x14ac:dyDescent="0.15">
      <c r="P147" s="62"/>
      <c r="Q147" s="62"/>
      <c r="R147" s="62"/>
      <c r="S147" s="62"/>
      <c r="T147" s="62"/>
      <c r="U147" s="62"/>
      <c r="V147" s="62"/>
      <c r="W147" s="62"/>
      <c r="X147" s="62"/>
      <c r="Y147" s="63"/>
      <c r="Z147" s="63"/>
      <c r="AA147" s="63"/>
      <c r="AB147" s="63"/>
      <c r="AC147" s="63"/>
      <c r="AD147" s="63"/>
      <c r="AE147" s="63"/>
      <c r="AF147" s="63"/>
      <c r="AG147" s="63"/>
      <c r="AH147" s="63"/>
      <c r="AI147" s="63"/>
      <c r="AJ147" s="63"/>
      <c r="AK147" s="63"/>
      <c r="AL147" s="63"/>
      <c r="AM147" s="63"/>
      <c r="AN147" s="63"/>
      <c r="AO147" s="63"/>
      <c r="AY147">
        <f>COUNTA($C$150)</f>
        <v>1</v>
      </c>
    </row>
    <row r="148" spans="1:52" x14ac:dyDescent="0.15">
      <c r="A148" s="9"/>
      <c r="B148" s="45" t="s">
        <v>183</v>
      </c>
      <c r="C148" s="49"/>
      <c r="D148" s="49"/>
      <c r="E148" s="49"/>
      <c r="F148" s="49"/>
      <c r="G148" s="49"/>
      <c r="H148" s="49"/>
      <c r="I148" s="49"/>
      <c r="J148" s="49"/>
      <c r="K148" s="49"/>
      <c r="L148" s="49"/>
      <c r="M148" s="49"/>
      <c r="N148" s="49"/>
      <c r="O148" s="49"/>
      <c r="P148" s="54"/>
      <c r="Q148" s="54"/>
      <c r="R148" s="54"/>
      <c r="S148" s="54"/>
      <c r="T148" s="54"/>
      <c r="U148" s="54"/>
      <c r="V148" s="54"/>
      <c r="W148" s="54"/>
      <c r="X148" s="54"/>
      <c r="Y148" s="55"/>
      <c r="Z148" s="55"/>
      <c r="AA148" s="55"/>
      <c r="AB148" s="55"/>
      <c r="AC148" s="55"/>
      <c r="AD148" s="55"/>
      <c r="AE148" s="55"/>
      <c r="AF148" s="55"/>
      <c r="AG148" s="55"/>
      <c r="AH148" s="55"/>
      <c r="AI148" s="55"/>
      <c r="AJ148" s="55"/>
      <c r="AK148" s="55"/>
      <c r="AL148" s="55"/>
      <c r="AM148" s="55"/>
      <c r="AN148" s="55"/>
      <c r="AO148" s="55"/>
      <c r="AP148" s="54"/>
      <c r="AQ148" s="54"/>
      <c r="AR148" s="54"/>
      <c r="AS148" s="54"/>
      <c r="AT148" s="54"/>
      <c r="AU148" s="54"/>
      <c r="AV148" s="54"/>
      <c r="AW148" s="54"/>
      <c r="AX148" s="54"/>
      <c r="AY148" s="33">
        <f>$AY$147</f>
        <v>1</v>
      </c>
    </row>
    <row r="149" spans="1:52" customFormat="1" ht="59.25" customHeight="1" x14ac:dyDescent="0.15">
      <c r="A149" s="666"/>
      <c r="B149" s="666"/>
      <c r="C149" s="666" t="s">
        <v>24</v>
      </c>
      <c r="D149" s="666"/>
      <c r="E149" s="666"/>
      <c r="F149" s="666"/>
      <c r="G149" s="666"/>
      <c r="H149" s="666"/>
      <c r="I149" s="666"/>
      <c r="J149" s="797" t="s">
        <v>204</v>
      </c>
      <c r="K149" s="798"/>
      <c r="L149" s="798"/>
      <c r="M149" s="798"/>
      <c r="N149" s="798"/>
      <c r="O149" s="798"/>
      <c r="P149" s="345" t="s">
        <v>25</v>
      </c>
      <c r="Q149" s="345"/>
      <c r="R149" s="345"/>
      <c r="S149" s="345"/>
      <c r="T149" s="345"/>
      <c r="U149" s="345"/>
      <c r="V149" s="345"/>
      <c r="W149" s="345"/>
      <c r="X149" s="345"/>
      <c r="Y149" s="668" t="s">
        <v>237</v>
      </c>
      <c r="Z149" s="669"/>
      <c r="AA149" s="669"/>
      <c r="AB149" s="669"/>
      <c r="AC149" s="797" t="s">
        <v>231</v>
      </c>
      <c r="AD149" s="797"/>
      <c r="AE149" s="797"/>
      <c r="AF149" s="797"/>
      <c r="AG149" s="797"/>
      <c r="AH149" s="668" t="s">
        <v>197</v>
      </c>
      <c r="AI149" s="666"/>
      <c r="AJ149" s="666"/>
      <c r="AK149" s="666"/>
      <c r="AL149" s="666" t="s">
        <v>19</v>
      </c>
      <c r="AM149" s="666"/>
      <c r="AN149" s="666"/>
      <c r="AO149" s="670"/>
      <c r="AP149" s="799" t="s">
        <v>205</v>
      </c>
      <c r="AQ149" s="799"/>
      <c r="AR149" s="799"/>
      <c r="AS149" s="799"/>
      <c r="AT149" s="799"/>
      <c r="AU149" s="799"/>
      <c r="AV149" s="799"/>
      <c r="AW149" s="799"/>
      <c r="AX149" s="799"/>
      <c r="AY149" s="33">
        <f>$AY$147</f>
        <v>1</v>
      </c>
      <c r="AZ149" s="33"/>
    </row>
    <row r="150" spans="1:52" ht="45" customHeight="1" x14ac:dyDescent="0.15">
      <c r="A150" s="790">
        <v>1</v>
      </c>
      <c r="B150" s="790">
        <v>1</v>
      </c>
      <c r="C150" s="674" t="s">
        <v>697</v>
      </c>
      <c r="D150" s="674"/>
      <c r="E150" s="674"/>
      <c r="F150" s="674"/>
      <c r="G150" s="674"/>
      <c r="H150" s="674"/>
      <c r="I150" s="674"/>
      <c r="J150" s="675">
        <v>7010005005004</v>
      </c>
      <c r="K150" s="676"/>
      <c r="L150" s="676"/>
      <c r="M150" s="676"/>
      <c r="N150" s="676"/>
      <c r="O150" s="676"/>
      <c r="P150" s="677" t="s">
        <v>702</v>
      </c>
      <c r="Q150" s="678"/>
      <c r="R150" s="678"/>
      <c r="S150" s="678"/>
      <c r="T150" s="678"/>
      <c r="U150" s="678"/>
      <c r="V150" s="678"/>
      <c r="W150" s="678"/>
      <c r="X150" s="678"/>
      <c r="Y150" s="679">
        <v>435.3</v>
      </c>
      <c r="Z150" s="680"/>
      <c r="AA150" s="680"/>
      <c r="AB150" s="681"/>
      <c r="AC150" s="791" t="s">
        <v>73</v>
      </c>
      <c r="AD150" s="791"/>
      <c r="AE150" s="791"/>
      <c r="AF150" s="791"/>
      <c r="AG150" s="791"/>
      <c r="AH150" s="794" t="s">
        <v>677</v>
      </c>
      <c r="AI150" s="795"/>
      <c r="AJ150" s="795"/>
      <c r="AK150" s="796"/>
      <c r="AL150" s="686" t="s">
        <v>677</v>
      </c>
      <c r="AM150" s="687"/>
      <c r="AN150" s="687"/>
      <c r="AO150" s="688"/>
      <c r="AP150" s="689"/>
      <c r="AQ150" s="689"/>
      <c r="AR150" s="689"/>
      <c r="AS150" s="689"/>
      <c r="AT150" s="689"/>
      <c r="AU150" s="689"/>
      <c r="AV150" s="689"/>
      <c r="AW150" s="689"/>
      <c r="AX150" s="689"/>
      <c r="AY150" s="33">
        <f>$AY$147</f>
        <v>1</v>
      </c>
    </row>
    <row r="151" spans="1:52" ht="60" customHeight="1" x14ac:dyDescent="0.15">
      <c r="A151" s="790">
        <v>2</v>
      </c>
      <c r="B151" s="790">
        <v>1</v>
      </c>
      <c r="C151" s="674" t="s">
        <v>657</v>
      </c>
      <c r="D151" s="674"/>
      <c r="E151" s="674"/>
      <c r="F151" s="674"/>
      <c r="G151" s="674"/>
      <c r="H151" s="674"/>
      <c r="I151" s="674"/>
      <c r="J151" s="675">
        <v>7010001008844</v>
      </c>
      <c r="K151" s="676"/>
      <c r="L151" s="676"/>
      <c r="M151" s="676"/>
      <c r="N151" s="676"/>
      <c r="O151" s="676"/>
      <c r="P151" s="677" t="s">
        <v>703</v>
      </c>
      <c r="Q151" s="678"/>
      <c r="R151" s="678"/>
      <c r="S151" s="678"/>
      <c r="T151" s="678"/>
      <c r="U151" s="678"/>
      <c r="V151" s="678"/>
      <c r="W151" s="678"/>
      <c r="X151" s="678"/>
      <c r="Y151" s="679">
        <v>365.6</v>
      </c>
      <c r="Z151" s="680"/>
      <c r="AA151" s="680"/>
      <c r="AB151" s="681"/>
      <c r="AC151" s="791" t="s">
        <v>73</v>
      </c>
      <c r="AD151" s="791"/>
      <c r="AE151" s="791"/>
      <c r="AF151" s="791"/>
      <c r="AG151" s="791"/>
      <c r="AH151" s="794" t="s">
        <v>677</v>
      </c>
      <c r="AI151" s="795"/>
      <c r="AJ151" s="795"/>
      <c r="AK151" s="796"/>
      <c r="AL151" s="686" t="s">
        <v>677</v>
      </c>
      <c r="AM151" s="687"/>
      <c r="AN151" s="687"/>
      <c r="AO151" s="688"/>
      <c r="AP151" s="689"/>
      <c r="AQ151" s="689"/>
      <c r="AR151" s="689"/>
      <c r="AS151" s="689"/>
      <c r="AT151" s="689"/>
      <c r="AU151" s="689"/>
      <c r="AV151" s="689"/>
      <c r="AW151" s="689"/>
      <c r="AX151" s="689"/>
      <c r="AY151">
        <f>COUNTA($C$151)</f>
        <v>1</v>
      </c>
    </row>
    <row r="152" spans="1:52" ht="45" customHeight="1" x14ac:dyDescent="0.15">
      <c r="A152" s="790">
        <v>3</v>
      </c>
      <c r="B152" s="790">
        <v>1</v>
      </c>
      <c r="C152" s="674" t="s">
        <v>698</v>
      </c>
      <c r="D152" s="674"/>
      <c r="E152" s="674"/>
      <c r="F152" s="674"/>
      <c r="G152" s="674"/>
      <c r="H152" s="674"/>
      <c r="I152" s="674"/>
      <c r="J152" s="675">
        <v>7010001065142</v>
      </c>
      <c r="K152" s="676"/>
      <c r="L152" s="676"/>
      <c r="M152" s="676"/>
      <c r="N152" s="676"/>
      <c r="O152" s="676"/>
      <c r="P152" s="677" t="s">
        <v>704</v>
      </c>
      <c r="Q152" s="678"/>
      <c r="R152" s="678"/>
      <c r="S152" s="678"/>
      <c r="T152" s="678"/>
      <c r="U152" s="678"/>
      <c r="V152" s="678"/>
      <c r="W152" s="678"/>
      <c r="X152" s="678"/>
      <c r="Y152" s="679">
        <v>228</v>
      </c>
      <c r="Z152" s="680"/>
      <c r="AA152" s="680"/>
      <c r="AB152" s="681"/>
      <c r="AC152" s="791" t="s">
        <v>73</v>
      </c>
      <c r="AD152" s="791"/>
      <c r="AE152" s="791"/>
      <c r="AF152" s="791"/>
      <c r="AG152" s="791"/>
      <c r="AH152" s="794" t="s">
        <v>677</v>
      </c>
      <c r="AI152" s="795"/>
      <c r="AJ152" s="795"/>
      <c r="AK152" s="796"/>
      <c r="AL152" s="686" t="s">
        <v>677</v>
      </c>
      <c r="AM152" s="687"/>
      <c r="AN152" s="687"/>
      <c r="AO152" s="688"/>
      <c r="AP152" s="689"/>
      <c r="AQ152" s="689"/>
      <c r="AR152" s="689"/>
      <c r="AS152" s="689"/>
      <c r="AT152" s="689"/>
      <c r="AU152" s="689"/>
      <c r="AV152" s="689"/>
      <c r="AW152" s="689"/>
      <c r="AX152" s="689"/>
      <c r="AY152">
        <f>COUNTA($C$152)</f>
        <v>1</v>
      </c>
    </row>
    <row r="153" spans="1:52" ht="30" customHeight="1" x14ac:dyDescent="0.15">
      <c r="A153" s="790">
        <v>4</v>
      </c>
      <c r="B153" s="790">
        <v>1</v>
      </c>
      <c r="C153" s="674" t="s">
        <v>698</v>
      </c>
      <c r="D153" s="674"/>
      <c r="E153" s="674"/>
      <c r="F153" s="674"/>
      <c r="G153" s="674"/>
      <c r="H153" s="674"/>
      <c r="I153" s="674"/>
      <c r="J153" s="675">
        <v>7010001065142</v>
      </c>
      <c r="K153" s="676"/>
      <c r="L153" s="676"/>
      <c r="M153" s="676"/>
      <c r="N153" s="676"/>
      <c r="O153" s="676"/>
      <c r="P153" s="677" t="s">
        <v>705</v>
      </c>
      <c r="Q153" s="678"/>
      <c r="R153" s="678"/>
      <c r="S153" s="678"/>
      <c r="T153" s="678"/>
      <c r="U153" s="678"/>
      <c r="V153" s="678"/>
      <c r="W153" s="678"/>
      <c r="X153" s="678"/>
      <c r="Y153" s="679">
        <v>206.3</v>
      </c>
      <c r="Z153" s="680"/>
      <c r="AA153" s="680"/>
      <c r="AB153" s="681"/>
      <c r="AC153" s="791" t="s">
        <v>73</v>
      </c>
      <c r="AD153" s="791"/>
      <c r="AE153" s="791"/>
      <c r="AF153" s="791"/>
      <c r="AG153" s="791"/>
      <c r="AH153" s="794" t="s">
        <v>677</v>
      </c>
      <c r="AI153" s="795"/>
      <c r="AJ153" s="795"/>
      <c r="AK153" s="796"/>
      <c r="AL153" s="686" t="s">
        <v>677</v>
      </c>
      <c r="AM153" s="687"/>
      <c r="AN153" s="687"/>
      <c r="AO153" s="688"/>
      <c r="AP153" s="689"/>
      <c r="AQ153" s="689"/>
      <c r="AR153" s="689"/>
      <c r="AS153" s="689"/>
      <c r="AT153" s="689"/>
      <c r="AU153" s="689"/>
      <c r="AV153" s="689"/>
      <c r="AW153" s="689"/>
      <c r="AX153" s="689"/>
      <c r="AY153">
        <f>COUNTA($C$153)</f>
        <v>1</v>
      </c>
    </row>
    <row r="154" spans="1:52" ht="45" customHeight="1" x14ac:dyDescent="0.15">
      <c r="A154" s="790">
        <v>5</v>
      </c>
      <c r="B154" s="790">
        <v>1</v>
      </c>
      <c r="C154" s="674" t="s">
        <v>699</v>
      </c>
      <c r="D154" s="674"/>
      <c r="E154" s="674"/>
      <c r="F154" s="674"/>
      <c r="G154" s="674"/>
      <c r="H154" s="674"/>
      <c r="I154" s="674"/>
      <c r="J154" s="675">
        <v>1020001071491</v>
      </c>
      <c r="K154" s="676"/>
      <c r="L154" s="676"/>
      <c r="M154" s="676"/>
      <c r="N154" s="676"/>
      <c r="O154" s="676"/>
      <c r="P154" s="677" t="s">
        <v>706</v>
      </c>
      <c r="Q154" s="678"/>
      <c r="R154" s="678"/>
      <c r="S154" s="678"/>
      <c r="T154" s="678"/>
      <c r="U154" s="678"/>
      <c r="V154" s="678"/>
      <c r="W154" s="678"/>
      <c r="X154" s="678"/>
      <c r="Y154" s="679">
        <v>142.1</v>
      </c>
      <c r="Z154" s="680"/>
      <c r="AA154" s="680"/>
      <c r="AB154" s="681"/>
      <c r="AC154" s="791" t="s">
        <v>73</v>
      </c>
      <c r="AD154" s="791"/>
      <c r="AE154" s="791"/>
      <c r="AF154" s="791"/>
      <c r="AG154" s="791"/>
      <c r="AH154" s="794" t="s">
        <v>677</v>
      </c>
      <c r="AI154" s="795"/>
      <c r="AJ154" s="795"/>
      <c r="AK154" s="796"/>
      <c r="AL154" s="686" t="s">
        <v>677</v>
      </c>
      <c r="AM154" s="687"/>
      <c r="AN154" s="687"/>
      <c r="AO154" s="688"/>
      <c r="AP154" s="689"/>
      <c r="AQ154" s="689"/>
      <c r="AR154" s="689"/>
      <c r="AS154" s="689"/>
      <c r="AT154" s="689"/>
      <c r="AU154" s="689"/>
      <c r="AV154" s="689"/>
      <c r="AW154" s="689"/>
      <c r="AX154" s="689"/>
      <c r="AY154">
        <f>COUNTA($C$154)</f>
        <v>1</v>
      </c>
    </row>
    <row r="155" spans="1:52" ht="45" customHeight="1" x14ac:dyDescent="0.15">
      <c r="A155" s="790">
        <v>6</v>
      </c>
      <c r="B155" s="790">
        <v>1</v>
      </c>
      <c r="C155" s="674" t="s">
        <v>700</v>
      </c>
      <c r="D155" s="674"/>
      <c r="E155" s="674"/>
      <c r="F155" s="674"/>
      <c r="G155" s="674"/>
      <c r="H155" s="674"/>
      <c r="I155" s="674"/>
      <c r="J155" s="675">
        <v>4010001008772</v>
      </c>
      <c r="K155" s="676"/>
      <c r="L155" s="676"/>
      <c r="M155" s="676"/>
      <c r="N155" s="676"/>
      <c r="O155" s="676"/>
      <c r="P155" s="677" t="s">
        <v>706</v>
      </c>
      <c r="Q155" s="678"/>
      <c r="R155" s="678"/>
      <c r="S155" s="678"/>
      <c r="T155" s="678"/>
      <c r="U155" s="678"/>
      <c r="V155" s="678"/>
      <c r="W155" s="678"/>
      <c r="X155" s="678"/>
      <c r="Y155" s="679">
        <v>78.900000000000006</v>
      </c>
      <c r="Z155" s="680"/>
      <c r="AA155" s="680"/>
      <c r="AB155" s="681"/>
      <c r="AC155" s="791" t="s">
        <v>73</v>
      </c>
      <c r="AD155" s="791"/>
      <c r="AE155" s="791"/>
      <c r="AF155" s="791"/>
      <c r="AG155" s="791"/>
      <c r="AH155" s="794" t="s">
        <v>677</v>
      </c>
      <c r="AI155" s="795"/>
      <c r="AJ155" s="795"/>
      <c r="AK155" s="796"/>
      <c r="AL155" s="686" t="s">
        <v>677</v>
      </c>
      <c r="AM155" s="687"/>
      <c r="AN155" s="687"/>
      <c r="AO155" s="688"/>
      <c r="AP155" s="689"/>
      <c r="AQ155" s="689"/>
      <c r="AR155" s="689"/>
      <c r="AS155" s="689"/>
      <c r="AT155" s="689"/>
      <c r="AU155" s="689"/>
      <c r="AV155" s="689"/>
      <c r="AW155" s="689"/>
      <c r="AX155" s="689"/>
      <c r="AY155">
        <f>COUNTA($C$155)</f>
        <v>1</v>
      </c>
    </row>
    <row r="156" spans="1:52" ht="45" customHeight="1" x14ac:dyDescent="0.15">
      <c r="A156" s="790">
        <v>7</v>
      </c>
      <c r="B156" s="790">
        <v>1</v>
      </c>
      <c r="C156" s="674" t="s">
        <v>659</v>
      </c>
      <c r="D156" s="674"/>
      <c r="E156" s="674"/>
      <c r="F156" s="674"/>
      <c r="G156" s="674"/>
      <c r="H156" s="674"/>
      <c r="I156" s="674"/>
      <c r="J156" s="675">
        <v>7010005005425</v>
      </c>
      <c r="K156" s="676"/>
      <c r="L156" s="676"/>
      <c r="M156" s="676"/>
      <c r="N156" s="676"/>
      <c r="O156" s="676"/>
      <c r="P156" s="677" t="s">
        <v>702</v>
      </c>
      <c r="Q156" s="678"/>
      <c r="R156" s="678"/>
      <c r="S156" s="678"/>
      <c r="T156" s="678"/>
      <c r="U156" s="678"/>
      <c r="V156" s="678"/>
      <c r="W156" s="678"/>
      <c r="X156" s="678"/>
      <c r="Y156" s="679">
        <v>40.5</v>
      </c>
      <c r="Z156" s="680"/>
      <c r="AA156" s="680"/>
      <c r="AB156" s="681"/>
      <c r="AC156" s="791" t="s">
        <v>73</v>
      </c>
      <c r="AD156" s="791"/>
      <c r="AE156" s="791"/>
      <c r="AF156" s="791"/>
      <c r="AG156" s="791"/>
      <c r="AH156" s="794" t="s">
        <v>677</v>
      </c>
      <c r="AI156" s="795"/>
      <c r="AJ156" s="795"/>
      <c r="AK156" s="796"/>
      <c r="AL156" s="686" t="s">
        <v>677</v>
      </c>
      <c r="AM156" s="687"/>
      <c r="AN156" s="687"/>
      <c r="AO156" s="688"/>
      <c r="AP156" s="689"/>
      <c r="AQ156" s="689"/>
      <c r="AR156" s="689"/>
      <c r="AS156" s="689"/>
      <c r="AT156" s="689"/>
      <c r="AU156" s="689"/>
      <c r="AV156" s="689"/>
      <c r="AW156" s="689"/>
      <c r="AX156" s="689"/>
      <c r="AY156">
        <f>COUNTA($C$156)</f>
        <v>1</v>
      </c>
    </row>
    <row r="157" spans="1:52" ht="60" customHeight="1" x14ac:dyDescent="0.15">
      <c r="A157" s="790">
        <v>8</v>
      </c>
      <c r="B157" s="790">
        <v>1</v>
      </c>
      <c r="C157" s="674" t="s">
        <v>701</v>
      </c>
      <c r="D157" s="674"/>
      <c r="E157" s="674"/>
      <c r="F157" s="674"/>
      <c r="G157" s="674"/>
      <c r="H157" s="674"/>
      <c r="I157" s="674"/>
      <c r="J157" s="675">
        <v>5030001055903</v>
      </c>
      <c r="K157" s="676"/>
      <c r="L157" s="676"/>
      <c r="M157" s="676"/>
      <c r="N157" s="676"/>
      <c r="O157" s="676"/>
      <c r="P157" s="677" t="s">
        <v>703</v>
      </c>
      <c r="Q157" s="678"/>
      <c r="R157" s="678"/>
      <c r="S157" s="678"/>
      <c r="T157" s="678"/>
      <c r="U157" s="678"/>
      <c r="V157" s="678"/>
      <c r="W157" s="678"/>
      <c r="X157" s="678"/>
      <c r="Y157" s="679">
        <v>36.4</v>
      </c>
      <c r="Z157" s="680"/>
      <c r="AA157" s="680"/>
      <c r="AB157" s="681"/>
      <c r="AC157" s="791" t="s">
        <v>73</v>
      </c>
      <c r="AD157" s="791"/>
      <c r="AE157" s="791"/>
      <c r="AF157" s="791"/>
      <c r="AG157" s="791"/>
      <c r="AH157" s="794" t="s">
        <v>677</v>
      </c>
      <c r="AI157" s="795"/>
      <c r="AJ157" s="795"/>
      <c r="AK157" s="796"/>
      <c r="AL157" s="686" t="s">
        <v>677</v>
      </c>
      <c r="AM157" s="687"/>
      <c r="AN157" s="687"/>
      <c r="AO157" s="688"/>
      <c r="AP157" s="689"/>
      <c r="AQ157" s="689"/>
      <c r="AR157" s="689"/>
      <c r="AS157" s="689"/>
      <c r="AT157" s="689"/>
      <c r="AU157" s="689"/>
      <c r="AV157" s="689"/>
      <c r="AW157" s="689"/>
      <c r="AX157" s="689"/>
      <c r="AY157">
        <f>COUNTA($C$157)</f>
        <v>1</v>
      </c>
    </row>
    <row r="158" spans="1:52" ht="30" customHeight="1" x14ac:dyDescent="0.15">
      <c r="A158" s="790">
        <v>9</v>
      </c>
      <c r="B158" s="790">
        <v>1</v>
      </c>
      <c r="C158" s="674" t="s">
        <v>657</v>
      </c>
      <c r="D158" s="674"/>
      <c r="E158" s="674"/>
      <c r="F158" s="674"/>
      <c r="G158" s="674"/>
      <c r="H158" s="674"/>
      <c r="I158" s="674"/>
      <c r="J158" s="675">
        <v>7010001008844</v>
      </c>
      <c r="K158" s="676"/>
      <c r="L158" s="676"/>
      <c r="M158" s="676"/>
      <c r="N158" s="676"/>
      <c r="O158" s="676"/>
      <c r="P158" s="677" t="s">
        <v>705</v>
      </c>
      <c r="Q158" s="678"/>
      <c r="R158" s="678"/>
      <c r="S158" s="678"/>
      <c r="T158" s="678"/>
      <c r="U158" s="678"/>
      <c r="V158" s="678"/>
      <c r="W158" s="678"/>
      <c r="X158" s="678"/>
      <c r="Y158" s="679">
        <v>34.9</v>
      </c>
      <c r="Z158" s="680"/>
      <c r="AA158" s="680"/>
      <c r="AB158" s="681"/>
      <c r="AC158" s="791" t="s">
        <v>73</v>
      </c>
      <c r="AD158" s="791"/>
      <c r="AE158" s="791"/>
      <c r="AF158" s="791"/>
      <c r="AG158" s="791"/>
      <c r="AH158" s="794" t="s">
        <v>677</v>
      </c>
      <c r="AI158" s="795"/>
      <c r="AJ158" s="795"/>
      <c r="AK158" s="796"/>
      <c r="AL158" s="686" t="s">
        <v>677</v>
      </c>
      <c r="AM158" s="687"/>
      <c r="AN158" s="687"/>
      <c r="AO158" s="688"/>
      <c r="AP158" s="689"/>
      <c r="AQ158" s="689"/>
      <c r="AR158" s="689"/>
      <c r="AS158" s="689"/>
      <c r="AT158" s="689"/>
      <c r="AU158" s="689"/>
      <c r="AV158" s="689"/>
      <c r="AW158" s="689"/>
      <c r="AX158" s="689"/>
      <c r="AY158">
        <f>COUNTA($C$158)</f>
        <v>1</v>
      </c>
    </row>
    <row r="159" spans="1:52" ht="30" customHeight="1" x14ac:dyDescent="0.15">
      <c r="A159" s="790">
        <v>10</v>
      </c>
      <c r="B159" s="790">
        <v>1</v>
      </c>
      <c r="C159" s="674" t="s">
        <v>679</v>
      </c>
      <c r="D159" s="674"/>
      <c r="E159" s="674"/>
      <c r="F159" s="674"/>
      <c r="G159" s="674"/>
      <c r="H159" s="674"/>
      <c r="I159" s="674"/>
      <c r="J159" s="675">
        <v>7010401022916</v>
      </c>
      <c r="K159" s="676"/>
      <c r="L159" s="676"/>
      <c r="M159" s="676"/>
      <c r="N159" s="676"/>
      <c r="O159" s="676"/>
      <c r="P159" s="677" t="s">
        <v>705</v>
      </c>
      <c r="Q159" s="678"/>
      <c r="R159" s="678"/>
      <c r="S159" s="678"/>
      <c r="T159" s="678"/>
      <c r="U159" s="678"/>
      <c r="V159" s="678"/>
      <c r="W159" s="678"/>
      <c r="X159" s="678"/>
      <c r="Y159" s="679">
        <v>34.799999999999997</v>
      </c>
      <c r="Z159" s="680"/>
      <c r="AA159" s="680"/>
      <c r="AB159" s="681"/>
      <c r="AC159" s="791" t="s">
        <v>73</v>
      </c>
      <c r="AD159" s="791"/>
      <c r="AE159" s="791"/>
      <c r="AF159" s="791"/>
      <c r="AG159" s="791"/>
      <c r="AH159" s="794" t="s">
        <v>677</v>
      </c>
      <c r="AI159" s="795"/>
      <c r="AJ159" s="795"/>
      <c r="AK159" s="796"/>
      <c r="AL159" s="686" t="s">
        <v>677</v>
      </c>
      <c r="AM159" s="687"/>
      <c r="AN159" s="687"/>
      <c r="AO159" s="688"/>
      <c r="AP159" s="689"/>
      <c r="AQ159" s="689"/>
      <c r="AR159" s="689"/>
      <c r="AS159" s="689"/>
      <c r="AT159" s="689"/>
      <c r="AU159" s="689"/>
      <c r="AV159" s="689"/>
      <c r="AW159" s="689"/>
      <c r="AX159" s="689"/>
      <c r="AY159">
        <f>COUNTA($C$159)</f>
        <v>1</v>
      </c>
    </row>
    <row r="160" spans="1:52" x14ac:dyDescent="0.15">
      <c r="P160" s="62"/>
      <c r="Q160" s="62"/>
      <c r="R160" s="62"/>
      <c r="S160" s="62"/>
      <c r="T160" s="62"/>
      <c r="U160" s="62"/>
      <c r="V160" s="62"/>
      <c r="W160" s="62"/>
      <c r="X160" s="62"/>
      <c r="Y160" s="63"/>
      <c r="Z160" s="63"/>
      <c r="AA160" s="63"/>
      <c r="AB160" s="63"/>
      <c r="AC160" s="63"/>
      <c r="AD160" s="63"/>
      <c r="AE160" s="63"/>
      <c r="AF160" s="63"/>
      <c r="AG160" s="63"/>
      <c r="AH160" s="63"/>
      <c r="AI160" s="63"/>
      <c r="AJ160" s="63"/>
      <c r="AK160" s="63"/>
      <c r="AL160" s="63"/>
      <c r="AM160" s="63"/>
      <c r="AN160" s="63"/>
      <c r="AO160" s="63"/>
      <c r="AY160">
        <f>COUNTA(C$163)</f>
        <v>1</v>
      </c>
    </row>
    <row r="161" spans="1:52" x14ac:dyDescent="0.15">
      <c r="A161" s="9"/>
      <c r="B161" s="45" t="s">
        <v>184</v>
      </c>
      <c r="C161" s="49"/>
      <c r="D161" s="49"/>
      <c r="E161" s="49"/>
      <c r="F161" s="49"/>
      <c r="G161" s="49"/>
      <c r="H161" s="49"/>
      <c r="I161" s="49"/>
      <c r="J161" s="49"/>
      <c r="K161" s="49"/>
      <c r="L161" s="49"/>
      <c r="M161" s="49"/>
      <c r="N161" s="49"/>
      <c r="O161" s="49"/>
      <c r="P161" s="54"/>
      <c r="Q161" s="54"/>
      <c r="R161" s="54"/>
      <c r="S161" s="54"/>
      <c r="T161" s="54"/>
      <c r="U161" s="54"/>
      <c r="V161" s="54"/>
      <c r="W161" s="54"/>
      <c r="X161" s="54"/>
      <c r="Y161" s="55"/>
      <c r="Z161" s="55"/>
      <c r="AA161" s="55"/>
      <c r="AB161" s="55"/>
      <c r="AC161" s="55"/>
      <c r="AD161" s="55"/>
      <c r="AE161" s="55"/>
      <c r="AF161" s="55"/>
      <c r="AG161" s="55"/>
      <c r="AH161" s="55"/>
      <c r="AI161" s="55"/>
      <c r="AJ161" s="55"/>
      <c r="AK161" s="55"/>
      <c r="AL161" s="55"/>
      <c r="AM161" s="55"/>
      <c r="AN161" s="55"/>
      <c r="AO161" s="55"/>
      <c r="AP161" s="54"/>
      <c r="AQ161" s="54"/>
      <c r="AR161" s="54"/>
      <c r="AS161" s="54"/>
      <c r="AT161" s="54"/>
      <c r="AU161" s="54"/>
      <c r="AV161" s="54"/>
      <c r="AW161" s="54"/>
      <c r="AX161" s="54"/>
      <c r="AY161" s="33">
        <f>$AY$160</f>
        <v>1</v>
      </c>
    </row>
    <row r="162" spans="1:52" customFormat="1" ht="59.25" customHeight="1" x14ac:dyDescent="0.15">
      <c r="A162" s="666"/>
      <c r="B162" s="666"/>
      <c r="C162" s="666" t="s">
        <v>24</v>
      </c>
      <c r="D162" s="666"/>
      <c r="E162" s="666"/>
      <c r="F162" s="666"/>
      <c r="G162" s="666"/>
      <c r="H162" s="666"/>
      <c r="I162" s="666"/>
      <c r="J162" s="797" t="s">
        <v>204</v>
      </c>
      <c r="K162" s="798"/>
      <c r="L162" s="798"/>
      <c r="M162" s="798"/>
      <c r="N162" s="798"/>
      <c r="O162" s="798"/>
      <c r="P162" s="345" t="s">
        <v>25</v>
      </c>
      <c r="Q162" s="345"/>
      <c r="R162" s="345"/>
      <c r="S162" s="345"/>
      <c r="T162" s="345"/>
      <c r="U162" s="345"/>
      <c r="V162" s="345"/>
      <c r="W162" s="345"/>
      <c r="X162" s="345"/>
      <c r="Y162" s="668" t="s">
        <v>237</v>
      </c>
      <c r="Z162" s="669"/>
      <c r="AA162" s="669"/>
      <c r="AB162" s="669"/>
      <c r="AC162" s="797" t="s">
        <v>231</v>
      </c>
      <c r="AD162" s="797"/>
      <c r="AE162" s="797"/>
      <c r="AF162" s="797"/>
      <c r="AG162" s="797"/>
      <c r="AH162" s="668" t="s">
        <v>197</v>
      </c>
      <c r="AI162" s="666"/>
      <c r="AJ162" s="666"/>
      <c r="AK162" s="666"/>
      <c r="AL162" s="666" t="s">
        <v>19</v>
      </c>
      <c r="AM162" s="666"/>
      <c r="AN162" s="666"/>
      <c r="AO162" s="670"/>
      <c r="AP162" s="799" t="s">
        <v>205</v>
      </c>
      <c r="AQ162" s="799"/>
      <c r="AR162" s="799"/>
      <c r="AS162" s="799"/>
      <c r="AT162" s="799"/>
      <c r="AU162" s="799"/>
      <c r="AV162" s="799"/>
      <c r="AW162" s="799"/>
      <c r="AX162" s="799"/>
      <c r="AY162" s="33">
        <f>$AY$160</f>
        <v>1</v>
      </c>
      <c r="AZ162" s="33"/>
    </row>
    <row r="163" spans="1:52" ht="30" customHeight="1" x14ac:dyDescent="0.15">
      <c r="A163" s="790">
        <v>1</v>
      </c>
      <c r="B163" s="790">
        <v>1</v>
      </c>
      <c r="C163" s="673" t="s">
        <v>1060</v>
      </c>
      <c r="D163" s="674"/>
      <c r="E163" s="674"/>
      <c r="F163" s="674"/>
      <c r="G163" s="674"/>
      <c r="H163" s="674"/>
      <c r="I163" s="674"/>
      <c r="J163" s="675">
        <v>8021005003433</v>
      </c>
      <c r="K163" s="676"/>
      <c r="L163" s="676"/>
      <c r="M163" s="676"/>
      <c r="N163" s="676"/>
      <c r="O163" s="676"/>
      <c r="P163" s="677" t="s">
        <v>716</v>
      </c>
      <c r="Q163" s="678"/>
      <c r="R163" s="678"/>
      <c r="S163" s="678"/>
      <c r="T163" s="678"/>
      <c r="U163" s="678"/>
      <c r="V163" s="678"/>
      <c r="W163" s="678"/>
      <c r="X163" s="678"/>
      <c r="Y163" s="679">
        <v>2230.1999999999998</v>
      </c>
      <c r="Z163" s="680"/>
      <c r="AA163" s="680"/>
      <c r="AB163" s="681"/>
      <c r="AC163" s="791" t="s">
        <v>73</v>
      </c>
      <c r="AD163" s="791"/>
      <c r="AE163" s="791"/>
      <c r="AF163" s="791"/>
      <c r="AG163" s="791"/>
      <c r="AH163" s="794" t="s">
        <v>677</v>
      </c>
      <c r="AI163" s="795"/>
      <c r="AJ163" s="795"/>
      <c r="AK163" s="796"/>
      <c r="AL163" s="686" t="s">
        <v>677</v>
      </c>
      <c r="AM163" s="687"/>
      <c r="AN163" s="687"/>
      <c r="AO163" s="688"/>
      <c r="AP163" s="689"/>
      <c r="AQ163" s="689"/>
      <c r="AR163" s="689"/>
      <c r="AS163" s="689"/>
      <c r="AT163" s="689"/>
      <c r="AU163" s="689"/>
      <c r="AV163" s="689"/>
      <c r="AW163" s="689"/>
      <c r="AX163" s="689"/>
      <c r="AY163" s="33">
        <f>$AY$160</f>
        <v>1</v>
      </c>
    </row>
    <row r="164" spans="1:52" ht="30" customHeight="1" x14ac:dyDescent="0.15">
      <c r="A164" s="790">
        <v>2</v>
      </c>
      <c r="B164" s="790">
        <v>1</v>
      </c>
      <c r="C164" s="674" t="s">
        <v>700</v>
      </c>
      <c r="D164" s="674"/>
      <c r="E164" s="674"/>
      <c r="F164" s="674"/>
      <c r="G164" s="674"/>
      <c r="H164" s="674"/>
      <c r="I164" s="674"/>
      <c r="J164" s="675">
        <v>4010001008772</v>
      </c>
      <c r="K164" s="676"/>
      <c r="L164" s="676"/>
      <c r="M164" s="676"/>
      <c r="N164" s="676"/>
      <c r="O164" s="676"/>
      <c r="P164" s="677" t="s">
        <v>717</v>
      </c>
      <c r="Q164" s="678"/>
      <c r="R164" s="678"/>
      <c r="S164" s="678"/>
      <c r="T164" s="678"/>
      <c r="U164" s="678"/>
      <c r="V164" s="678"/>
      <c r="W164" s="678"/>
      <c r="X164" s="678"/>
      <c r="Y164" s="679">
        <v>229.8</v>
      </c>
      <c r="Z164" s="680"/>
      <c r="AA164" s="680"/>
      <c r="AB164" s="681"/>
      <c r="AC164" s="791" t="s">
        <v>73</v>
      </c>
      <c r="AD164" s="791"/>
      <c r="AE164" s="791"/>
      <c r="AF164" s="791"/>
      <c r="AG164" s="791"/>
      <c r="AH164" s="794" t="s">
        <v>677</v>
      </c>
      <c r="AI164" s="795"/>
      <c r="AJ164" s="795"/>
      <c r="AK164" s="796"/>
      <c r="AL164" s="686" t="s">
        <v>677</v>
      </c>
      <c r="AM164" s="687"/>
      <c r="AN164" s="687"/>
      <c r="AO164" s="688"/>
      <c r="AP164" s="689"/>
      <c r="AQ164" s="689"/>
      <c r="AR164" s="689"/>
      <c r="AS164" s="689"/>
      <c r="AT164" s="689"/>
      <c r="AU164" s="689"/>
      <c r="AV164" s="689"/>
      <c r="AW164" s="689"/>
      <c r="AX164" s="689"/>
      <c r="AY164">
        <f>COUNTA($C$164)</f>
        <v>1</v>
      </c>
    </row>
    <row r="165" spans="1:52" ht="30" customHeight="1" x14ac:dyDescent="0.15">
      <c r="A165" s="790">
        <v>3</v>
      </c>
      <c r="B165" s="790">
        <v>1</v>
      </c>
      <c r="C165" s="673" t="s">
        <v>1059</v>
      </c>
      <c r="D165" s="674"/>
      <c r="E165" s="674"/>
      <c r="F165" s="674"/>
      <c r="G165" s="674"/>
      <c r="H165" s="674"/>
      <c r="I165" s="674"/>
      <c r="J165" s="675">
        <v>2010601029542</v>
      </c>
      <c r="K165" s="676"/>
      <c r="L165" s="676"/>
      <c r="M165" s="676"/>
      <c r="N165" s="676"/>
      <c r="O165" s="676"/>
      <c r="P165" s="677" t="s">
        <v>716</v>
      </c>
      <c r="Q165" s="678"/>
      <c r="R165" s="678"/>
      <c r="S165" s="678"/>
      <c r="T165" s="678"/>
      <c r="U165" s="678"/>
      <c r="V165" s="678"/>
      <c r="W165" s="678"/>
      <c r="X165" s="678"/>
      <c r="Y165" s="679">
        <v>181.8</v>
      </c>
      <c r="Z165" s="680"/>
      <c r="AA165" s="680"/>
      <c r="AB165" s="681"/>
      <c r="AC165" s="791" t="s">
        <v>73</v>
      </c>
      <c r="AD165" s="791"/>
      <c r="AE165" s="791"/>
      <c r="AF165" s="791"/>
      <c r="AG165" s="791"/>
      <c r="AH165" s="794" t="s">
        <v>677</v>
      </c>
      <c r="AI165" s="795"/>
      <c r="AJ165" s="795"/>
      <c r="AK165" s="796"/>
      <c r="AL165" s="686" t="s">
        <v>677</v>
      </c>
      <c r="AM165" s="687"/>
      <c r="AN165" s="687"/>
      <c r="AO165" s="688"/>
      <c r="AP165" s="689"/>
      <c r="AQ165" s="689"/>
      <c r="AR165" s="689"/>
      <c r="AS165" s="689"/>
      <c r="AT165" s="689"/>
      <c r="AU165" s="689"/>
      <c r="AV165" s="689"/>
      <c r="AW165" s="689"/>
      <c r="AX165" s="689"/>
      <c r="AY165">
        <f>COUNTA($C$165)</f>
        <v>1</v>
      </c>
    </row>
    <row r="166" spans="1:52" ht="45" customHeight="1" x14ac:dyDescent="0.15">
      <c r="A166" s="790">
        <v>4</v>
      </c>
      <c r="B166" s="790">
        <v>1</v>
      </c>
      <c r="C166" s="674" t="s">
        <v>712</v>
      </c>
      <c r="D166" s="674"/>
      <c r="E166" s="674"/>
      <c r="F166" s="674"/>
      <c r="G166" s="674"/>
      <c r="H166" s="674"/>
      <c r="I166" s="674"/>
      <c r="J166" s="675">
        <v>8013401001509</v>
      </c>
      <c r="K166" s="676"/>
      <c r="L166" s="676"/>
      <c r="M166" s="676"/>
      <c r="N166" s="676"/>
      <c r="O166" s="676"/>
      <c r="P166" s="677" t="s">
        <v>718</v>
      </c>
      <c r="Q166" s="678"/>
      <c r="R166" s="678"/>
      <c r="S166" s="678"/>
      <c r="T166" s="678"/>
      <c r="U166" s="678"/>
      <c r="V166" s="678"/>
      <c r="W166" s="678"/>
      <c r="X166" s="678"/>
      <c r="Y166" s="679">
        <v>152.30000000000001</v>
      </c>
      <c r="Z166" s="680"/>
      <c r="AA166" s="680"/>
      <c r="AB166" s="681"/>
      <c r="AC166" s="791" t="s">
        <v>73</v>
      </c>
      <c r="AD166" s="791"/>
      <c r="AE166" s="791"/>
      <c r="AF166" s="791"/>
      <c r="AG166" s="791"/>
      <c r="AH166" s="794" t="s">
        <v>677</v>
      </c>
      <c r="AI166" s="795"/>
      <c r="AJ166" s="795"/>
      <c r="AK166" s="796"/>
      <c r="AL166" s="686" t="s">
        <v>677</v>
      </c>
      <c r="AM166" s="687"/>
      <c r="AN166" s="687"/>
      <c r="AO166" s="688"/>
      <c r="AP166" s="689"/>
      <c r="AQ166" s="689"/>
      <c r="AR166" s="689"/>
      <c r="AS166" s="689"/>
      <c r="AT166" s="689"/>
      <c r="AU166" s="689"/>
      <c r="AV166" s="689"/>
      <c r="AW166" s="689"/>
      <c r="AX166" s="689"/>
      <c r="AY166">
        <f>COUNTA($C$166)</f>
        <v>1</v>
      </c>
    </row>
    <row r="167" spans="1:52" ht="30" customHeight="1" x14ac:dyDescent="0.15">
      <c r="A167" s="790">
        <v>5</v>
      </c>
      <c r="B167" s="790">
        <v>1</v>
      </c>
      <c r="C167" s="674" t="s">
        <v>713</v>
      </c>
      <c r="D167" s="674"/>
      <c r="E167" s="674"/>
      <c r="F167" s="674"/>
      <c r="G167" s="674"/>
      <c r="H167" s="674"/>
      <c r="I167" s="674"/>
      <c r="J167" s="675">
        <v>8010601032482</v>
      </c>
      <c r="K167" s="676"/>
      <c r="L167" s="676"/>
      <c r="M167" s="676"/>
      <c r="N167" s="676"/>
      <c r="O167" s="676"/>
      <c r="P167" s="677" t="s">
        <v>716</v>
      </c>
      <c r="Q167" s="678"/>
      <c r="R167" s="678"/>
      <c r="S167" s="678"/>
      <c r="T167" s="678"/>
      <c r="U167" s="678"/>
      <c r="V167" s="678"/>
      <c r="W167" s="678"/>
      <c r="X167" s="678"/>
      <c r="Y167" s="679">
        <v>141.69999999999999</v>
      </c>
      <c r="Z167" s="680"/>
      <c r="AA167" s="680"/>
      <c r="AB167" s="681"/>
      <c r="AC167" s="791" t="s">
        <v>73</v>
      </c>
      <c r="AD167" s="791"/>
      <c r="AE167" s="791"/>
      <c r="AF167" s="791"/>
      <c r="AG167" s="791"/>
      <c r="AH167" s="794" t="s">
        <v>677</v>
      </c>
      <c r="AI167" s="795"/>
      <c r="AJ167" s="795"/>
      <c r="AK167" s="796"/>
      <c r="AL167" s="686" t="s">
        <v>677</v>
      </c>
      <c r="AM167" s="687"/>
      <c r="AN167" s="687"/>
      <c r="AO167" s="688"/>
      <c r="AP167" s="689"/>
      <c r="AQ167" s="689"/>
      <c r="AR167" s="689"/>
      <c r="AS167" s="689"/>
      <c r="AT167" s="689"/>
      <c r="AU167" s="689"/>
      <c r="AV167" s="689"/>
      <c r="AW167" s="689"/>
      <c r="AX167" s="689"/>
      <c r="AY167">
        <f>COUNTA($C$167)</f>
        <v>1</v>
      </c>
    </row>
    <row r="168" spans="1:52" ht="45" customHeight="1" x14ac:dyDescent="0.15">
      <c r="A168" s="790">
        <v>6</v>
      </c>
      <c r="B168" s="790">
        <v>1</v>
      </c>
      <c r="C168" s="674" t="s">
        <v>714</v>
      </c>
      <c r="D168" s="674"/>
      <c r="E168" s="674"/>
      <c r="F168" s="674"/>
      <c r="G168" s="674"/>
      <c r="H168" s="674"/>
      <c r="I168" s="674"/>
      <c r="J168" s="675">
        <v>2220005002604</v>
      </c>
      <c r="K168" s="676"/>
      <c r="L168" s="676"/>
      <c r="M168" s="676"/>
      <c r="N168" s="676"/>
      <c r="O168" s="676"/>
      <c r="P168" s="677" t="s">
        <v>719</v>
      </c>
      <c r="Q168" s="678"/>
      <c r="R168" s="678"/>
      <c r="S168" s="678"/>
      <c r="T168" s="678"/>
      <c r="U168" s="678"/>
      <c r="V168" s="678"/>
      <c r="W168" s="678"/>
      <c r="X168" s="678"/>
      <c r="Y168" s="679">
        <v>111.8</v>
      </c>
      <c r="Z168" s="680"/>
      <c r="AA168" s="680"/>
      <c r="AB168" s="681"/>
      <c r="AC168" s="791" t="s">
        <v>73</v>
      </c>
      <c r="AD168" s="791"/>
      <c r="AE168" s="791"/>
      <c r="AF168" s="791"/>
      <c r="AG168" s="791"/>
      <c r="AH168" s="794" t="s">
        <v>677</v>
      </c>
      <c r="AI168" s="795"/>
      <c r="AJ168" s="795"/>
      <c r="AK168" s="796"/>
      <c r="AL168" s="686" t="s">
        <v>677</v>
      </c>
      <c r="AM168" s="687"/>
      <c r="AN168" s="687"/>
      <c r="AO168" s="688"/>
      <c r="AP168" s="689"/>
      <c r="AQ168" s="689"/>
      <c r="AR168" s="689"/>
      <c r="AS168" s="689"/>
      <c r="AT168" s="689"/>
      <c r="AU168" s="689"/>
      <c r="AV168" s="689"/>
      <c r="AW168" s="689"/>
      <c r="AX168" s="689"/>
      <c r="AY168">
        <f>COUNTA($C$168)</f>
        <v>1</v>
      </c>
    </row>
    <row r="169" spans="1:52" ht="45" customHeight="1" x14ac:dyDescent="0.15">
      <c r="A169" s="790">
        <v>7</v>
      </c>
      <c r="B169" s="790">
        <v>1</v>
      </c>
      <c r="C169" s="674" t="s">
        <v>662</v>
      </c>
      <c r="D169" s="674"/>
      <c r="E169" s="674"/>
      <c r="F169" s="674"/>
      <c r="G169" s="674"/>
      <c r="H169" s="674"/>
      <c r="I169" s="674"/>
      <c r="J169" s="675">
        <v>9010601021385</v>
      </c>
      <c r="K169" s="676"/>
      <c r="L169" s="676"/>
      <c r="M169" s="676"/>
      <c r="N169" s="676"/>
      <c r="O169" s="676"/>
      <c r="P169" s="677" t="s">
        <v>720</v>
      </c>
      <c r="Q169" s="678"/>
      <c r="R169" s="678"/>
      <c r="S169" s="678"/>
      <c r="T169" s="678"/>
      <c r="U169" s="678"/>
      <c r="V169" s="678"/>
      <c r="W169" s="678"/>
      <c r="X169" s="678"/>
      <c r="Y169" s="679">
        <v>104</v>
      </c>
      <c r="Z169" s="680"/>
      <c r="AA169" s="680"/>
      <c r="AB169" s="681"/>
      <c r="AC169" s="791" t="s">
        <v>73</v>
      </c>
      <c r="AD169" s="791"/>
      <c r="AE169" s="791"/>
      <c r="AF169" s="791"/>
      <c r="AG169" s="791"/>
      <c r="AH169" s="794" t="s">
        <v>677</v>
      </c>
      <c r="AI169" s="795"/>
      <c r="AJ169" s="795"/>
      <c r="AK169" s="796"/>
      <c r="AL169" s="686" t="s">
        <v>677</v>
      </c>
      <c r="AM169" s="687"/>
      <c r="AN169" s="687"/>
      <c r="AO169" s="688"/>
      <c r="AP169" s="689"/>
      <c r="AQ169" s="689"/>
      <c r="AR169" s="689"/>
      <c r="AS169" s="689"/>
      <c r="AT169" s="689"/>
      <c r="AU169" s="689"/>
      <c r="AV169" s="689"/>
      <c r="AW169" s="689"/>
      <c r="AX169" s="689"/>
      <c r="AY169">
        <f>COUNTA($C$169)</f>
        <v>1</v>
      </c>
    </row>
    <row r="170" spans="1:52" ht="45" customHeight="1" x14ac:dyDescent="0.15">
      <c r="A170" s="790">
        <v>8</v>
      </c>
      <c r="B170" s="790">
        <v>1</v>
      </c>
      <c r="C170" s="674" t="s">
        <v>679</v>
      </c>
      <c r="D170" s="674"/>
      <c r="E170" s="674"/>
      <c r="F170" s="674"/>
      <c r="G170" s="674"/>
      <c r="H170" s="674"/>
      <c r="I170" s="674"/>
      <c r="J170" s="675">
        <v>7010401022916</v>
      </c>
      <c r="K170" s="676"/>
      <c r="L170" s="676"/>
      <c r="M170" s="676"/>
      <c r="N170" s="676"/>
      <c r="O170" s="676"/>
      <c r="P170" s="677" t="s">
        <v>721</v>
      </c>
      <c r="Q170" s="678"/>
      <c r="R170" s="678"/>
      <c r="S170" s="678"/>
      <c r="T170" s="678"/>
      <c r="U170" s="678"/>
      <c r="V170" s="678"/>
      <c r="W170" s="678"/>
      <c r="X170" s="678"/>
      <c r="Y170" s="679">
        <v>91.1</v>
      </c>
      <c r="Z170" s="680"/>
      <c r="AA170" s="680"/>
      <c r="AB170" s="681"/>
      <c r="AC170" s="791" t="s">
        <v>73</v>
      </c>
      <c r="AD170" s="791"/>
      <c r="AE170" s="791"/>
      <c r="AF170" s="791"/>
      <c r="AG170" s="791"/>
      <c r="AH170" s="794" t="s">
        <v>677</v>
      </c>
      <c r="AI170" s="795"/>
      <c r="AJ170" s="795"/>
      <c r="AK170" s="796"/>
      <c r="AL170" s="686" t="s">
        <v>677</v>
      </c>
      <c r="AM170" s="687"/>
      <c r="AN170" s="687"/>
      <c r="AO170" s="688"/>
      <c r="AP170" s="689"/>
      <c r="AQ170" s="689"/>
      <c r="AR170" s="689"/>
      <c r="AS170" s="689"/>
      <c r="AT170" s="689"/>
      <c r="AU170" s="689"/>
      <c r="AV170" s="689"/>
      <c r="AW170" s="689"/>
      <c r="AX170" s="689"/>
      <c r="AY170">
        <f>COUNTA($C$170)</f>
        <v>1</v>
      </c>
    </row>
    <row r="171" spans="1:52" ht="60" customHeight="1" x14ac:dyDescent="0.15">
      <c r="A171" s="790">
        <v>9</v>
      </c>
      <c r="B171" s="790">
        <v>1</v>
      </c>
      <c r="C171" s="674" t="s">
        <v>712</v>
      </c>
      <c r="D171" s="674"/>
      <c r="E171" s="674"/>
      <c r="F171" s="674"/>
      <c r="G171" s="674"/>
      <c r="H171" s="674"/>
      <c r="I171" s="674"/>
      <c r="J171" s="675">
        <v>8013401001509</v>
      </c>
      <c r="K171" s="676"/>
      <c r="L171" s="676"/>
      <c r="M171" s="676"/>
      <c r="N171" s="676"/>
      <c r="O171" s="676"/>
      <c r="P171" s="677" t="s">
        <v>722</v>
      </c>
      <c r="Q171" s="678"/>
      <c r="R171" s="678"/>
      <c r="S171" s="678"/>
      <c r="T171" s="678"/>
      <c r="U171" s="678"/>
      <c r="V171" s="678"/>
      <c r="W171" s="678"/>
      <c r="X171" s="678"/>
      <c r="Y171" s="679">
        <v>67.7</v>
      </c>
      <c r="Z171" s="680"/>
      <c r="AA171" s="680"/>
      <c r="AB171" s="681"/>
      <c r="AC171" s="791" t="s">
        <v>73</v>
      </c>
      <c r="AD171" s="791"/>
      <c r="AE171" s="791"/>
      <c r="AF171" s="791"/>
      <c r="AG171" s="791"/>
      <c r="AH171" s="794" t="s">
        <v>677</v>
      </c>
      <c r="AI171" s="795"/>
      <c r="AJ171" s="795"/>
      <c r="AK171" s="796"/>
      <c r="AL171" s="686" t="s">
        <v>677</v>
      </c>
      <c r="AM171" s="687"/>
      <c r="AN171" s="687"/>
      <c r="AO171" s="688"/>
      <c r="AP171" s="689"/>
      <c r="AQ171" s="689"/>
      <c r="AR171" s="689"/>
      <c r="AS171" s="689"/>
      <c r="AT171" s="689"/>
      <c r="AU171" s="689"/>
      <c r="AV171" s="689"/>
      <c r="AW171" s="689"/>
      <c r="AX171" s="689"/>
      <c r="AY171">
        <f>COUNTA($C$171)</f>
        <v>1</v>
      </c>
    </row>
    <row r="172" spans="1:52" ht="45" customHeight="1" x14ac:dyDescent="0.15">
      <c r="A172" s="790">
        <v>10</v>
      </c>
      <c r="B172" s="790">
        <v>1</v>
      </c>
      <c r="C172" s="674" t="s">
        <v>715</v>
      </c>
      <c r="D172" s="674"/>
      <c r="E172" s="674"/>
      <c r="F172" s="674"/>
      <c r="G172" s="674"/>
      <c r="H172" s="674"/>
      <c r="I172" s="674"/>
      <c r="J172" s="675">
        <v>1010401023102</v>
      </c>
      <c r="K172" s="676"/>
      <c r="L172" s="676"/>
      <c r="M172" s="676"/>
      <c r="N172" s="676"/>
      <c r="O172" s="676"/>
      <c r="P172" s="677" t="s">
        <v>723</v>
      </c>
      <c r="Q172" s="678"/>
      <c r="R172" s="678"/>
      <c r="S172" s="678"/>
      <c r="T172" s="678"/>
      <c r="U172" s="678"/>
      <c r="V172" s="678"/>
      <c r="W172" s="678"/>
      <c r="X172" s="678"/>
      <c r="Y172" s="679">
        <v>67.599999999999994</v>
      </c>
      <c r="Z172" s="680"/>
      <c r="AA172" s="680"/>
      <c r="AB172" s="681"/>
      <c r="AC172" s="791" t="s">
        <v>73</v>
      </c>
      <c r="AD172" s="791"/>
      <c r="AE172" s="791"/>
      <c r="AF172" s="791"/>
      <c r="AG172" s="791"/>
      <c r="AH172" s="794" t="s">
        <v>677</v>
      </c>
      <c r="AI172" s="795"/>
      <c r="AJ172" s="795"/>
      <c r="AK172" s="796"/>
      <c r="AL172" s="686" t="s">
        <v>677</v>
      </c>
      <c r="AM172" s="687"/>
      <c r="AN172" s="687"/>
      <c r="AO172" s="688"/>
      <c r="AP172" s="689"/>
      <c r="AQ172" s="689"/>
      <c r="AR172" s="689"/>
      <c r="AS172" s="689"/>
      <c r="AT172" s="689"/>
      <c r="AU172" s="689"/>
      <c r="AV172" s="689"/>
      <c r="AW172" s="689"/>
      <c r="AX172" s="689"/>
      <c r="AY172">
        <f>COUNTA($C$172)</f>
        <v>1</v>
      </c>
    </row>
    <row r="173" spans="1:52" x14ac:dyDescent="0.15">
      <c r="P173" s="62"/>
      <c r="Q173" s="62"/>
      <c r="R173" s="62"/>
      <c r="S173" s="62"/>
      <c r="T173" s="62"/>
      <c r="U173" s="62"/>
      <c r="V173" s="62"/>
      <c r="W173" s="62"/>
      <c r="X173" s="62"/>
      <c r="Y173" s="63"/>
      <c r="Z173" s="63"/>
      <c r="AA173" s="63"/>
      <c r="AB173" s="63"/>
      <c r="AC173" s="63"/>
      <c r="AD173" s="63"/>
      <c r="AE173" s="63"/>
      <c r="AF173" s="63"/>
      <c r="AG173" s="63"/>
      <c r="AH173" s="63"/>
      <c r="AI173" s="63"/>
      <c r="AJ173" s="63"/>
      <c r="AK173" s="63"/>
      <c r="AL173" s="63"/>
      <c r="AM173" s="63"/>
      <c r="AN173" s="63"/>
      <c r="AO173" s="63"/>
      <c r="AY173">
        <f>COUNTA($C$176)</f>
        <v>1</v>
      </c>
    </row>
    <row r="174" spans="1:52" x14ac:dyDescent="0.15">
      <c r="A174" s="9"/>
      <c r="B174" s="45" t="s">
        <v>185</v>
      </c>
      <c r="C174" s="49"/>
      <c r="D174" s="49"/>
      <c r="E174" s="49"/>
      <c r="F174" s="49"/>
      <c r="G174" s="49"/>
      <c r="H174" s="49"/>
      <c r="I174" s="49"/>
      <c r="J174" s="49"/>
      <c r="K174" s="49"/>
      <c r="L174" s="49"/>
      <c r="M174" s="49"/>
      <c r="N174" s="49"/>
      <c r="O174" s="49"/>
      <c r="P174" s="54"/>
      <c r="Q174" s="54"/>
      <c r="R174" s="54"/>
      <c r="S174" s="54"/>
      <c r="T174" s="54"/>
      <c r="U174" s="54"/>
      <c r="V174" s="54"/>
      <c r="W174" s="54"/>
      <c r="X174" s="54"/>
      <c r="Y174" s="55"/>
      <c r="Z174" s="55"/>
      <c r="AA174" s="55"/>
      <c r="AB174" s="55"/>
      <c r="AC174" s="55"/>
      <c r="AD174" s="55"/>
      <c r="AE174" s="55"/>
      <c r="AF174" s="55"/>
      <c r="AG174" s="55"/>
      <c r="AH174" s="55"/>
      <c r="AI174" s="55"/>
      <c r="AJ174" s="55"/>
      <c r="AK174" s="55"/>
      <c r="AL174" s="55"/>
      <c r="AM174" s="55"/>
      <c r="AN174" s="55"/>
      <c r="AO174" s="55"/>
      <c r="AP174" s="54"/>
      <c r="AQ174" s="54"/>
      <c r="AR174" s="54"/>
      <c r="AS174" s="54"/>
      <c r="AT174" s="54"/>
      <c r="AU174" s="54"/>
      <c r="AV174" s="54"/>
      <c r="AW174" s="54"/>
      <c r="AX174" s="54"/>
      <c r="AY174" s="33">
        <f>$AY$173</f>
        <v>1</v>
      </c>
    </row>
    <row r="175" spans="1:52" customFormat="1" ht="59.25" customHeight="1" x14ac:dyDescent="0.15">
      <c r="A175" s="666"/>
      <c r="B175" s="666"/>
      <c r="C175" s="666" t="s">
        <v>24</v>
      </c>
      <c r="D175" s="666"/>
      <c r="E175" s="666"/>
      <c r="F175" s="666"/>
      <c r="G175" s="666"/>
      <c r="H175" s="666"/>
      <c r="I175" s="666"/>
      <c r="J175" s="797" t="s">
        <v>204</v>
      </c>
      <c r="K175" s="798"/>
      <c r="L175" s="798"/>
      <c r="M175" s="798"/>
      <c r="N175" s="798"/>
      <c r="O175" s="798"/>
      <c r="P175" s="345" t="s">
        <v>25</v>
      </c>
      <c r="Q175" s="345"/>
      <c r="R175" s="345"/>
      <c r="S175" s="345"/>
      <c r="T175" s="345"/>
      <c r="U175" s="345"/>
      <c r="V175" s="345"/>
      <c r="W175" s="345"/>
      <c r="X175" s="345"/>
      <c r="Y175" s="668" t="s">
        <v>237</v>
      </c>
      <c r="Z175" s="669"/>
      <c r="AA175" s="669"/>
      <c r="AB175" s="669"/>
      <c r="AC175" s="797" t="s">
        <v>231</v>
      </c>
      <c r="AD175" s="797"/>
      <c r="AE175" s="797"/>
      <c r="AF175" s="797"/>
      <c r="AG175" s="797"/>
      <c r="AH175" s="668" t="s">
        <v>197</v>
      </c>
      <c r="AI175" s="666"/>
      <c r="AJ175" s="666"/>
      <c r="AK175" s="666"/>
      <c r="AL175" s="666" t="s">
        <v>19</v>
      </c>
      <c r="AM175" s="666"/>
      <c r="AN175" s="666"/>
      <c r="AO175" s="670"/>
      <c r="AP175" s="799" t="s">
        <v>205</v>
      </c>
      <c r="AQ175" s="799"/>
      <c r="AR175" s="799"/>
      <c r="AS175" s="799"/>
      <c r="AT175" s="799"/>
      <c r="AU175" s="799"/>
      <c r="AV175" s="799"/>
      <c r="AW175" s="799"/>
      <c r="AX175" s="799"/>
      <c r="AY175" s="33">
        <f>$AY$173</f>
        <v>1</v>
      </c>
      <c r="AZ175" s="33"/>
    </row>
    <row r="176" spans="1:52" ht="30" customHeight="1" x14ac:dyDescent="0.15">
      <c r="A176" s="790">
        <v>1</v>
      </c>
      <c r="B176" s="790">
        <v>1</v>
      </c>
      <c r="C176" s="673" t="s">
        <v>952</v>
      </c>
      <c r="D176" s="674"/>
      <c r="E176" s="674"/>
      <c r="F176" s="674"/>
      <c r="G176" s="674"/>
      <c r="H176" s="674"/>
      <c r="I176" s="674"/>
      <c r="J176" s="675">
        <v>1020001071491</v>
      </c>
      <c r="K176" s="676"/>
      <c r="L176" s="676"/>
      <c r="M176" s="676"/>
      <c r="N176" s="676"/>
      <c r="O176" s="676"/>
      <c r="P176" s="677" t="s">
        <v>994</v>
      </c>
      <c r="Q176" s="678"/>
      <c r="R176" s="678"/>
      <c r="S176" s="678"/>
      <c r="T176" s="678"/>
      <c r="U176" s="678"/>
      <c r="V176" s="678"/>
      <c r="W176" s="678"/>
      <c r="X176" s="678"/>
      <c r="Y176" s="679">
        <v>920.56</v>
      </c>
      <c r="Z176" s="680"/>
      <c r="AA176" s="680"/>
      <c r="AB176" s="681"/>
      <c r="AC176" s="791" t="s">
        <v>252</v>
      </c>
      <c r="AD176" s="791"/>
      <c r="AE176" s="791"/>
      <c r="AF176" s="791"/>
      <c r="AG176" s="791"/>
      <c r="AH176" s="792">
        <v>2</v>
      </c>
      <c r="AI176" s="793"/>
      <c r="AJ176" s="793"/>
      <c r="AK176" s="793"/>
      <c r="AL176" s="686" t="s">
        <v>275</v>
      </c>
      <c r="AM176" s="687"/>
      <c r="AN176" s="687"/>
      <c r="AO176" s="688"/>
      <c r="AP176" s="689"/>
      <c r="AQ176" s="689"/>
      <c r="AR176" s="689"/>
      <c r="AS176" s="689"/>
      <c r="AT176" s="689"/>
      <c r="AU176" s="689"/>
      <c r="AV176" s="689"/>
      <c r="AW176" s="689"/>
      <c r="AX176" s="689"/>
      <c r="AY176" s="33">
        <f>$AY$173</f>
        <v>1</v>
      </c>
    </row>
    <row r="177" spans="1:51" ht="30" customHeight="1" x14ac:dyDescent="0.15">
      <c r="A177" s="790">
        <v>2</v>
      </c>
      <c r="B177" s="790">
        <v>1</v>
      </c>
      <c r="C177" s="673" t="s">
        <v>1004</v>
      </c>
      <c r="D177" s="674"/>
      <c r="E177" s="674"/>
      <c r="F177" s="674"/>
      <c r="G177" s="674"/>
      <c r="H177" s="674"/>
      <c r="I177" s="674"/>
      <c r="J177" s="675">
        <v>2010005019116</v>
      </c>
      <c r="K177" s="676"/>
      <c r="L177" s="676"/>
      <c r="M177" s="676"/>
      <c r="N177" s="676"/>
      <c r="O177" s="676"/>
      <c r="P177" s="677" t="s">
        <v>995</v>
      </c>
      <c r="Q177" s="678"/>
      <c r="R177" s="678"/>
      <c r="S177" s="678"/>
      <c r="T177" s="678"/>
      <c r="U177" s="678"/>
      <c r="V177" s="678"/>
      <c r="W177" s="678"/>
      <c r="X177" s="678"/>
      <c r="Y177" s="679">
        <v>126</v>
      </c>
      <c r="Z177" s="680"/>
      <c r="AA177" s="680"/>
      <c r="AB177" s="681"/>
      <c r="AC177" s="791" t="s">
        <v>252</v>
      </c>
      <c r="AD177" s="791"/>
      <c r="AE177" s="791"/>
      <c r="AF177" s="791"/>
      <c r="AG177" s="791"/>
      <c r="AH177" s="792">
        <v>1</v>
      </c>
      <c r="AI177" s="793"/>
      <c r="AJ177" s="793"/>
      <c r="AK177" s="793"/>
      <c r="AL177" s="686" t="s">
        <v>275</v>
      </c>
      <c r="AM177" s="687"/>
      <c r="AN177" s="687"/>
      <c r="AO177" s="688"/>
      <c r="AP177" s="689"/>
      <c r="AQ177" s="689"/>
      <c r="AR177" s="689"/>
      <c r="AS177" s="689"/>
      <c r="AT177" s="689"/>
      <c r="AU177" s="689"/>
      <c r="AV177" s="689"/>
      <c r="AW177" s="689"/>
      <c r="AX177" s="689"/>
      <c r="AY177">
        <f>COUNTA($C$177)</f>
        <v>1</v>
      </c>
    </row>
    <row r="178" spans="1:51" ht="30" customHeight="1" x14ac:dyDescent="0.15">
      <c r="A178" s="790">
        <v>3</v>
      </c>
      <c r="B178" s="790">
        <v>1</v>
      </c>
      <c r="C178" s="673" t="s">
        <v>1005</v>
      </c>
      <c r="D178" s="674"/>
      <c r="E178" s="674"/>
      <c r="F178" s="674"/>
      <c r="G178" s="674"/>
      <c r="H178" s="674"/>
      <c r="I178" s="674"/>
      <c r="J178" s="675">
        <v>8130001000053</v>
      </c>
      <c r="K178" s="676"/>
      <c r="L178" s="676"/>
      <c r="M178" s="676"/>
      <c r="N178" s="676"/>
      <c r="O178" s="676"/>
      <c r="P178" s="677" t="s">
        <v>996</v>
      </c>
      <c r="Q178" s="678"/>
      <c r="R178" s="678"/>
      <c r="S178" s="678"/>
      <c r="T178" s="678"/>
      <c r="U178" s="678"/>
      <c r="V178" s="678"/>
      <c r="W178" s="678"/>
      <c r="X178" s="678"/>
      <c r="Y178" s="679">
        <v>118.79</v>
      </c>
      <c r="Z178" s="680"/>
      <c r="AA178" s="680"/>
      <c r="AB178" s="681"/>
      <c r="AC178" s="791" t="s">
        <v>252</v>
      </c>
      <c r="AD178" s="791"/>
      <c r="AE178" s="791"/>
      <c r="AF178" s="791"/>
      <c r="AG178" s="791"/>
      <c r="AH178" s="792">
        <v>13</v>
      </c>
      <c r="AI178" s="793"/>
      <c r="AJ178" s="793"/>
      <c r="AK178" s="793"/>
      <c r="AL178" s="686" t="s">
        <v>275</v>
      </c>
      <c r="AM178" s="687"/>
      <c r="AN178" s="687"/>
      <c r="AO178" s="688"/>
      <c r="AP178" s="689"/>
      <c r="AQ178" s="689"/>
      <c r="AR178" s="689"/>
      <c r="AS178" s="689"/>
      <c r="AT178" s="689"/>
      <c r="AU178" s="689"/>
      <c r="AV178" s="689"/>
      <c r="AW178" s="689"/>
      <c r="AX178" s="689"/>
      <c r="AY178">
        <f>COUNTA($C$178)</f>
        <v>1</v>
      </c>
    </row>
    <row r="179" spans="1:51" ht="30" customHeight="1" x14ac:dyDescent="0.15">
      <c r="A179" s="790">
        <v>4</v>
      </c>
      <c r="B179" s="790">
        <v>1</v>
      </c>
      <c r="C179" s="673" t="s">
        <v>1006</v>
      </c>
      <c r="D179" s="674"/>
      <c r="E179" s="674"/>
      <c r="F179" s="674"/>
      <c r="G179" s="674"/>
      <c r="H179" s="674"/>
      <c r="I179" s="674"/>
      <c r="J179" s="675">
        <v>9200001013773</v>
      </c>
      <c r="K179" s="676"/>
      <c r="L179" s="676"/>
      <c r="M179" s="676"/>
      <c r="N179" s="676"/>
      <c r="O179" s="676"/>
      <c r="P179" s="677" t="s">
        <v>997</v>
      </c>
      <c r="Q179" s="678"/>
      <c r="R179" s="678"/>
      <c r="S179" s="678"/>
      <c r="T179" s="678"/>
      <c r="U179" s="678"/>
      <c r="V179" s="678"/>
      <c r="W179" s="678"/>
      <c r="X179" s="678"/>
      <c r="Y179" s="679">
        <v>101.04</v>
      </c>
      <c r="Z179" s="680"/>
      <c r="AA179" s="680"/>
      <c r="AB179" s="681"/>
      <c r="AC179" s="791" t="s">
        <v>252</v>
      </c>
      <c r="AD179" s="791"/>
      <c r="AE179" s="791"/>
      <c r="AF179" s="791"/>
      <c r="AG179" s="791"/>
      <c r="AH179" s="792">
        <v>1</v>
      </c>
      <c r="AI179" s="793"/>
      <c r="AJ179" s="793"/>
      <c r="AK179" s="793"/>
      <c r="AL179" s="686" t="s">
        <v>275</v>
      </c>
      <c r="AM179" s="687"/>
      <c r="AN179" s="687"/>
      <c r="AO179" s="688"/>
      <c r="AP179" s="689"/>
      <c r="AQ179" s="689"/>
      <c r="AR179" s="689"/>
      <c r="AS179" s="689"/>
      <c r="AT179" s="689"/>
      <c r="AU179" s="689"/>
      <c r="AV179" s="689"/>
      <c r="AW179" s="689"/>
      <c r="AX179" s="689"/>
      <c r="AY179">
        <f>COUNTA($C$179)</f>
        <v>1</v>
      </c>
    </row>
    <row r="180" spans="1:51" ht="30" customHeight="1" x14ac:dyDescent="0.15">
      <c r="A180" s="790">
        <v>5</v>
      </c>
      <c r="B180" s="790">
        <v>1</v>
      </c>
      <c r="C180" s="673" t="s">
        <v>1007</v>
      </c>
      <c r="D180" s="674"/>
      <c r="E180" s="674"/>
      <c r="F180" s="674"/>
      <c r="G180" s="674"/>
      <c r="H180" s="674"/>
      <c r="I180" s="674"/>
      <c r="J180" s="675">
        <v>5011101061776</v>
      </c>
      <c r="K180" s="676"/>
      <c r="L180" s="676"/>
      <c r="M180" s="676"/>
      <c r="N180" s="676"/>
      <c r="O180" s="676"/>
      <c r="P180" s="677" t="s">
        <v>998</v>
      </c>
      <c r="Q180" s="678"/>
      <c r="R180" s="678"/>
      <c r="S180" s="678"/>
      <c r="T180" s="678"/>
      <c r="U180" s="678"/>
      <c r="V180" s="678"/>
      <c r="W180" s="678"/>
      <c r="X180" s="678"/>
      <c r="Y180" s="679">
        <v>61.22</v>
      </c>
      <c r="Z180" s="680"/>
      <c r="AA180" s="680"/>
      <c r="AB180" s="681"/>
      <c r="AC180" s="791" t="s">
        <v>252</v>
      </c>
      <c r="AD180" s="791"/>
      <c r="AE180" s="791"/>
      <c r="AF180" s="791"/>
      <c r="AG180" s="791"/>
      <c r="AH180" s="792">
        <v>13</v>
      </c>
      <c r="AI180" s="793"/>
      <c r="AJ180" s="793"/>
      <c r="AK180" s="793"/>
      <c r="AL180" s="686" t="s">
        <v>275</v>
      </c>
      <c r="AM180" s="687"/>
      <c r="AN180" s="687"/>
      <c r="AO180" s="688"/>
      <c r="AP180" s="689"/>
      <c r="AQ180" s="689"/>
      <c r="AR180" s="689"/>
      <c r="AS180" s="689"/>
      <c r="AT180" s="689"/>
      <c r="AU180" s="689"/>
      <c r="AV180" s="689"/>
      <c r="AW180" s="689"/>
      <c r="AX180" s="689"/>
      <c r="AY180">
        <f>COUNTA($C$180)</f>
        <v>1</v>
      </c>
    </row>
    <row r="181" spans="1:51" ht="30" customHeight="1" x14ac:dyDescent="0.15">
      <c r="A181" s="790">
        <v>6</v>
      </c>
      <c r="B181" s="790">
        <v>1</v>
      </c>
      <c r="C181" s="673" t="s">
        <v>1008</v>
      </c>
      <c r="D181" s="674"/>
      <c r="E181" s="674"/>
      <c r="F181" s="674"/>
      <c r="G181" s="674"/>
      <c r="H181" s="674"/>
      <c r="I181" s="674"/>
      <c r="J181" s="675">
        <v>8120001077489</v>
      </c>
      <c r="K181" s="676"/>
      <c r="L181" s="676"/>
      <c r="M181" s="676"/>
      <c r="N181" s="676"/>
      <c r="O181" s="676"/>
      <c r="P181" s="677" t="s">
        <v>999</v>
      </c>
      <c r="Q181" s="678"/>
      <c r="R181" s="678"/>
      <c r="S181" s="678"/>
      <c r="T181" s="678"/>
      <c r="U181" s="678"/>
      <c r="V181" s="678"/>
      <c r="W181" s="678"/>
      <c r="X181" s="678"/>
      <c r="Y181" s="679">
        <v>48.33</v>
      </c>
      <c r="Z181" s="680"/>
      <c r="AA181" s="680"/>
      <c r="AB181" s="681"/>
      <c r="AC181" s="791" t="s">
        <v>252</v>
      </c>
      <c r="AD181" s="791"/>
      <c r="AE181" s="791"/>
      <c r="AF181" s="791"/>
      <c r="AG181" s="791"/>
      <c r="AH181" s="792">
        <v>5</v>
      </c>
      <c r="AI181" s="793"/>
      <c r="AJ181" s="793"/>
      <c r="AK181" s="793"/>
      <c r="AL181" s="686" t="s">
        <v>275</v>
      </c>
      <c r="AM181" s="687"/>
      <c r="AN181" s="687"/>
      <c r="AO181" s="688"/>
      <c r="AP181" s="689"/>
      <c r="AQ181" s="689"/>
      <c r="AR181" s="689"/>
      <c r="AS181" s="689"/>
      <c r="AT181" s="689"/>
      <c r="AU181" s="689"/>
      <c r="AV181" s="689"/>
      <c r="AW181" s="689"/>
      <c r="AX181" s="689"/>
      <c r="AY181">
        <f>COUNTA($C$181)</f>
        <v>1</v>
      </c>
    </row>
    <row r="182" spans="1:51" ht="45" customHeight="1" x14ac:dyDescent="0.15">
      <c r="A182" s="790">
        <v>7</v>
      </c>
      <c r="B182" s="790">
        <v>1</v>
      </c>
      <c r="C182" s="673" t="s">
        <v>1009</v>
      </c>
      <c r="D182" s="674"/>
      <c r="E182" s="674"/>
      <c r="F182" s="674"/>
      <c r="G182" s="674"/>
      <c r="H182" s="674"/>
      <c r="I182" s="674"/>
      <c r="J182" s="675">
        <v>4010001054032</v>
      </c>
      <c r="K182" s="676"/>
      <c r="L182" s="676"/>
      <c r="M182" s="676"/>
      <c r="N182" s="676"/>
      <c r="O182" s="676"/>
      <c r="P182" s="677" t="s">
        <v>1000</v>
      </c>
      <c r="Q182" s="678"/>
      <c r="R182" s="678"/>
      <c r="S182" s="678"/>
      <c r="T182" s="678"/>
      <c r="U182" s="678"/>
      <c r="V182" s="678"/>
      <c r="W182" s="678"/>
      <c r="X182" s="678"/>
      <c r="Y182" s="679">
        <v>47.71</v>
      </c>
      <c r="Z182" s="680"/>
      <c r="AA182" s="680"/>
      <c r="AB182" s="681"/>
      <c r="AC182" s="791" t="s">
        <v>252</v>
      </c>
      <c r="AD182" s="791"/>
      <c r="AE182" s="791"/>
      <c r="AF182" s="791"/>
      <c r="AG182" s="791"/>
      <c r="AH182" s="792">
        <v>1</v>
      </c>
      <c r="AI182" s="793"/>
      <c r="AJ182" s="793"/>
      <c r="AK182" s="793"/>
      <c r="AL182" s="686" t="s">
        <v>275</v>
      </c>
      <c r="AM182" s="687"/>
      <c r="AN182" s="687"/>
      <c r="AO182" s="688"/>
      <c r="AP182" s="689"/>
      <c r="AQ182" s="689"/>
      <c r="AR182" s="689"/>
      <c r="AS182" s="689"/>
      <c r="AT182" s="689"/>
      <c r="AU182" s="689"/>
      <c r="AV182" s="689"/>
      <c r="AW182" s="689"/>
      <c r="AX182" s="689"/>
      <c r="AY182">
        <f>COUNTA($C$182)</f>
        <v>1</v>
      </c>
    </row>
    <row r="183" spans="1:51" ht="45" customHeight="1" x14ac:dyDescent="0.15">
      <c r="A183" s="790">
        <v>8</v>
      </c>
      <c r="B183" s="790">
        <v>1</v>
      </c>
      <c r="C183" s="673" t="s">
        <v>1010</v>
      </c>
      <c r="D183" s="674"/>
      <c r="E183" s="674"/>
      <c r="F183" s="674"/>
      <c r="G183" s="674"/>
      <c r="H183" s="674"/>
      <c r="I183" s="674"/>
      <c r="J183" s="675">
        <v>4010005016607</v>
      </c>
      <c r="K183" s="676"/>
      <c r="L183" s="676"/>
      <c r="M183" s="676"/>
      <c r="N183" s="676"/>
      <c r="O183" s="676"/>
      <c r="P183" s="677" t="s">
        <v>1001</v>
      </c>
      <c r="Q183" s="678"/>
      <c r="R183" s="678"/>
      <c r="S183" s="678"/>
      <c r="T183" s="678"/>
      <c r="U183" s="678"/>
      <c r="V183" s="678"/>
      <c r="W183" s="678"/>
      <c r="X183" s="678"/>
      <c r="Y183" s="679">
        <v>43.3</v>
      </c>
      <c r="Z183" s="680"/>
      <c r="AA183" s="680"/>
      <c r="AB183" s="681"/>
      <c r="AC183" s="791" t="s">
        <v>252</v>
      </c>
      <c r="AD183" s="791"/>
      <c r="AE183" s="791"/>
      <c r="AF183" s="791"/>
      <c r="AG183" s="791"/>
      <c r="AH183" s="792">
        <v>5</v>
      </c>
      <c r="AI183" s="793"/>
      <c r="AJ183" s="793"/>
      <c r="AK183" s="793"/>
      <c r="AL183" s="686" t="s">
        <v>275</v>
      </c>
      <c r="AM183" s="687"/>
      <c r="AN183" s="687"/>
      <c r="AO183" s="688"/>
      <c r="AP183" s="689"/>
      <c r="AQ183" s="689"/>
      <c r="AR183" s="689"/>
      <c r="AS183" s="689"/>
      <c r="AT183" s="689"/>
      <c r="AU183" s="689"/>
      <c r="AV183" s="689"/>
      <c r="AW183" s="689"/>
      <c r="AX183" s="689"/>
      <c r="AY183">
        <f>COUNTA($C$183)</f>
        <v>1</v>
      </c>
    </row>
    <row r="184" spans="1:51" ht="30" customHeight="1" x14ac:dyDescent="0.15">
      <c r="A184" s="790">
        <v>9</v>
      </c>
      <c r="B184" s="790">
        <v>1</v>
      </c>
      <c r="C184" s="673" t="s">
        <v>1011</v>
      </c>
      <c r="D184" s="674"/>
      <c r="E184" s="674"/>
      <c r="F184" s="674"/>
      <c r="G184" s="674"/>
      <c r="H184" s="674"/>
      <c r="I184" s="674"/>
      <c r="J184" s="675">
        <v>3010001206831</v>
      </c>
      <c r="K184" s="676"/>
      <c r="L184" s="676"/>
      <c r="M184" s="676"/>
      <c r="N184" s="676"/>
      <c r="O184" s="676"/>
      <c r="P184" s="677" t="s">
        <v>1002</v>
      </c>
      <c r="Q184" s="678"/>
      <c r="R184" s="678"/>
      <c r="S184" s="678"/>
      <c r="T184" s="678"/>
      <c r="U184" s="678"/>
      <c r="V184" s="678"/>
      <c r="W184" s="678"/>
      <c r="X184" s="678"/>
      <c r="Y184" s="679">
        <v>29.7</v>
      </c>
      <c r="Z184" s="680"/>
      <c r="AA184" s="680"/>
      <c r="AB184" s="681"/>
      <c r="AC184" s="791" t="s">
        <v>252</v>
      </c>
      <c r="AD184" s="791"/>
      <c r="AE184" s="791"/>
      <c r="AF184" s="791"/>
      <c r="AG184" s="791"/>
      <c r="AH184" s="792">
        <v>1</v>
      </c>
      <c r="AI184" s="793"/>
      <c r="AJ184" s="793"/>
      <c r="AK184" s="793"/>
      <c r="AL184" s="686" t="s">
        <v>275</v>
      </c>
      <c r="AM184" s="687"/>
      <c r="AN184" s="687"/>
      <c r="AO184" s="688"/>
      <c r="AP184" s="689"/>
      <c r="AQ184" s="689"/>
      <c r="AR184" s="689"/>
      <c r="AS184" s="689"/>
      <c r="AT184" s="689"/>
      <c r="AU184" s="689"/>
      <c r="AV184" s="689"/>
      <c r="AW184" s="689"/>
      <c r="AX184" s="689"/>
      <c r="AY184">
        <f>COUNTA($C$184)</f>
        <v>1</v>
      </c>
    </row>
    <row r="185" spans="1:51" ht="30" customHeight="1" x14ac:dyDescent="0.15">
      <c r="A185" s="790">
        <v>10</v>
      </c>
      <c r="B185" s="790">
        <v>1</v>
      </c>
      <c r="C185" s="673" t="s">
        <v>1012</v>
      </c>
      <c r="D185" s="674"/>
      <c r="E185" s="674"/>
      <c r="F185" s="674"/>
      <c r="G185" s="674"/>
      <c r="H185" s="674"/>
      <c r="I185" s="674"/>
      <c r="J185" s="675">
        <v>3010001206831</v>
      </c>
      <c r="K185" s="676"/>
      <c r="L185" s="676"/>
      <c r="M185" s="676"/>
      <c r="N185" s="676"/>
      <c r="O185" s="676"/>
      <c r="P185" s="677" t="s">
        <v>1003</v>
      </c>
      <c r="Q185" s="678"/>
      <c r="R185" s="678"/>
      <c r="S185" s="678"/>
      <c r="T185" s="678"/>
      <c r="U185" s="678"/>
      <c r="V185" s="678"/>
      <c r="W185" s="678"/>
      <c r="X185" s="678"/>
      <c r="Y185" s="679">
        <v>24.75</v>
      </c>
      <c r="Z185" s="680"/>
      <c r="AA185" s="680"/>
      <c r="AB185" s="681"/>
      <c r="AC185" s="791" t="s">
        <v>252</v>
      </c>
      <c r="AD185" s="791"/>
      <c r="AE185" s="791"/>
      <c r="AF185" s="791"/>
      <c r="AG185" s="791"/>
      <c r="AH185" s="792">
        <v>2</v>
      </c>
      <c r="AI185" s="793"/>
      <c r="AJ185" s="793"/>
      <c r="AK185" s="793"/>
      <c r="AL185" s="686" t="s">
        <v>275</v>
      </c>
      <c r="AM185" s="687"/>
      <c r="AN185" s="687"/>
      <c r="AO185" s="688"/>
      <c r="AP185" s="689"/>
      <c r="AQ185" s="689"/>
      <c r="AR185" s="689"/>
      <c r="AS185" s="689"/>
      <c r="AT185" s="689"/>
      <c r="AU185" s="689"/>
      <c r="AV185" s="689"/>
      <c r="AW185" s="689"/>
      <c r="AX185" s="689"/>
      <c r="AY185">
        <f>COUNTA($C$185)</f>
        <v>1</v>
      </c>
    </row>
  </sheetData>
  <sheetProtection formatRows="0"/>
  <mergeCells count="1359">
    <mergeCell ref="C175:I175"/>
    <mergeCell ref="J175:O175"/>
    <mergeCell ref="P175:X175"/>
    <mergeCell ref="Y175:AB175"/>
    <mergeCell ref="AC175:AG175"/>
    <mergeCell ref="AH175:AK175"/>
    <mergeCell ref="AL175:AO175"/>
    <mergeCell ref="AP175:AX175"/>
    <mergeCell ref="C176:I176"/>
    <mergeCell ref="J176:O176"/>
    <mergeCell ref="P176:X176"/>
    <mergeCell ref="Y176:AB176"/>
    <mergeCell ref="AC176:AG176"/>
    <mergeCell ref="AH176:AK176"/>
    <mergeCell ref="AL176:AO176"/>
    <mergeCell ref="AP176:AX176"/>
    <mergeCell ref="AP181:AX181"/>
    <mergeCell ref="AP163:AX163"/>
    <mergeCell ref="AL170:AO170"/>
    <mergeCell ref="AP170:AX170"/>
    <mergeCell ref="C171:I171"/>
    <mergeCell ref="J171:O171"/>
    <mergeCell ref="P171:X171"/>
    <mergeCell ref="Y171:AB171"/>
    <mergeCell ref="AC171:AG171"/>
    <mergeCell ref="AH171:AK171"/>
    <mergeCell ref="AL171:AO171"/>
    <mergeCell ref="AP171:AX171"/>
    <mergeCell ref="C172:I172"/>
    <mergeCell ref="J172:O172"/>
    <mergeCell ref="P172:X172"/>
    <mergeCell ref="Y172:AB172"/>
    <mergeCell ref="AC172:AG172"/>
    <mergeCell ref="AH172:AK172"/>
    <mergeCell ref="AL172:AO172"/>
    <mergeCell ref="AP172:AX172"/>
    <mergeCell ref="C157:I157"/>
    <mergeCell ref="J157:O157"/>
    <mergeCell ref="P157:X157"/>
    <mergeCell ref="Y157:AB157"/>
    <mergeCell ref="AC157:AG157"/>
    <mergeCell ref="AH157:AK157"/>
    <mergeCell ref="AL157:AO157"/>
    <mergeCell ref="AP157:AX157"/>
    <mergeCell ref="C158:I158"/>
    <mergeCell ref="J158:O158"/>
    <mergeCell ref="P158:X158"/>
    <mergeCell ref="Y158:AB158"/>
    <mergeCell ref="AC158:AG158"/>
    <mergeCell ref="AH158:AK158"/>
    <mergeCell ref="AL158:AO158"/>
    <mergeCell ref="AP158:AX158"/>
    <mergeCell ref="AL152:AO152"/>
    <mergeCell ref="AP152:AX152"/>
    <mergeCell ref="C153:I153"/>
    <mergeCell ref="J153:O153"/>
    <mergeCell ref="P153:X153"/>
    <mergeCell ref="Y153:AB153"/>
    <mergeCell ref="AC153:AG153"/>
    <mergeCell ref="AH153:AK153"/>
    <mergeCell ref="AL153:AO153"/>
    <mergeCell ref="AP153:AX153"/>
    <mergeCell ref="C154:I154"/>
    <mergeCell ref="J154:O154"/>
    <mergeCell ref="P154:X154"/>
    <mergeCell ref="Y154:AB154"/>
    <mergeCell ref="AC154:AG154"/>
    <mergeCell ref="AH154:AK154"/>
    <mergeCell ref="C139:I139"/>
    <mergeCell ref="J139:O139"/>
    <mergeCell ref="P139:X139"/>
    <mergeCell ref="Y139:AB139"/>
    <mergeCell ref="AC139:AG139"/>
    <mergeCell ref="AH139:AK139"/>
    <mergeCell ref="AL139:AO139"/>
    <mergeCell ref="AP139:AX139"/>
    <mergeCell ref="C140:I140"/>
    <mergeCell ref="J140:O140"/>
    <mergeCell ref="P140:X140"/>
    <mergeCell ref="Y140:AB140"/>
    <mergeCell ref="AC140:AG140"/>
    <mergeCell ref="AH140:AK140"/>
    <mergeCell ref="AL140:AO140"/>
    <mergeCell ref="AP140:AX140"/>
    <mergeCell ref="C136:I136"/>
    <mergeCell ref="J136:O136"/>
    <mergeCell ref="P136:X136"/>
    <mergeCell ref="Y136:AB136"/>
    <mergeCell ref="AC136:AG136"/>
    <mergeCell ref="AH136:AK136"/>
    <mergeCell ref="AL136:AO136"/>
    <mergeCell ref="AP136:AX136"/>
    <mergeCell ref="AL116:AO116"/>
    <mergeCell ref="AP116:AX116"/>
    <mergeCell ref="C117:I117"/>
    <mergeCell ref="J117:O117"/>
    <mergeCell ref="P117:X117"/>
    <mergeCell ref="Y117:AB117"/>
    <mergeCell ref="AC117:AG117"/>
    <mergeCell ref="AH117:AK117"/>
    <mergeCell ref="AL117:AO117"/>
    <mergeCell ref="AP117:AX117"/>
    <mergeCell ref="C118:I118"/>
    <mergeCell ref="J118:O118"/>
    <mergeCell ref="P118:X118"/>
    <mergeCell ref="Y118:AB118"/>
    <mergeCell ref="AC118:AG118"/>
    <mergeCell ref="AH118:AK118"/>
    <mergeCell ref="AL118:AO118"/>
    <mergeCell ref="AP118:AX118"/>
    <mergeCell ref="Y103:AB103"/>
    <mergeCell ref="AC103:AG103"/>
    <mergeCell ref="AH103:AK103"/>
    <mergeCell ref="AL103:AO103"/>
    <mergeCell ref="AP103:AX103"/>
    <mergeCell ref="C104:I104"/>
    <mergeCell ref="J104:O104"/>
    <mergeCell ref="P104:X104"/>
    <mergeCell ref="Y104:AB104"/>
    <mergeCell ref="AC104:AG104"/>
    <mergeCell ref="AH104:AK104"/>
    <mergeCell ref="AL104:AO104"/>
    <mergeCell ref="AP104:AX104"/>
    <mergeCell ref="AL98:AO98"/>
    <mergeCell ref="AP98:AX98"/>
    <mergeCell ref="C99:I99"/>
    <mergeCell ref="J99:O99"/>
    <mergeCell ref="P99:X99"/>
    <mergeCell ref="Y99:AB99"/>
    <mergeCell ref="AC99:AG99"/>
    <mergeCell ref="AH99:AK99"/>
    <mergeCell ref="AL99:AO99"/>
    <mergeCell ref="AP99:AX99"/>
    <mergeCell ref="C100:I100"/>
    <mergeCell ref="J100:O100"/>
    <mergeCell ref="P100:X100"/>
    <mergeCell ref="Y100:AB100"/>
    <mergeCell ref="AC100:AG100"/>
    <mergeCell ref="AH100:AK100"/>
    <mergeCell ref="AL100:AO100"/>
    <mergeCell ref="AP100:AX100"/>
    <mergeCell ref="AL92:AO92"/>
    <mergeCell ref="AP92:AX92"/>
    <mergeCell ref="C93:I93"/>
    <mergeCell ref="J93:O93"/>
    <mergeCell ref="P93:X93"/>
    <mergeCell ref="Y93:AB93"/>
    <mergeCell ref="AC93:AG93"/>
    <mergeCell ref="AH93:AK93"/>
    <mergeCell ref="AL93:AO93"/>
    <mergeCell ref="AP93:AX93"/>
    <mergeCell ref="C94:I94"/>
    <mergeCell ref="J94:O94"/>
    <mergeCell ref="P94:X94"/>
    <mergeCell ref="Y94:AB94"/>
    <mergeCell ref="AC94:AG94"/>
    <mergeCell ref="AH94:AK94"/>
    <mergeCell ref="AL94:AO94"/>
    <mergeCell ref="AP94:AX94"/>
    <mergeCell ref="AL78:AO78"/>
    <mergeCell ref="AP78:AX78"/>
    <mergeCell ref="C79:I79"/>
    <mergeCell ref="J79:O79"/>
    <mergeCell ref="P79:X79"/>
    <mergeCell ref="Y79:AB79"/>
    <mergeCell ref="AC79:AG79"/>
    <mergeCell ref="AH79:AK79"/>
    <mergeCell ref="AL79:AO79"/>
    <mergeCell ref="AP79:AX79"/>
    <mergeCell ref="C80:I80"/>
    <mergeCell ref="J80:O80"/>
    <mergeCell ref="P80:X80"/>
    <mergeCell ref="Y80:AB80"/>
    <mergeCell ref="AC80:AG80"/>
    <mergeCell ref="AH80:AK80"/>
    <mergeCell ref="AL80:AO80"/>
    <mergeCell ref="AP80:AX80"/>
    <mergeCell ref="AP82:AX82"/>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L84:AO84"/>
    <mergeCell ref="AP84:AX84"/>
    <mergeCell ref="AC66:AG66"/>
    <mergeCell ref="AH66:AK66"/>
    <mergeCell ref="AL66:AO66"/>
    <mergeCell ref="AP66:AX66"/>
    <mergeCell ref="C61:I61"/>
    <mergeCell ref="J61:O61"/>
    <mergeCell ref="P61:X61"/>
    <mergeCell ref="Y61:AB61"/>
    <mergeCell ref="AC61:AG61"/>
    <mergeCell ref="AH61:AK61"/>
    <mergeCell ref="AL61:AO61"/>
    <mergeCell ref="AP61:AX61"/>
    <mergeCell ref="C62:I62"/>
    <mergeCell ref="J62:O62"/>
    <mergeCell ref="P62:X62"/>
    <mergeCell ref="Y62:AB62"/>
    <mergeCell ref="AC62:AG62"/>
    <mergeCell ref="AH62:AK62"/>
    <mergeCell ref="AL62:AO62"/>
    <mergeCell ref="AP62:AX62"/>
    <mergeCell ref="C48:I48"/>
    <mergeCell ref="J48:O48"/>
    <mergeCell ref="P48:X48"/>
    <mergeCell ref="Y48:AB48"/>
    <mergeCell ref="AC48:AG48"/>
    <mergeCell ref="AH48:AK48"/>
    <mergeCell ref="AL48:AO48"/>
    <mergeCell ref="AP48:AX48"/>
    <mergeCell ref="AP53:AX53"/>
    <mergeCell ref="AL64:AO64"/>
    <mergeCell ref="AP64:AX64"/>
    <mergeCell ref="C65:I65"/>
    <mergeCell ref="J65:O65"/>
    <mergeCell ref="P65:X65"/>
    <mergeCell ref="Y65:AB65"/>
    <mergeCell ref="AC65:AG65"/>
    <mergeCell ref="AH65:AK65"/>
    <mergeCell ref="AL65:AO65"/>
    <mergeCell ref="AP65:AX65"/>
    <mergeCell ref="AC29:AG29"/>
    <mergeCell ref="AH29:AK29"/>
    <mergeCell ref="AL29:AO29"/>
    <mergeCell ref="AP29:AX29"/>
    <mergeCell ref="C30:I30"/>
    <mergeCell ref="J30:O30"/>
    <mergeCell ref="P30:X30"/>
    <mergeCell ref="Y30:AB30"/>
    <mergeCell ref="AC30:AG30"/>
    <mergeCell ref="AH30:AK30"/>
    <mergeCell ref="AL30:AO30"/>
    <mergeCell ref="AP30:AX30"/>
    <mergeCell ref="AP35:AX35"/>
    <mergeCell ref="AL42:AO42"/>
    <mergeCell ref="AP42:AX42"/>
    <mergeCell ref="C43:I43"/>
    <mergeCell ref="J43:O43"/>
    <mergeCell ref="P43:X43"/>
    <mergeCell ref="Y43:AB43"/>
    <mergeCell ref="AC43:AG43"/>
    <mergeCell ref="AH43:AK43"/>
    <mergeCell ref="AL43:AO43"/>
    <mergeCell ref="AP43:AX43"/>
    <mergeCell ref="A3:B3"/>
    <mergeCell ref="A6:B6"/>
    <mergeCell ref="A5:B5"/>
    <mergeCell ref="A4:B4"/>
    <mergeCell ref="C3:I3"/>
    <mergeCell ref="J3:O3"/>
    <mergeCell ref="P3:X3"/>
    <mergeCell ref="Y3:AB3"/>
    <mergeCell ref="AC3:AG3"/>
    <mergeCell ref="AH3:AK3"/>
    <mergeCell ref="AL3:AO3"/>
    <mergeCell ref="AP3:AX3"/>
    <mergeCell ref="AP14:AX14"/>
    <mergeCell ref="AL22:AO22"/>
    <mergeCell ref="AP22:AX22"/>
    <mergeCell ref="C23:I23"/>
    <mergeCell ref="J23:O23"/>
    <mergeCell ref="P23:X23"/>
    <mergeCell ref="Y23:AB23"/>
    <mergeCell ref="AC23:AG23"/>
    <mergeCell ref="AH23:AK23"/>
    <mergeCell ref="AL23:AO23"/>
    <mergeCell ref="AP23:AX23"/>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P8:AX8"/>
    <mergeCell ref="A16:B16"/>
    <mergeCell ref="A15:B15"/>
    <mergeCell ref="A14:B14"/>
    <mergeCell ref="C15:I15"/>
    <mergeCell ref="J15:O15"/>
    <mergeCell ref="P15:X15"/>
    <mergeCell ref="Y15:AB15"/>
    <mergeCell ref="AC15:AG15"/>
    <mergeCell ref="AH15:AK15"/>
    <mergeCell ref="AL15:AO15"/>
    <mergeCell ref="AP15:AX15"/>
    <mergeCell ref="C16:I16"/>
    <mergeCell ref="J16:O16"/>
    <mergeCell ref="P16:X16"/>
    <mergeCell ref="Y16:AB16"/>
    <mergeCell ref="AC16:AG16"/>
    <mergeCell ref="AH16:AK16"/>
    <mergeCell ref="AL16:AO16"/>
    <mergeCell ref="AP16:AX16"/>
    <mergeCell ref="C14:I14"/>
    <mergeCell ref="J14:O14"/>
    <mergeCell ref="P14:X14"/>
    <mergeCell ref="Y14:AB14"/>
    <mergeCell ref="AC14:AG14"/>
    <mergeCell ref="AH14:AK14"/>
    <mergeCell ref="AL14:AO14"/>
    <mergeCell ref="A13:B13"/>
    <mergeCell ref="A12:B12"/>
    <mergeCell ref="A11:B11"/>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C13:I13"/>
    <mergeCell ref="J13:O13"/>
    <mergeCell ref="P13:X13"/>
    <mergeCell ref="Y13:AB13"/>
    <mergeCell ref="AC13:AG13"/>
    <mergeCell ref="AH13:AK13"/>
    <mergeCell ref="AL13:AO13"/>
    <mergeCell ref="AP13:AX13"/>
    <mergeCell ref="A18:B18"/>
    <mergeCell ref="A17:B17"/>
    <mergeCell ref="C17:I17"/>
    <mergeCell ref="J17:O17"/>
    <mergeCell ref="P17:X17"/>
    <mergeCell ref="Y17:AB17"/>
    <mergeCell ref="AC17:AG17"/>
    <mergeCell ref="AH17:AK17"/>
    <mergeCell ref="AL17:AO17"/>
    <mergeCell ref="AP17:AX17"/>
    <mergeCell ref="C18:I18"/>
    <mergeCell ref="J18:O18"/>
    <mergeCell ref="P18:X18"/>
    <mergeCell ref="Y18:AB18"/>
    <mergeCell ref="AC18:AG18"/>
    <mergeCell ref="AH18:AK18"/>
    <mergeCell ref="AL18:AO18"/>
    <mergeCell ref="AP18:AX18"/>
    <mergeCell ref="A23:B23"/>
    <mergeCell ref="A22:B22"/>
    <mergeCell ref="A21:B21"/>
    <mergeCell ref="C21:I21"/>
    <mergeCell ref="J21:O21"/>
    <mergeCell ref="P21:X21"/>
    <mergeCell ref="Y21:AB21"/>
    <mergeCell ref="AC21:AG21"/>
    <mergeCell ref="AH21:AK21"/>
    <mergeCell ref="AL21:AO21"/>
    <mergeCell ref="AP21:AX21"/>
    <mergeCell ref="C22:I22"/>
    <mergeCell ref="J22:O22"/>
    <mergeCell ref="P22:X22"/>
    <mergeCell ref="Y22:AB22"/>
    <mergeCell ref="AC22:AG22"/>
    <mergeCell ref="AH22:AK22"/>
    <mergeCell ref="A32:B32"/>
    <mergeCell ref="A31:B31"/>
    <mergeCell ref="A30:B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26:B26"/>
    <mergeCell ref="C26:I26"/>
    <mergeCell ref="J26:O26"/>
    <mergeCell ref="P26:X26"/>
    <mergeCell ref="Y26:AB26"/>
    <mergeCell ref="AC26:AG26"/>
    <mergeCell ref="AH26:AK26"/>
    <mergeCell ref="AL26:AO26"/>
    <mergeCell ref="AP26:AX26"/>
    <mergeCell ref="A29:B29"/>
    <mergeCell ref="A28:B28"/>
    <mergeCell ref="A27:B27"/>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29:I29"/>
    <mergeCell ref="J29:O29"/>
    <mergeCell ref="P29:X29"/>
    <mergeCell ref="Y29:AB29"/>
    <mergeCell ref="A36:B36"/>
    <mergeCell ref="A35:B35"/>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L37:AO37"/>
    <mergeCell ref="AP37:AX37"/>
    <mergeCell ref="C35:I35"/>
    <mergeCell ref="J35:O35"/>
    <mergeCell ref="P35:X35"/>
    <mergeCell ref="Y35:AB35"/>
    <mergeCell ref="AC35:AG35"/>
    <mergeCell ref="AH35:AK35"/>
    <mergeCell ref="AL35:AO35"/>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P39:AX39"/>
    <mergeCell ref="A37:B37"/>
    <mergeCell ref="AL41:AO41"/>
    <mergeCell ref="AP41:AX41"/>
    <mergeCell ref="C42:I42"/>
    <mergeCell ref="J42:O42"/>
    <mergeCell ref="P42:X42"/>
    <mergeCell ref="Y42:AB42"/>
    <mergeCell ref="AC42:AG42"/>
    <mergeCell ref="AH42:AK42"/>
    <mergeCell ref="A45:B45"/>
    <mergeCell ref="A44:B44"/>
    <mergeCell ref="C45:I45"/>
    <mergeCell ref="J45:O45"/>
    <mergeCell ref="P45:X45"/>
    <mergeCell ref="Y45:AB45"/>
    <mergeCell ref="AC45:AG45"/>
    <mergeCell ref="AH45:AK45"/>
    <mergeCell ref="AL45:AO45"/>
    <mergeCell ref="AP45:AX45"/>
    <mergeCell ref="C44:I44"/>
    <mergeCell ref="J44:O44"/>
    <mergeCell ref="P44:X44"/>
    <mergeCell ref="Y44:AB44"/>
    <mergeCell ref="AC44:AG44"/>
    <mergeCell ref="AH44:AK44"/>
    <mergeCell ref="AL44:AO44"/>
    <mergeCell ref="AP44:AX44"/>
    <mergeCell ref="Y52:AB52"/>
    <mergeCell ref="AC52:AG52"/>
    <mergeCell ref="AH52:AK52"/>
    <mergeCell ref="AL52:AO52"/>
    <mergeCell ref="AP52:AX52"/>
    <mergeCell ref="C53:I53"/>
    <mergeCell ref="J53:O53"/>
    <mergeCell ref="P53:X53"/>
    <mergeCell ref="Y53:AB53"/>
    <mergeCell ref="AC53:AG53"/>
    <mergeCell ref="AH53:AK53"/>
    <mergeCell ref="AL53:AO53"/>
    <mergeCell ref="A40:B40"/>
    <mergeCell ref="A39:B39"/>
    <mergeCell ref="A38:B38"/>
    <mergeCell ref="C40:I40"/>
    <mergeCell ref="J40:O40"/>
    <mergeCell ref="P40:X40"/>
    <mergeCell ref="Y40:AB40"/>
    <mergeCell ref="AC40:AG40"/>
    <mergeCell ref="AH40:AK40"/>
    <mergeCell ref="AL40:AO40"/>
    <mergeCell ref="AP40:AX40"/>
    <mergeCell ref="A43:B43"/>
    <mergeCell ref="A42:B42"/>
    <mergeCell ref="A41:B41"/>
    <mergeCell ref="C41:I41"/>
    <mergeCell ref="J41:O41"/>
    <mergeCell ref="P41:X41"/>
    <mergeCell ref="Y41:AB41"/>
    <mergeCell ref="AC41:AG41"/>
    <mergeCell ref="AH41:AK41"/>
    <mergeCell ref="A55:B55"/>
    <mergeCell ref="A54:B54"/>
    <mergeCell ref="A53:B53"/>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L55:AO55"/>
    <mergeCell ref="AP55:AX55"/>
    <mergeCell ref="A49:B49"/>
    <mergeCell ref="A48:B48"/>
    <mergeCell ref="C49:I49"/>
    <mergeCell ref="J49:O49"/>
    <mergeCell ref="P49:X49"/>
    <mergeCell ref="Y49:AB49"/>
    <mergeCell ref="AC49:AG49"/>
    <mergeCell ref="AH49:AK49"/>
    <mergeCell ref="AL49:AO49"/>
    <mergeCell ref="AP49:AX49"/>
    <mergeCell ref="A52:B52"/>
    <mergeCell ref="A51:B51"/>
    <mergeCell ref="A50:B50"/>
    <mergeCell ref="C50:I50"/>
    <mergeCell ref="J50:O50"/>
    <mergeCell ref="P50:X50"/>
    <mergeCell ref="Y50:AB50"/>
    <mergeCell ref="AC50:AG50"/>
    <mergeCell ref="AH50:AK50"/>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A58:B58"/>
    <mergeCell ref="A57:B57"/>
    <mergeCell ref="A56:B56"/>
    <mergeCell ref="C58:I58"/>
    <mergeCell ref="J58:O58"/>
    <mergeCell ref="P58:X58"/>
    <mergeCell ref="Y58:AB58"/>
    <mergeCell ref="AC58:AG58"/>
    <mergeCell ref="AH58:AK58"/>
    <mergeCell ref="AL58:AO58"/>
    <mergeCell ref="AP58:AX58"/>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P57:AX57"/>
    <mergeCell ref="A61:B61"/>
    <mergeCell ref="A64:B64"/>
    <mergeCell ref="A63:B63"/>
    <mergeCell ref="A62:B62"/>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1:B71"/>
    <mergeCell ref="AL69:AO69"/>
    <mergeCell ref="AP69:AX69"/>
    <mergeCell ref="C70:I70"/>
    <mergeCell ref="J70:O70"/>
    <mergeCell ref="P70:X70"/>
    <mergeCell ref="Y70:AB70"/>
    <mergeCell ref="AC70:AG70"/>
    <mergeCell ref="AH70:AK70"/>
    <mergeCell ref="AL70:AO70"/>
    <mergeCell ref="AP70:AX70"/>
    <mergeCell ref="C71:I71"/>
    <mergeCell ref="J71:O71"/>
    <mergeCell ref="P71:X71"/>
    <mergeCell ref="Y71:AB71"/>
    <mergeCell ref="AC71:AG71"/>
    <mergeCell ref="AH71:AK71"/>
    <mergeCell ref="AL71:AO71"/>
    <mergeCell ref="AP71:AX71"/>
    <mergeCell ref="A67:B67"/>
    <mergeCell ref="A66:B66"/>
    <mergeCell ref="A65:B65"/>
    <mergeCell ref="C67:I67"/>
    <mergeCell ref="J67:O67"/>
    <mergeCell ref="P67:X67"/>
    <mergeCell ref="Y67:AB67"/>
    <mergeCell ref="AC67:AG67"/>
    <mergeCell ref="AH67:AK67"/>
    <mergeCell ref="AL67:AO67"/>
    <mergeCell ref="AP67:AX67"/>
    <mergeCell ref="A70:B70"/>
    <mergeCell ref="A69:B69"/>
    <mergeCell ref="A68:B68"/>
    <mergeCell ref="C68:I68"/>
    <mergeCell ref="J68:O68"/>
    <mergeCell ref="P68:X68"/>
    <mergeCell ref="Y68:AB68"/>
    <mergeCell ref="AC68:AG68"/>
    <mergeCell ref="AH68:AK68"/>
    <mergeCell ref="AL68:AO68"/>
    <mergeCell ref="AP68:AX68"/>
    <mergeCell ref="C69:I69"/>
    <mergeCell ref="J69:O69"/>
    <mergeCell ref="P69:X69"/>
    <mergeCell ref="Y69:AB69"/>
    <mergeCell ref="AC69:AG69"/>
    <mergeCell ref="AH69:AK69"/>
    <mergeCell ref="C66:I66"/>
    <mergeCell ref="J66:O66"/>
    <mergeCell ref="P66:X66"/>
    <mergeCell ref="Y66:AB66"/>
    <mergeCell ref="A80:B80"/>
    <mergeCell ref="C81:I81"/>
    <mergeCell ref="J81:O81"/>
    <mergeCell ref="P81:X81"/>
    <mergeCell ref="Y81:AB81"/>
    <mergeCell ref="AC81:AG81"/>
    <mergeCell ref="AH81:AK81"/>
    <mergeCell ref="AL81:AO81"/>
    <mergeCell ref="AP81:AX81"/>
    <mergeCell ref="C82:I82"/>
    <mergeCell ref="J82:O82"/>
    <mergeCell ref="P82:X82"/>
    <mergeCell ref="Y82:AB82"/>
    <mergeCell ref="AC82:AG82"/>
    <mergeCell ref="AH82:AK82"/>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L75:AO75"/>
    <mergeCell ref="AP75:AX75"/>
    <mergeCell ref="AL82:AO82"/>
    <mergeCell ref="A84:B84"/>
    <mergeCell ref="A83:B83"/>
    <mergeCell ref="A76:B76"/>
    <mergeCell ref="A75:B75"/>
    <mergeCell ref="A74:B74"/>
    <mergeCell ref="C76:I76"/>
    <mergeCell ref="J76:O76"/>
    <mergeCell ref="P76:X76"/>
    <mergeCell ref="Y76:AB76"/>
    <mergeCell ref="AC76:AG76"/>
    <mergeCell ref="AH76:AK76"/>
    <mergeCell ref="AL76:AO76"/>
    <mergeCell ref="AP76:AX76"/>
    <mergeCell ref="A79:B79"/>
    <mergeCell ref="A78:B78"/>
    <mergeCell ref="A77:B77"/>
    <mergeCell ref="C77:I77"/>
    <mergeCell ref="J77:O77"/>
    <mergeCell ref="P77:X77"/>
    <mergeCell ref="Y77:AB77"/>
    <mergeCell ref="AC77:AG77"/>
    <mergeCell ref="AH77:AK77"/>
    <mergeCell ref="AL77:AO77"/>
    <mergeCell ref="AP77:AX77"/>
    <mergeCell ref="C78:I78"/>
    <mergeCell ref="J78:O78"/>
    <mergeCell ref="P78:X78"/>
    <mergeCell ref="Y78:AB78"/>
    <mergeCell ref="AC78:AG78"/>
    <mergeCell ref="AH78:AK78"/>
    <mergeCell ref="A82:B82"/>
    <mergeCell ref="A81:B81"/>
    <mergeCell ref="AL87:AO87"/>
    <mergeCell ref="AP87:AX87"/>
    <mergeCell ref="C88:I88"/>
    <mergeCell ref="J88:O88"/>
    <mergeCell ref="P88:X88"/>
    <mergeCell ref="Y88:AB88"/>
    <mergeCell ref="AC88:AG88"/>
    <mergeCell ref="AH88:AK88"/>
    <mergeCell ref="AL88:AO88"/>
    <mergeCell ref="AP88:AX88"/>
    <mergeCell ref="C89:I89"/>
    <mergeCell ref="J89:O89"/>
    <mergeCell ref="P89:X89"/>
    <mergeCell ref="Y89:AB89"/>
    <mergeCell ref="AC89:AG89"/>
    <mergeCell ref="AH89:AK89"/>
    <mergeCell ref="AL89:AO89"/>
    <mergeCell ref="AP89:AX89"/>
    <mergeCell ref="A94:B94"/>
    <mergeCell ref="A93:B93"/>
    <mergeCell ref="A92:B92"/>
    <mergeCell ref="C92:I92"/>
    <mergeCell ref="J92:O92"/>
    <mergeCell ref="P92:X92"/>
    <mergeCell ref="Y92:AB92"/>
    <mergeCell ref="AC92:AG92"/>
    <mergeCell ref="AH92:AK92"/>
    <mergeCell ref="A88:B88"/>
    <mergeCell ref="A87:B87"/>
    <mergeCell ref="C87:I87"/>
    <mergeCell ref="J87:O87"/>
    <mergeCell ref="P87:X87"/>
    <mergeCell ref="Y87:AB87"/>
    <mergeCell ref="AC87:AG87"/>
    <mergeCell ref="AH87:AK87"/>
    <mergeCell ref="A89:B89"/>
    <mergeCell ref="A102:B102"/>
    <mergeCell ref="A101:B101"/>
    <mergeCell ref="A100:B100"/>
    <mergeCell ref="C101:I101"/>
    <mergeCell ref="J101:O101"/>
    <mergeCell ref="P101:X101"/>
    <mergeCell ref="Y101:AB101"/>
    <mergeCell ref="AC101:AG101"/>
    <mergeCell ref="AH101:AK101"/>
    <mergeCell ref="AL101:AO101"/>
    <mergeCell ref="AP101:AX101"/>
    <mergeCell ref="C102:I102"/>
    <mergeCell ref="J102:O102"/>
    <mergeCell ref="P102:X102"/>
    <mergeCell ref="Y102:AB102"/>
    <mergeCell ref="AC102:AG102"/>
    <mergeCell ref="AH102:AK102"/>
    <mergeCell ref="AL102:AO102"/>
    <mergeCell ref="AP102:AX102"/>
    <mergeCell ref="A99:B99"/>
    <mergeCell ref="A98:B98"/>
    <mergeCell ref="A97:B97"/>
    <mergeCell ref="C97:I97"/>
    <mergeCell ref="J97:O97"/>
    <mergeCell ref="P97:X97"/>
    <mergeCell ref="Y97:AB97"/>
    <mergeCell ref="AC97:AG97"/>
    <mergeCell ref="AH97:AK97"/>
    <mergeCell ref="AL97:AO97"/>
    <mergeCell ref="AP97:AX97"/>
    <mergeCell ref="C98:I98"/>
    <mergeCell ref="J98:O98"/>
    <mergeCell ref="P98:X98"/>
    <mergeCell ref="Y98:AB98"/>
    <mergeCell ref="AC98:AG98"/>
    <mergeCell ref="AH98:AK98"/>
    <mergeCell ref="A105:B105"/>
    <mergeCell ref="A104:B104"/>
    <mergeCell ref="A103:B103"/>
    <mergeCell ref="C105:I105"/>
    <mergeCell ref="J105:O105"/>
    <mergeCell ref="P105:X105"/>
    <mergeCell ref="Y105:AB105"/>
    <mergeCell ref="AC105:AG105"/>
    <mergeCell ref="AH105:AK105"/>
    <mergeCell ref="AL105:AO105"/>
    <mergeCell ref="AP105:AX105"/>
    <mergeCell ref="A107:B107"/>
    <mergeCell ref="A106:B106"/>
    <mergeCell ref="C106:I106"/>
    <mergeCell ref="J106:O106"/>
    <mergeCell ref="P106:X106"/>
    <mergeCell ref="Y106:AB106"/>
    <mergeCell ref="AC106:AG106"/>
    <mergeCell ref="AH106:AK106"/>
    <mergeCell ref="AL106:AO106"/>
    <mergeCell ref="AP106:AX106"/>
    <mergeCell ref="C107:I107"/>
    <mergeCell ref="J107:O107"/>
    <mergeCell ref="P107:X107"/>
    <mergeCell ref="Y107:AB107"/>
    <mergeCell ref="AC107:AG107"/>
    <mergeCell ref="AH107:AK107"/>
    <mergeCell ref="AL107:AO107"/>
    <mergeCell ref="AP107:AX107"/>
    <mergeCell ref="C103:I103"/>
    <mergeCell ref="J103:O103"/>
    <mergeCell ref="P103:X103"/>
    <mergeCell ref="AC112:AG112"/>
    <mergeCell ref="AH112:AK112"/>
    <mergeCell ref="AL112:AO112"/>
    <mergeCell ref="AP112:AX112"/>
    <mergeCell ref="C113:I113"/>
    <mergeCell ref="J113:O113"/>
    <mergeCell ref="P113:X113"/>
    <mergeCell ref="Y113:AB113"/>
    <mergeCell ref="AC113:AG113"/>
    <mergeCell ref="AH113:AK113"/>
    <mergeCell ref="AL113:AO113"/>
    <mergeCell ref="AP113:AX113"/>
    <mergeCell ref="A111:B111"/>
    <mergeCell ref="A110:B110"/>
    <mergeCell ref="C110:I110"/>
    <mergeCell ref="J110:O110"/>
    <mergeCell ref="P110:X110"/>
    <mergeCell ref="Y110:AB110"/>
    <mergeCell ref="AC110:AG110"/>
    <mergeCell ref="AH110:AK110"/>
    <mergeCell ref="AL110:AO110"/>
    <mergeCell ref="AP110:AX110"/>
    <mergeCell ref="C111:I111"/>
    <mergeCell ref="J111:O111"/>
    <mergeCell ref="P111:X111"/>
    <mergeCell ref="Y111:AB111"/>
    <mergeCell ref="AC111:AG111"/>
    <mergeCell ref="AH111:AK111"/>
    <mergeCell ref="AL111:AO111"/>
    <mergeCell ref="AP111:AX111"/>
    <mergeCell ref="A120:B120"/>
    <mergeCell ref="A119:B119"/>
    <mergeCell ref="A118:B118"/>
    <mergeCell ref="C119:I119"/>
    <mergeCell ref="J119:O119"/>
    <mergeCell ref="P119:X119"/>
    <mergeCell ref="Y119:AB119"/>
    <mergeCell ref="AC119:AG119"/>
    <mergeCell ref="AH119:AK119"/>
    <mergeCell ref="AL119:AO119"/>
    <mergeCell ref="AP119:AX119"/>
    <mergeCell ref="C120:I120"/>
    <mergeCell ref="J120:O120"/>
    <mergeCell ref="P120:X120"/>
    <mergeCell ref="Y120:AB120"/>
    <mergeCell ref="AC120:AG120"/>
    <mergeCell ref="AH120:AK120"/>
    <mergeCell ref="AL120:AO120"/>
    <mergeCell ref="AP120:AX120"/>
    <mergeCell ref="A114:B114"/>
    <mergeCell ref="A113:B113"/>
    <mergeCell ref="A112:B112"/>
    <mergeCell ref="C114:I114"/>
    <mergeCell ref="J114:O114"/>
    <mergeCell ref="P114:X114"/>
    <mergeCell ref="Y114:AB114"/>
    <mergeCell ref="AC114:AG114"/>
    <mergeCell ref="AH114:AK114"/>
    <mergeCell ref="AL114:AO114"/>
    <mergeCell ref="AP114:AX114"/>
    <mergeCell ref="A117:B117"/>
    <mergeCell ref="A116:B116"/>
    <mergeCell ref="A115:B115"/>
    <mergeCell ref="C115:I115"/>
    <mergeCell ref="J115:O115"/>
    <mergeCell ref="P115:X115"/>
    <mergeCell ref="Y115:AB115"/>
    <mergeCell ref="AC115:AG115"/>
    <mergeCell ref="AH115:AK115"/>
    <mergeCell ref="AL115:AO115"/>
    <mergeCell ref="AP115:AX115"/>
    <mergeCell ref="C116:I116"/>
    <mergeCell ref="J116:O116"/>
    <mergeCell ref="P116:X116"/>
    <mergeCell ref="Y116:AB116"/>
    <mergeCell ref="AC116:AG116"/>
    <mergeCell ref="AH116:AK116"/>
    <mergeCell ref="C112:I112"/>
    <mergeCell ref="J112:O112"/>
    <mergeCell ref="P112:X112"/>
    <mergeCell ref="Y112:AB112"/>
    <mergeCell ref="AL125:AO125"/>
    <mergeCell ref="AP125:AX125"/>
    <mergeCell ref="C126:I126"/>
    <mergeCell ref="J126:O126"/>
    <mergeCell ref="P126:X126"/>
    <mergeCell ref="Y126:AB126"/>
    <mergeCell ref="AC126:AG126"/>
    <mergeCell ref="AH126:AK126"/>
    <mergeCell ref="AL126:AO126"/>
    <mergeCell ref="AP126:AX126"/>
    <mergeCell ref="C127:I127"/>
    <mergeCell ref="J127:O127"/>
    <mergeCell ref="P127:X127"/>
    <mergeCell ref="Y127:AB127"/>
    <mergeCell ref="AC127:AG127"/>
    <mergeCell ref="AH127:AK127"/>
    <mergeCell ref="AL127:AO127"/>
    <mergeCell ref="AP127:AX127"/>
    <mergeCell ref="A127:B127"/>
    <mergeCell ref="C128:I128"/>
    <mergeCell ref="J128:O128"/>
    <mergeCell ref="P128:X128"/>
    <mergeCell ref="Y128:AB128"/>
    <mergeCell ref="AC128:AG128"/>
    <mergeCell ref="AH128:AK128"/>
    <mergeCell ref="AL128:AO128"/>
    <mergeCell ref="AP128:AX128"/>
    <mergeCell ref="C129:I129"/>
    <mergeCell ref="J129:O129"/>
    <mergeCell ref="P129:X129"/>
    <mergeCell ref="Y129:AB129"/>
    <mergeCell ref="AC129:AG129"/>
    <mergeCell ref="AH129:AK129"/>
    <mergeCell ref="AL129:AO129"/>
    <mergeCell ref="AP129:AX129"/>
    <mergeCell ref="AC131:AG131"/>
    <mergeCell ref="AH131:AK131"/>
    <mergeCell ref="AL131:AO131"/>
    <mergeCell ref="AP131:AX131"/>
    <mergeCell ref="A123:B123"/>
    <mergeCell ref="C123:I123"/>
    <mergeCell ref="J123:O123"/>
    <mergeCell ref="P123:X123"/>
    <mergeCell ref="Y123:AB123"/>
    <mergeCell ref="AC123:AG123"/>
    <mergeCell ref="AH123:AK123"/>
    <mergeCell ref="AL123:AO123"/>
    <mergeCell ref="AP123:AX123"/>
    <mergeCell ref="A126:B126"/>
    <mergeCell ref="A125:B125"/>
    <mergeCell ref="A124:B124"/>
    <mergeCell ref="C124:I124"/>
    <mergeCell ref="J124:O124"/>
    <mergeCell ref="P124:X124"/>
    <mergeCell ref="Y124:AB124"/>
    <mergeCell ref="AC124:AG124"/>
    <mergeCell ref="AH124:AK124"/>
    <mergeCell ref="AL124:AO124"/>
    <mergeCell ref="AP124:AX124"/>
    <mergeCell ref="C125:I125"/>
    <mergeCell ref="J125:O125"/>
    <mergeCell ref="P125:X125"/>
    <mergeCell ref="Y125:AB125"/>
    <mergeCell ref="AC125:AG125"/>
    <mergeCell ref="AH125:AK125"/>
    <mergeCell ref="A129:B129"/>
    <mergeCell ref="A128:B128"/>
    <mergeCell ref="A132:B132"/>
    <mergeCell ref="A131:B131"/>
    <mergeCell ref="A130:B130"/>
    <mergeCell ref="C132:I132"/>
    <mergeCell ref="J132:O132"/>
    <mergeCell ref="P132:X132"/>
    <mergeCell ref="Y132:AB132"/>
    <mergeCell ref="AC132:AG132"/>
    <mergeCell ref="AH132:AK132"/>
    <mergeCell ref="AL132:AO132"/>
    <mergeCell ref="AP132:AX132"/>
    <mergeCell ref="A133:B133"/>
    <mergeCell ref="C133:I133"/>
    <mergeCell ref="J133:O133"/>
    <mergeCell ref="P133:X133"/>
    <mergeCell ref="Y133:AB133"/>
    <mergeCell ref="AC133:AG133"/>
    <mergeCell ref="AH133:AK133"/>
    <mergeCell ref="AL133:AO133"/>
    <mergeCell ref="AP133:AX133"/>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138:B138"/>
    <mergeCell ref="A137:B137"/>
    <mergeCell ref="A136:B136"/>
    <mergeCell ref="C137:I137"/>
    <mergeCell ref="J137:O137"/>
    <mergeCell ref="P137:X137"/>
    <mergeCell ref="Y137:AB137"/>
    <mergeCell ref="AC137:AG137"/>
    <mergeCell ref="AH137:AK137"/>
    <mergeCell ref="AL137:AO137"/>
    <mergeCell ref="AP137:AX137"/>
    <mergeCell ref="C138:I138"/>
    <mergeCell ref="J138:O138"/>
    <mergeCell ref="P138:X138"/>
    <mergeCell ref="Y138:AB138"/>
    <mergeCell ref="AC138:AG138"/>
    <mergeCell ref="AH138:AK138"/>
    <mergeCell ref="AL138:AO138"/>
    <mergeCell ref="AP138:AX138"/>
    <mergeCell ref="P143:X143"/>
    <mergeCell ref="Y143:AB143"/>
    <mergeCell ref="AC143:AG143"/>
    <mergeCell ref="AH143:AK143"/>
    <mergeCell ref="A146:B146"/>
    <mergeCell ref="A145:B145"/>
    <mergeCell ref="C146:I146"/>
    <mergeCell ref="J146:O146"/>
    <mergeCell ref="P146:X146"/>
    <mergeCell ref="Y146:AB146"/>
    <mergeCell ref="AC146:AG146"/>
    <mergeCell ref="AH146:AK146"/>
    <mergeCell ref="AL146:AO146"/>
    <mergeCell ref="AP146:AX146"/>
    <mergeCell ref="AL143:AO143"/>
    <mergeCell ref="AP143:AX143"/>
    <mergeCell ref="C144:I144"/>
    <mergeCell ref="J144:O144"/>
    <mergeCell ref="P144:X144"/>
    <mergeCell ref="Y144:AB144"/>
    <mergeCell ref="AC144:AG144"/>
    <mergeCell ref="AH144:AK144"/>
    <mergeCell ref="AL144:AO144"/>
    <mergeCell ref="AP144:AX144"/>
    <mergeCell ref="C145:I145"/>
    <mergeCell ref="J145:O145"/>
    <mergeCell ref="P145:X145"/>
    <mergeCell ref="Y145:AB145"/>
    <mergeCell ref="AC145:AG145"/>
    <mergeCell ref="AH145:AK145"/>
    <mergeCell ref="AL145:AO145"/>
    <mergeCell ref="AP145:AX145"/>
    <mergeCell ref="C149:I149"/>
    <mergeCell ref="J149:O149"/>
    <mergeCell ref="P149:X149"/>
    <mergeCell ref="Y149:AB149"/>
    <mergeCell ref="AC149:AG149"/>
    <mergeCell ref="AH149:AK149"/>
    <mergeCell ref="AL149:AO149"/>
    <mergeCell ref="AP149:AX149"/>
    <mergeCell ref="A141:B141"/>
    <mergeCell ref="A140:B140"/>
    <mergeCell ref="A139:B139"/>
    <mergeCell ref="C141:I141"/>
    <mergeCell ref="J141:O141"/>
    <mergeCell ref="P141:X141"/>
    <mergeCell ref="Y141:AB141"/>
    <mergeCell ref="AC141:AG141"/>
    <mergeCell ref="AH141:AK141"/>
    <mergeCell ref="AL141:AO141"/>
    <mergeCell ref="AP141:AX141"/>
    <mergeCell ref="A144:B144"/>
    <mergeCell ref="A143:B143"/>
    <mergeCell ref="A142:B142"/>
    <mergeCell ref="C142:I142"/>
    <mergeCell ref="J142:O142"/>
    <mergeCell ref="P142:X142"/>
    <mergeCell ref="Y142:AB142"/>
    <mergeCell ref="AC142:AG142"/>
    <mergeCell ref="AH142:AK142"/>
    <mergeCell ref="AL142:AO142"/>
    <mergeCell ref="AP142:AX142"/>
    <mergeCell ref="C143:I143"/>
    <mergeCell ref="J143:O143"/>
    <mergeCell ref="AH151:AK151"/>
    <mergeCell ref="AL151:AO151"/>
    <mergeCell ref="AP151:AX151"/>
    <mergeCell ref="C152:I152"/>
    <mergeCell ref="J152:O152"/>
    <mergeCell ref="P152:X152"/>
    <mergeCell ref="Y152:AB152"/>
    <mergeCell ref="AC152:AG152"/>
    <mergeCell ref="AH152:AK152"/>
    <mergeCell ref="A156:B156"/>
    <mergeCell ref="A155:B155"/>
    <mergeCell ref="A154:B154"/>
    <mergeCell ref="C155:I155"/>
    <mergeCell ref="J155:O155"/>
    <mergeCell ref="P155:X155"/>
    <mergeCell ref="Y155:AB155"/>
    <mergeCell ref="AC155:AG155"/>
    <mergeCell ref="AH155:AK155"/>
    <mergeCell ref="AL155:AO155"/>
    <mergeCell ref="AP155:AX155"/>
    <mergeCell ref="C156:I156"/>
    <mergeCell ref="J156:O156"/>
    <mergeCell ref="P156:X156"/>
    <mergeCell ref="Y156:AB156"/>
    <mergeCell ref="AC156:AG156"/>
    <mergeCell ref="AH156:AK156"/>
    <mergeCell ref="AL156:AO156"/>
    <mergeCell ref="AP156:AX156"/>
    <mergeCell ref="AL154:AO154"/>
    <mergeCell ref="AP154:AX154"/>
    <mergeCell ref="AC163:AG163"/>
    <mergeCell ref="AH163:AK163"/>
    <mergeCell ref="AL163:AO163"/>
    <mergeCell ref="A159:B159"/>
    <mergeCell ref="A158:B158"/>
    <mergeCell ref="A157:B157"/>
    <mergeCell ref="C159:I159"/>
    <mergeCell ref="J159:O159"/>
    <mergeCell ref="P159:X159"/>
    <mergeCell ref="Y159:AB159"/>
    <mergeCell ref="AC159:AG159"/>
    <mergeCell ref="AH159:AK159"/>
    <mergeCell ref="AL159:AO159"/>
    <mergeCell ref="AP159:AX159"/>
    <mergeCell ref="A150:B150"/>
    <mergeCell ref="A149:B149"/>
    <mergeCell ref="C150:I150"/>
    <mergeCell ref="J150:O150"/>
    <mergeCell ref="P150:X150"/>
    <mergeCell ref="Y150:AB150"/>
    <mergeCell ref="AC150:AG150"/>
    <mergeCell ref="AH150:AK150"/>
    <mergeCell ref="AL150:AO150"/>
    <mergeCell ref="AP150:AX150"/>
    <mergeCell ref="A153:B153"/>
    <mergeCell ref="A152:B152"/>
    <mergeCell ref="A151:B151"/>
    <mergeCell ref="C151:I151"/>
    <mergeCell ref="J151:O151"/>
    <mergeCell ref="P151:X151"/>
    <mergeCell ref="Y151:AB151"/>
    <mergeCell ref="AC151:AG151"/>
    <mergeCell ref="A162:B162"/>
    <mergeCell ref="A165:B165"/>
    <mergeCell ref="A164:B164"/>
    <mergeCell ref="A163:B163"/>
    <mergeCell ref="C164:I164"/>
    <mergeCell ref="J164:O164"/>
    <mergeCell ref="P164:X164"/>
    <mergeCell ref="Y164:AB164"/>
    <mergeCell ref="AC164:AG164"/>
    <mergeCell ref="AH164:AK164"/>
    <mergeCell ref="AL164:AO164"/>
    <mergeCell ref="AP164:AX164"/>
    <mergeCell ref="C165:I165"/>
    <mergeCell ref="J165:O165"/>
    <mergeCell ref="P165:X165"/>
    <mergeCell ref="Y165:AB165"/>
    <mergeCell ref="AC165:AG165"/>
    <mergeCell ref="AH165:AK165"/>
    <mergeCell ref="AL165:AO165"/>
    <mergeCell ref="AP165:AX165"/>
    <mergeCell ref="C162:I162"/>
    <mergeCell ref="J162:O162"/>
    <mergeCell ref="P162:X162"/>
    <mergeCell ref="Y162:AB162"/>
    <mergeCell ref="AC162:AG162"/>
    <mergeCell ref="AH162:AK162"/>
    <mergeCell ref="AL162:AO162"/>
    <mergeCell ref="AP162:AX162"/>
    <mergeCell ref="C163:I163"/>
    <mergeCell ref="J163:O163"/>
    <mergeCell ref="P163:X163"/>
    <mergeCell ref="Y163:AB163"/>
    <mergeCell ref="AH169:AK169"/>
    <mergeCell ref="AL169:AO169"/>
    <mergeCell ref="AP169:AX169"/>
    <mergeCell ref="C170:I170"/>
    <mergeCell ref="J170:O170"/>
    <mergeCell ref="P170:X170"/>
    <mergeCell ref="Y170:AB170"/>
    <mergeCell ref="AC170:AG170"/>
    <mergeCell ref="AH170:AK170"/>
    <mergeCell ref="A172:B172"/>
    <mergeCell ref="C166:I166"/>
    <mergeCell ref="J166:O166"/>
    <mergeCell ref="P166:X166"/>
    <mergeCell ref="Y166:AB166"/>
    <mergeCell ref="AC166:AG166"/>
    <mergeCell ref="AH166:AK166"/>
    <mergeCell ref="AL166:AO166"/>
    <mergeCell ref="AP166:AX166"/>
    <mergeCell ref="C167:I167"/>
    <mergeCell ref="J167:O167"/>
    <mergeCell ref="P167:X167"/>
    <mergeCell ref="Y167:AB167"/>
    <mergeCell ref="AC167:AG167"/>
    <mergeCell ref="AH167:AK167"/>
    <mergeCell ref="AL167:AO167"/>
    <mergeCell ref="AP167:AX167"/>
    <mergeCell ref="P180:X180"/>
    <mergeCell ref="Y180:AB180"/>
    <mergeCell ref="AC180:AG180"/>
    <mergeCell ref="AH180:AK180"/>
    <mergeCell ref="AL180:AO180"/>
    <mergeCell ref="AP180:AX180"/>
    <mergeCell ref="C181:I181"/>
    <mergeCell ref="J181:O181"/>
    <mergeCell ref="P181:X181"/>
    <mergeCell ref="Y181:AB181"/>
    <mergeCell ref="AC181:AG181"/>
    <mergeCell ref="AH181:AK181"/>
    <mergeCell ref="AL181:AO181"/>
    <mergeCell ref="A168:B168"/>
    <mergeCell ref="A167:B167"/>
    <mergeCell ref="A166:B166"/>
    <mergeCell ref="C168:I168"/>
    <mergeCell ref="J168:O168"/>
    <mergeCell ref="P168:X168"/>
    <mergeCell ref="Y168:AB168"/>
    <mergeCell ref="AC168:AG168"/>
    <mergeCell ref="AH168:AK168"/>
    <mergeCell ref="AL168:AO168"/>
    <mergeCell ref="AP168:AX168"/>
    <mergeCell ref="A171:B171"/>
    <mergeCell ref="A170:B170"/>
    <mergeCell ref="A169:B169"/>
    <mergeCell ref="C169:I169"/>
    <mergeCell ref="J169:O169"/>
    <mergeCell ref="P169:X169"/>
    <mergeCell ref="Y169:AB169"/>
    <mergeCell ref="AC169:AG169"/>
    <mergeCell ref="A183:B183"/>
    <mergeCell ref="A182:B182"/>
    <mergeCell ref="A181:B181"/>
    <mergeCell ref="C182:I182"/>
    <mergeCell ref="J182:O182"/>
    <mergeCell ref="P182:X182"/>
    <mergeCell ref="Y182:AB182"/>
    <mergeCell ref="AC182:AG182"/>
    <mergeCell ref="AH182:AK182"/>
    <mergeCell ref="AL182:AO182"/>
    <mergeCell ref="AP182:AX182"/>
    <mergeCell ref="C183:I183"/>
    <mergeCell ref="J183:O183"/>
    <mergeCell ref="P183:X183"/>
    <mergeCell ref="Y183:AB183"/>
    <mergeCell ref="AC183:AG183"/>
    <mergeCell ref="AH183:AK183"/>
    <mergeCell ref="AL183:AO183"/>
    <mergeCell ref="AP183:AX183"/>
    <mergeCell ref="A177:B177"/>
    <mergeCell ref="A176:B176"/>
    <mergeCell ref="A175:B175"/>
    <mergeCell ref="C177:I177"/>
    <mergeCell ref="J177:O177"/>
    <mergeCell ref="P177:X177"/>
    <mergeCell ref="Y177:AB177"/>
    <mergeCell ref="AC177:AG177"/>
    <mergeCell ref="AH177:AK177"/>
    <mergeCell ref="AL177:AO177"/>
    <mergeCell ref="AP177:AX177"/>
    <mergeCell ref="A180:B180"/>
    <mergeCell ref="A179:B179"/>
    <mergeCell ref="A178:B178"/>
    <mergeCell ref="C178:I178"/>
    <mergeCell ref="J178:O178"/>
    <mergeCell ref="P178:X178"/>
    <mergeCell ref="Y178:AB178"/>
    <mergeCell ref="AC178:AG178"/>
    <mergeCell ref="AH178:AK178"/>
    <mergeCell ref="AL178:AO178"/>
    <mergeCell ref="AP178:AX178"/>
    <mergeCell ref="C179:I179"/>
    <mergeCell ref="J179:O179"/>
    <mergeCell ref="P179:X179"/>
    <mergeCell ref="Y179:AB179"/>
    <mergeCell ref="AC179:AG179"/>
    <mergeCell ref="AH179:AK179"/>
    <mergeCell ref="AL179:AO179"/>
    <mergeCell ref="AP179:AX179"/>
    <mergeCell ref="C180:I180"/>
    <mergeCell ref="J180:O180"/>
    <mergeCell ref="A185:B185"/>
    <mergeCell ref="A184:B184"/>
    <mergeCell ref="C184:I184"/>
    <mergeCell ref="J184:O184"/>
    <mergeCell ref="P184:X184"/>
    <mergeCell ref="Y184:AB184"/>
    <mergeCell ref="AC184:AG184"/>
    <mergeCell ref="AH184:AK184"/>
    <mergeCell ref="AL184:AO184"/>
    <mergeCell ref="AP184:AX184"/>
    <mergeCell ref="C185:I185"/>
    <mergeCell ref="J185:O185"/>
    <mergeCell ref="P185:X185"/>
    <mergeCell ref="Y185:AB185"/>
    <mergeCell ref="AC185:AG185"/>
    <mergeCell ref="AH185:AK185"/>
    <mergeCell ref="AL185:AO185"/>
    <mergeCell ref="AP185:AX185"/>
  </mergeCells>
  <phoneticPr fontId="5"/>
  <conditionalFormatting sqref="AL4:AO8">
    <cfRule type="expression" dxfId="199" priority="489">
      <formula>IF(AND(AL4&gt;=0, RIGHT(TEXT(AL4,"0.#"),1)&lt;&gt;"."),TRUE,FALSE)</formula>
    </cfRule>
    <cfRule type="expression" dxfId="198" priority="490">
      <formula>IF(AND(AL4&gt;=0, RIGHT(TEXT(AL4,"0.#"),1)="."),TRUE,FALSE)</formula>
    </cfRule>
    <cfRule type="expression" dxfId="197" priority="491">
      <formula>IF(AND(AL4&lt;0, RIGHT(TEXT(AL4,"0.#"),1)&lt;&gt;"."),TRUE,FALSE)</formula>
    </cfRule>
    <cfRule type="expression" dxfId="196" priority="492">
      <formula>IF(AND(AL4&lt;0, RIGHT(TEXT(AL4,"0.#"),1)="."),TRUE,FALSE)</formula>
    </cfRule>
  </conditionalFormatting>
  <conditionalFormatting sqref="Y4:Y8">
    <cfRule type="expression" dxfId="195" priority="487">
      <formula>IF(RIGHT(TEXT(Y4,"0.#"),1)=".",FALSE,TRUE)</formula>
    </cfRule>
    <cfRule type="expression" dxfId="194" priority="488">
      <formula>IF(RIGHT(TEXT(Y4,"0.#"),1)=".",TRUE,FALSE)</formula>
    </cfRule>
  </conditionalFormatting>
  <conditionalFormatting sqref="AL12:AO18">
    <cfRule type="expression" dxfId="193" priority="483">
      <formula>IF(AND(AL12&gt;=0, RIGHT(TEXT(AL12,"0.#"),1)&lt;&gt;"."),TRUE,FALSE)</formula>
    </cfRule>
    <cfRule type="expression" dxfId="192" priority="484">
      <formula>IF(AND(AL12&gt;=0, RIGHT(TEXT(AL12,"0.#"),1)="."),TRUE,FALSE)</formula>
    </cfRule>
    <cfRule type="expression" dxfId="191" priority="485">
      <formula>IF(AND(AL12&lt;0, RIGHT(TEXT(AL12,"0.#"),1)&lt;&gt;"."),TRUE,FALSE)</formula>
    </cfRule>
    <cfRule type="expression" dxfId="190" priority="486">
      <formula>IF(AND(AL12&lt;0, RIGHT(TEXT(AL12,"0.#"),1)="."),TRUE,FALSE)</formula>
    </cfRule>
  </conditionalFormatting>
  <conditionalFormatting sqref="Y12:Y18">
    <cfRule type="expression" dxfId="189" priority="481">
      <formula>IF(RIGHT(TEXT(Y12,"0.#"),1)=".",FALSE,TRUE)</formula>
    </cfRule>
    <cfRule type="expression" dxfId="188" priority="482">
      <formula>IF(RIGHT(TEXT(Y12,"0.#"),1)=".",TRUE,FALSE)</formula>
    </cfRule>
  </conditionalFormatting>
  <conditionalFormatting sqref="AL22:AO23">
    <cfRule type="expression" dxfId="187" priority="477">
      <formula>IF(AND(AL22&gt;=0, RIGHT(TEXT(AL22,"0.#"),1)&lt;&gt;"."),TRUE,FALSE)</formula>
    </cfRule>
    <cfRule type="expression" dxfId="186" priority="478">
      <formula>IF(AND(AL22&gt;=0, RIGHT(TEXT(AL22,"0.#"),1)="."),TRUE,FALSE)</formula>
    </cfRule>
    <cfRule type="expression" dxfId="185" priority="479">
      <formula>IF(AND(AL22&lt;0, RIGHT(TEXT(AL22,"0.#"),1)&lt;&gt;"."),TRUE,FALSE)</formula>
    </cfRule>
    <cfRule type="expression" dxfId="184" priority="480">
      <formula>IF(AND(AL22&lt;0, RIGHT(TEXT(AL22,"0.#"),1)="."),TRUE,FALSE)</formula>
    </cfRule>
  </conditionalFormatting>
  <conditionalFormatting sqref="Y22:Y23">
    <cfRule type="expression" dxfId="183" priority="475">
      <formula>IF(RIGHT(TEXT(Y22,"0.#"),1)=".",FALSE,TRUE)</formula>
    </cfRule>
    <cfRule type="expression" dxfId="182" priority="476">
      <formula>IF(RIGHT(TEXT(Y22,"0.#"),1)=".",TRUE,FALSE)</formula>
    </cfRule>
  </conditionalFormatting>
  <conditionalFormatting sqref="AL27:AO27">
    <cfRule type="expression" dxfId="181" priority="471">
      <formula>IF(AND(AL27&gt;=0, RIGHT(TEXT(AL27,"0.#"),1)&lt;&gt;"."),TRUE,FALSE)</formula>
    </cfRule>
    <cfRule type="expression" dxfId="180" priority="472">
      <formula>IF(AND(AL27&gt;=0, RIGHT(TEXT(AL27,"0.#"),1)="."),TRUE,FALSE)</formula>
    </cfRule>
    <cfRule type="expression" dxfId="179" priority="473">
      <formula>IF(AND(AL27&lt;0, RIGHT(TEXT(AL27,"0.#"),1)&lt;&gt;"."),TRUE,FALSE)</formula>
    </cfRule>
    <cfRule type="expression" dxfId="178" priority="474">
      <formula>IF(AND(AL27&lt;0, RIGHT(TEXT(AL27,"0.#"),1)="."),TRUE,FALSE)</formula>
    </cfRule>
  </conditionalFormatting>
  <conditionalFormatting sqref="Y27:Y32">
    <cfRule type="expression" dxfId="177" priority="469">
      <formula>IF(RIGHT(TEXT(Y27,"0.#"),1)=".",FALSE,TRUE)</formula>
    </cfRule>
    <cfRule type="expression" dxfId="176" priority="470">
      <formula>IF(RIGHT(TEXT(Y27,"0.#"),1)=".",TRUE,FALSE)</formula>
    </cfRule>
  </conditionalFormatting>
  <conditionalFormatting sqref="AL28:AO28">
    <cfRule type="expression" dxfId="175" priority="239">
      <formula>IF(AND(AL28&gt;=0, RIGHT(TEXT(AL28,"0.#"),1)&lt;&gt;"."),TRUE,FALSE)</formula>
    </cfRule>
    <cfRule type="expression" dxfId="174" priority="240">
      <formula>IF(AND(AL28&gt;=0, RIGHT(TEXT(AL28,"0.#"),1)="."),TRUE,FALSE)</formula>
    </cfRule>
    <cfRule type="expression" dxfId="173" priority="241">
      <formula>IF(AND(AL28&lt;0, RIGHT(TEXT(AL28,"0.#"),1)&lt;&gt;"."),TRUE,FALSE)</formula>
    </cfRule>
    <cfRule type="expression" dxfId="172" priority="242">
      <formula>IF(AND(AL28&lt;0, RIGHT(TEXT(AL28,"0.#"),1)="."),TRUE,FALSE)</formula>
    </cfRule>
  </conditionalFormatting>
  <conditionalFormatting sqref="AL29:AO29">
    <cfRule type="expression" dxfId="171" priority="235">
      <formula>IF(AND(AL29&gt;=0, RIGHT(TEXT(AL29,"0.#"),1)&lt;&gt;"."),TRUE,FALSE)</formula>
    </cfRule>
    <cfRule type="expression" dxfId="170" priority="236">
      <formula>IF(AND(AL29&gt;=0, RIGHT(TEXT(AL29,"0.#"),1)="."),TRUE,FALSE)</formula>
    </cfRule>
    <cfRule type="expression" dxfId="169" priority="237">
      <formula>IF(AND(AL29&lt;0, RIGHT(TEXT(AL29,"0.#"),1)&lt;&gt;"."),TRUE,FALSE)</formula>
    </cfRule>
    <cfRule type="expression" dxfId="168" priority="238">
      <formula>IF(AND(AL29&lt;0, RIGHT(TEXT(AL29,"0.#"),1)="."),TRUE,FALSE)</formula>
    </cfRule>
  </conditionalFormatting>
  <conditionalFormatting sqref="AL30:AO30">
    <cfRule type="expression" dxfId="167" priority="231">
      <formula>IF(AND(AL30&gt;=0, RIGHT(TEXT(AL30,"0.#"),1)&lt;&gt;"."),TRUE,FALSE)</formula>
    </cfRule>
    <cfRule type="expression" dxfId="166" priority="232">
      <formula>IF(AND(AL30&gt;=0, RIGHT(TEXT(AL30,"0.#"),1)="."),TRUE,FALSE)</formula>
    </cfRule>
    <cfRule type="expression" dxfId="165" priority="233">
      <formula>IF(AND(AL30&lt;0, RIGHT(TEXT(AL30,"0.#"),1)&lt;&gt;"."),TRUE,FALSE)</formula>
    </cfRule>
    <cfRule type="expression" dxfId="164" priority="234">
      <formula>IF(AND(AL30&lt;0, RIGHT(TEXT(AL30,"0.#"),1)="."),TRUE,FALSE)</formula>
    </cfRule>
  </conditionalFormatting>
  <conditionalFormatting sqref="AL31:AO31">
    <cfRule type="expression" dxfId="163" priority="227">
      <formula>IF(AND(AL31&gt;=0, RIGHT(TEXT(AL31,"0.#"),1)&lt;&gt;"."),TRUE,FALSE)</formula>
    </cfRule>
    <cfRule type="expression" dxfId="162" priority="228">
      <formula>IF(AND(AL31&gt;=0, RIGHT(TEXT(AL31,"0.#"),1)="."),TRUE,FALSE)</formula>
    </cfRule>
    <cfRule type="expression" dxfId="161" priority="229">
      <formula>IF(AND(AL31&lt;0, RIGHT(TEXT(AL31,"0.#"),1)&lt;&gt;"."),TRUE,FALSE)</formula>
    </cfRule>
    <cfRule type="expression" dxfId="160" priority="230">
      <formula>IF(AND(AL31&lt;0, RIGHT(TEXT(AL31,"0.#"),1)="."),TRUE,FALSE)</formula>
    </cfRule>
  </conditionalFormatting>
  <conditionalFormatting sqref="AL32:AO32">
    <cfRule type="expression" dxfId="159" priority="223">
      <formula>IF(AND(AL32&gt;=0, RIGHT(TEXT(AL32,"0.#"),1)&lt;&gt;"."),TRUE,FALSE)</formula>
    </cfRule>
    <cfRule type="expression" dxfId="158" priority="224">
      <formula>IF(AND(AL32&gt;=0, RIGHT(TEXT(AL32,"0.#"),1)="."),TRUE,FALSE)</formula>
    </cfRule>
    <cfRule type="expression" dxfId="157" priority="225">
      <formula>IF(AND(AL32&lt;0, RIGHT(TEXT(AL32,"0.#"),1)&lt;&gt;"."),TRUE,FALSE)</formula>
    </cfRule>
    <cfRule type="expression" dxfId="156" priority="226">
      <formula>IF(AND(AL32&lt;0, RIGHT(TEXT(AL32,"0.#"),1)="."),TRUE,FALSE)</formula>
    </cfRule>
  </conditionalFormatting>
  <conditionalFormatting sqref="AL176:AO185">
    <cfRule type="expression" dxfId="155" priority="153">
      <formula>IF(AND(AL176&gt;=0, RIGHT(TEXT(AL176,"0.#"),1)&lt;&gt;"."),TRUE,FALSE)</formula>
    </cfRule>
    <cfRule type="expression" dxfId="154" priority="154">
      <formula>IF(AND(AL176&gt;=0, RIGHT(TEXT(AL176,"0.#"),1)="."),TRUE,FALSE)</formula>
    </cfRule>
    <cfRule type="expression" dxfId="153" priority="155">
      <formula>IF(AND(AL176&lt;0, RIGHT(TEXT(AL176,"0.#"),1)&lt;&gt;"."),TRUE,FALSE)</formula>
    </cfRule>
    <cfRule type="expression" dxfId="152" priority="156">
      <formula>IF(AND(AL176&lt;0, RIGHT(TEXT(AL176,"0.#"),1)="."),TRUE,FALSE)</formula>
    </cfRule>
  </conditionalFormatting>
  <conditionalFormatting sqref="Y176:Y185">
    <cfRule type="expression" dxfId="151" priority="151">
      <formula>IF(RIGHT(TEXT(Y176,"0.#"),1)=".",FALSE,TRUE)</formula>
    </cfRule>
    <cfRule type="expression" dxfId="150" priority="152">
      <formula>IF(RIGHT(TEXT(Y176,"0.#"),1)=".",TRUE,FALSE)</formula>
    </cfRule>
  </conditionalFormatting>
  <conditionalFormatting sqref="Y163:Y172">
    <cfRule type="expression" dxfId="149" priority="149">
      <formula>IF(RIGHT(TEXT(Y163,"0.#"),1)=".",FALSE,TRUE)</formula>
    </cfRule>
    <cfRule type="expression" dxfId="148" priority="150">
      <formula>IF(RIGHT(TEXT(Y163,"0.#"),1)=".",TRUE,FALSE)</formula>
    </cfRule>
  </conditionalFormatting>
  <conditionalFormatting sqref="AL163:AO172">
    <cfRule type="expression" dxfId="147" priority="145">
      <formula>IF(AND(AL163&gt;=0, RIGHT(TEXT(AL163,"0.#"),1)&lt;&gt;"."),TRUE,FALSE)</formula>
    </cfRule>
    <cfRule type="expression" dxfId="146" priority="146">
      <formula>IF(AND(AL163&gt;=0, RIGHT(TEXT(AL163,"0.#"),1)="."),TRUE,FALSE)</formula>
    </cfRule>
    <cfRule type="expression" dxfId="145" priority="147">
      <formula>IF(AND(AL163&lt;0, RIGHT(TEXT(AL163,"0.#"),1)&lt;&gt;"."),TRUE,FALSE)</formula>
    </cfRule>
    <cfRule type="expression" dxfId="144" priority="148">
      <formula>IF(AND(AL163&lt;0, RIGHT(TEXT(AL163,"0.#"),1)="."),TRUE,FALSE)</formula>
    </cfRule>
  </conditionalFormatting>
  <conditionalFormatting sqref="AL150:AO159">
    <cfRule type="expression" dxfId="143" priority="141">
      <formula>IF(AND(AL150&gt;=0, RIGHT(TEXT(AL150,"0.#"),1)&lt;&gt;"."),TRUE,FALSE)</formula>
    </cfRule>
    <cfRule type="expression" dxfId="142" priority="142">
      <formula>IF(AND(AL150&gt;=0, RIGHT(TEXT(AL150,"0.#"),1)="."),TRUE,FALSE)</formula>
    </cfRule>
    <cfRule type="expression" dxfId="141" priority="143">
      <formula>IF(AND(AL150&lt;0, RIGHT(TEXT(AL150,"0.#"),1)&lt;&gt;"."),TRUE,FALSE)</formula>
    </cfRule>
    <cfRule type="expression" dxfId="140" priority="144">
      <formula>IF(AND(AL150&lt;0, RIGHT(TEXT(AL150,"0.#"),1)="."),TRUE,FALSE)</formula>
    </cfRule>
  </conditionalFormatting>
  <conditionalFormatting sqref="Y150:Y159">
    <cfRule type="expression" dxfId="139" priority="139">
      <formula>IF(RIGHT(TEXT(Y150,"0.#"),1)=".",FALSE,TRUE)</formula>
    </cfRule>
    <cfRule type="expression" dxfId="138" priority="140">
      <formula>IF(RIGHT(TEXT(Y150,"0.#"),1)=".",TRUE,FALSE)</formula>
    </cfRule>
  </conditionalFormatting>
  <conditionalFormatting sqref="Y137:Y146">
    <cfRule type="expression" dxfId="137" priority="137">
      <formula>IF(RIGHT(TEXT(Y137,"0.#"),1)=".",FALSE,TRUE)</formula>
    </cfRule>
    <cfRule type="expression" dxfId="136" priority="138">
      <formula>IF(RIGHT(TEXT(Y137,"0.#"),1)=".",TRUE,FALSE)</formula>
    </cfRule>
  </conditionalFormatting>
  <conditionalFormatting sqref="AL137:AO146">
    <cfRule type="expression" dxfId="135" priority="133">
      <formula>IF(AND(AL137&gt;=0, RIGHT(TEXT(AL137,"0.#"),1)&lt;&gt;"."),TRUE,FALSE)</formula>
    </cfRule>
    <cfRule type="expression" dxfId="134" priority="134">
      <formula>IF(AND(AL137&gt;=0, RIGHT(TEXT(AL137,"0.#"),1)="."),TRUE,FALSE)</formula>
    </cfRule>
    <cfRule type="expression" dxfId="133" priority="135">
      <formula>IF(AND(AL137&lt;0, RIGHT(TEXT(AL137,"0.#"),1)&lt;&gt;"."),TRUE,FALSE)</formula>
    </cfRule>
    <cfRule type="expression" dxfId="132" priority="136">
      <formula>IF(AND(AL137&lt;0, RIGHT(TEXT(AL137,"0.#"),1)="."),TRUE,FALSE)</formula>
    </cfRule>
  </conditionalFormatting>
  <conditionalFormatting sqref="AL124:AO133">
    <cfRule type="expression" dxfId="131" priority="129">
      <formula>IF(AND(AL124&gt;=0, RIGHT(TEXT(AL124,"0.#"),1)&lt;&gt;"."),TRUE,FALSE)</formula>
    </cfRule>
    <cfRule type="expression" dxfId="130" priority="130">
      <formula>IF(AND(AL124&gt;=0, RIGHT(TEXT(AL124,"0.#"),1)="."),TRUE,FALSE)</formula>
    </cfRule>
    <cfRule type="expression" dxfId="129" priority="131">
      <formula>IF(AND(AL124&lt;0, RIGHT(TEXT(AL124,"0.#"),1)&lt;&gt;"."),TRUE,FALSE)</formula>
    </cfRule>
    <cfRule type="expression" dxfId="128" priority="132">
      <formula>IF(AND(AL124&lt;0, RIGHT(TEXT(AL124,"0.#"),1)="."),TRUE,FALSE)</formula>
    </cfRule>
  </conditionalFormatting>
  <conditionalFormatting sqref="Y124:Y133">
    <cfRule type="expression" dxfId="127" priority="127">
      <formula>IF(RIGHT(TEXT(Y124,"0.#"),1)=".",FALSE,TRUE)</formula>
    </cfRule>
    <cfRule type="expression" dxfId="126" priority="128">
      <formula>IF(RIGHT(TEXT(Y124,"0.#"),1)=".",TRUE,FALSE)</formula>
    </cfRule>
  </conditionalFormatting>
  <conditionalFormatting sqref="AL111:AO120">
    <cfRule type="expression" dxfId="125" priority="123">
      <formula>IF(AND(AL111&gt;=0, RIGHT(TEXT(AL111,"0.#"),1)&lt;&gt;"."),TRUE,FALSE)</formula>
    </cfRule>
    <cfRule type="expression" dxfId="124" priority="124">
      <formula>IF(AND(AL111&gt;=0, RIGHT(TEXT(AL111,"0.#"),1)="."),TRUE,FALSE)</formula>
    </cfRule>
    <cfRule type="expression" dxfId="123" priority="125">
      <formula>IF(AND(AL111&lt;0, RIGHT(TEXT(AL111,"0.#"),1)&lt;&gt;"."),TRUE,FALSE)</formula>
    </cfRule>
    <cfRule type="expression" dxfId="122" priority="126">
      <formula>IF(AND(AL111&lt;0, RIGHT(TEXT(AL111,"0.#"),1)="."),TRUE,FALSE)</formula>
    </cfRule>
  </conditionalFormatting>
  <conditionalFormatting sqref="Y111:Y114 Y118:Y120">
    <cfRule type="expression" dxfId="121" priority="121">
      <formula>IF(RIGHT(TEXT(Y111,"0.#"),1)=".",FALSE,TRUE)</formula>
    </cfRule>
    <cfRule type="expression" dxfId="120" priority="122">
      <formula>IF(RIGHT(TEXT(Y111,"0.#"),1)=".",TRUE,FALSE)</formula>
    </cfRule>
  </conditionalFormatting>
  <conditionalFormatting sqref="Y116">
    <cfRule type="expression" dxfId="119" priority="119">
      <formula>IF(RIGHT(TEXT(Y116,"0.#"),1)=".",FALSE,TRUE)</formula>
    </cfRule>
    <cfRule type="expression" dxfId="118" priority="120">
      <formula>IF(RIGHT(TEXT(Y116,"0.#"),1)=".",TRUE,FALSE)</formula>
    </cfRule>
  </conditionalFormatting>
  <conditionalFormatting sqref="Y115">
    <cfRule type="expression" dxfId="117" priority="117">
      <formula>IF(RIGHT(TEXT(Y115,"0.#"),1)=".",FALSE,TRUE)</formula>
    </cfRule>
    <cfRule type="expression" dxfId="116" priority="118">
      <formula>IF(RIGHT(TEXT(Y115,"0.#"),1)=".",TRUE,FALSE)</formula>
    </cfRule>
  </conditionalFormatting>
  <conditionalFormatting sqref="Y117">
    <cfRule type="expression" dxfId="115" priority="115">
      <formula>IF(RIGHT(TEXT(Y117,"0.#"),1)=".",FALSE,TRUE)</formula>
    </cfRule>
    <cfRule type="expression" dxfId="114" priority="116">
      <formula>IF(RIGHT(TEXT(Y117,"0.#"),1)=".",TRUE,FALSE)</formula>
    </cfRule>
  </conditionalFormatting>
  <conditionalFormatting sqref="AL98:AO107">
    <cfRule type="expression" dxfId="113" priority="111">
      <formula>IF(AND(AL98&gt;=0, RIGHT(TEXT(AL98,"0.#"),1)&lt;&gt;"."),TRUE,FALSE)</formula>
    </cfRule>
    <cfRule type="expression" dxfId="112" priority="112">
      <formula>IF(AND(AL98&gt;=0, RIGHT(TEXT(AL98,"0.#"),1)="."),TRUE,FALSE)</formula>
    </cfRule>
    <cfRule type="expression" dxfId="111" priority="113">
      <formula>IF(AND(AL98&lt;0, RIGHT(TEXT(AL98,"0.#"),1)&lt;&gt;"."),TRUE,FALSE)</formula>
    </cfRule>
    <cfRule type="expression" dxfId="110" priority="114">
      <formula>IF(AND(AL98&lt;0, RIGHT(TEXT(AL98,"0.#"),1)="."),TRUE,FALSE)</formula>
    </cfRule>
  </conditionalFormatting>
  <conditionalFormatting sqref="Y98:Y107">
    <cfRule type="expression" dxfId="109" priority="109">
      <formula>IF(RIGHT(TEXT(Y98,"0.#"),1)=".",FALSE,TRUE)</formula>
    </cfRule>
    <cfRule type="expression" dxfId="108" priority="110">
      <formula>IF(RIGHT(TEXT(Y98,"0.#"),1)=".",TRUE,FALSE)</formula>
    </cfRule>
  </conditionalFormatting>
  <conditionalFormatting sqref="AL93:AO94">
    <cfRule type="expression" dxfId="107" priority="105">
      <formula>IF(AND(AL93&gt;=0, RIGHT(TEXT(AL93,"0.#"),1)&lt;&gt;"."),TRUE,FALSE)</formula>
    </cfRule>
    <cfRule type="expression" dxfId="106" priority="106">
      <formula>IF(AND(AL93&gt;=0, RIGHT(TEXT(AL93,"0.#"),1)="."),TRUE,FALSE)</formula>
    </cfRule>
    <cfRule type="expression" dxfId="105" priority="107">
      <formula>IF(AND(AL93&lt;0, RIGHT(TEXT(AL93,"0.#"),1)&lt;&gt;"."),TRUE,FALSE)</formula>
    </cfRule>
    <cfRule type="expression" dxfId="104" priority="108">
      <formula>IF(AND(AL93&lt;0, RIGHT(TEXT(AL93,"0.#"),1)="."),TRUE,FALSE)</formula>
    </cfRule>
  </conditionalFormatting>
  <conditionalFormatting sqref="Y93:Y94">
    <cfRule type="expression" dxfId="103" priority="103">
      <formula>IF(RIGHT(TEXT(Y93,"0.#"),1)=".",FALSE,TRUE)</formula>
    </cfRule>
    <cfRule type="expression" dxfId="102" priority="104">
      <formula>IF(RIGHT(TEXT(Y93,"0.#"),1)=".",TRUE,FALSE)</formula>
    </cfRule>
  </conditionalFormatting>
  <conditionalFormatting sqref="AL88:AO89">
    <cfRule type="expression" dxfId="101" priority="99">
      <formula>IF(AND(AL88&gt;=0, RIGHT(TEXT(AL88,"0.#"),1)&lt;&gt;"."),TRUE,FALSE)</formula>
    </cfRule>
    <cfRule type="expression" dxfId="100" priority="100">
      <formula>IF(AND(AL88&gt;=0, RIGHT(TEXT(AL88,"0.#"),1)="."),TRUE,FALSE)</formula>
    </cfRule>
    <cfRule type="expression" dxfId="99" priority="101">
      <formula>IF(AND(AL88&lt;0, RIGHT(TEXT(AL88,"0.#"),1)&lt;&gt;"."),TRUE,FALSE)</formula>
    </cfRule>
    <cfRule type="expression" dxfId="98" priority="102">
      <formula>IF(AND(AL88&lt;0, RIGHT(TEXT(AL88,"0.#"),1)="."),TRUE,FALSE)</formula>
    </cfRule>
  </conditionalFormatting>
  <conditionalFormatting sqref="Y88:Y89">
    <cfRule type="expression" dxfId="97" priority="97">
      <formula>IF(RIGHT(TEXT(Y88,"0.#"),1)=".",FALSE,TRUE)</formula>
    </cfRule>
    <cfRule type="expression" dxfId="96" priority="98">
      <formula>IF(RIGHT(TEXT(Y88,"0.#"),1)=".",TRUE,FALSE)</formula>
    </cfRule>
  </conditionalFormatting>
  <conditionalFormatting sqref="AL75:AO84">
    <cfRule type="expression" dxfId="95" priority="93">
      <formula>IF(AND(AL75&gt;=0, RIGHT(TEXT(AL75,"0.#"),1)&lt;&gt;"."),TRUE,FALSE)</formula>
    </cfRule>
    <cfRule type="expression" dxfId="94" priority="94">
      <formula>IF(AND(AL75&gt;=0, RIGHT(TEXT(AL75,"0.#"),1)="."),TRUE,FALSE)</formula>
    </cfRule>
    <cfRule type="expression" dxfId="93" priority="95">
      <formula>IF(AND(AL75&lt;0, RIGHT(TEXT(AL75,"0.#"),1)&lt;&gt;"."),TRUE,FALSE)</formula>
    </cfRule>
    <cfRule type="expression" dxfId="92" priority="96">
      <formula>IF(AND(AL75&lt;0, RIGHT(TEXT(AL75,"0.#"),1)="."),TRUE,FALSE)</formula>
    </cfRule>
  </conditionalFormatting>
  <conditionalFormatting sqref="Y75:Y84">
    <cfRule type="expression" dxfId="91" priority="91">
      <formula>IF(RIGHT(TEXT(Y75,"0.#"),1)=".",FALSE,TRUE)</formula>
    </cfRule>
    <cfRule type="expression" dxfId="90" priority="92">
      <formula>IF(RIGHT(TEXT(Y75,"0.#"),1)=".",TRUE,FALSE)</formula>
    </cfRule>
  </conditionalFormatting>
  <conditionalFormatting sqref="AL62:AO71">
    <cfRule type="expression" dxfId="89" priority="87">
      <formula>IF(AND(AL62&gt;=0, RIGHT(TEXT(AL62,"0.#"),1)&lt;&gt;"."),TRUE,FALSE)</formula>
    </cfRule>
    <cfRule type="expression" dxfId="88" priority="88">
      <formula>IF(AND(AL62&gt;=0, RIGHT(TEXT(AL62,"0.#"),1)="."),TRUE,FALSE)</formula>
    </cfRule>
    <cfRule type="expression" dxfId="87" priority="89">
      <formula>IF(AND(AL62&lt;0, RIGHT(TEXT(AL62,"0.#"),1)&lt;&gt;"."),TRUE,FALSE)</formula>
    </cfRule>
    <cfRule type="expression" dxfId="86" priority="90">
      <formula>IF(AND(AL62&lt;0, RIGHT(TEXT(AL62,"0.#"),1)="."),TRUE,FALSE)</formula>
    </cfRule>
  </conditionalFormatting>
  <conditionalFormatting sqref="Y62:Y71">
    <cfRule type="expression" dxfId="85" priority="85">
      <formula>IF(RIGHT(TEXT(Y62,"0.#"),1)=".",FALSE,TRUE)</formula>
    </cfRule>
    <cfRule type="expression" dxfId="84" priority="86">
      <formula>IF(RIGHT(TEXT(Y62,"0.#"),1)=".",TRUE,FALSE)</formula>
    </cfRule>
  </conditionalFormatting>
  <conditionalFormatting sqref="Y49:Y58">
    <cfRule type="expression" dxfId="83" priority="83">
      <formula>IF(RIGHT(TEXT(Y49,"0.#"),1)=".",FALSE,TRUE)</formula>
    </cfRule>
    <cfRule type="expression" dxfId="82" priority="84">
      <formula>IF(RIGHT(TEXT(Y49,"0.#"),1)=".",TRUE,FALSE)</formula>
    </cfRule>
  </conditionalFormatting>
  <conditionalFormatting sqref="AL49:AO49">
    <cfRule type="expression" dxfId="81" priority="79">
      <formula>IF(AND(AL49&gt;=0, RIGHT(TEXT(AL49,"0.#"),1)&lt;&gt;"."),TRUE,FALSE)</formula>
    </cfRule>
    <cfRule type="expression" dxfId="80" priority="80">
      <formula>IF(AND(AL49&gt;=0, RIGHT(TEXT(AL49,"0.#"),1)="."),TRUE,FALSE)</formula>
    </cfRule>
    <cfRule type="expression" dxfId="79" priority="81">
      <formula>IF(AND(AL49&lt;0, RIGHT(TEXT(AL49,"0.#"),1)&lt;&gt;"."),TRUE,FALSE)</formula>
    </cfRule>
    <cfRule type="expression" dxfId="78" priority="82">
      <formula>IF(AND(AL49&lt;0, RIGHT(TEXT(AL49,"0.#"),1)="."),TRUE,FALSE)</formula>
    </cfRule>
  </conditionalFormatting>
  <conditionalFormatting sqref="AL50:AO50">
    <cfRule type="expression" dxfId="77" priority="75">
      <formula>IF(AND(AL50&gt;=0, RIGHT(TEXT(AL50,"0.#"),1)&lt;&gt;"."),TRUE,FALSE)</formula>
    </cfRule>
    <cfRule type="expression" dxfId="76" priority="76">
      <formula>IF(AND(AL50&gt;=0, RIGHT(TEXT(AL50,"0.#"),1)="."),TRUE,FALSE)</formula>
    </cfRule>
    <cfRule type="expression" dxfId="75" priority="77">
      <formula>IF(AND(AL50&lt;0, RIGHT(TEXT(AL50,"0.#"),1)&lt;&gt;"."),TRUE,FALSE)</formula>
    </cfRule>
    <cfRule type="expression" dxfId="74" priority="78">
      <formula>IF(AND(AL50&lt;0, RIGHT(TEXT(AL50,"0.#"),1)="."),TRUE,FALSE)</formula>
    </cfRule>
  </conditionalFormatting>
  <conditionalFormatting sqref="AL51:AO51">
    <cfRule type="expression" dxfId="73" priority="71">
      <formula>IF(AND(AL51&gt;=0, RIGHT(TEXT(AL51,"0.#"),1)&lt;&gt;"."),TRUE,FALSE)</formula>
    </cfRule>
    <cfRule type="expression" dxfId="72" priority="72">
      <formula>IF(AND(AL51&gt;=0, RIGHT(TEXT(AL51,"0.#"),1)="."),TRUE,FALSE)</formula>
    </cfRule>
    <cfRule type="expression" dxfId="71" priority="73">
      <formula>IF(AND(AL51&lt;0, RIGHT(TEXT(AL51,"0.#"),1)&lt;&gt;"."),TRUE,FALSE)</formula>
    </cfRule>
    <cfRule type="expression" dxfId="70" priority="74">
      <formula>IF(AND(AL51&lt;0, RIGHT(TEXT(AL51,"0.#"),1)="."),TRUE,FALSE)</formula>
    </cfRule>
  </conditionalFormatting>
  <conditionalFormatting sqref="AL52:AO52">
    <cfRule type="expression" dxfId="69" priority="67">
      <formula>IF(AND(AL52&gt;=0, RIGHT(TEXT(AL52,"0.#"),1)&lt;&gt;"."),TRUE,FALSE)</formula>
    </cfRule>
    <cfRule type="expression" dxfId="68" priority="68">
      <formula>IF(AND(AL52&gt;=0, RIGHT(TEXT(AL52,"0.#"),1)="."),TRUE,FALSE)</formula>
    </cfRule>
    <cfRule type="expression" dxfId="67" priority="69">
      <formula>IF(AND(AL52&lt;0, RIGHT(TEXT(AL52,"0.#"),1)&lt;&gt;"."),TRUE,FALSE)</formula>
    </cfRule>
    <cfRule type="expression" dxfId="66" priority="70">
      <formula>IF(AND(AL52&lt;0, RIGHT(TEXT(AL52,"0.#"),1)="."),TRUE,FALSE)</formula>
    </cfRule>
  </conditionalFormatting>
  <conditionalFormatting sqref="AL53:AO53">
    <cfRule type="expression" dxfId="65" priority="63">
      <formula>IF(AND(AL53&gt;=0, RIGHT(TEXT(AL53,"0.#"),1)&lt;&gt;"."),TRUE,FALSE)</formula>
    </cfRule>
    <cfRule type="expression" dxfId="64" priority="64">
      <formula>IF(AND(AL53&gt;=0, RIGHT(TEXT(AL53,"0.#"),1)="."),TRUE,FALSE)</formula>
    </cfRule>
    <cfRule type="expression" dxfId="63" priority="65">
      <formula>IF(AND(AL53&lt;0, RIGHT(TEXT(AL53,"0.#"),1)&lt;&gt;"."),TRUE,FALSE)</formula>
    </cfRule>
    <cfRule type="expression" dxfId="62" priority="66">
      <formula>IF(AND(AL53&lt;0, RIGHT(TEXT(AL53,"0.#"),1)="."),TRUE,FALSE)</formula>
    </cfRule>
  </conditionalFormatting>
  <conditionalFormatting sqref="AL54:AO54">
    <cfRule type="expression" dxfId="61" priority="59">
      <formula>IF(AND(AL54&gt;=0, RIGHT(TEXT(AL54,"0.#"),1)&lt;&gt;"."),TRUE,FALSE)</formula>
    </cfRule>
    <cfRule type="expression" dxfId="60" priority="60">
      <formula>IF(AND(AL54&gt;=0, RIGHT(TEXT(AL54,"0.#"),1)="."),TRUE,FALSE)</formula>
    </cfRule>
    <cfRule type="expression" dxfId="59" priority="61">
      <formula>IF(AND(AL54&lt;0, RIGHT(TEXT(AL54,"0.#"),1)&lt;&gt;"."),TRUE,FALSE)</formula>
    </cfRule>
    <cfRule type="expression" dxfId="58" priority="62">
      <formula>IF(AND(AL54&lt;0, RIGHT(TEXT(AL54,"0.#"),1)="."),TRUE,FALSE)</formula>
    </cfRule>
  </conditionalFormatting>
  <conditionalFormatting sqref="AL55:AO55">
    <cfRule type="expression" dxfId="57" priority="55">
      <formula>IF(AND(AL55&gt;=0, RIGHT(TEXT(AL55,"0.#"),1)&lt;&gt;"."),TRUE,FALSE)</formula>
    </cfRule>
    <cfRule type="expression" dxfId="56" priority="56">
      <formula>IF(AND(AL55&gt;=0, RIGHT(TEXT(AL55,"0.#"),1)="."),TRUE,FALSE)</formula>
    </cfRule>
    <cfRule type="expression" dxfId="55" priority="57">
      <formula>IF(AND(AL55&lt;0, RIGHT(TEXT(AL55,"0.#"),1)&lt;&gt;"."),TRUE,FALSE)</formula>
    </cfRule>
    <cfRule type="expression" dxfId="54" priority="58">
      <formula>IF(AND(AL55&lt;0, RIGHT(TEXT(AL55,"0.#"),1)="."),TRUE,FALSE)</formula>
    </cfRule>
  </conditionalFormatting>
  <conditionalFormatting sqref="AL56:AO56">
    <cfRule type="expression" dxfId="53" priority="51">
      <formula>IF(AND(AL56&gt;=0, RIGHT(TEXT(AL56,"0.#"),1)&lt;&gt;"."),TRUE,FALSE)</formula>
    </cfRule>
    <cfRule type="expression" dxfId="52" priority="52">
      <formula>IF(AND(AL56&gt;=0, RIGHT(TEXT(AL56,"0.#"),1)="."),TRUE,FALSE)</formula>
    </cfRule>
    <cfRule type="expression" dxfId="51" priority="53">
      <formula>IF(AND(AL56&lt;0, RIGHT(TEXT(AL56,"0.#"),1)&lt;&gt;"."),TRUE,FALSE)</formula>
    </cfRule>
    <cfRule type="expression" dxfId="50" priority="54">
      <formula>IF(AND(AL56&lt;0, RIGHT(TEXT(AL56,"0.#"),1)="."),TRUE,FALSE)</formula>
    </cfRule>
  </conditionalFormatting>
  <conditionalFormatting sqref="AL57:AO57">
    <cfRule type="expression" dxfId="49" priority="47">
      <formula>IF(AND(AL57&gt;=0, RIGHT(TEXT(AL57,"0.#"),1)&lt;&gt;"."),TRUE,FALSE)</formula>
    </cfRule>
    <cfRule type="expression" dxfId="48" priority="48">
      <formula>IF(AND(AL57&gt;=0, RIGHT(TEXT(AL57,"0.#"),1)="."),TRUE,FALSE)</formula>
    </cfRule>
    <cfRule type="expression" dxfId="47" priority="49">
      <formula>IF(AND(AL57&lt;0, RIGHT(TEXT(AL57,"0.#"),1)&lt;&gt;"."),TRUE,FALSE)</formula>
    </cfRule>
    <cfRule type="expression" dxfId="46" priority="50">
      <formula>IF(AND(AL57&lt;0, RIGHT(TEXT(AL57,"0.#"),1)="."),TRUE,FALSE)</formula>
    </cfRule>
  </conditionalFormatting>
  <conditionalFormatting sqref="AL58:AO58">
    <cfRule type="expression" dxfId="45" priority="43">
      <formula>IF(AND(AL58&gt;=0, RIGHT(TEXT(AL58,"0.#"),1)&lt;&gt;"."),TRUE,FALSE)</formula>
    </cfRule>
    <cfRule type="expression" dxfId="44" priority="44">
      <formula>IF(AND(AL58&gt;=0, RIGHT(TEXT(AL58,"0.#"),1)="."),TRUE,FALSE)</formula>
    </cfRule>
    <cfRule type="expression" dxfId="43" priority="45">
      <formula>IF(AND(AL58&lt;0, RIGHT(TEXT(AL58,"0.#"),1)&lt;&gt;"."),TRUE,FALSE)</formula>
    </cfRule>
    <cfRule type="expression" dxfId="42" priority="46">
      <formula>IF(AND(AL58&lt;0, RIGHT(TEXT(AL58,"0.#"),1)="."),TRUE,FALSE)</formula>
    </cfRule>
  </conditionalFormatting>
  <conditionalFormatting sqref="AL36:AO36">
    <cfRule type="expression" dxfId="41" priority="39">
      <formula>IF(AND(AL36&gt;=0, RIGHT(TEXT(AL36,"0.#"),1)&lt;&gt;"."),TRUE,FALSE)</formula>
    </cfRule>
    <cfRule type="expression" dxfId="40" priority="40">
      <formula>IF(AND(AL36&gt;=0, RIGHT(TEXT(AL36,"0.#"),1)="."),TRUE,FALSE)</formula>
    </cfRule>
    <cfRule type="expression" dxfId="39" priority="41">
      <formula>IF(AND(AL36&lt;0, RIGHT(TEXT(AL36,"0.#"),1)&lt;&gt;"."),TRUE,FALSE)</formula>
    </cfRule>
    <cfRule type="expression" dxfId="38" priority="42">
      <formula>IF(AND(AL36&lt;0, RIGHT(TEXT(AL36,"0.#"),1)="."),TRUE,FALSE)</formula>
    </cfRule>
  </conditionalFormatting>
  <conditionalFormatting sqref="Y36:Y45">
    <cfRule type="expression" dxfId="37" priority="37">
      <formula>IF(RIGHT(TEXT(Y36,"0.#"),1)=".",FALSE,TRUE)</formula>
    </cfRule>
    <cfRule type="expression" dxfId="36" priority="38">
      <formula>IF(RIGHT(TEXT(Y36,"0.#"),1)=".",TRUE,FALSE)</formula>
    </cfRule>
  </conditionalFormatting>
  <conditionalFormatting sqref="AL37:AO37">
    <cfRule type="expression" dxfId="35" priority="33">
      <formula>IF(AND(AL37&gt;=0, RIGHT(TEXT(AL37,"0.#"),1)&lt;&gt;"."),TRUE,FALSE)</formula>
    </cfRule>
    <cfRule type="expression" dxfId="34" priority="34">
      <formula>IF(AND(AL37&gt;=0, RIGHT(TEXT(AL37,"0.#"),1)="."),TRUE,FALSE)</formula>
    </cfRule>
    <cfRule type="expression" dxfId="33" priority="35">
      <formula>IF(AND(AL37&lt;0, RIGHT(TEXT(AL37,"0.#"),1)&lt;&gt;"."),TRUE,FALSE)</formula>
    </cfRule>
    <cfRule type="expression" dxfId="32" priority="36">
      <formula>IF(AND(AL37&lt;0, RIGHT(TEXT(AL37,"0.#"),1)="."),TRUE,FALSE)</formula>
    </cfRule>
  </conditionalFormatting>
  <conditionalFormatting sqref="AL38:AO38">
    <cfRule type="expression" dxfId="31" priority="29">
      <formula>IF(AND(AL38&gt;=0, RIGHT(TEXT(AL38,"0.#"),1)&lt;&gt;"."),TRUE,FALSE)</formula>
    </cfRule>
    <cfRule type="expression" dxfId="30" priority="30">
      <formula>IF(AND(AL38&gt;=0, RIGHT(TEXT(AL38,"0.#"),1)="."),TRUE,FALSE)</formula>
    </cfRule>
    <cfRule type="expression" dxfId="29" priority="31">
      <formula>IF(AND(AL38&lt;0, RIGHT(TEXT(AL38,"0.#"),1)&lt;&gt;"."),TRUE,FALSE)</formula>
    </cfRule>
    <cfRule type="expression" dxfId="28" priority="32">
      <formula>IF(AND(AL38&lt;0, RIGHT(TEXT(AL38,"0.#"),1)="."),TRUE,FALSE)</formula>
    </cfRule>
  </conditionalFormatting>
  <conditionalFormatting sqref="AL39:AO39">
    <cfRule type="expression" dxfId="27" priority="25">
      <formula>IF(AND(AL39&gt;=0, RIGHT(TEXT(AL39,"0.#"),1)&lt;&gt;"."),TRUE,FALSE)</formula>
    </cfRule>
    <cfRule type="expression" dxfId="26" priority="26">
      <formula>IF(AND(AL39&gt;=0, RIGHT(TEXT(AL39,"0.#"),1)="."),TRUE,FALSE)</formula>
    </cfRule>
    <cfRule type="expression" dxfId="25" priority="27">
      <formula>IF(AND(AL39&lt;0, RIGHT(TEXT(AL39,"0.#"),1)&lt;&gt;"."),TRUE,FALSE)</formula>
    </cfRule>
    <cfRule type="expression" dxfId="24" priority="28">
      <formula>IF(AND(AL39&lt;0, RIGHT(TEXT(AL39,"0.#"),1)="."),TRUE,FALSE)</formula>
    </cfRule>
  </conditionalFormatting>
  <conditionalFormatting sqref="AL40:AO40">
    <cfRule type="expression" dxfId="23" priority="21">
      <formula>IF(AND(AL40&gt;=0, RIGHT(TEXT(AL40,"0.#"),1)&lt;&gt;"."),TRUE,FALSE)</formula>
    </cfRule>
    <cfRule type="expression" dxfId="22" priority="22">
      <formula>IF(AND(AL40&gt;=0, RIGHT(TEXT(AL40,"0.#"),1)="."),TRUE,FALSE)</formula>
    </cfRule>
    <cfRule type="expression" dxfId="21" priority="23">
      <formula>IF(AND(AL40&lt;0, RIGHT(TEXT(AL40,"0.#"),1)&lt;&gt;"."),TRUE,FALSE)</formula>
    </cfRule>
    <cfRule type="expression" dxfId="20" priority="24">
      <formula>IF(AND(AL40&lt;0, RIGHT(TEXT(AL40,"0.#"),1)="."),TRUE,FALSE)</formula>
    </cfRule>
  </conditionalFormatting>
  <conditionalFormatting sqref="AL41:AO41">
    <cfRule type="expression" dxfId="19" priority="17">
      <formula>IF(AND(AL41&gt;=0, RIGHT(TEXT(AL41,"0.#"),1)&lt;&gt;"."),TRUE,FALSE)</formula>
    </cfRule>
    <cfRule type="expression" dxfId="18" priority="18">
      <formula>IF(AND(AL41&gt;=0, RIGHT(TEXT(AL41,"0.#"),1)="."),TRUE,FALSE)</formula>
    </cfRule>
    <cfRule type="expression" dxfId="17" priority="19">
      <formula>IF(AND(AL41&lt;0, RIGHT(TEXT(AL41,"0.#"),1)&lt;&gt;"."),TRUE,FALSE)</formula>
    </cfRule>
    <cfRule type="expression" dxfId="16" priority="20">
      <formula>IF(AND(AL41&lt;0, RIGHT(TEXT(AL41,"0.#"),1)="."),TRUE,FALSE)</formula>
    </cfRule>
  </conditionalFormatting>
  <conditionalFormatting sqref="AL42:AO42">
    <cfRule type="expression" dxfId="15" priority="13">
      <formula>IF(AND(AL42&gt;=0, RIGHT(TEXT(AL42,"0.#"),1)&lt;&gt;"."),TRUE,FALSE)</formula>
    </cfRule>
    <cfRule type="expression" dxfId="14" priority="14">
      <formula>IF(AND(AL42&gt;=0, RIGHT(TEXT(AL42,"0.#"),1)="."),TRUE,FALSE)</formula>
    </cfRule>
    <cfRule type="expression" dxfId="13" priority="15">
      <formula>IF(AND(AL42&lt;0, RIGHT(TEXT(AL42,"0.#"),1)&lt;&gt;"."),TRUE,FALSE)</formula>
    </cfRule>
    <cfRule type="expression" dxfId="12" priority="16">
      <formula>IF(AND(AL42&lt;0, RIGHT(TEXT(AL42,"0.#"),1)="."),TRUE,FALSE)</formula>
    </cfRule>
  </conditionalFormatting>
  <conditionalFormatting sqref="AL43:AO43">
    <cfRule type="expression" dxfId="11" priority="9">
      <formula>IF(AND(AL43&gt;=0, RIGHT(TEXT(AL43,"0.#"),1)&lt;&gt;"."),TRUE,FALSE)</formula>
    </cfRule>
    <cfRule type="expression" dxfId="10" priority="10">
      <formula>IF(AND(AL43&gt;=0, RIGHT(TEXT(AL43,"0.#"),1)="."),TRUE,FALSE)</formula>
    </cfRule>
    <cfRule type="expression" dxfId="9" priority="11">
      <formula>IF(AND(AL43&lt;0, RIGHT(TEXT(AL43,"0.#"),1)&lt;&gt;"."),TRUE,FALSE)</formula>
    </cfRule>
    <cfRule type="expression" dxfId="8" priority="12">
      <formula>IF(AND(AL43&lt;0, RIGHT(TEXT(AL43,"0.#"),1)="."),TRUE,FALSE)</formula>
    </cfRule>
  </conditionalFormatting>
  <conditionalFormatting sqref="AL44:AO44">
    <cfRule type="expression" dxfId="7" priority="5">
      <formula>IF(AND(AL44&gt;=0, RIGHT(TEXT(AL44,"0.#"),1)&lt;&gt;"."),TRUE,FALSE)</formula>
    </cfRule>
    <cfRule type="expression" dxfId="6" priority="6">
      <formula>IF(AND(AL44&gt;=0, RIGHT(TEXT(AL44,"0.#"),1)="."),TRUE,FALSE)</formula>
    </cfRule>
    <cfRule type="expression" dxfId="5" priority="7">
      <formula>IF(AND(AL44&lt;0, RIGHT(TEXT(AL44,"0.#"),1)&lt;&gt;"."),TRUE,FALSE)</formula>
    </cfRule>
    <cfRule type="expression" dxfId="4" priority="8">
      <formula>IF(AND(AL44&lt;0, RIGHT(TEXT(AL44,"0.#"),1)="."),TRUE,FALSE)</formula>
    </cfRule>
  </conditionalFormatting>
  <conditionalFormatting sqref="AL45:AO45">
    <cfRule type="expression" dxfId="3" priority="1">
      <formula>IF(AND(AL45&gt;=0, RIGHT(TEXT(AL45,"0.#"),1)&lt;&gt;"."),TRUE,FALSE)</formula>
    </cfRule>
    <cfRule type="expression" dxfId="2" priority="2">
      <formula>IF(AND(AL45&gt;=0, RIGHT(TEXT(AL45,"0.#"),1)="."),TRUE,FALSE)</formula>
    </cfRule>
    <cfRule type="expression" dxfId="1" priority="3">
      <formula>IF(AND(AL45&lt;0, RIGHT(TEXT(AL45,"0.#"),1)&lt;&gt;"."),TRUE,FALSE)</formula>
    </cfRule>
    <cfRule type="expression" dxfId="0" priority="4">
      <formula>IF(AND(AL45&lt;0, RIGHT(TEXT(AL45,"0.#"),1)="."),TRUE,FALSE)</formula>
    </cfRule>
  </conditionalFormatting>
  <dataValidations count="3">
    <dataValidation type="custom" imeMode="disabled" allowBlank="1" showInputMessage="1" showErrorMessage="1" sqref="AL150:AL159 AL163:AL172 AL12:AL18 AL49:AL58 AL176:AL185 AL62:AL71 AL22:AL23 AL75:AL84 AL88:AL89 AL93:AL94 AL98:AL107 AL111:AL120 AL124:AL133 AL137:AL146 AL36:AL45 AL27:AL32 AL4:AL8 Y4:AB8 Y12:AB18 Y22:AB23 Y27:AB32 Y36:AB45 Y49:AB58 Y62:AB71 Y75:AB84 Y88:AB89 Y93:AB94 Y98:AB107 Y111:AB120 Y124:AB133 Y137:AB146 Y150:AB159 Y163:AB172 Y176:AB185">
      <formula1>OR(ISNUMBER(Y4), Y4="-")</formula1>
    </dataValidation>
    <dataValidation type="custom" imeMode="disabled" allowBlank="1" showInputMessage="1" showErrorMessage="1" sqref="AH4:AK8 AH12:AK18 AH22:AK23 AH27:AK32 AH36:AK45 AH49:AK58 AH62:AK71 AH75:AK84 AH88:AK89 AH93:AK94 AH98:AK107 AH111:AK120 AH124:AK133 AH137:AK146 AH150:AK159 AH163:AK172 AH176:AK185">
      <formula1>OR(AND(MOD(IF(ISNUMBER(AH4), AH4, 0.5),1)=0, 0&lt;=AH4), AH4="-")</formula1>
    </dataValidation>
    <dataValidation type="custom" allowBlank="1" showInputMessage="1" showErrorMessage="1" errorTitle="法人番号チェック" error="法人番号は13桁の数字で入力してください。" sqref="J176:O185 J163:O172 J150:O159 J137:O146 J124:O133 J111:O120 J98:O107 J93:O94 J88:O89 J75:O84 J62:O71 J49:O58 J36:O45 J27:O32 J22:O23 J12:O18 J4:O8">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6" manualBreakCount="6">
    <brk id="33" max="49" man="1"/>
    <brk id="59" max="49" man="1"/>
    <brk id="85" max="49" man="1"/>
    <brk id="108" max="49" man="1"/>
    <brk id="134" max="49" man="1"/>
    <brk id="160"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AC4:AG8 AC12:AG18 AC22:AG23 AC27:AG32 AC36:AG45 AC49:AG58 AC62:AG71 AC75:AG84 AC88:AG89 AC93:AG94 AC98:AG107 AC111:AG120 AC124:AG133 AC137:AG146 AC150:AG159 AC163:AG172 AC176:AG185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2022-08-26T09:48:47Z</dcterms:created>
  <dcterms:modified xsi:type="dcterms:W3CDTF">2022-09-14T02:59:27Z</dcterms:modified>
</cp:coreProperties>
</file>