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8"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行政事業レビューシート!$A$2:$BH$161</definedName>
    <definedName name="_xlnm._FilterDatabase" localSheetId="2" hidden="1">別紙2!$A$1:$BK$13</definedName>
    <definedName name="_xlnm._FilterDatabase" localSheetId="3" hidden="1">別紙3!$A$1:$AZ$24</definedName>
    <definedName name="_xlnm.Print_Area" localSheetId="0">行政事業レビューシート!$A$1:$AX$219</definedName>
    <definedName name="_xlnm.Print_Area" localSheetId="2">別紙2!$A$1:$AX$13</definedName>
    <definedName name="_xlnm.Print_Area" localSheetId="3">別紙3!$A$1:$AX$24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8" i="11" l="1"/>
  <c r="AM49" i="11"/>
  <c r="AI49" i="11"/>
  <c r="AY45" i="11" l="1"/>
  <c r="AY50" i="11" s="1"/>
  <c r="AY42" i="11"/>
  <c r="AY44" i="11" s="1"/>
  <c r="AY41" i="11"/>
  <c r="AY172" i="11"/>
  <c r="AY168" i="11"/>
  <c r="AY170" i="11" s="1"/>
  <c r="AY149" i="11"/>
  <c r="AY142" i="11"/>
  <c r="AY148" i="11" s="1"/>
  <c r="AY152" i="11" l="1"/>
  <c r="AY151" i="11"/>
  <c r="AY145" i="11"/>
  <c r="AY143" i="11"/>
  <c r="AY147" i="11"/>
  <c r="AY144" i="11"/>
  <c r="AY146" i="11"/>
  <c r="AY169" i="11"/>
  <c r="AY171" i="11"/>
  <c r="AY43" i="11"/>
  <c r="AY49" i="11"/>
  <c r="AY47" i="11"/>
  <c r="AY51" i="11"/>
  <c r="AY48" i="11"/>
  <c r="AY46" i="11"/>
  <c r="AY150" i="11"/>
  <c r="AY55" i="11"/>
  <c r="AY52" i="11"/>
  <c r="AY54" i="11" s="1"/>
  <c r="AY53" i="11" l="1"/>
  <c r="AW104" i="11" l="1"/>
  <c r="AT104" i="11"/>
  <c r="AQ104" i="11"/>
  <c r="AL104" i="11"/>
  <c r="AI104" i="11"/>
  <c r="AF104" i="11"/>
  <c r="Z104" i="11"/>
  <c r="W104" i="11"/>
  <c r="T104" i="11"/>
  <c r="N104" i="11"/>
  <c r="AW103" i="11"/>
  <c r="AT103" i="11"/>
  <c r="AQ103" i="11"/>
  <c r="AL103" i="11"/>
  <c r="AI103" i="11"/>
  <c r="AF103" i="11"/>
  <c r="Z103" i="11"/>
  <c r="W103" i="11"/>
  <c r="T103" i="11"/>
  <c r="N103" i="11"/>
  <c r="K103" i="11"/>
  <c r="H103" i="11"/>
  <c r="AY219" i="11" l="1"/>
  <c r="AY218" i="11"/>
  <c r="AY217" i="11"/>
  <c r="AY216" i="11"/>
  <c r="AY215" i="11"/>
  <c r="AY214" i="11"/>
  <c r="AY213" i="11"/>
  <c r="AY212" i="11"/>
  <c r="AY211" i="11"/>
  <c r="AY210" i="11"/>
  <c r="AY206" i="11"/>
  <c r="AY208" i="11" s="1"/>
  <c r="AY205" i="11"/>
  <c r="AY201" i="11"/>
  <c r="AY204" i="11" s="1"/>
  <c r="AY197" i="11"/>
  <c r="AY199" i="11" s="1"/>
  <c r="AY196" i="11"/>
  <c r="AY192" i="11"/>
  <c r="AY195" i="11" s="1"/>
  <c r="AY191" i="11"/>
  <c r="AY190" i="11"/>
  <c r="AY189" i="11"/>
  <c r="AY188" i="11"/>
  <c r="AY184" i="11"/>
  <c r="AY186" i="11" s="1"/>
  <c r="AY183" i="11"/>
  <c r="AY179" i="11"/>
  <c r="AY182" i="11" s="1"/>
  <c r="AY178" i="11"/>
  <c r="AY177" i="11"/>
  <c r="AY176" i="11"/>
  <c r="AY175" i="11"/>
  <c r="AY174" i="11"/>
  <c r="AY173" i="11"/>
  <c r="AY161" i="11"/>
  <c r="AU160" i="11"/>
  <c r="Y160" i="11"/>
  <c r="AY154" i="11"/>
  <c r="AY159" i="11" s="1"/>
  <c r="AU153" i="11"/>
  <c r="Y153" i="11"/>
  <c r="AY153" i="11"/>
  <c r="AU148" i="11"/>
  <c r="Y148" i="11"/>
  <c r="AU141" i="11"/>
  <c r="Y141" i="11"/>
  <c r="AD21" i="11"/>
  <c r="W21" i="11"/>
  <c r="P21" i="11"/>
  <c r="AR18" i="11"/>
  <c r="AK18" i="11"/>
  <c r="AD18" i="11"/>
  <c r="AD20" i="11" s="1"/>
  <c r="W18" i="11"/>
  <c r="W20" i="11" s="1"/>
  <c r="P18" i="11"/>
  <c r="P20" i="11" s="1"/>
  <c r="AV2" i="11"/>
  <c r="AY187" i="11" l="1"/>
  <c r="AY200" i="11"/>
  <c r="AY209" i="11"/>
  <c r="AY185" i="11"/>
  <c r="AY198" i="11"/>
  <c r="AY207" i="11"/>
  <c r="AY156" i="11"/>
  <c r="AY158" i="11"/>
  <c r="AY160" i="11"/>
  <c r="AY181" i="11"/>
  <c r="AY194" i="11"/>
  <c r="AY203" i="11"/>
  <c r="AY155" i="11"/>
  <c r="AY157" i="11"/>
  <c r="AY180" i="11"/>
  <c r="AY193" i="11"/>
  <c r="AY202" i="11"/>
  <c r="AY13" i="7" l="1"/>
  <c r="AY9" i="7"/>
  <c r="AY10" i="7" s="1"/>
  <c r="AY11" i="7" l="1"/>
  <c r="AY21" i="7" l="1"/>
  <c r="AY22" i="7" s="1"/>
  <c r="AY17" i="7"/>
  <c r="AY18" i="7" s="1"/>
  <c r="AY24" i="7" l="1"/>
  <c r="AY20" i="7"/>
  <c r="AY19" i="7"/>
  <c r="AY23" i="7"/>
  <c r="AY15" i="7" l="1"/>
  <c r="AY16" i="7"/>
  <c r="AY14" i="7"/>
  <c r="AY12" i="7"/>
  <c r="AY5" i="7"/>
  <c r="AY6" i="7" s="1"/>
  <c r="AY2" i="7"/>
  <c r="AY4" i="7" s="1"/>
  <c r="AY10" i="6"/>
  <c r="AY6" i="6"/>
  <c r="AY8" i="6" s="1"/>
  <c r="AY2" i="6"/>
  <c r="AY7" i="6" l="1"/>
  <c r="AY9" i="6"/>
  <c r="AY11" i="6"/>
  <c r="AY3" i="7"/>
  <c r="AY12" i="6"/>
  <c r="AY13" i="6"/>
  <c r="AY7" i="7"/>
  <c r="AY8" i="7"/>
  <c r="AY4" i="6"/>
  <c r="AY3" i="6"/>
  <c r="AY5" i="6"/>
  <c r="C12" i="4" l="1"/>
  <c r="C23" i="4" l="1"/>
  <c r="Y13" i="6" l="1"/>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<sst xmlns="http://schemas.openxmlformats.org/spreadsheetml/2006/main" count="1182" uniqueCount="761">
  <si>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</si>
  <si>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</si>
  <si>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</si>
  <si>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</si>
  <si>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</si>
  <si>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</si>
  <si>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</si>
  <si>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</si>
  <si>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</si>
  <si>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</si>
  <si>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</si>
  <si>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</si>
  <si>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</si>
  <si>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</si>
  <si>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</si>
  <si>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</si>
  <si>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</si>
  <si>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</si>
  <si>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</si>
  <si>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</si>
  <si>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</si>
  <si>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</si>
  <si>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</si>
  <si>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</si>
  <si>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</si>
  <si>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</si>
  <si>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</si>
  <si>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</si>
  <si>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</si>
  <si>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</si>
  <si>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</si>
  <si>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</si>
  <si>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</si>
  <si>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</si>
  <si>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</si>
  <si>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</si>
  <si>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</si>
  <si>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</si>
  <si>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</si>
  <si>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</si>
  <si>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</si>
  <si>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</si>
  <si>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</si>
  <si>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</si>
  <si>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</si>
  <si>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</si>
  <si>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</si>
  <si>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</si>
  <si>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</si>
  <si>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</si>
  <si>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</si>
  <si>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</si>
  <si>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</si>
  <si>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</si>
  <si>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</si>
  <si>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</si>
  <si>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</si>
  <si>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</si>
  <si>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</si>
  <si>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</si>
  <si>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</si>
  <si>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</si>
  <si>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</si>
  <si>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</si>
  <si>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</si>
  <si>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</si>
  <si>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</si>
  <si>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</si>
  <si>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</si>
  <si>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</si>
  <si>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</si>
  <si>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</si>
  <si>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</si>
  <si>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</si>
  <si>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</si>
  <si>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</si>
  <si>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</si>
  <si>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</si>
  <si>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</si>
  <si>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</si>
  <si>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</si>
  <si>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</si>
  <si>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</si>
  <si>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</si>
  <si>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</si>
  <si>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</si>
  <si>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</si>
  <si>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</si>
  <si>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</si>
  <si>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</si>
  <si>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</si>
  <si>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</si>
  <si>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</si>
  <si>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</si>
  <si>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</si>
  <si>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</si>
  <si>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</si>
  <si>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</si>
  <si>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</si>
  <si>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</si>
  <si>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</si>
  <si>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</si>
  <si>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</si>
  <si>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</si>
  <si>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</si>
  <si>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</si>
  <si>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</si>
  <si>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</si>
  <si>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</si>
  <si>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</si>
  <si>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</si>
  <si>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</si>
  <si>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</si>
  <si>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</si>
  <si>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</si>
  <si>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</si>
  <si>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</si>
  <si>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</si>
  <si>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</si>
  <si>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</si>
  <si>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</si>
  <si>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</si>
  <si>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</si>
  <si>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</si>
  <si>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</si>
  <si>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</si>
  <si>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</si>
  <si>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</si>
  <si>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</si>
  <si>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</si>
  <si>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</si>
  <si>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</si>
  <si>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</si>
  <si>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</si>
  <si>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</si>
  <si>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</si>
  <si>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</si>
  <si>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</si>
  <si>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</si>
  <si>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</si>
  <si>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</si>
  <si>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</si>
  <si>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</si>
  <si>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</si>
  <si>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</si>
  <si>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</si>
  <si>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</si>
  <si>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</si>
  <si>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</si>
  <si>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</si>
  <si>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</si>
  <si>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</si>
  <si>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</si>
  <si>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</si>
  <si>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</si>
  <si>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</si>
  <si>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</si>
  <si>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</si>
  <si>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</si>
  <si>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</si>
  <si>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</si>
  <si>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</si>
  <si>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</si>
  <si>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</si>
  <si>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</si>
  <si>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</si>
  <si>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</si>
  <si>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</si>
  <si>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</si>
  <si>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</si>
  <si>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</si>
  <si>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</si>
  <si>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</si>
  <si>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</si>
  <si>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</si>
  <si>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</si>
  <si>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</si>
  <si>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</si>
  <si>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</si>
  <si>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</si>
  <si>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</si>
  <si>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</si>
  <si>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</si>
  <si>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</si>
  <si>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</si>
  <si>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</si>
  <si>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</si>
  <si>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</si>
  <si>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</si>
  <si>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</si>
  <si>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</si>
  <si>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</si>
  <si>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</si>
  <si>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</si>
  <si>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</si>
  <si>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</si>
  <si>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</si>
  <si>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</si>
  <si>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</si>
  <si>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</si>
  <si>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</si>
  <si>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</si>
  <si>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</si>
  <si>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</si>
  <si>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</si>
  <si>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</si>
  <si>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</si>
  <si>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</si>
  <si>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</si>
  <si>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</si>
  <si>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</si>
  <si>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</si>
  <si>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</si>
  <si>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</si>
  <si>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</si>
  <si>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</si>
  <si>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</si>
  <si>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</si>
  <si>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</si>
  <si>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</si>
  <si>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</si>
  <si>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</si>
  <si>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</si>
  <si>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</si>
  <si>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</si>
  <si>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</si>
  <si>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</si>
  <si>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</si>
  <si>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</si>
  <si>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</si>
  <si>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</si>
  <si>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</si>
  <si>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</si>
  <si>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</si>
  <si>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</si>
  <si>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</si>
  <si>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</si>
  <si>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</si>
  <si>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</si>
  <si>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</si>
  <si>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</si>
  <si>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</si>
  <si>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</si>
  <si>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</si>
  <si>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</si>
  <si>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</si>
  <si>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</si>
  <si>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</si>
  <si>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</si>
  <si>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</si>
  <si>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</si>
  <si>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</si>
  <si>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</si>
  <si>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</si>
  <si>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</si>
  <si>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</si>
  <si>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</si>
  <si>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</si>
  <si>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</si>
  <si>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</si>
  <si>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</si>
  <si>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</si>
  <si>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</si>
  <si>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</si>
  <si>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</si>
  <si>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</si>
  <si>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</si>
  <si>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</si>
  <si>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</si>
  <si>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</si>
  <si>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</si>
  <si>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</si>
  <si>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</si>
  <si>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</si>
  <si>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</si>
  <si>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</si>
  <si>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</si>
  <si>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</si>
  <si>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</si>
  <si>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</si>
  <si>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</si>
  <si>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</si>
  <si>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</si>
  <si>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</si>
  <si>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</si>
  <si>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</si>
  <si>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</si>
  <si>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</si>
  <si>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</si>
  <si>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</si>
  <si>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</si>
  <si>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</si>
  <si>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</si>
  <si>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</si>
  <si>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</si>
  <si>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</si>
  <si>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</si>
  <si>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</si>
  <si>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</si>
  <si>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</si>
  <si>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</si>
  <si>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</si>
  <si>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</si>
  <si>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</si>
  <si>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</si>
  <si>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</si>
  <si>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</si>
  <si>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</si>
  <si>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</si>
  <si>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</si>
  <si>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</si>
  <si>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</si>
  <si>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</si>
  <si>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</si>
  <si>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</si>
  <si>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</si>
  <si>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</si>
  <si>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</si>
  <si>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</si>
  <si>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</si>
  <si>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</si>
  <si>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</si>
  <si>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</si>
  <si>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</si>
  <si>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</si>
  <si>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</si>
  <si>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</si>
  <si>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</si>
  <si>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</si>
  <si>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</si>
  <si>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</si>
  <si>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</si>
  <si>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</si>
  <si>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</si>
  <si>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</si>
  <si>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</si>
  <si>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</si>
  <si>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</si>
  <si>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</si>
  <si>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</si>
  <si>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</si>
  <si>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</si>
  <si>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</si>
  <si>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</si>
  <si>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</si>
  <si>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</si>
  <si>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</si>
  <si>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</si>
  <si>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</si>
  <si>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</si>
  <si>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</si>
  <si>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</si>
  <si>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</si>
  <si>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</si>
  <si>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</si>
  <si>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</si>
  <si>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</si>
  <si>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</si>
  <si>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</si>
  <si>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</si>
  <si>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</si>
  <si>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</si>
  <si>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</si>
  <si>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</si>
  <si>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</si>
  <si>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</si>
  <si>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</si>
  <si>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</si>
  <si>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</si>
  <si>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</si>
  <si>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</si>
  <si>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</si>
  <si>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</si>
  <si>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</si>
  <si>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</si>
  <si>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</si>
  <si>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</si>
  <si>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</si>
  <si>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</si>
  <si>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</si>
  <si>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</si>
  <si>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</si>
  <si>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</si>
  <si>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</si>
  <si>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</si>
  <si>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</si>
  <si>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</si>
  <si>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</si>
  <si>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</si>
  <si>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</si>
  <si>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</si>
  <si>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</si>
  <si>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</si>
  <si>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</si>
  <si>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</si>
  <si>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</si>
  <si>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</si>
  <si>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</si>
  <si>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</si>
  <si>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</si>
  <si>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</si>
  <si>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</si>
  <si>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</si>
  <si>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</si>
  <si>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</si>
  <si>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</si>
  <si>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</si>
  <si>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</si>
  <si>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</si>
  <si>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</si>
  <si>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</si>
  <si>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</si>
  <si>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</si>
  <si>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</si>
  <si>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</si>
  <si>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</si>
  <si>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</si>
  <si>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</si>
  <si>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</si>
  <si>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</si>
  <si>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</si>
  <si>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</si>
  <si>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</si>
  <si>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</si>
  <si>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</si>
  <si>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</si>
  <si>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</si>
  <si>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</si>
  <si>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</si>
  <si>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</si>
  <si>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</si>
  <si>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</si>
  <si>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</si>
  <si>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</si>
  <si>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</si>
  <si>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</si>
  <si>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</si>
  <si>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</si>
  <si>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</si>
  <si>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</si>
  <si>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</si>
  <si>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</si>
  <si>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</si>
  <si>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</si>
  <si>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</si>
  <si>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</si>
  <si>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</si>
  <si>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</si>
  <si>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</si>
  <si>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</si>
  <si>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</si>
  <si>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</si>
  <si>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</si>
  <si>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</si>
  <si>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</si>
  <si>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</si>
  <si>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</si>
  <si>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</si>
  <si>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</si>
  <si>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</si>
  <si>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</si>
  <si>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</si>
  <si>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</si>
  <si>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</si>
  <si>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</si>
  <si>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</si>
  <si>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</si>
  <si>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</si>
  <si>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</si>
  <si>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</si>
  <si>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</si>
  <si>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</si>
  <si>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</si>
  <si>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</si>
  <si>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</si>
  <si>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</si>
  <si>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</si>
  <si>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</si>
  <si>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</si>
  <si>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</si>
  <si>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</si>
  <si>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</si>
  <si>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</si>
  <si>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</si>
  <si>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</si>
  <si>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</si>
  <si>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</si>
  <si>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</si>
  <si>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</si>
  <si>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</si>
  <si>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</si>
  <si>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</si>
  <si>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</si>
  <si>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</si>
  <si>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</si>
  <si>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</si>
  <si>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</si>
  <si>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</si>
  <si>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</si>
  <si>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</si>
  <si>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</si>
  <si>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</si>
  <si>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</si>
  <si>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</si>
  <si>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</si>
  <si>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</si>
  <si>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</si>
  <si>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</si>
  <si>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</si>
  <si>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</si>
  <si>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</si>
  <si>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</si>
  <si>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</si>
  <si>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</si>
  <si>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</si>
  <si>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</si>
  <si>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</si>
  <si>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</si>
  <si>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</si>
  <si>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</si>
  <si>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</si>
  <si>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</si>
  <si>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</si>
  <si>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</si>
  <si>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</si>
  <si>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</si>
  <si>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</si>
  <si>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</si>
  <si>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</si>
  <si>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</si>
  <si>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</si>
  <si>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</si>
  <si>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</si>
  <si>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</si>
  <si>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</si>
  <si>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</si>
  <si>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</si>
  <si>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</si>
  <si>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</si>
  <si>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</si>
  <si>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</si>
  <si>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</si>
  <si>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</si>
  <si>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</si>
  <si>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</si>
  <si>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</si>
  <si>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</si>
  <si>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</si>
  <si>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</si>
  <si>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</si>
  <si>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</si>
  <si>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</si>
  <si>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</si>
  <si>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</si>
  <si>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</si>
  <si>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</si>
  <si>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</si>
  <si>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</si>
  <si>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</si>
  <si>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</si>
  <si>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</si>
  <si>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</si>
  <si>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</si>
  <si>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</si>
  <si>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</si>
  <si>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</si>
  <si>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</si>
  <si>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</si>
  <si>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</si>
  <si>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</si>
  <si>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</si>
  <si>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</si>
  <si>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</si>
  <si>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</si>
  <si>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</si>
  <si>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</si>
  <si>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</si>
  <si>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</si>
  <si>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</si>
  <si>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</si>
  <si>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</si>
  <si>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</si>
  <si>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</si>
  <si>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</si>
  <si>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</si>
  <si>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経済社会活動の総合的研究に必要な経費</t>
    <phoneticPr fontId="5"/>
  </si>
  <si>
    <t>経済社会総合研究所</t>
    <phoneticPr fontId="5"/>
  </si>
  <si>
    <t>総務部
景気統計部
情報研究交流部
国民経済計算部</t>
    <rPh sb="18" eb="20">
      <t>コクミン</t>
    </rPh>
    <rPh sb="20" eb="22">
      <t>ケイザイ</t>
    </rPh>
    <rPh sb="22" eb="24">
      <t>ケイサン</t>
    </rPh>
    <rPh sb="24" eb="25">
      <t>ブ</t>
    </rPh>
    <phoneticPr fontId="5"/>
  </si>
  <si>
    <t>○</t>
  </si>
  <si>
    <t>内閣府設置法第4条第3項第5号</t>
    <phoneticPr fontId="5"/>
  </si>
  <si>
    <t>-</t>
  </si>
  <si>
    <t>-</t>
    <phoneticPr fontId="5"/>
  </si>
  <si>
    <t>経済社会活動について理論と政策の橋渡しを担うため、経済社会活動に関わる理論的・実証的研究を行うとともに、景気動向の把握及び政策判断のための基礎的材料の政策部局及び国民への提供を行う。</t>
    <phoneticPr fontId="5"/>
  </si>
  <si>
    <t>現下の経済情勢に対し、内部部局との連携を図りつつ、計量モデル等の分析ツールの開発、経済理論等の政策分析、景気指標の作成等を行う。
景気動向指数に係る情報システムに必要な経費、機械受注統計調査・法人企業景気予測調査に係る情報システムに必要な経費、内閣府経済社会総合研究所ウェブサイトによる対外発信の強化、SNA統合データベースシステムの保守及び運用支援の経費については、令和４年度概算要求からデジタル庁にて予算計上。</t>
    <rPh sb="122" eb="124">
      <t>ナイカク</t>
    </rPh>
    <rPh sb="124" eb="125">
      <t>フ</t>
    </rPh>
    <rPh sb="125" eb="127">
      <t>ケイザイ</t>
    </rPh>
    <rPh sb="127" eb="129">
      <t>シャカイ</t>
    </rPh>
    <rPh sb="129" eb="131">
      <t>ソウゴウ</t>
    </rPh>
    <rPh sb="131" eb="134">
      <t>ケンキュウジョ</t>
    </rPh>
    <rPh sb="143" eb="145">
      <t>タイガイ</t>
    </rPh>
    <rPh sb="145" eb="147">
      <t>ハッシン</t>
    </rPh>
    <rPh sb="148" eb="150">
      <t>キョウカ</t>
    </rPh>
    <rPh sb="154" eb="156">
      <t>トウゴウ</t>
    </rPh>
    <rPh sb="167" eb="169">
      <t>ホシュ</t>
    </rPh>
    <rPh sb="169" eb="170">
      <t>オヨ</t>
    </rPh>
    <rPh sb="171" eb="173">
      <t>ウンヨウ</t>
    </rPh>
    <rPh sb="173" eb="175">
      <t>シエン</t>
    </rPh>
    <phoneticPr fontId="5"/>
  </si>
  <si>
    <t>試験研究費</t>
    <rPh sb="0" eb="2">
      <t>シケン</t>
    </rPh>
    <rPh sb="2" eb="5">
      <t>ケンキュウヒ</t>
    </rPh>
    <phoneticPr fontId="5"/>
  </si>
  <si>
    <t>経済調査等委託費</t>
    <rPh sb="0" eb="2">
      <t>ケイザイ</t>
    </rPh>
    <rPh sb="2" eb="5">
      <t>チョウサナド</t>
    </rPh>
    <rPh sb="5" eb="7">
      <t>イタク</t>
    </rPh>
    <rPh sb="7" eb="8">
      <t>ヒ</t>
    </rPh>
    <phoneticPr fontId="5"/>
  </si>
  <si>
    <t>景気動向調査費</t>
    <rPh sb="0" eb="2">
      <t>ケイキ</t>
    </rPh>
    <rPh sb="2" eb="4">
      <t>ドウコウ</t>
    </rPh>
    <rPh sb="4" eb="6">
      <t>チョウサ</t>
    </rPh>
    <rPh sb="6" eb="7">
      <t>ヒ</t>
    </rPh>
    <phoneticPr fontId="5"/>
  </si>
  <si>
    <t>0151</t>
    <phoneticPr fontId="5"/>
  </si>
  <si>
    <t>0146</t>
    <phoneticPr fontId="5"/>
  </si>
  <si>
    <t>0103</t>
    <phoneticPr fontId="5"/>
  </si>
  <si>
    <t>0101</t>
    <phoneticPr fontId="5"/>
  </si>
  <si>
    <t>0108</t>
    <phoneticPr fontId="5"/>
  </si>
  <si>
    <t>0100</t>
    <phoneticPr fontId="5"/>
  </si>
  <si>
    <t>0107</t>
    <phoneticPr fontId="5"/>
  </si>
  <si>
    <t>円/件</t>
    <rPh sb="2" eb="3">
      <t>ケン</t>
    </rPh>
    <phoneticPr fontId="5"/>
  </si>
  <si>
    <t>　　Y/X</t>
    <phoneticPr fontId="5"/>
  </si>
  <si>
    <t>382.9百万
円/
699,112件</t>
    <rPh sb="8" eb="9">
      <t>エン</t>
    </rPh>
    <rPh sb="18" eb="19">
      <t>ケン</t>
    </rPh>
    <phoneticPr fontId="5"/>
  </si>
  <si>
    <t>386.2百万
円/
645,896件</t>
    <rPh sb="8" eb="9">
      <t>エン</t>
    </rPh>
    <rPh sb="18" eb="19">
      <t>ケン</t>
    </rPh>
    <phoneticPr fontId="5"/>
  </si>
  <si>
    <t>件</t>
    <rPh sb="0" eb="1">
      <t>ケン</t>
    </rPh>
    <phoneticPr fontId="5"/>
  </si>
  <si>
    <t>公表した報告書等の研究成果の件数</t>
    <phoneticPr fontId="5"/>
  </si>
  <si>
    <t>ESRI Discussion Paper 等の研究成果に関するＨＰへのアクセス件数</t>
  </si>
  <si>
    <t>令和３年度：基準値以上（平成30～令和２年度）
令和２年度：基準値以上（平成29～令和元年度3年平均）
令和元年度：基準値以上（平成28～30年度3年平均）</t>
    <rPh sb="0" eb="2">
      <t>レイワ</t>
    </rPh>
    <rPh sb="3" eb="4">
      <t>ネン</t>
    </rPh>
    <rPh sb="4" eb="5">
      <t>ド</t>
    </rPh>
    <rPh sb="6" eb="9">
      <t>キジュンチ</t>
    </rPh>
    <rPh sb="9" eb="11">
      <t>イジョウ</t>
    </rPh>
    <rPh sb="12" eb="14">
      <t>ヘイセイ</t>
    </rPh>
    <rPh sb="17" eb="19">
      <t>レイワ</t>
    </rPh>
    <rPh sb="20" eb="22">
      <t>ネンド</t>
    </rPh>
    <rPh sb="24" eb="26">
      <t>レイワ</t>
    </rPh>
    <rPh sb="36" eb="38">
      <t>ヘイセイ</t>
    </rPh>
    <rPh sb="41" eb="43">
      <t>レイワ</t>
    </rPh>
    <rPh sb="43" eb="44">
      <t>モト</t>
    </rPh>
    <rPh sb="52" eb="54">
      <t>レイワ</t>
    </rPh>
    <rPh sb="54" eb="55">
      <t>モト</t>
    </rPh>
    <rPh sb="64" eb="66">
      <t>ヘイセイ</t>
    </rPh>
    <phoneticPr fontId="5"/>
  </si>
  <si>
    <t>件</t>
    <rPh sb="0" eb="1">
      <t>クダン</t>
    </rPh>
    <phoneticPr fontId="5"/>
  </si>
  <si>
    <t>公表した統計調査等の件数</t>
    <phoneticPr fontId="5"/>
  </si>
  <si>
    <t>景気指標に関するＨＰへのアクセス件数</t>
  </si>
  <si>
    <t>X=公表した研究成果及び統計調査等のHPへの
　　アクセス件数
Y=経済社会活動の総合的研究に必要な経費　　　　　　　　　　　　　</t>
    <phoneticPr fontId="5"/>
  </si>
  <si>
    <t>・経済社会の政策課題に対応した研究や、経済財政運営に資する景気統計の作成等の業務は、国民の関心が高い事業である。</t>
    <phoneticPr fontId="5"/>
  </si>
  <si>
    <t>・当研究所は、我が国の重要課題を担当する内閣府のシンクタンクとして政策と理論の橋渡しを担っており、国として行うべき事業である。</t>
    <phoneticPr fontId="5"/>
  </si>
  <si>
    <t>・昨今、証拠に基づく政策立案（EBPM）の重要性が指摘されている中、政策立案の証拠となる研究の推進や統計の作成といった研究所の事業の優先度は益々高まっている。</t>
    <phoneticPr fontId="5"/>
  </si>
  <si>
    <t>・委託や請負は競争性を確保した上で効率的に実施しているところ。引き続き、成果の提供や利用の促進に努めていく。</t>
    <phoneticPr fontId="5"/>
  </si>
  <si>
    <t>・外部委託にあたって、原則一般競争入札を行うことにより、費用効率化に努めている。</t>
    <phoneticPr fontId="5"/>
  </si>
  <si>
    <t>・研究成果は、政府部内の各種報告書等で広く利用されている。</t>
    <phoneticPr fontId="5"/>
  </si>
  <si>
    <t>有</t>
  </si>
  <si>
    <t>‐</t>
  </si>
  <si>
    <t>○外部委託にあたって、原則一般競争入札を行うことにより、費用効率化に努めている。
○再委託を行う場合には、委託業者からの再委託承認申請書の提出を義務付けており、申請内容に問題がないかを予め確認を行っている。
○一者応札となった事業については、公告期間を十分に確保し、事業の品質確保に配慮しつつ入札参加資格の緩和等を行う。</t>
    <rPh sb="105" eb="106">
      <t>イチ</t>
    </rPh>
    <rPh sb="106" eb="107">
      <t>シャ</t>
    </rPh>
    <phoneticPr fontId="5"/>
  </si>
  <si>
    <t>○経済社会の政策課題に対応した研究や、経済財政運営に資する景気統計の作成等による政策判断の基礎的材料を提供する業務は、国として行うべき事業であり、国民の関心が高い。
○令和３年度においては、令和２年度に引き続き「経済財政運営と改革の基本方針2021」（令和3年6月18日閣議決定）等を受け、GDP統計の改善に関する研究等を通じ政府におけるEBPMの取り組みを推進するなど、政策課題に対応した研究を推進した。
○「ＨＰへのアクセス件数」は、研究等の成果が政策部局及び国民によってどの程度注目されたかを示すものであり、政策部局への貢献及び国民への情報提供を推し量ることができると考えている。
○市場価格調査による複数社の参考見積書の徴取等から、事業の競争性を確認し調達を行ったが、一部の事業については一者応札となった。</t>
    <rPh sb="84" eb="86">
      <t>レイワ</t>
    </rPh>
    <rPh sb="87" eb="89">
      <t>ネンド</t>
    </rPh>
    <rPh sb="95" eb="97">
      <t>レイワ</t>
    </rPh>
    <rPh sb="98" eb="100">
      <t>ネンド</t>
    </rPh>
    <rPh sb="101" eb="102">
      <t>ヒ</t>
    </rPh>
    <rPh sb="103" eb="104">
      <t>ツヅ</t>
    </rPh>
    <rPh sb="126" eb="128">
      <t>レイワ</t>
    </rPh>
    <rPh sb="135" eb="137">
      <t>カクギ</t>
    </rPh>
    <rPh sb="137" eb="139">
      <t>ケッテイ</t>
    </rPh>
    <rPh sb="140" eb="141">
      <t>トウ</t>
    </rPh>
    <rPh sb="142" eb="143">
      <t>ウ</t>
    </rPh>
    <rPh sb="148" eb="150">
      <t>トウケイ</t>
    </rPh>
    <rPh sb="151" eb="153">
      <t>カイゼン</t>
    </rPh>
    <rPh sb="154" eb="155">
      <t>カン</t>
    </rPh>
    <rPh sb="157" eb="159">
      <t>ケンキュウ</t>
    </rPh>
    <rPh sb="159" eb="160">
      <t>トウ</t>
    </rPh>
    <rPh sb="161" eb="162">
      <t>ツウ</t>
    </rPh>
    <rPh sb="163" eb="165">
      <t>セイフ</t>
    </rPh>
    <rPh sb="174" eb="175">
      <t>ト</t>
    </rPh>
    <rPh sb="176" eb="177">
      <t>ク</t>
    </rPh>
    <rPh sb="179" eb="181">
      <t>スイシン</t>
    </rPh>
    <rPh sb="186" eb="188">
      <t>セイサク</t>
    </rPh>
    <rPh sb="188" eb="190">
      <t>カダイ</t>
    </rPh>
    <rPh sb="191" eb="193">
      <t>タイオウ</t>
    </rPh>
    <rPh sb="195" eb="197">
      <t>ケンキュウ</t>
    </rPh>
    <rPh sb="198" eb="200">
      <t>スイシン</t>
    </rPh>
    <rPh sb="348" eb="350">
      <t>イッシャ</t>
    </rPh>
    <phoneticPr fontId="5"/>
  </si>
  <si>
    <t>政策判断に資する研究成果の提供</t>
    <phoneticPr fontId="5"/>
  </si>
  <si>
    <t>経済社会政策の企画・推進の支援</t>
    <phoneticPr fontId="5"/>
  </si>
  <si>
    <t>景気動向の把握及び政策判断に資する統計の提供</t>
    <rPh sb="0" eb="2">
      <t>ケイキ</t>
    </rPh>
    <rPh sb="2" eb="4">
      <t>ドウコウ</t>
    </rPh>
    <rPh sb="5" eb="7">
      <t>ハアク</t>
    </rPh>
    <rPh sb="7" eb="8">
      <t>オヨ</t>
    </rPh>
    <rPh sb="17" eb="19">
      <t>トウケイ</t>
    </rPh>
    <phoneticPr fontId="5"/>
  </si>
  <si>
    <t>ESRI国際コンファレンス2021等の開催等支援業務</t>
  </si>
  <si>
    <t>2021年度経済活動別生産性の推計に向けた労働サービス投入に係る精度向上に関する研究</t>
  </si>
  <si>
    <t>令和３年度地域間の移出入推計の課題に対応するための調査</t>
  </si>
  <si>
    <t>株式会社日本アプライドリサーチ研究所</t>
  </si>
  <si>
    <t xml:space="preserve"> 令和３年度県民経済計算に関する全国会議、推計支援アドバイザー派遣及び集中的支援等の運営・管理に関する作業</t>
  </si>
  <si>
    <t>株式会社エス・アール・シー</t>
    <rPh sb="0" eb="2">
      <t>カブシキ</t>
    </rPh>
    <rPh sb="2" eb="4">
      <t>カイシャ</t>
    </rPh>
    <phoneticPr fontId="4"/>
  </si>
  <si>
    <t>教育の質の変化を反映した価格・実質アウトプットの把握手法に関する調査研究</t>
  </si>
  <si>
    <t>エム・アール・アイリサーチアソシエイツ株式会社</t>
  </si>
  <si>
    <t>消費者パネル調査データの購入</t>
  </si>
  <si>
    <t>株式会社インテージリサーチ</t>
  </si>
  <si>
    <t>株式会社サーベイリサーチセンター</t>
  </si>
  <si>
    <t>消費動向調査の改善に関する調査研究（令和３年度）</t>
  </si>
  <si>
    <t>GAMS一式の購入</t>
  </si>
  <si>
    <t>株式会社ジック</t>
    <rPh sb="0" eb="2">
      <t>カブシキ</t>
    </rPh>
    <rPh sb="2" eb="4">
      <t>カイシャ</t>
    </rPh>
    <phoneticPr fontId="4"/>
  </si>
  <si>
    <t>令和３年度国際共同研究「コロナ危機とポストコロナの経済社会に関する研究」</t>
  </si>
  <si>
    <t>株式会社富士通総研</t>
  </si>
  <si>
    <t>グリーンGDPなど環境要因を考慮した統計・指標の整備についての調査研究</t>
  </si>
  <si>
    <t>株式会社エス・アール・シー</t>
  </si>
  <si>
    <t>SNA統合データベース並びにデータ連携基盤の保守等業務</t>
  </si>
  <si>
    <t>コロナ禍の生活環境と行動変容に関する調査研究（Well-being調査研究）</t>
  </si>
  <si>
    <t>「機械受注統計調査票の回収システム」の提供</t>
  </si>
  <si>
    <t>富士通Japan株式会社</t>
    <rPh sb="0" eb="3">
      <t>フジツウ</t>
    </rPh>
    <rPh sb="8" eb="10">
      <t>カブシキ</t>
    </rPh>
    <rPh sb="10" eb="12">
      <t>カイシャ</t>
    </rPh>
    <phoneticPr fontId="4"/>
  </si>
  <si>
    <t>2021(令和３)年度 県民経済計算の定量的検証基盤システム整備作業（表章システムの改修等作業）</t>
  </si>
  <si>
    <t>株式会社ＳＲＣ総合研究所</t>
    <rPh sb="0" eb="2">
      <t>カブシキ</t>
    </rPh>
    <rPh sb="2" eb="4">
      <t>カイシャ</t>
    </rPh>
    <rPh sb="7" eb="9">
      <t>ソウゴウ</t>
    </rPh>
    <rPh sb="9" eb="12">
      <t>ケンキュウショ</t>
    </rPh>
    <phoneticPr fontId="4"/>
  </si>
  <si>
    <t>一般社団法人新情報センター</t>
    <rPh sb="0" eb="2">
      <t>イッパン</t>
    </rPh>
    <rPh sb="2" eb="4">
      <t>シャダン</t>
    </rPh>
    <rPh sb="4" eb="6">
      <t>ホウジン</t>
    </rPh>
    <rPh sb="6" eb="9">
      <t>シンジョウホウ</t>
    </rPh>
    <phoneticPr fontId="1"/>
  </si>
  <si>
    <t>消費動向調査の実査業務</t>
    <rPh sb="0" eb="2">
      <t>ショウヒ</t>
    </rPh>
    <rPh sb="2" eb="4">
      <t>ドウコウ</t>
    </rPh>
    <rPh sb="4" eb="6">
      <t>チョウサ</t>
    </rPh>
    <rPh sb="7" eb="9">
      <t>ジッサ</t>
    </rPh>
    <rPh sb="9" eb="11">
      <t>ギョウム</t>
    </rPh>
    <phoneticPr fontId="4"/>
  </si>
  <si>
    <t>企業行動に関するアンケート調査（令和３年度）業務</t>
  </si>
  <si>
    <t>サイエンス・ダイレクトの使用</t>
  </si>
  <si>
    <t>パデュー大学</t>
  </si>
  <si>
    <t>経済社会総合研究所関連資料の保管業務</t>
  </si>
  <si>
    <t>三菱倉庫株式会社　東京支店</t>
  </si>
  <si>
    <t>オンラインジャーナル（Wiley Online Library）の利用</t>
  </si>
  <si>
    <t>NEEDS-FinanncialQUEST</t>
  </si>
  <si>
    <t>人件費</t>
    <rPh sb="0" eb="3">
      <t>ジンケンヒ</t>
    </rPh>
    <phoneticPr fontId="5"/>
  </si>
  <si>
    <t>事業費</t>
    <phoneticPr fontId="5"/>
  </si>
  <si>
    <t>一般管理費</t>
    <phoneticPr fontId="5"/>
  </si>
  <si>
    <t>旅費、謝金、会議費、印刷製本費、翻訳費、雑役費、事務局運営費</t>
    <rPh sb="0" eb="2">
      <t>リョヒ</t>
    </rPh>
    <rPh sb="6" eb="8">
      <t>カイギ</t>
    </rPh>
    <rPh sb="10" eb="12">
      <t>インサツ</t>
    </rPh>
    <rPh sb="12" eb="14">
      <t>セイホン</t>
    </rPh>
    <rPh sb="14" eb="15">
      <t>ヒ</t>
    </rPh>
    <rPh sb="20" eb="22">
      <t>ザツエキ</t>
    </rPh>
    <rPh sb="22" eb="23">
      <t>ヒ</t>
    </rPh>
    <phoneticPr fontId="5"/>
  </si>
  <si>
    <t>雑役務費、印刷費等、資料等購入費</t>
    <rPh sb="0" eb="1">
      <t>ザツ</t>
    </rPh>
    <rPh sb="1" eb="4">
      <t>エキムヒ</t>
    </rPh>
    <rPh sb="5" eb="7">
      <t>インサツ</t>
    </rPh>
    <rPh sb="7" eb="8">
      <t>ヒ</t>
    </rPh>
    <rPh sb="8" eb="9">
      <t>トウ</t>
    </rPh>
    <rPh sb="10" eb="12">
      <t>シリョウ</t>
    </rPh>
    <rPh sb="12" eb="13">
      <t>トウ</t>
    </rPh>
    <rPh sb="13" eb="16">
      <t>コウニュウヒ</t>
    </rPh>
    <phoneticPr fontId="5"/>
  </si>
  <si>
    <t>消費税</t>
    <rPh sb="0" eb="3">
      <t>ショウヒゼイ</t>
    </rPh>
    <phoneticPr fontId="5"/>
  </si>
  <si>
    <t>消費税及び地方消費税</t>
    <phoneticPr fontId="5"/>
  </si>
  <si>
    <t>進捗管理、研究依頼、案内、成果物とりまとめ</t>
    <rPh sb="0" eb="2">
      <t>シンチョク</t>
    </rPh>
    <rPh sb="2" eb="4">
      <t>カンリ</t>
    </rPh>
    <rPh sb="5" eb="7">
      <t>ケンキュウ</t>
    </rPh>
    <rPh sb="7" eb="9">
      <t>イライ</t>
    </rPh>
    <rPh sb="10" eb="12">
      <t>アンナイ</t>
    </rPh>
    <rPh sb="13" eb="16">
      <t>セイカブツ</t>
    </rPh>
    <phoneticPr fontId="5"/>
  </si>
  <si>
    <t>SNA統合データベース並びにデータ連携基盤の保守等業務</t>
    <phoneticPr fontId="5"/>
  </si>
  <si>
    <t>消費動向調査の実査業務</t>
    <phoneticPr fontId="5"/>
  </si>
  <si>
    <t>C.株式会社富士通総研</t>
    <phoneticPr fontId="5"/>
  </si>
  <si>
    <t>E.一般社団法人新情報センター</t>
    <phoneticPr fontId="5"/>
  </si>
  <si>
    <t>サイエンス・ダイレクトの使用</t>
    <phoneticPr fontId="5"/>
  </si>
  <si>
    <t>-</t>
    <phoneticPr fontId="5"/>
  </si>
  <si>
    <t>エルゼビア・ジャパン株式会社</t>
    <phoneticPr fontId="5"/>
  </si>
  <si>
    <t>・外部委託にあたって、原則一般競争入札を行うことにより、費用効率化に努めている。
・令和3年度に行った一般競争入札の一部において、一者応札となった案件があったが、入札公告前に事業者に対して仕様書案を広く開示・意見募集し、提案された意見がある場合には可能な限り仕様書に反映することに努めるなど競争への参入の促進を図っている。
・随意契約に関しては、価格の妥当性の検証に努め、随意契約審査委員会において契約内容などの事前審査を行うなど、適正性を確保している。</t>
    <rPh sb="42" eb="44">
      <t>レイワ</t>
    </rPh>
    <rPh sb="145" eb="147">
      <t>キョウソウ</t>
    </rPh>
    <phoneticPr fontId="5"/>
  </si>
  <si>
    <t>・研究成果に関するＨＰアクセス件数については、目標値の数字を上回っている。
・景気指標に関するＨＰアクセス件数については、目標値を下回ったものの、昨年度対比では増加しており、当該事業への関心及び一定の評価を得ているものと考えられる。目標を達成できるよう引き続き努める。</t>
    <rPh sb="23" eb="26">
      <t>モクヒョウチ</t>
    </rPh>
    <rPh sb="27" eb="29">
      <t>スウジ</t>
    </rPh>
    <rPh sb="30" eb="32">
      <t>ウワマワ</t>
    </rPh>
    <rPh sb="39" eb="41">
      <t>ケイキ</t>
    </rPh>
    <rPh sb="41" eb="43">
      <t>シヒョウ</t>
    </rPh>
    <rPh sb="44" eb="45">
      <t>カン</t>
    </rPh>
    <rPh sb="53" eb="55">
      <t>ケンスウ</t>
    </rPh>
    <rPh sb="61" eb="64">
      <t>モクヒョウチ</t>
    </rPh>
    <rPh sb="73" eb="75">
      <t>サクネン</t>
    </rPh>
    <rPh sb="75" eb="76">
      <t>ド</t>
    </rPh>
    <rPh sb="76" eb="78">
      <t>タイヒ</t>
    </rPh>
    <rPh sb="126" eb="127">
      <t>ヒ</t>
    </rPh>
    <rPh sb="128" eb="129">
      <t>ツヅ</t>
    </rPh>
    <phoneticPr fontId="5"/>
  </si>
  <si>
    <t>点検対象外</t>
    <rPh sb="0" eb="2">
      <t>テンケン</t>
    </rPh>
    <rPh sb="2" eb="4">
      <t>タイショウ</t>
    </rPh>
    <rPh sb="4" eb="5">
      <t>ガイ</t>
    </rPh>
    <phoneticPr fontId="5"/>
  </si>
  <si>
    <t>研究経費、謝金、翻訳費</t>
    <rPh sb="0" eb="2">
      <t>ケンキュウ</t>
    </rPh>
    <rPh sb="2" eb="4">
      <t>ケイヒ</t>
    </rPh>
    <rPh sb="5" eb="7">
      <t>シャキン</t>
    </rPh>
    <rPh sb="8" eb="10">
      <t>ホンヤク</t>
    </rPh>
    <rPh sb="10" eb="11">
      <t>ヒ</t>
    </rPh>
    <phoneticPr fontId="5"/>
  </si>
  <si>
    <t>進行管理、運営マニュアル・台本作成、発表論文とりまとめ、案内状・礼状送付</t>
    <rPh sb="0" eb="2">
      <t>シンコウ</t>
    </rPh>
    <rPh sb="2" eb="4">
      <t>カンリ</t>
    </rPh>
    <rPh sb="5" eb="7">
      <t>ウンエイ</t>
    </rPh>
    <rPh sb="13" eb="15">
      <t>ダイホン</t>
    </rPh>
    <rPh sb="15" eb="17">
      <t>サクセイ</t>
    </rPh>
    <rPh sb="18" eb="20">
      <t>ハッピョウ</t>
    </rPh>
    <rPh sb="20" eb="22">
      <t>ロンブン</t>
    </rPh>
    <rPh sb="28" eb="31">
      <t>アンナイジョウ</t>
    </rPh>
    <rPh sb="32" eb="34">
      <t>レイジョウ</t>
    </rPh>
    <rPh sb="34" eb="36">
      <t>ソウフ</t>
    </rPh>
    <phoneticPr fontId="5"/>
  </si>
  <si>
    <t>研究に関する業務、報告書の作成</t>
    <rPh sb="0" eb="2">
      <t>ケンキュウ</t>
    </rPh>
    <rPh sb="3" eb="4">
      <t>カン</t>
    </rPh>
    <rPh sb="6" eb="8">
      <t>ギョウム</t>
    </rPh>
    <rPh sb="9" eb="12">
      <t>ホウコクショ</t>
    </rPh>
    <rPh sb="13" eb="15">
      <t>サクセイ</t>
    </rPh>
    <phoneticPr fontId="5"/>
  </si>
  <si>
    <t>人件費</t>
    <phoneticPr fontId="5"/>
  </si>
  <si>
    <t>令和３年度：基準値以上（平成30～令和２年度）
令和２年度：基準値以上（平成29～令和元年度3年平均）
令和元年度：基準値以上（平成28～30年度3年平均）</t>
    <rPh sb="0" eb="2">
      <t>レイワ</t>
    </rPh>
    <rPh sb="3" eb="4">
      <t>ネン</t>
    </rPh>
    <rPh sb="4" eb="5">
      <t>ド</t>
    </rPh>
    <rPh sb="6" eb="9">
      <t>キジュンチ</t>
    </rPh>
    <rPh sb="9" eb="11">
      <t>イジョウ</t>
    </rPh>
    <rPh sb="12" eb="14">
      <t>ヘイセイ</t>
    </rPh>
    <rPh sb="17" eb="19">
      <t>レイワ</t>
    </rPh>
    <rPh sb="20" eb="22">
      <t>ネンド</t>
    </rPh>
    <rPh sb="24" eb="26">
      <t>レイワ</t>
    </rPh>
    <rPh sb="36" eb="38">
      <t>ヘイセイ</t>
    </rPh>
    <rPh sb="41" eb="43">
      <t>レイワ</t>
    </rPh>
    <rPh sb="43" eb="44">
      <t>モト</t>
    </rPh>
    <phoneticPr fontId="5"/>
  </si>
  <si>
    <t>平成30～令和２年度の3ヵ年の実績平均に設定</t>
    <rPh sb="13" eb="14">
      <t>ネン</t>
    </rPh>
    <rPh sb="15" eb="17">
      <t>ジッセキ</t>
    </rPh>
    <rPh sb="17" eb="19">
      <t>ヘイキン</t>
    </rPh>
    <rPh sb="20" eb="22">
      <t>セッテイ</t>
    </rPh>
    <phoneticPr fontId="5"/>
  </si>
  <si>
    <t>381.6百万
円/
642,413件</t>
    <rPh sb="8" eb="9">
      <t>エン</t>
    </rPh>
    <rPh sb="18" eb="19">
      <t>ケン</t>
    </rPh>
    <phoneticPr fontId="5"/>
  </si>
  <si>
    <t>☑</t>
  </si>
  <si>
    <t>リトルスタジオインク株式会社</t>
    <phoneticPr fontId="4"/>
  </si>
  <si>
    <t>経済社会活動の総合的研究に資するためのＥＢＰＭオンライン研修用コンテンツ作成業務</t>
    <phoneticPr fontId="5"/>
  </si>
  <si>
    <t>全体作業計画の作成、作業の進捗管理、</t>
    <phoneticPr fontId="5"/>
  </si>
  <si>
    <t>経済社会活動の総合的研究に資するためのＥＢＰＭオンライン研修用コンテンツ
作成業務</t>
    <phoneticPr fontId="5"/>
  </si>
  <si>
    <t>再委託費</t>
    <rPh sb="0" eb="3">
      <t>サイイタク</t>
    </rPh>
    <rPh sb="3" eb="4">
      <t>ヒ</t>
    </rPh>
    <phoneticPr fontId="5"/>
  </si>
  <si>
    <t>講義内容の企画構成・講師の手配</t>
    <phoneticPr fontId="5"/>
  </si>
  <si>
    <t>株式会社ナイス・デー</t>
    <phoneticPr fontId="5"/>
  </si>
  <si>
    <t>動画コンテンツ制作</t>
    <phoneticPr fontId="5"/>
  </si>
  <si>
    <t>-</t>
    <phoneticPr fontId="5"/>
  </si>
  <si>
    <t>D.株式会社BSNアイネット</t>
    <phoneticPr fontId="5"/>
  </si>
  <si>
    <t>株式会社BSNアイネット</t>
    <phoneticPr fontId="4"/>
  </si>
  <si>
    <t>株式会社BSNアイネット</t>
    <phoneticPr fontId="5"/>
  </si>
  <si>
    <t>SNA統合データベース並びにデータ連携基盤の改修（特記事項及び複数受領対応）</t>
    <phoneticPr fontId="5"/>
  </si>
  <si>
    <t>ニッセイエブロ株式会社</t>
    <phoneticPr fontId="5"/>
  </si>
  <si>
    <t>-</t>
    <phoneticPr fontId="5"/>
  </si>
  <si>
    <t>査票印刷と督促状・礼状の印刷業務</t>
    <phoneticPr fontId="5"/>
  </si>
  <si>
    <t>「事前調査協力依頼はがき」送付企業への調査協力依頻等、調査協力依頼、督促業務</t>
    <rPh sb="19" eb="21">
      <t>チョウサ</t>
    </rPh>
    <rPh sb="27" eb="29">
      <t>チョウサ</t>
    </rPh>
    <phoneticPr fontId="5"/>
  </si>
  <si>
    <t>株式会社デー タセレクト</t>
    <phoneticPr fontId="5"/>
  </si>
  <si>
    <t>株式会社サーベイリサーチセンター</t>
    <phoneticPr fontId="5"/>
  </si>
  <si>
    <t>新型コロナウイルス感染症による宿泊施設への影響に関する調査・研究</t>
    <phoneticPr fontId="5"/>
  </si>
  <si>
    <t>株式会社情報通信総合研究所</t>
    <phoneticPr fontId="5"/>
  </si>
  <si>
    <t>2020年基準改定に係るソフトウェア投資に関する調査研究</t>
    <rPh sb="4" eb="5">
      <t>ネン</t>
    </rPh>
    <rPh sb="5" eb="7">
      <t>キジュン</t>
    </rPh>
    <rPh sb="7" eb="9">
      <t>カイテイ</t>
    </rPh>
    <rPh sb="10" eb="11">
      <t>カカ</t>
    </rPh>
    <rPh sb="18" eb="20">
      <t>トウシ</t>
    </rPh>
    <rPh sb="21" eb="22">
      <t>カン</t>
    </rPh>
    <rPh sb="24" eb="26">
      <t>チョウサ</t>
    </rPh>
    <rPh sb="26" eb="28">
      <t>ケンキュウ</t>
    </rPh>
    <phoneticPr fontId="4"/>
  </si>
  <si>
    <t>令和3年度分世界貿易分析協会年会費</t>
    <rPh sb="0" eb="2">
      <t>レイワ</t>
    </rPh>
    <phoneticPr fontId="4"/>
  </si>
  <si>
    <t>ソフトウェア・プロダクトのライセンス契約</t>
    <rPh sb="18" eb="20">
      <t>ケイヤク</t>
    </rPh>
    <phoneticPr fontId="5"/>
  </si>
  <si>
    <t>「経済分析」の印刷製本費</t>
    <rPh sb="1" eb="3">
      <t>ケイザイ</t>
    </rPh>
    <rPh sb="3" eb="5">
      <t>ブンセキ</t>
    </rPh>
    <rPh sb="7" eb="9">
      <t>インサツ</t>
    </rPh>
    <rPh sb="9" eb="11">
      <t>セイホン</t>
    </rPh>
    <rPh sb="11" eb="12">
      <t>ヒ</t>
    </rPh>
    <phoneticPr fontId="5"/>
  </si>
  <si>
    <t>株式会社アライ印刷</t>
    <rPh sb="0" eb="2">
      <t>カブシキ</t>
    </rPh>
    <rPh sb="2" eb="4">
      <t>カイシャ</t>
    </rPh>
    <rPh sb="7" eb="9">
      <t>インサツ</t>
    </rPh>
    <phoneticPr fontId="5"/>
  </si>
  <si>
    <t>K.株式会社データセレクト</t>
    <phoneticPr fontId="5"/>
  </si>
  <si>
    <t>J.ニッセイエブロ株式会社</t>
    <phoneticPr fontId="5"/>
  </si>
  <si>
    <t>H.エルゼビア・ジャパン株式会社</t>
    <phoneticPr fontId="5"/>
  </si>
  <si>
    <t>G. リトルスタジオインク株式会社</t>
    <phoneticPr fontId="5"/>
  </si>
  <si>
    <t>F.株式会社インターネットイニシアティブ</t>
    <rPh sb="2" eb="4">
      <t>カブシキ</t>
    </rPh>
    <rPh sb="4" eb="6">
      <t>カイシャ</t>
    </rPh>
    <phoneticPr fontId="5"/>
  </si>
  <si>
    <t>経済社会総合研究所ウェブサイト更改業務</t>
  </si>
  <si>
    <t>経済社会総合研究所ウェブサイト更改業務</t>
    <rPh sb="4" eb="6">
      <t>ソウゴウ</t>
    </rPh>
    <rPh sb="6" eb="9">
      <t>ケンキュウジョ</t>
    </rPh>
    <rPh sb="15" eb="17">
      <t>コウカイ</t>
    </rPh>
    <rPh sb="17" eb="19">
      <t>ギョウム</t>
    </rPh>
    <phoneticPr fontId="5"/>
  </si>
  <si>
    <t>I.株式会社エイチ・アイ・エス</t>
    <phoneticPr fontId="5"/>
  </si>
  <si>
    <t>文献調査</t>
    <rPh sb="0" eb="2">
      <t>ブンケン</t>
    </rPh>
    <rPh sb="2" eb="4">
      <t>チョウサ</t>
    </rPh>
    <phoneticPr fontId="5"/>
  </si>
  <si>
    <t>株式会社インターネットイニシアティブ</t>
    <rPh sb="0" eb="2">
      <t>カブシキ</t>
    </rPh>
    <rPh sb="2" eb="4">
      <t>カイシャ</t>
    </rPh>
    <phoneticPr fontId="4"/>
  </si>
  <si>
    <t>企業行動に関するアンケート調査の電子調査票等の改修作業</t>
    <phoneticPr fontId="5"/>
  </si>
  <si>
    <t>ＭＢＰジャパン株式会社</t>
    <rPh sb="7" eb="9">
      <t>カブシキ</t>
    </rPh>
    <rPh sb="9" eb="11">
      <t>カイシャ</t>
    </rPh>
    <phoneticPr fontId="5"/>
  </si>
  <si>
    <t>ノートパソコン等の購入</t>
    <phoneticPr fontId="5"/>
  </si>
  <si>
    <t>株式会社ノジマ</t>
    <rPh sb="0" eb="2">
      <t>カブシキ</t>
    </rPh>
    <rPh sb="2" eb="4">
      <t>カイシャ</t>
    </rPh>
    <phoneticPr fontId="5"/>
  </si>
  <si>
    <t>日経メディアマーケティング株式会社</t>
    <rPh sb="0" eb="2">
      <t>ニッケイ</t>
    </rPh>
    <rPh sb="13" eb="15">
      <t>カブシキ</t>
    </rPh>
    <rPh sb="15" eb="17">
      <t>カイシャ</t>
    </rPh>
    <phoneticPr fontId="4"/>
  </si>
  <si>
    <t>株式会社エイチ・アイ・エス</t>
    <phoneticPr fontId="5"/>
  </si>
  <si>
    <t>文献調査</t>
    <phoneticPr fontId="5"/>
  </si>
  <si>
    <t>調査関係用品等の印刷等</t>
    <phoneticPr fontId="5"/>
  </si>
  <si>
    <t>協力依頼電話等</t>
    <phoneticPr fontId="5"/>
  </si>
  <si>
    <t>講義内容の企画構成、講師の手配</t>
    <phoneticPr fontId="5"/>
  </si>
  <si>
    <t>動画コンテンツ制作を実施</t>
    <phoneticPr fontId="5"/>
  </si>
  <si>
    <t>A.株式会社イベントアンドコンベンションハウス</t>
    <rPh sb="2" eb="4">
      <t>カブシキ</t>
    </rPh>
    <rPh sb="4" eb="6">
      <t>カイシャ</t>
    </rPh>
    <phoneticPr fontId="5"/>
  </si>
  <si>
    <t>B.株式会社日本アプライドリサーチ研究所</t>
    <rPh sb="2" eb="4">
      <t>カブシキ</t>
    </rPh>
    <rPh sb="4" eb="6">
      <t>カイシャ</t>
    </rPh>
    <phoneticPr fontId="5"/>
  </si>
  <si>
    <t>株式会社イベントアンドコンベンションハウス</t>
    <rPh sb="0" eb="2">
      <t>カブシキ</t>
    </rPh>
    <rPh sb="2" eb="4">
      <t>カイシャ</t>
    </rPh>
    <phoneticPr fontId="5"/>
  </si>
  <si>
    <t>N.株式会社ナイス・デー</t>
    <rPh sb="2" eb="4">
      <t>カブシキ</t>
    </rPh>
    <rPh sb="4" eb="6">
      <t>カイシャ</t>
    </rPh>
    <phoneticPr fontId="5"/>
  </si>
  <si>
    <t>L.株式会社インフォ・クリエイツ</t>
    <phoneticPr fontId="5"/>
  </si>
  <si>
    <t>アクセシビリティ検査業務</t>
    <phoneticPr fontId="5"/>
  </si>
  <si>
    <t>.株式会社インフォ・クリエイツ</t>
    <phoneticPr fontId="5"/>
  </si>
  <si>
    <t>テガラ株式会社</t>
    <rPh sb="3" eb="5">
      <t>カブシキ</t>
    </rPh>
    <rPh sb="5" eb="7">
      <t>カイシャ</t>
    </rPh>
    <phoneticPr fontId="5"/>
  </si>
  <si>
    <t>株式会社紀伊國屋書店東京営業本部</t>
    <rPh sb="0" eb="2">
      <t>カブシキ</t>
    </rPh>
    <rPh sb="2" eb="4">
      <t>カイシャ</t>
    </rPh>
    <rPh sb="4" eb="8">
      <t>キノクニヤ</t>
    </rPh>
    <rPh sb="8" eb="10">
      <t>ショテン</t>
    </rPh>
    <rPh sb="10" eb="12">
      <t>トウキョウ</t>
    </rPh>
    <rPh sb="12" eb="14">
      <t>エイギョウ</t>
    </rPh>
    <rPh sb="14" eb="16">
      <t>ホンブ</t>
    </rPh>
    <phoneticPr fontId="4"/>
  </si>
  <si>
    <t>-</t>
    <phoneticPr fontId="5"/>
  </si>
  <si>
    <t>-</t>
    <phoneticPr fontId="5"/>
  </si>
  <si>
    <t>諸謝金</t>
    <rPh sb="0" eb="1">
      <t>ショ</t>
    </rPh>
    <rPh sb="1" eb="3">
      <t>シャキン</t>
    </rPh>
    <phoneticPr fontId="5"/>
  </si>
  <si>
    <t>職員旅費</t>
    <rPh sb="0" eb="2">
      <t>ショクイン</t>
    </rPh>
    <rPh sb="2" eb="4">
      <t>リョヒ</t>
    </rPh>
    <phoneticPr fontId="5"/>
  </si>
  <si>
    <t>https://www8.cao.go.jp/hyouka/r3bunseki/r3bunseki-8.pdf</t>
    <phoneticPr fontId="5"/>
  </si>
  <si>
    <t>P1,P2</t>
    <phoneticPr fontId="5"/>
  </si>
  <si>
    <t>SAS Institute Japan株式会社</t>
    <rPh sb="19" eb="21">
      <t>カブシキ</t>
    </rPh>
    <rPh sb="21" eb="23">
      <t>カイシャ</t>
    </rPh>
    <phoneticPr fontId="5"/>
  </si>
  <si>
    <t>-</t>
    <phoneticPr fontId="5"/>
  </si>
  <si>
    <t>経済社会総合研究</t>
    <rPh sb="0" eb="2">
      <t>ケイザイ</t>
    </rPh>
    <rPh sb="2" eb="4">
      <t>シャカイ</t>
    </rPh>
    <rPh sb="4" eb="6">
      <t>ソウゴウ</t>
    </rPh>
    <rPh sb="6" eb="8">
      <t>ケンキュウ</t>
    </rPh>
    <phoneticPr fontId="5"/>
  </si>
  <si>
    <t>経済社会総合研究の推進</t>
    <rPh sb="0" eb="2">
      <t>ケイザイ</t>
    </rPh>
    <rPh sb="2" eb="4">
      <t>シャカイ</t>
    </rPh>
    <rPh sb="4" eb="6">
      <t>ソウゴウ</t>
    </rPh>
    <rPh sb="6" eb="8">
      <t>ケンキュウ</t>
    </rPh>
    <rPh sb="9" eb="11">
      <t>スイシン</t>
    </rPh>
    <phoneticPr fontId="5"/>
  </si>
  <si>
    <t>一者応札の現状について、参入可能な事業者の事前調査及び参入要件の緩和を検討するなど、一者応札の是正に努めること。</t>
    <phoneticPr fontId="5"/>
  </si>
  <si>
    <t>所見を踏まえ、一者応札の是正に努めるとともに、引き続き、事業の適切な進捗管理、適切かつ効率的な執行に努める。</t>
    <phoneticPr fontId="5"/>
  </si>
  <si>
    <t>丸山達也
岩田安晴
鈴木高文
多田洋介</t>
    <rPh sb="0" eb="2">
      <t>マルヤマ</t>
    </rPh>
    <rPh sb="2" eb="4">
      <t>タツヤ</t>
    </rPh>
    <rPh sb="5" eb="7">
      <t>イワタ</t>
    </rPh>
    <rPh sb="7" eb="9">
      <t>ヤスハル</t>
    </rPh>
    <rPh sb="10" eb="12">
      <t>スズキ</t>
    </rPh>
    <rPh sb="12" eb="14">
      <t>コウブン</t>
    </rPh>
    <rPh sb="15" eb="17">
      <t>タダ</t>
    </rPh>
    <rPh sb="17" eb="19">
      <t>ヨウスケ</t>
    </rPh>
    <phoneticPr fontId="5"/>
  </si>
  <si>
    <t>-</t>
    <phoneticPr fontId="5"/>
  </si>
  <si>
    <t>・研究成果物の公表件数については、令和2年度に成果を公表できなかったものについて、令和3年度に公表したこと等により大幅に増加している。引き続き、当初見込みを達成できるように努める。
・景気統計に関する当該指標は、見込みの水準を達成している。引き続き、当初見込みを達成できるように努める。</t>
    <rPh sb="1" eb="3">
      <t>ケンキュウ</t>
    </rPh>
    <rPh sb="3" eb="5">
      <t>セイカ</t>
    </rPh>
    <rPh sb="5" eb="6">
      <t>ブツ</t>
    </rPh>
    <rPh sb="7" eb="9">
      <t>コウヒョウ</t>
    </rPh>
    <rPh sb="9" eb="11">
      <t>ケンスウ</t>
    </rPh>
    <rPh sb="17" eb="19">
      <t>レイワ</t>
    </rPh>
    <rPh sb="20" eb="22">
      <t>ネンド</t>
    </rPh>
    <rPh sb="23" eb="25">
      <t>セイカ</t>
    </rPh>
    <rPh sb="26" eb="28">
      <t>コウヒョウ</t>
    </rPh>
    <rPh sb="41" eb="43">
      <t>レイワ</t>
    </rPh>
    <rPh sb="44" eb="46">
      <t>ネンド</t>
    </rPh>
    <rPh sb="47" eb="49">
      <t>コウヒョウ</t>
    </rPh>
    <rPh sb="53" eb="54">
      <t>ナド</t>
    </rPh>
    <rPh sb="57" eb="59">
      <t>オオハバ</t>
    </rPh>
    <rPh sb="60" eb="62">
      <t>ゾウカ</t>
    </rPh>
    <rPh sb="67" eb="68">
      <t>ヒ</t>
    </rPh>
    <rPh sb="69" eb="70">
      <t>ツヅ</t>
    </rPh>
    <rPh sb="72" eb="74">
      <t>トウショ</t>
    </rPh>
    <rPh sb="74" eb="76">
      <t>ミコ</t>
    </rPh>
    <rPh sb="78" eb="80">
      <t>タッセイ</t>
    </rPh>
    <rPh sb="86" eb="87">
      <t>ツト</t>
    </rPh>
    <rPh sb="92" eb="94">
      <t>ケイキ</t>
    </rPh>
    <rPh sb="94" eb="96">
      <t>トウケイ</t>
    </rPh>
    <rPh sb="97" eb="98">
      <t>カン</t>
    </rPh>
    <rPh sb="100" eb="102">
      <t>トウガイ</t>
    </rPh>
    <rPh sb="102" eb="104">
      <t>シヒョウ</t>
    </rPh>
    <rPh sb="106" eb="108">
      <t>ミコ</t>
    </rPh>
    <rPh sb="110" eb="112">
      <t>スイジュン</t>
    </rPh>
    <rPh sb="113" eb="115">
      <t>タッセイ</t>
    </rPh>
    <phoneticPr fontId="5"/>
  </si>
  <si>
    <t xml:space="preserve">国立大学法人東京大学 </t>
    <phoneticPr fontId="5"/>
  </si>
  <si>
    <t>M.国立大学法人東京大学</t>
    <rPh sb="2" eb="4">
      <t>コクリツ</t>
    </rPh>
    <rPh sb="4" eb="6">
      <t>ダイガク</t>
    </rPh>
    <rPh sb="6" eb="8">
      <t>ホウジン</t>
    </rPh>
    <rPh sb="8" eb="10">
      <t>トウキョウ</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</si>
</sst>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167640</xdr:colOff>
      <xdr:row>105</xdr:row>
      <xdr:rowOff>274320</xdr:rowOff>
    </xdr:from>
    <xdr:to>
      <xdr:col>49</xdr:col>
      <xdr:colOff>220980</xdr:colOff>
      <xdr:row>122</xdr:row>
      <xdr:rowOff>91440</xdr:rowOff>
    </xdr:to>
    <xdr:sp macro="" textlink="">
      <xdr:nvSpPr>
        <xdr:cNvPr id="1026" name="AutoShape 2"/>
        <xdr:cNvSpPr>
          <a:spLocks noChangeAspect="1" noChangeArrowheads="1"/>
        </xdr:cNvSpPr>
      </xdr:nvSpPr>
      <xdr:spPr bwMode="auto">
        <a:xfrm>
          <a:off x="1264920" y="44874180"/>
          <a:ext cx="7917180" cy="624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167640</xdr:colOff>
      <xdr:row>105</xdr:row>
      <xdr:rowOff>274320</xdr:rowOff>
    </xdr:from>
    <xdr:to>
      <xdr:col>49</xdr:col>
      <xdr:colOff>220980</xdr:colOff>
      <xdr:row>122</xdr:row>
      <xdr:rowOff>91440</xdr:rowOff>
    </xdr:to>
    <xdr:sp macro="" textlink="">
      <xdr:nvSpPr>
        <xdr:cNvPr id="1556" name="AutoShape 532"/>
        <xdr:cNvSpPr>
          <a:spLocks noChangeAspect="1" noChangeArrowheads="1"/>
        </xdr:cNvSpPr>
      </xdr:nvSpPr>
      <xdr:spPr bwMode="auto">
        <a:xfrm>
          <a:off x="1264920" y="44874180"/>
          <a:ext cx="7917180" cy="624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167640</xdr:colOff>
      <xdr:row>105</xdr:row>
      <xdr:rowOff>274320</xdr:rowOff>
    </xdr:from>
    <xdr:to>
      <xdr:col>49</xdr:col>
      <xdr:colOff>220980</xdr:colOff>
      <xdr:row>122</xdr:row>
      <xdr:rowOff>91440</xdr:rowOff>
    </xdr:to>
    <xdr:sp macro="" textlink="">
      <xdr:nvSpPr>
        <xdr:cNvPr id="6182" name="AutoShape 1062"/>
        <xdr:cNvSpPr>
          <a:spLocks noChangeAspect="1" noChangeArrowheads="1"/>
        </xdr:cNvSpPr>
      </xdr:nvSpPr>
      <xdr:spPr bwMode="auto">
        <a:xfrm>
          <a:off x="1264920" y="44874180"/>
          <a:ext cx="7917180" cy="624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53340</xdr:colOff>
      <xdr:row>105</xdr:row>
      <xdr:rowOff>259080</xdr:rowOff>
    </xdr:from>
    <xdr:to>
      <xdr:col>49</xdr:col>
      <xdr:colOff>289307</xdr:colOff>
      <xdr:row>122</xdr:row>
      <xdr:rowOff>77400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4858940"/>
          <a:ext cx="7916927" cy="624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9"/>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0"/>
      <c r="AQ1" s="10"/>
      <c r="AR1" s="10"/>
      <c r="AS1" s="10"/>
      <c r="AT1" s="10"/>
      <c r="AU1" s="10"/>
      <c r="AV1" s="10"/>
      <c r="AW1" s="2"/>
    </row>
    <row r="2" spans="1:50" ht="21.75" customHeight="1" thickBot="1" x14ac:dyDescent="0.25">
      <c r="A2" s="73"/>
      <c r="B2" s="73"/>
      <c r="C2" s="73"/>
      <c r="D2" s="73"/>
      <c r="E2" s="73"/>
      <c r="F2" s="73"/>
      <c r="G2" s="73"/>
      <c r="H2" s="73"/>
      <c r="I2" s="73"/>
      <c r="J2" s="73"/>
      <c r="K2" s="73"/>
      <c r="L2" s="73"/>
      <c r="M2" s="73"/>
      <c r="N2" s="73"/>
      <c r="O2" s="73"/>
      <c r="P2" s="73"/>
      <c r="Q2" s="73"/>
      <c r="R2" s="73"/>
      <c r="S2" s="73"/>
      <c r="T2" s="73"/>
      <c r="U2" s="73"/>
      <c r="V2" s="73"/>
      <c r="W2" s="73"/>
      <c r="X2" s="81" t="s">
        <v>0</v>
      </c>
      <c r="Y2" s="73"/>
      <c r="Z2" s="51"/>
      <c r="AA2" s="51"/>
      <c r="AB2" s="51"/>
      <c r="AC2" s="51"/>
      <c r="AD2" s="640">
        <v>2022</v>
      </c>
      <c r="AE2" s="640"/>
      <c r="AF2" s="640"/>
      <c r="AG2" s="640"/>
      <c r="AH2" s="640"/>
      <c r="AI2" s="83" t="s">
        <v>266</v>
      </c>
      <c r="AJ2" s="640" t="s">
        <v>583</v>
      </c>
      <c r="AK2" s="640"/>
      <c r="AL2" s="640"/>
      <c r="AM2" s="640"/>
      <c r="AN2" s="83" t="s">
        <v>266</v>
      </c>
      <c r="AO2" s="640">
        <v>21</v>
      </c>
      <c r="AP2" s="640"/>
      <c r="AQ2" s="640"/>
      <c r="AR2" s="84" t="s">
        <v>266</v>
      </c>
      <c r="AS2" s="641">
        <v>130</v>
      </c>
      <c r="AT2" s="641"/>
      <c r="AU2" s="641"/>
      <c r="AV2" s="83" t="str">
        <f>IF(AW2="","","-")</f>
        <v/>
      </c>
      <c r="AW2" s="642"/>
      <c r="AX2" s="642"/>
    </row>
    <row r="3" spans="1:50" ht="21" customHeight="1" thickBot="1" x14ac:dyDescent="0.25">
      <c r="A3" s="643" t="s">
        <v>573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2" t="s">
        <v>57</v>
      </c>
      <c r="AJ3" s="645" t="s">
        <v>584</v>
      </c>
      <c r="AK3" s="645"/>
      <c r="AL3" s="645"/>
      <c r="AM3" s="645"/>
      <c r="AN3" s="645"/>
      <c r="AO3" s="645"/>
      <c r="AP3" s="645"/>
      <c r="AQ3" s="645"/>
      <c r="AR3" s="645"/>
      <c r="AS3" s="645"/>
      <c r="AT3" s="645"/>
      <c r="AU3" s="645"/>
      <c r="AV3" s="645"/>
      <c r="AW3" s="645"/>
      <c r="AX3" s="23" t="s">
        <v>58</v>
      </c>
    </row>
    <row r="4" spans="1:50" ht="24.75" customHeight="1" x14ac:dyDescent="0.2">
      <c r="A4" s="679" t="s">
        <v>23</v>
      </c>
      <c r="B4" s="680"/>
      <c r="C4" s="680"/>
      <c r="D4" s="680"/>
      <c r="E4" s="680"/>
      <c r="F4" s="680"/>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586</v>
      </c>
      <c r="AF4" s="687"/>
      <c r="AG4" s="687"/>
      <c r="AH4" s="687"/>
      <c r="AI4" s="687"/>
      <c r="AJ4" s="687"/>
      <c r="AK4" s="687"/>
      <c r="AL4" s="687"/>
      <c r="AM4" s="687"/>
      <c r="AN4" s="687"/>
      <c r="AO4" s="687"/>
      <c r="AP4" s="688"/>
      <c r="AQ4" s="689" t="s">
        <v>2</v>
      </c>
      <c r="AR4" s="684"/>
      <c r="AS4" s="684"/>
      <c r="AT4" s="684"/>
      <c r="AU4" s="684"/>
      <c r="AV4" s="684"/>
      <c r="AW4" s="684"/>
      <c r="AX4" s="690"/>
    </row>
    <row r="5" spans="1:50" ht="54" customHeight="1" x14ac:dyDescent="0.2">
      <c r="A5" s="691" t="s">
        <v>60</v>
      </c>
      <c r="B5" s="692"/>
      <c r="C5" s="692"/>
      <c r="D5" s="692"/>
      <c r="E5" s="692"/>
      <c r="F5" s="693"/>
      <c r="G5" s="694" t="s">
        <v>346</v>
      </c>
      <c r="H5" s="695"/>
      <c r="I5" s="695"/>
      <c r="J5" s="695"/>
      <c r="K5" s="695"/>
      <c r="L5" s="695"/>
      <c r="M5" s="696" t="s">
        <v>59</v>
      </c>
      <c r="N5" s="697"/>
      <c r="O5" s="697"/>
      <c r="P5" s="697"/>
      <c r="Q5" s="697"/>
      <c r="R5" s="698"/>
      <c r="S5" s="699" t="s">
        <v>63</v>
      </c>
      <c r="T5" s="695"/>
      <c r="U5" s="695"/>
      <c r="V5" s="695"/>
      <c r="W5" s="695"/>
      <c r="X5" s="700"/>
      <c r="Y5" s="701" t="s">
        <v>3</v>
      </c>
      <c r="Z5" s="702"/>
      <c r="AA5" s="702"/>
      <c r="AB5" s="702"/>
      <c r="AC5" s="702"/>
      <c r="AD5" s="703"/>
      <c r="AE5" s="657" t="s">
        <v>587</v>
      </c>
      <c r="AF5" s="657"/>
      <c r="AG5" s="657"/>
      <c r="AH5" s="657"/>
      <c r="AI5" s="657"/>
      <c r="AJ5" s="657"/>
      <c r="AK5" s="657"/>
      <c r="AL5" s="657"/>
      <c r="AM5" s="657"/>
      <c r="AN5" s="657"/>
      <c r="AO5" s="657"/>
      <c r="AP5" s="658"/>
      <c r="AQ5" s="659" t="s">
        <v>756</v>
      </c>
      <c r="AR5" s="660"/>
      <c r="AS5" s="660"/>
      <c r="AT5" s="660"/>
      <c r="AU5" s="660"/>
      <c r="AV5" s="660"/>
      <c r="AW5" s="660"/>
      <c r="AX5" s="661"/>
    </row>
    <row r="6" spans="1:50" ht="39" customHeight="1" x14ac:dyDescent="0.2">
      <c r="A6" s="662" t="s">
        <v>4</v>
      </c>
      <c r="B6" s="663"/>
      <c r="C6" s="663"/>
      <c r="D6" s="663"/>
      <c r="E6" s="663"/>
      <c r="F6" s="663"/>
      <c r="G6" s="664" t="str">
        <f>入力規則等!F39</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row>
    <row r="7" spans="1:50" ht="49.5" customHeight="1" x14ac:dyDescent="0.2">
      <c r="A7" s="646" t="s">
        <v>20</v>
      </c>
      <c r="B7" s="647"/>
      <c r="C7" s="647"/>
      <c r="D7" s="647"/>
      <c r="E7" s="647"/>
      <c r="F7" s="648"/>
      <c r="G7" s="667" t="s">
        <v>589</v>
      </c>
      <c r="H7" s="668"/>
      <c r="I7" s="668"/>
      <c r="J7" s="668"/>
      <c r="K7" s="668"/>
      <c r="L7" s="668"/>
      <c r="M7" s="668"/>
      <c r="N7" s="668"/>
      <c r="O7" s="668"/>
      <c r="P7" s="668"/>
      <c r="Q7" s="668"/>
      <c r="R7" s="668"/>
      <c r="S7" s="668"/>
      <c r="T7" s="668"/>
      <c r="U7" s="668"/>
      <c r="V7" s="668"/>
      <c r="W7" s="668"/>
      <c r="X7" s="669"/>
      <c r="Y7" s="670" t="s">
        <v>251</v>
      </c>
      <c r="Z7" s="671"/>
      <c r="AA7" s="671"/>
      <c r="AB7" s="671"/>
      <c r="AC7" s="671"/>
      <c r="AD7" s="672"/>
      <c r="AE7" s="673" t="s">
        <v>591</v>
      </c>
      <c r="AF7" s="674"/>
      <c r="AG7" s="674"/>
      <c r="AH7" s="674"/>
      <c r="AI7" s="674"/>
      <c r="AJ7" s="674"/>
      <c r="AK7" s="674"/>
      <c r="AL7" s="674"/>
      <c r="AM7" s="674"/>
      <c r="AN7" s="674"/>
      <c r="AO7" s="674"/>
      <c r="AP7" s="674"/>
      <c r="AQ7" s="674"/>
      <c r="AR7" s="674"/>
      <c r="AS7" s="674"/>
      <c r="AT7" s="674"/>
      <c r="AU7" s="674"/>
      <c r="AV7" s="674"/>
      <c r="AW7" s="674"/>
      <c r="AX7" s="675"/>
    </row>
    <row r="8" spans="1:50" ht="53.25" customHeight="1" x14ac:dyDescent="0.2">
      <c r="A8" s="646" t="s">
        <v>183</v>
      </c>
      <c r="B8" s="647"/>
      <c r="C8" s="647"/>
      <c r="D8" s="647"/>
      <c r="E8" s="647"/>
      <c r="F8" s="648"/>
      <c r="G8" s="649" t="str">
        <f>入力規則等!A27</f>
        <v>科学技術・イノベーション</v>
      </c>
      <c r="H8" s="650"/>
      <c r="I8" s="650"/>
      <c r="J8" s="650"/>
      <c r="K8" s="650"/>
      <c r="L8" s="650"/>
      <c r="M8" s="650"/>
      <c r="N8" s="650"/>
      <c r="O8" s="650"/>
      <c r="P8" s="650"/>
      <c r="Q8" s="650"/>
      <c r="R8" s="650"/>
      <c r="S8" s="650"/>
      <c r="T8" s="650"/>
      <c r="U8" s="650"/>
      <c r="V8" s="650"/>
      <c r="W8" s="650"/>
      <c r="X8" s="651"/>
      <c r="Y8" s="652" t="s">
        <v>184</v>
      </c>
      <c r="Z8" s="653"/>
      <c r="AA8" s="653"/>
      <c r="AB8" s="653"/>
      <c r="AC8" s="653"/>
      <c r="AD8" s="654"/>
      <c r="AE8" s="655" t="str">
        <f>入力規則等!K13</f>
        <v>文教及び科学振興</v>
      </c>
      <c r="AF8" s="650"/>
      <c r="AG8" s="650"/>
      <c r="AH8" s="650"/>
      <c r="AI8" s="650"/>
      <c r="AJ8" s="650"/>
      <c r="AK8" s="650"/>
      <c r="AL8" s="650"/>
      <c r="AM8" s="650"/>
      <c r="AN8" s="650"/>
      <c r="AO8" s="650"/>
      <c r="AP8" s="650"/>
      <c r="AQ8" s="650"/>
      <c r="AR8" s="650"/>
      <c r="AS8" s="650"/>
      <c r="AT8" s="650"/>
      <c r="AU8" s="650"/>
      <c r="AV8" s="650"/>
      <c r="AW8" s="650"/>
      <c r="AX8" s="656"/>
    </row>
    <row r="9" spans="1:50" ht="58.5" customHeight="1" x14ac:dyDescent="0.2">
      <c r="A9" s="624" t="s">
        <v>21</v>
      </c>
      <c r="B9" s="625"/>
      <c r="C9" s="625"/>
      <c r="D9" s="625"/>
      <c r="E9" s="625"/>
      <c r="F9" s="625"/>
      <c r="G9" s="704" t="s">
        <v>592</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80.25" customHeight="1" x14ac:dyDescent="0.2">
      <c r="A10" s="612" t="s">
        <v>28</v>
      </c>
      <c r="B10" s="613"/>
      <c r="C10" s="613"/>
      <c r="D10" s="613"/>
      <c r="E10" s="613"/>
      <c r="F10" s="613"/>
      <c r="G10" s="614" t="s">
        <v>593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2">
      <c r="A11" s="612" t="s">
        <v>5</v>
      </c>
      <c r="B11" s="613"/>
      <c r="C11" s="613"/>
      <c r="D11" s="613"/>
      <c r="E11" s="613"/>
      <c r="F11" s="617"/>
      <c r="G11" s="618" t="str">
        <f>入力規則等!P10</f>
        <v>直接実施、委託・請負</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50" ht="21" customHeight="1" x14ac:dyDescent="0.2">
      <c r="A12" s="621" t="s">
        <v>22</v>
      </c>
      <c r="B12" s="622"/>
      <c r="C12" s="622"/>
      <c r="D12" s="622"/>
      <c r="E12" s="622"/>
      <c r="F12" s="623"/>
      <c r="G12" s="627"/>
      <c r="H12" s="628"/>
      <c r="I12" s="628"/>
      <c r="J12" s="628"/>
      <c r="K12" s="628"/>
      <c r="L12" s="628"/>
      <c r="M12" s="628"/>
      <c r="N12" s="628"/>
      <c r="O12" s="628"/>
      <c r="P12" s="394" t="s">
        <v>398</v>
      </c>
      <c r="Q12" s="389"/>
      <c r="R12" s="389"/>
      <c r="S12" s="389"/>
      <c r="T12" s="389"/>
      <c r="U12" s="389"/>
      <c r="V12" s="390"/>
      <c r="W12" s="394" t="s">
        <v>550</v>
      </c>
      <c r="X12" s="389"/>
      <c r="Y12" s="389"/>
      <c r="Z12" s="389"/>
      <c r="AA12" s="389"/>
      <c r="AB12" s="389"/>
      <c r="AC12" s="390"/>
      <c r="AD12" s="394" t="s">
        <v>552</v>
      </c>
      <c r="AE12" s="389"/>
      <c r="AF12" s="389"/>
      <c r="AG12" s="389"/>
      <c r="AH12" s="389"/>
      <c r="AI12" s="389"/>
      <c r="AJ12" s="390"/>
      <c r="AK12" s="394" t="s">
        <v>565</v>
      </c>
      <c r="AL12" s="389"/>
      <c r="AM12" s="389"/>
      <c r="AN12" s="389"/>
      <c r="AO12" s="389"/>
      <c r="AP12" s="389"/>
      <c r="AQ12" s="390"/>
      <c r="AR12" s="394" t="s">
        <v>566</v>
      </c>
      <c r="AS12" s="389"/>
      <c r="AT12" s="389"/>
      <c r="AU12" s="389"/>
      <c r="AV12" s="389"/>
      <c r="AW12" s="389"/>
      <c r="AX12" s="710"/>
    </row>
    <row r="13" spans="1:50" ht="21" customHeight="1" x14ac:dyDescent="0.2">
      <c r="A13" s="209"/>
      <c r="B13" s="210"/>
      <c r="C13" s="210"/>
      <c r="D13" s="210"/>
      <c r="E13" s="210"/>
      <c r="F13" s="211"/>
      <c r="G13" s="598" t="s">
        <v>6</v>
      </c>
      <c r="H13" s="599"/>
      <c r="I13" s="711" t="s">
        <v>7</v>
      </c>
      <c r="J13" s="712"/>
      <c r="K13" s="712"/>
      <c r="L13" s="712"/>
      <c r="M13" s="712"/>
      <c r="N13" s="712"/>
      <c r="O13" s="713"/>
      <c r="P13" s="566">
        <v>437</v>
      </c>
      <c r="Q13" s="567"/>
      <c r="R13" s="567"/>
      <c r="S13" s="567"/>
      <c r="T13" s="567"/>
      <c r="U13" s="567"/>
      <c r="V13" s="568"/>
      <c r="W13" s="566">
        <v>497</v>
      </c>
      <c r="X13" s="567"/>
      <c r="Y13" s="567"/>
      <c r="Z13" s="567"/>
      <c r="AA13" s="567"/>
      <c r="AB13" s="567"/>
      <c r="AC13" s="568"/>
      <c r="AD13" s="566">
        <v>482</v>
      </c>
      <c r="AE13" s="567"/>
      <c r="AF13" s="567"/>
      <c r="AG13" s="567"/>
      <c r="AH13" s="567"/>
      <c r="AI13" s="567"/>
      <c r="AJ13" s="568"/>
      <c r="AK13" s="566">
        <v>382</v>
      </c>
      <c r="AL13" s="567"/>
      <c r="AM13" s="567"/>
      <c r="AN13" s="567"/>
      <c r="AO13" s="567"/>
      <c r="AP13" s="567"/>
      <c r="AQ13" s="568"/>
      <c r="AR13" s="575">
        <v>397.96199999999999</v>
      </c>
      <c r="AS13" s="576"/>
      <c r="AT13" s="576"/>
      <c r="AU13" s="576"/>
      <c r="AV13" s="576"/>
      <c r="AW13" s="576"/>
      <c r="AX13" s="638"/>
    </row>
    <row r="14" spans="1:50" ht="21" customHeight="1" x14ac:dyDescent="0.2">
      <c r="A14" s="209"/>
      <c r="B14" s="210"/>
      <c r="C14" s="210"/>
      <c r="D14" s="210"/>
      <c r="E14" s="210"/>
      <c r="F14" s="211"/>
      <c r="G14" s="600"/>
      <c r="H14" s="601"/>
      <c r="I14" s="606" t="s">
        <v>8</v>
      </c>
      <c r="J14" s="636"/>
      <c r="K14" s="636"/>
      <c r="L14" s="636"/>
      <c r="M14" s="636"/>
      <c r="N14" s="636"/>
      <c r="O14" s="637"/>
      <c r="P14" s="566" t="s">
        <v>591</v>
      </c>
      <c r="Q14" s="567"/>
      <c r="R14" s="567"/>
      <c r="S14" s="567"/>
      <c r="T14" s="567"/>
      <c r="U14" s="567"/>
      <c r="V14" s="568"/>
      <c r="W14" s="566" t="s">
        <v>591</v>
      </c>
      <c r="X14" s="567"/>
      <c r="Y14" s="567"/>
      <c r="Z14" s="567"/>
      <c r="AA14" s="567"/>
      <c r="AB14" s="567"/>
      <c r="AC14" s="568"/>
      <c r="AD14" s="566" t="s">
        <v>591</v>
      </c>
      <c r="AE14" s="567"/>
      <c r="AF14" s="567"/>
      <c r="AG14" s="567"/>
      <c r="AH14" s="567"/>
      <c r="AI14" s="567"/>
      <c r="AJ14" s="568"/>
      <c r="AK14" s="566" t="s">
        <v>591</v>
      </c>
      <c r="AL14" s="567"/>
      <c r="AM14" s="567"/>
      <c r="AN14" s="567"/>
      <c r="AO14" s="567"/>
      <c r="AP14" s="567"/>
      <c r="AQ14" s="568"/>
      <c r="AR14" s="604"/>
      <c r="AS14" s="604"/>
      <c r="AT14" s="604"/>
      <c r="AU14" s="604"/>
      <c r="AV14" s="604"/>
      <c r="AW14" s="604"/>
      <c r="AX14" s="605"/>
    </row>
    <row r="15" spans="1:50" ht="21" customHeight="1" x14ac:dyDescent="0.2">
      <c r="A15" s="209"/>
      <c r="B15" s="210"/>
      <c r="C15" s="210"/>
      <c r="D15" s="210"/>
      <c r="E15" s="210"/>
      <c r="F15" s="211"/>
      <c r="G15" s="600"/>
      <c r="H15" s="601"/>
      <c r="I15" s="606" t="s">
        <v>48</v>
      </c>
      <c r="J15" s="607"/>
      <c r="K15" s="607"/>
      <c r="L15" s="607"/>
      <c r="M15" s="607"/>
      <c r="N15" s="607"/>
      <c r="O15" s="608"/>
      <c r="P15" s="566" t="s">
        <v>591</v>
      </c>
      <c r="Q15" s="567"/>
      <c r="R15" s="567"/>
      <c r="S15" s="567"/>
      <c r="T15" s="567"/>
      <c r="U15" s="567"/>
      <c r="V15" s="568"/>
      <c r="W15" s="566" t="s">
        <v>591</v>
      </c>
      <c r="X15" s="567"/>
      <c r="Y15" s="567"/>
      <c r="Z15" s="567"/>
      <c r="AA15" s="567"/>
      <c r="AB15" s="567"/>
      <c r="AC15" s="568"/>
      <c r="AD15" s="566" t="s">
        <v>591</v>
      </c>
      <c r="AE15" s="567"/>
      <c r="AF15" s="567"/>
      <c r="AG15" s="567"/>
      <c r="AH15" s="567"/>
      <c r="AI15" s="567"/>
      <c r="AJ15" s="568"/>
      <c r="AK15" s="566" t="s">
        <v>591</v>
      </c>
      <c r="AL15" s="567"/>
      <c r="AM15" s="567"/>
      <c r="AN15" s="567"/>
      <c r="AO15" s="567"/>
      <c r="AP15" s="567"/>
      <c r="AQ15" s="568"/>
      <c r="AR15" s="566" t="s">
        <v>757</v>
      </c>
      <c r="AS15" s="567"/>
      <c r="AT15" s="567"/>
      <c r="AU15" s="567"/>
      <c r="AV15" s="567"/>
      <c r="AW15" s="567"/>
      <c r="AX15" s="639"/>
    </row>
    <row r="16" spans="1:50" ht="21" customHeight="1" x14ac:dyDescent="0.2">
      <c r="A16" s="209"/>
      <c r="B16" s="210"/>
      <c r="C16" s="210"/>
      <c r="D16" s="210"/>
      <c r="E16" s="210"/>
      <c r="F16" s="211"/>
      <c r="G16" s="600"/>
      <c r="H16" s="601"/>
      <c r="I16" s="606" t="s">
        <v>49</v>
      </c>
      <c r="J16" s="607"/>
      <c r="K16" s="607"/>
      <c r="L16" s="607"/>
      <c r="M16" s="607"/>
      <c r="N16" s="607"/>
      <c r="O16" s="608"/>
      <c r="P16" s="566" t="s">
        <v>591</v>
      </c>
      <c r="Q16" s="567"/>
      <c r="R16" s="567"/>
      <c r="S16" s="567"/>
      <c r="T16" s="567"/>
      <c r="U16" s="567"/>
      <c r="V16" s="568"/>
      <c r="W16" s="566" t="s">
        <v>591</v>
      </c>
      <c r="X16" s="567"/>
      <c r="Y16" s="567"/>
      <c r="Z16" s="567"/>
      <c r="AA16" s="567"/>
      <c r="AB16" s="567"/>
      <c r="AC16" s="568"/>
      <c r="AD16" s="566" t="s">
        <v>591</v>
      </c>
      <c r="AE16" s="567"/>
      <c r="AF16" s="567"/>
      <c r="AG16" s="567"/>
      <c r="AH16" s="567"/>
      <c r="AI16" s="567"/>
      <c r="AJ16" s="568"/>
      <c r="AK16" s="566" t="s">
        <v>591</v>
      </c>
      <c r="AL16" s="567"/>
      <c r="AM16" s="567"/>
      <c r="AN16" s="567"/>
      <c r="AO16" s="567"/>
      <c r="AP16" s="567"/>
      <c r="AQ16" s="568"/>
      <c r="AR16" s="707"/>
      <c r="AS16" s="708"/>
      <c r="AT16" s="708"/>
      <c r="AU16" s="708"/>
      <c r="AV16" s="708"/>
      <c r="AW16" s="708"/>
      <c r="AX16" s="709"/>
    </row>
    <row r="17" spans="1:50" ht="24.75" customHeight="1" x14ac:dyDescent="0.2">
      <c r="A17" s="209"/>
      <c r="B17" s="210"/>
      <c r="C17" s="210"/>
      <c r="D17" s="210"/>
      <c r="E17" s="210"/>
      <c r="F17" s="211"/>
      <c r="G17" s="600"/>
      <c r="H17" s="601"/>
      <c r="I17" s="606" t="s">
        <v>47</v>
      </c>
      <c r="J17" s="636"/>
      <c r="K17" s="636"/>
      <c r="L17" s="636"/>
      <c r="M17" s="636"/>
      <c r="N17" s="636"/>
      <c r="O17" s="637"/>
      <c r="P17" s="566" t="s">
        <v>591</v>
      </c>
      <c r="Q17" s="567"/>
      <c r="R17" s="567"/>
      <c r="S17" s="567"/>
      <c r="T17" s="567"/>
      <c r="U17" s="567"/>
      <c r="V17" s="568"/>
      <c r="W17" s="566" t="s">
        <v>591</v>
      </c>
      <c r="X17" s="567"/>
      <c r="Y17" s="567"/>
      <c r="Z17" s="567"/>
      <c r="AA17" s="567"/>
      <c r="AB17" s="567"/>
      <c r="AC17" s="568"/>
      <c r="AD17" s="566" t="s">
        <v>591</v>
      </c>
      <c r="AE17" s="567"/>
      <c r="AF17" s="567"/>
      <c r="AG17" s="567"/>
      <c r="AH17" s="567"/>
      <c r="AI17" s="567"/>
      <c r="AJ17" s="568"/>
      <c r="AK17" s="566" t="s">
        <v>591</v>
      </c>
      <c r="AL17" s="567"/>
      <c r="AM17" s="567"/>
      <c r="AN17" s="567"/>
      <c r="AO17" s="567"/>
      <c r="AP17" s="567"/>
      <c r="AQ17" s="568"/>
      <c r="AR17" s="596"/>
      <c r="AS17" s="596"/>
      <c r="AT17" s="596"/>
      <c r="AU17" s="596"/>
      <c r="AV17" s="596"/>
      <c r="AW17" s="596"/>
      <c r="AX17" s="597"/>
    </row>
    <row r="18" spans="1:50" ht="24.75" customHeight="1" x14ac:dyDescent="0.2">
      <c r="A18" s="209"/>
      <c r="B18" s="210"/>
      <c r="C18" s="210"/>
      <c r="D18" s="210"/>
      <c r="E18" s="210"/>
      <c r="F18" s="211"/>
      <c r="G18" s="602"/>
      <c r="H18" s="603"/>
      <c r="I18" s="629" t="s">
        <v>18</v>
      </c>
      <c r="J18" s="630"/>
      <c r="K18" s="630"/>
      <c r="L18" s="630"/>
      <c r="M18" s="630"/>
      <c r="N18" s="630"/>
      <c r="O18" s="631"/>
      <c r="P18" s="632">
        <f>SUM(P13:V17)</f>
        <v>437</v>
      </c>
      <c r="Q18" s="633"/>
      <c r="R18" s="633"/>
      <c r="S18" s="633"/>
      <c r="T18" s="633"/>
      <c r="U18" s="633"/>
      <c r="V18" s="634"/>
      <c r="W18" s="632">
        <f>SUM(W13:AC17)</f>
        <v>497</v>
      </c>
      <c r="X18" s="633"/>
      <c r="Y18" s="633"/>
      <c r="Z18" s="633"/>
      <c r="AA18" s="633"/>
      <c r="AB18" s="633"/>
      <c r="AC18" s="634"/>
      <c r="AD18" s="632">
        <f>SUM(AD13:AJ17)</f>
        <v>482</v>
      </c>
      <c r="AE18" s="633"/>
      <c r="AF18" s="633"/>
      <c r="AG18" s="633"/>
      <c r="AH18" s="633"/>
      <c r="AI18" s="633"/>
      <c r="AJ18" s="634"/>
      <c r="AK18" s="632">
        <f>SUM(AK13:AQ17)</f>
        <v>382</v>
      </c>
      <c r="AL18" s="633"/>
      <c r="AM18" s="633"/>
      <c r="AN18" s="633"/>
      <c r="AO18" s="633"/>
      <c r="AP18" s="633"/>
      <c r="AQ18" s="634"/>
      <c r="AR18" s="632">
        <f>SUM(AR13:AX17)</f>
        <v>397.96199999999999</v>
      </c>
      <c r="AS18" s="633"/>
      <c r="AT18" s="633"/>
      <c r="AU18" s="633"/>
      <c r="AV18" s="633"/>
      <c r="AW18" s="633"/>
      <c r="AX18" s="635"/>
    </row>
    <row r="19" spans="1:50" ht="24.75" customHeight="1" x14ac:dyDescent="0.2">
      <c r="A19" s="209"/>
      <c r="B19" s="210"/>
      <c r="C19" s="210"/>
      <c r="D19" s="210"/>
      <c r="E19" s="210"/>
      <c r="F19" s="211"/>
      <c r="G19" s="610" t="s">
        <v>9</v>
      </c>
      <c r="H19" s="611"/>
      <c r="I19" s="611"/>
      <c r="J19" s="611"/>
      <c r="K19" s="611"/>
      <c r="L19" s="611"/>
      <c r="M19" s="611"/>
      <c r="N19" s="611"/>
      <c r="O19" s="611"/>
      <c r="P19" s="566">
        <v>383</v>
      </c>
      <c r="Q19" s="567"/>
      <c r="R19" s="567"/>
      <c r="S19" s="567"/>
      <c r="T19" s="567"/>
      <c r="U19" s="567"/>
      <c r="V19" s="568"/>
      <c r="W19" s="566">
        <v>386</v>
      </c>
      <c r="X19" s="567"/>
      <c r="Y19" s="567"/>
      <c r="Z19" s="567"/>
      <c r="AA19" s="567"/>
      <c r="AB19" s="567"/>
      <c r="AC19" s="568"/>
      <c r="AD19" s="566">
        <v>307</v>
      </c>
      <c r="AE19" s="567"/>
      <c r="AF19" s="567"/>
      <c r="AG19" s="567"/>
      <c r="AH19" s="567"/>
      <c r="AI19" s="567"/>
      <c r="AJ19" s="568"/>
      <c r="AK19" s="587"/>
      <c r="AL19" s="587"/>
      <c r="AM19" s="587"/>
      <c r="AN19" s="587"/>
      <c r="AO19" s="587"/>
      <c r="AP19" s="587"/>
      <c r="AQ19" s="587"/>
      <c r="AR19" s="587"/>
      <c r="AS19" s="587"/>
      <c r="AT19" s="587"/>
      <c r="AU19" s="587"/>
      <c r="AV19" s="587"/>
      <c r="AW19" s="587"/>
      <c r="AX19" s="589"/>
    </row>
    <row r="20" spans="1:50" ht="24.75" customHeight="1" x14ac:dyDescent="0.2">
      <c r="A20" s="209"/>
      <c r="B20" s="210"/>
      <c r="C20" s="210"/>
      <c r="D20" s="210"/>
      <c r="E20" s="210"/>
      <c r="F20" s="211"/>
      <c r="G20" s="610" t="s">
        <v>10</v>
      </c>
      <c r="H20" s="611"/>
      <c r="I20" s="611"/>
      <c r="J20" s="611"/>
      <c r="K20" s="611"/>
      <c r="L20" s="611"/>
      <c r="M20" s="611"/>
      <c r="N20" s="611"/>
      <c r="O20" s="611"/>
      <c r="P20" s="586">
        <f>IF(P18=0, "-", SUM(P19)/P18)</f>
        <v>0.8764302059496567</v>
      </c>
      <c r="Q20" s="586"/>
      <c r="R20" s="586"/>
      <c r="S20" s="586"/>
      <c r="T20" s="586"/>
      <c r="U20" s="586"/>
      <c r="V20" s="586"/>
      <c r="W20" s="586">
        <f>IF(W18=0, "-", SUM(W19)/W18)</f>
        <v>0.77665995975855129</v>
      </c>
      <c r="X20" s="586"/>
      <c r="Y20" s="586"/>
      <c r="Z20" s="586"/>
      <c r="AA20" s="586"/>
      <c r="AB20" s="586"/>
      <c r="AC20" s="586"/>
      <c r="AD20" s="586">
        <f>IF(AD18=0, "-", SUM(AD19)/AD18)</f>
        <v>0.63692946058091282</v>
      </c>
      <c r="AE20" s="586"/>
      <c r="AF20" s="586"/>
      <c r="AG20" s="586"/>
      <c r="AH20" s="586"/>
      <c r="AI20" s="586"/>
      <c r="AJ20" s="586"/>
      <c r="AK20" s="587"/>
      <c r="AL20" s="587"/>
      <c r="AM20" s="587"/>
      <c r="AN20" s="587"/>
      <c r="AO20" s="587"/>
      <c r="AP20" s="587"/>
      <c r="AQ20" s="588"/>
      <c r="AR20" s="588"/>
      <c r="AS20" s="588"/>
      <c r="AT20" s="588"/>
      <c r="AU20" s="587"/>
      <c r="AV20" s="587"/>
      <c r="AW20" s="587"/>
      <c r="AX20" s="589"/>
    </row>
    <row r="21" spans="1:50" ht="25.5" customHeight="1" x14ac:dyDescent="0.2">
      <c r="A21" s="624"/>
      <c r="B21" s="625"/>
      <c r="C21" s="625"/>
      <c r="D21" s="625"/>
      <c r="E21" s="625"/>
      <c r="F21" s="626"/>
      <c r="G21" s="584" t="s">
        <v>226</v>
      </c>
      <c r="H21" s="585"/>
      <c r="I21" s="585"/>
      <c r="J21" s="585"/>
      <c r="K21" s="585"/>
      <c r="L21" s="585"/>
      <c r="M21" s="585"/>
      <c r="N21" s="585"/>
      <c r="O21" s="585"/>
      <c r="P21" s="586">
        <f>IF(P19=0, "-", SUM(P19)/SUM(P13,P14))</f>
        <v>0.8764302059496567</v>
      </c>
      <c r="Q21" s="586"/>
      <c r="R21" s="586"/>
      <c r="S21" s="586"/>
      <c r="T21" s="586"/>
      <c r="U21" s="586"/>
      <c r="V21" s="586"/>
      <c r="W21" s="586">
        <f>IF(W19=0, "-", SUM(W19)/SUM(W13,W14))</f>
        <v>0.77665995975855129</v>
      </c>
      <c r="X21" s="586"/>
      <c r="Y21" s="586"/>
      <c r="Z21" s="586"/>
      <c r="AA21" s="586"/>
      <c r="AB21" s="586"/>
      <c r="AC21" s="586"/>
      <c r="AD21" s="586">
        <f>IF(AD19=0, "-", SUM(AD19)/SUM(AD13,AD14))</f>
        <v>0.63692946058091282</v>
      </c>
      <c r="AE21" s="586"/>
      <c r="AF21" s="586"/>
      <c r="AG21" s="586"/>
      <c r="AH21" s="586"/>
      <c r="AI21" s="586"/>
      <c r="AJ21" s="586"/>
      <c r="AK21" s="587"/>
      <c r="AL21" s="587"/>
      <c r="AM21" s="587"/>
      <c r="AN21" s="587"/>
      <c r="AO21" s="587"/>
      <c r="AP21" s="587"/>
      <c r="AQ21" s="588"/>
      <c r="AR21" s="588"/>
      <c r="AS21" s="588"/>
      <c r="AT21" s="588"/>
      <c r="AU21" s="587"/>
      <c r="AV21" s="587"/>
      <c r="AW21" s="587"/>
      <c r="AX21" s="589"/>
    </row>
    <row r="22" spans="1:50" ht="18.75" customHeight="1" x14ac:dyDescent="0.2">
      <c r="A22" s="548" t="s">
        <v>569</v>
      </c>
      <c r="B22" s="549"/>
      <c r="C22" s="549"/>
      <c r="D22" s="549"/>
      <c r="E22" s="549"/>
      <c r="F22" s="550"/>
      <c r="G22" s="554" t="s">
        <v>218</v>
      </c>
      <c r="H22" s="555"/>
      <c r="I22" s="555"/>
      <c r="J22" s="555"/>
      <c r="K22" s="555"/>
      <c r="L22" s="555"/>
      <c r="M22" s="555"/>
      <c r="N22" s="555"/>
      <c r="O22" s="556"/>
      <c r="P22" s="557" t="s">
        <v>567</v>
      </c>
      <c r="Q22" s="555"/>
      <c r="R22" s="555"/>
      <c r="S22" s="555"/>
      <c r="T22" s="555"/>
      <c r="U22" s="555"/>
      <c r="V22" s="556"/>
      <c r="W22" s="557" t="s">
        <v>568</v>
      </c>
      <c r="X22" s="555"/>
      <c r="Y22" s="555"/>
      <c r="Z22" s="555"/>
      <c r="AA22" s="555"/>
      <c r="AB22" s="555"/>
      <c r="AC22" s="556"/>
      <c r="AD22" s="557" t="s">
        <v>217</v>
      </c>
      <c r="AE22" s="555"/>
      <c r="AF22" s="555"/>
      <c r="AG22" s="555"/>
      <c r="AH22" s="555"/>
      <c r="AI22" s="555"/>
      <c r="AJ22" s="555"/>
      <c r="AK22" s="555"/>
      <c r="AL22" s="555"/>
      <c r="AM22" s="555"/>
      <c r="AN22" s="555"/>
      <c r="AO22" s="555"/>
      <c r="AP22" s="555"/>
      <c r="AQ22" s="555"/>
      <c r="AR22" s="555"/>
      <c r="AS22" s="555"/>
      <c r="AT22" s="555"/>
      <c r="AU22" s="555"/>
      <c r="AV22" s="555"/>
      <c r="AW22" s="555"/>
      <c r="AX22" s="609"/>
    </row>
    <row r="23" spans="1:50" ht="25.5" customHeight="1" x14ac:dyDescent="0.2">
      <c r="A23" s="551"/>
      <c r="B23" s="552"/>
      <c r="C23" s="552"/>
      <c r="D23" s="552"/>
      <c r="E23" s="552"/>
      <c r="F23" s="553"/>
      <c r="G23" s="572" t="s">
        <v>594</v>
      </c>
      <c r="H23" s="573"/>
      <c r="I23" s="573"/>
      <c r="J23" s="573"/>
      <c r="K23" s="573"/>
      <c r="L23" s="573"/>
      <c r="M23" s="573"/>
      <c r="N23" s="573"/>
      <c r="O23" s="574"/>
      <c r="P23" s="575">
        <v>86</v>
      </c>
      <c r="Q23" s="576"/>
      <c r="R23" s="576"/>
      <c r="S23" s="576"/>
      <c r="T23" s="576"/>
      <c r="U23" s="576"/>
      <c r="V23" s="577"/>
      <c r="W23" s="575">
        <v>84</v>
      </c>
      <c r="X23" s="576"/>
      <c r="Y23" s="576"/>
      <c r="Z23" s="576"/>
      <c r="AA23" s="576"/>
      <c r="AB23" s="576"/>
      <c r="AC23" s="577"/>
      <c r="AD23" s="578"/>
      <c r="AE23" s="579"/>
      <c r="AF23" s="579"/>
      <c r="AG23" s="579"/>
      <c r="AH23" s="579"/>
      <c r="AI23" s="579"/>
      <c r="AJ23" s="579"/>
      <c r="AK23" s="579"/>
      <c r="AL23" s="579"/>
      <c r="AM23" s="579"/>
      <c r="AN23" s="579"/>
      <c r="AO23" s="579"/>
      <c r="AP23" s="579"/>
      <c r="AQ23" s="579"/>
      <c r="AR23" s="579"/>
      <c r="AS23" s="579"/>
      <c r="AT23" s="579"/>
      <c r="AU23" s="579"/>
      <c r="AV23" s="579"/>
      <c r="AW23" s="579"/>
      <c r="AX23" s="580"/>
    </row>
    <row r="24" spans="1:50" ht="25.5" customHeight="1" x14ac:dyDescent="0.2">
      <c r="A24" s="551"/>
      <c r="B24" s="552"/>
      <c r="C24" s="552"/>
      <c r="D24" s="552"/>
      <c r="E24" s="552"/>
      <c r="F24" s="553"/>
      <c r="G24" s="569" t="s">
        <v>595</v>
      </c>
      <c r="H24" s="570"/>
      <c r="I24" s="570"/>
      <c r="J24" s="570"/>
      <c r="K24" s="570"/>
      <c r="L24" s="570"/>
      <c r="M24" s="570"/>
      <c r="N24" s="570"/>
      <c r="O24" s="571"/>
      <c r="P24" s="566">
        <v>158</v>
      </c>
      <c r="Q24" s="567"/>
      <c r="R24" s="567"/>
      <c r="S24" s="567"/>
      <c r="T24" s="567"/>
      <c r="U24" s="567"/>
      <c r="V24" s="568"/>
      <c r="W24" s="566">
        <v>172</v>
      </c>
      <c r="X24" s="567"/>
      <c r="Y24" s="567"/>
      <c r="Z24" s="567"/>
      <c r="AA24" s="567"/>
      <c r="AB24" s="567"/>
      <c r="AC24" s="568"/>
      <c r="AD24" s="581"/>
      <c r="AE24" s="582"/>
      <c r="AF24" s="582"/>
      <c r="AG24" s="582"/>
      <c r="AH24" s="582"/>
      <c r="AI24" s="582"/>
      <c r="AJ24" s="582"/>
      <c r="AK24" s="582"/>
      <c r="AL24" s="582"/>
      <c r="AM24" s="582"/>
      <c r="AN24" s="582"/>
      <c r="AO24" s="582"/>
      <c r="AP24" s="582"/>
      <c r="AQ24" s="582"/>
      <c r="AR24" s="582"/>
      <c r="AS24" s="582"/>
      <c r="AT24" s="582"/>
      <c r="AU24" s="582"/>
      <c r="AV24" s="582"/>
      <c r="AW24" s="582"/>
      <c r="AX24" s="583"/>
    </row>
    <row r="25" spans="1:50" ht="25.5" customHeight="1" x14ac:dyDescent="0.2">
      <c r="A25" s="551"/>
      <c r="B25" s="552"/>
      <c r="C25" s="552"/>
      <c r="D25" s="552"/>
      <c r="E25" s="552"/>
      <c r="F25" s="553"/>
      <c r="G25" s="569" t="s">
        <v>596</v>
      </c>
      <c r="H25" s="570"/>
      <c r="I25" s="570"/>
      <c r="J25" s="570"/>
      <c r="K25" s="570"/>
      <c r="L25" s="570"/>
      <c r="M25" s="570"/>
      <c r="N25" s="570"/>
      <c r="O25" s="571"/>
      <c r="P25" s="566">
        <v>113</v>
      </c>
      <c r="Q25" s="567"/>
      <c r="R25" s="567"/>
      <c r="S25" s="567"/>
      <c r="T25" s="567"/>
      <c r="U25" s="567"/>
      <c r="V25" s="568"/>
      <c r="W25" s="566">
        <v>113</v>
      </c>
      <c r="X25" s="567"/>
      <c r="Y25" s="567"/>
      <c r="Z25" s="567"/>
      <c r="AA25" s="567"/>
      <c r="AB25" s="567"/>
      <c r="AC25" s="568"/>
      <c r="AD25" s="581"/>
      <c r="AE25" s="582"/>
      <c r="AF25" s="582"/>
      <c r="AG25" s="582"/>
      <c r="AH25" s="582"/>
      <c r="AI25" s="582"/>
      <c r="AJ25" s="582"/>
      <c r="AK25" s="582"/>
      <c r="AL25" s="582"/>
      <c r="AM25" s="582"/>
      <c r="AN25" s="582"/>
      <c r="AO25" s="582"/>
      <c r="AP25" s="582"/>
      <c r="AQ25" s="582"/>
      <c r="AR25" s="582"/>
      <c r="AS25" s="582"/>
      <c r="AT25" s="582"/>
      <c r="AU25" s="582"/>
      <c r="AV25" s="582"/>
      <c r="AW25" s="582"/>
      <c r="AX25" s="583"/>
    </row>
    <row r="26" spans="1:50" ht="25.5" customHeight="1" x14ac:dyDescent="0.2">
      <c r="A26" s="551"/>
      <c r="B26" s="552"/>
      <c r="C26" s="552"/>
      <c r="D26" s="552"/>
      <c r="E26" s="552"/>
      <c r="F26" s="553"/>
      <c r="G26" s="569" t="s">
        <v>746</v>
      </c>
      <c r="H26" s="570"/>
      <c r="I26" s="570"/>
      <c r="J26" s="570"/>
      <c r="K26" s="570"/>
      <c r="L26" s="570"/>
      <c r="M26" s="570"/>
      <c r="N26" s="570"/>
      <c r="O26" s="571"/>
      <c r="P26" s="566">
        <v>13</v>
      </c>
      <c r="Q26" s="567"/>
      <c r="R26" s="567"/>
      <c r="S26" s="567"/>
      <c r="T26" s="567"/>
      <c r="U26" s="567"/>
      <c r="V26" s="568"/>
      <c r="W26" s="566">
        <v>12</v>
      </c>
      <c r="X26" s="567"/>
      <c r="Y26" s="567"/>
      <c r="Z26" s="567"/>
      <c r="AA26" s="567"/>
      <c r="AB26" s="567"/>
      <c r="AC26" s="568"/>
      <c r="AD26" s="581"/>
      <c r="AE26" s="582"/>
      <c r="AF26" s="582"/>
      <c r="AG26" s="582"/>
      <c r="AH26" s="582"/>
      <c r="AI26" s="582"/>
      <c r="AJ26" s="582"/>
      <c r="AK26" s="582"/>
      <c r="AL26" s="582"/>
      <c r="AM26" s="582"/>
      <c r="AN26" s="582"/>
      <c r="AO26" s="582"/>
      <c r="AP26" s="582"/>
      <c r="AQ26" s="582"/>
      <c r="AR26" s="582"/>
      <c r="AS26" s="582"/>
      <c r="AT26" s="582"/>
      <c r="AU26" s="582"/>
      <c r="AV26" s="582"/>
      <c r="AW26" s="582"/>
      <c r="AX26" s="583"/>
    </row>
    <row r="27" spans="1:50" ht="25.5" customHeight="1" x14ac:dyDescent="0.2">
      <c r="A27" s="551"/>
      <c r="B27" s="552"/>
      <c r="C27" s="552"/>
      <c r="D27" s="552"/>
      <c r="E27" s="552"/>
      <c r="F27" s="553"/>
      <c r="G27" s="569" t="s">
        <v>747</v>
      </c>
      <c r="H27" s="570"/>
      <c r="I27" s="570"/>
      <c r="J27" s="570"/>
      <c r="K27" s="570"/>
      <c r="L27" s="570"/>
      <c r="M27" s="570"/>
      <c r="N27" s="570"/>
      <c r="O27" s="571"/>
      <c r="P27" s="566">
        <v>8</v>
      </c>
      <c r="Q27" s="567"/>
      <c r="R27" s="567"/>
      <c r="S27" s="567"/>
      <c r="T27" s="567"/>
      <c r="U27" s="567"/>
      <c r="V27" s="568"/>
      <c r="W27" s="566">
        <v>9</v>
      </c>
      <c r="X27" s="567"/>
      <c r="Y27" s="567"/>
      <c r="Z27" s="567"/>
      <c r="AA27" s="567"/>
      <c r="AB27" s="567"/>
      <c r="AC27" s="568"/>
      <c r="AD27" s="581"/>
      <c r="AE27" s="582"/>
      <c r="AF27" s="582"/>
      <c r="AG27" s="582"/>
      <c r="AH27" s="582"/>
      <c r="AI27" s="582"/>
      <c r="AJ27" s="582"/>
      <c r="AK27" s="582"/>
      <c r="AL27" s="582"/>
      <c r="AM27" s="582"/>
      <c r="AN27" s="582"/>
      <c r="AO27" s="582"/>
      <c r="AP27" s="582"/>
      <c r="AQ27" s="582"/>
      <c r="AR27" s="582"/>
      <c r="AS27" s="582"/>
      <c r="AT27" s="582"/>
      <c r="AU27" s="582"/>
      <c r="AV27" s="582"/>
      <c r="AW27" s="582"/>
      <c r="AX27" s="583"/>
    </row>
    <row r="28" spans="1:50" ht="25.5" customHeight="1" x14ac:dyDescent="0.2">
      <c r="A28" s="551"/>
      <c r="B28" s="552"/>
      <c r="C28" s="552"/>
      <c r="D28" s="552"/>
      <c r="E28" s="552"/>
      <c r="F28" s="553"/>
      <c r="G28" s="590" t="s">
        <v>73</v>
      </c>
      <c r="H28" s="591"/>
      <c r="I28" s="591"/>
      <c r="J28" s="591"/>
      <c r="K28" s="591"/>
      <c r="L28" s="591"/>
      <c r="M28" s="591"/>
      <c r="N28" s="591"/>
      <c r="O28" s="592"/>
      <c r="P28" s="593">
        <v>4</v>
      </c>
      <c r="Q28" s="594"/>
      <c r="R28" s="594"/>
      <c r="S28" s="594"/>
      <c r="T28" s="594"/>
      <c r="U28" s="594"/>
      <c r="V28" s="595"/>
      <c r="W28" s="593">
        <v>8</v>
      </c>
      <c r="X28" s="594"/>
      <c r="Y28" s="594"/>
      <c r="Z28" s="594"/>
      <c r="AA28" s="594"/>
      <c r="AB28" s="594"/>
      <c r="AC28" s="595"/>
      <c r="AD28" s="581"/>
      <c r="AE28" s="582"/>
      <c r="AF28" s="582"/>
      <c r="AG28" s="582"/>
      <c r="AH28" s="582"/>
      <c r="AI28" s="582"/>
      <c r="AJ28" s="582"/>
      <c r="AK28" s="582"/>
      <c r="AL28" s="582"/>
      <c r="AM28" s="582"/>
      <c r="AN28" s="582"/>
      <c r="AO28" s="582"/>
      <c r="AP28" s="582"/>
      <c r="AQ28" s="582"/>
      <c r="AR28" s="582"/>
      <c r="AS28" s="582"/>
      <c r="AT28" s="582"/>
      <c r="AU28" s="582"/>
      <c r="AV28" s="582"/>
      <c r="AW28" s="582"/>
      <c r="AX28" s="583"/>
    </row>
    <row r="29" spans="1:50" ht="25.5" customHeight="1" thickBot="1" x14ac:dyDescent="0.25">
      <c r="A29" s="551"/>
      <c r="B29" s="552"/>
      <c r="C29" s="552"/>
      <c r="D29" s="552"/>
      <c r="E29" s="552"/>
      <c r="F29" s="553"/>
      <c r="G29" s="200" t="s">
        <v>18</v>
      </c>
      <c r="H29" s="558"/>
      <c r="I29" s="558"/>
      <c r="J29" s="558"/>
      <c r="K29" s="558"/>
      <c r="L29" s="558"/>
      <c r="M29" s="558"/>
      <c r="N29" s="558"/>
      <c r="O29" s="559"/>
      <c r="P29" s="560">
        <v>382</v>
      </c>
      <c r="Q29" s="561"/>
      <c r="R29" s="561"/>
      <c r="S29" s="561"/>
      <c r="T29" s="561"/>
      <c r="U29" s="561"/>
      <c r="V29" s="562"/>
      <c r="W29" s="563">
        <v>398</v>
      </c>
      <c r="X29" s="564"/>
      <c r="Y29" s="564"/>
      <c r="Z29" s="564"/>
      <c r="AA29" s="564"/>
      <c r="AB29" s="564"/>
      <c r="AC29" s="565"/>
      <c r="AD29" s="582"/>
      <c r="AE29" s="582"/>
      <c r="AF29" s="582"/>
      <c r="AG29" s="582"/>
      <c r="AH29" s="582"/>
      <c r="AI29" s="582"/>
      <c r="AJ29" s="582"/>
      <c r="AK29" s="582"/>
      <c r="AL29" s="582"/>
      <c r="AM29" s="582"/>
      <c r="AN29" s="582"/>
      <c r="AO29" s="582"/>
      <c r="AP29" s="582"/>
      <c r="AQ29" s="582"/>
      <c r="AR29" s="582"/>
      <c r="AS29" s="582"/>
      <c r="AT29" s="582"/>
      <c r="AU29" s="582"/>
      <c r="AV29" s="582"/>
      <c r="AW29" s="582"/>
      <c r="AX29" s="583"/>
    </row>
    <row r="30" spans="1:50" ht="47.25" customHeight="1" x14ac:dyDescent="0.2">
      <c r="A30" s="542" t="s">
        <v>558</v>
      </c>
      <c r="B30" s="543"/>
      <c r="C30" s="543"/>
      <c r="D30" s="543"/>
      <c r="E30" s="543"/>
      <c r="F30" s="544"/>
      <c r="G30" s="545" t="s">
        <v>626</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31.5" customHeight="1" x14ac:dyDescent="0.2">
      <c r="A31" s="530" t="s">
        <v>559</v>
      </c>
      <c r="B31" s="531"/>
      <c r="C31" s="531"/>
      <c r="D31" s="531"/>
      <c r="E31" s="531"/>
      <c r="F31" s="372"/>
      <c r="G31" s="532" t="s">
        <v>554</v>
      </c>
      <c r="H31" s="533"/>
      <c r="I31" s="533"/>
      <c r="J31" s="533"/>
      <c r="K31" s="533"/>
      <c r="L31" s="533"/>
      <c r="M31" s="533"/>
      <c r="N31" s="533"/>
      <c r="O31" s="533"/>
      <c r="P31" s="534" t="s">
        <v>553</v>
      </c>
      <c r="Q31" s="533"/>
      <c r="R31" s="533"/>
      <c r="S31" s="533"/>
      <c r="T31" s="533"/>
      <c r="U31" s="533"/>
      <c r="V31" s="533"/>
      <c r="W31" s="533"/>
      <c r="X31" s="535"/>
      <c r="Y31" s="536"/>
      <c r="Z31" s="537"/>
      <c r="AA31" s="538"/>
      <c r="AB31" s="526" t="s">
        <v>11</v>
      </c>
      <c r="AC31" s="526"/>
      <c r="AD31" s="526"/>
      <c r="AE31" s="457" t="s">
        <v>398</v>
      </c>
      <c r="AF31" s="523"/>
      <c r="AG31" s="523"/>
      <c r="AH31" s="524"/>
      <c r="AI31" s="457" t="s">
        <v>550</v>
      </c>
      <c r="AJ31" s="523"/>
      <c r="AK31" s="523"/>
      <c r="AL31" s="524"/>
      <c r="AM31" s="457" t="s">
        <v>366</v>
      </c>
      <c r="AN31" s="523"/>
      <c r="AO31" s="523"/>
      <c r="AP31" s="524"/>
      <c r="AQ31" s="432" t="s">
        <v>397</v>
      </c>
      <c r="AR31" s="433"/>
      <c r="AS31" s="433"/>
      <c r="AT31" s="525"/>
      <c r="AU31" s="432" t="s">
        <v>570</v>
      </c>
      <c r="AV31" s="433"/>
      <c r="AW31" s="433"/>
      <c r="AX31" s="434"/>
    </row>
    <row r="32" spans="1:50" ht="23.25" customHeight="1" x14ac:dyDescent="0.2">
      <c r="A32" s="530"/>
      <c r="B32" s="531"/>
      <c r="C32" s="531"/>
      <c r="D32" s="531"/>
      <c r="E32" s="531"/>
      <c r="F32" s="372"/>
      <c r="G32" s="507" t="s">
        <v>627</v>
      </c>
      <c r="H32" s="508"/>
      <c r="I32" s="508"/>
      <c r="J32" s="508"/>
      <c r="K32" s="508"/>
      <c r="L32" s="508"/>
      <c r="M32" s="508"/>
      <c r="N32" s="508"/>
      <c r="O32" s="508"/>
      <c r="P32" s="235" t="s">
        <v>609</v>
      </c>
      <c r="Q32" s="511"/>
      <c r="R32" s="511"/>
      <c r="S32" s="511"/>
      <c r="T32" s="511"/>
      <c r="U32" s="511"/>
      <c r="V32" s="511"/>
      <c r="W32" s="511"/>
      <c r="X32" s="512"/>
      <c r="Y32" s="516" t="s">
        <v>52</v>
      </c>
      <c r="Z32" s="517"/>
      <c r="AA32" s="518"/>
      <c r="AB32" s="109" t="s">
        <v>608</v>
      </c>
      <c r="AC32" s="109"/>
      <c r="AD32" s="109"/>
      <c r="AE32" s="94">
        <v>31</v>
      </c>
      <c r="AF32" s="95"/>
      <c r="AG32" s="95"/>
      <c r="AH32" s="519"/>
      <c r="AI32" s="504">
        <v>29</v>
      </c>
      <c r="AJ32" s="504"/>
      <c r="AK32" s="504"/>
      <c r="AL32" s="504"/>
      <c r="AM32" s="504">
        <v>48</v>
      </c>
      <c r="AN32" s="504"/>
      <c r="AO32" s="504"/>
      <c r="AP32" s="504"/>
      <c r="AQ32" s="504" t="s">
        <v>751</v>
      </c>
      <c r="AR32" s="93"/>
      <c r="AS32" s="93"/>
      <c r="AT32" s="93"/>
      <c r="AU32" s="94" t="s">
        <v>751</v>
      </c>
      <c r="AV32" s="539"/>
      <c r="AW32" s="539"/>
      <c r="AX32" s="540"/>
    </row>
    <row r="33" spans="1:51" ht="23.25" customHeight="1" x14ac:dyDescent="0.2">
      <c r="A33" s="481"/>
      <c r="B33" s="482"/>
      <c r="C33" s="482"/>
      <c r="D33" s="482"/>
      <c r="E33" s="482"/>
      <c r="F33" s="374"/>
      <c r="G33" s="509"/>
      <c r="H33" s="510"/>
      <c r="I33" s="510"/>
      <c r="J33" s="510"/>
      <c r="K33" s="510"/>
      <c r="L33" s="510"/>
      <c r="M33" s="510"/>
      <c r="N33" s="510"/>
      <c r="O33" s="510"/>
      <c r="P33" s="513"/>
      <c r="Q33" s="514"/>
      <c r="R33" s="514"/>
      <c r="S33" s="514"/>
      <c r="T33" s="514"/>
      <c r="U33" s="514"/>
      <c r="V33" s="514"/>
      <c r="W33" s="514"/>
      <c r="X33" s="515"/>
      <c r="Y33" s="520" t="s">
        <v>53</v>
      </c>
      <c r="Z33" s="521"/>
      <c r="AA33" s="522"/>
      <c r="AB33" s="109" t="s">
        <v>608</v>
      </c>
      <c r="AC33" s="109"/>
      <c r="AD33" s="109"/>
      <c r="AE33" s="504">
        <v>36</v>
      </c>
      <c r="AF33" s="504"/>
      <c r="AG33" s="504"/>
      <c r="AH33" s="504"/>
      <c r="AI33" s="504">
        <v>32</v>
      </c>
      <c r="AJ33" s="504"/>
      <c r="AK33" s="504"/>
      <c r="AL33" s="504"/>
      <c r="AM33" s="504">
        <v>25</v>
      </c>
      <c r="AN33" s="504"/>
      <c r="AO33" s="504"/>
      <c r="AP33" s="504"/>
      <c r="AQ33" s="504">
        <v>31</v>
      </c>
      <c r="AR33" s="504"/>
      <c r="AS33" s="504"/>
      <c r="AT33" s="504"/>
      <c r="AU33" s="541">
        <v>31</v>
      </c>
      <c r="AV33" s="539"/>
      <c r="AW33" s="539"/>
      <c r="AX33" s="540"/>
    </row>
    <row r="34" spans="1:51" ht="18.75" customHeight="1" x14ac:dyDescent="0.2">
      <c r="A34" s="467" t="s">
        <v>223</v>
      </c>
      <c r="B34" s="468"/>
      <c r="C34" s="468"/>
      <c r="D34" s="468"/>
      <c r="E34" s="468"/>
      <c r="F34" s="469"/>
      <c r="G34" s="442" t="s">
        <v>136</v>
      </c>
      <c r="H34" s="423"/>
      <c r="I34" s="423"/>
      <c r="J34" s="423"/>
      <c r="K34" s="423"/>
      <c r="L34" s="423"/>
      <c r="M34" s="423"/>
      <c r="N34" s="423"/>
      <c r="O34" s="443"/>
      <c r="P34" s="446" t="s">
        <v>56</v>
      </c>
      <c r="Q34" s="423"/>
      <c r="R34" s="423"/>
      <c r="S34" s="423"/>
      <c r="T34" s="423"/>
      <c r="U34" s="423"/>
      <c r="V34" s="423"/>
      <c r="W34" s="423"/>
      <c r="X34" s="443"/>
      <c r="Y34" s="448"/>
      <c r="Z34" s="449"/>
      <c r="AA34" s="450"/>
      <c r="AB34" s="454" t="s">
        <v>11</v>
      </c>
      <c r="AC34" s="455"/>
      <c r="AD34" s="456"/>
      <c r="AE34" s="454" t="s">
        <v>398</v>
      </c>
      <c r="AF34" s="455"/>
      <c r="AG34" s="455"/>
      <c r="AH34" s="456"/>
      <c r="AI34" s="477" t="s">
        <v>550</v>
      </c>
      <c r="AJ34" s="477"/>
      <c r="AK34" s="477"/>
      <c r="AL34" s="454"/>
      <c r="AM34" s="477" t="s">
        <v>366</v>
      </c>
      <c r="AN34" s="477"/>
      <c r="AO34" s="477"/>
      <c r="AP34" s="454"/>
      <c r="AQ34" s="527" t="s">
        <v>174</v>
      </c>
      <c r="AR34" s="528"/>
      <c r="AS34" s="528"/>
      <c r="AT34" s="529"/>
      <c r="AU34" s="423" t="s">
        <v>126</v>
      </c>
      <c r="AV34" s="423"/>
      <c r="AW34" s="423"/>
      <c r="AX34" s="424"/>
    </row>
    <row r="35" spans="1:51" ht="18.75" customHeight="1" x14ac:dyDescent="0.2">
      <c r="A35" s="470"/>
      <c r="B35" s="471"/>
      <c r="C35" s="471"/>
      <c r="D35" s="471"/>
      <c r="E35" s="471"/>
      <c r="F35" s="472"/>
      <c r="G35" s="444"/>
      <c r="H35" s="430"/>
      <c r="I35" s="430"/>
      <c r="J35" s="430"/>
      <c r="K35" s="430"/>
      <c r="L35" s="430"/>
      <c r="M35" s="430"/>
      <c r="N35" s="430"/>
      <c r="O35" s="445"/>
      <c r="P35" s="447"/>
      <c r="Q35" s="430"/>
      <c r="R35" s="430"/>
      <c r="S35" s="430"/>
      <c r="T35" s="430"/>
      <c r="U35" s="430"/>
      <c r="V35" s="430"/>
      <c r="W35" s="430"/>
      <c r="X35" s="445"/>
      <c r="Y35" s="451"/>
      <c r="Z35" s="452"/>
      <c r="AA35" s="453"/>
      <c r="AB35" s="457"/>
      <c r="AC35" s="458"/>
      <c r="AD35" s="459"/>
      <c r="AE35" s="457"/>
      <c r="AF35" s="458"/>
      <c r="AG35" s="458"/>
      <c r="AH35" s="459"/>
      <c r="AI35" s="478"/>
      <c r="AJ35" s="478"/>
      <c r="AK35" s="478"/>
      <c r="AL35" s="457"/>
      <c r="AM35" s="478"/>
      <c r="AN35" s="478"/>
      <c r="AO35" s="478"/>
      <c r="AP35" s="457"/>
      <c r="AQ35" s="425">
        <v>4</v>
      </c>
      <c r="AR35" s="426"/>
      <c r="AS35" s="427" t="s">
        <v>175</v>
      </c>
      <c r="AT35" s="428"/>
      <c r="AU35" s="429" t="s">
        <v>744</v>
      </c>
      <c r="AV35" s="429"/>
      <c r="AW35" s="430" t="s">
        <v>163</v>
      </c>
      <c r="AX35" s="431"/>
    </row>
    <row r="36" spans="1:51" ht="33.6" customHeight="1" x14ac:dyDescent="0.2">
      <c r="A36" s="473"/>
      <c r="B36" s="471"/>
      <c r="C36" s="471"/>
      <c r="D36" s="471"/>
      <c r="E36" s="471"/>
      <c r="F36" s="472"/>
      <c r="G36" s="407" t="s">
        <v>611</v>
      </c>
      <c r="H36" s="408"/>
      <c r="I36" s="408"/>
      <c r="J36" s="408"/>
      <c r="K36" s="408"/>
      <c r="L36" s="408"/>
      <c r="M36" s="408"/>
      <c r="N36" s="408"/>
      <c r="O36" s="409"/>
      <c r="P36" s="236" t="s">
        <v>610</v>
      </c>
      <c r="Q36" s="236"/>
      <c r="R36" s="236"/>
      <c r="S36" s="236"/>
      <c r="T36" s="236"/>
      <c r="U36" s="236"/>
      <c r="V36" s="236"/>
      <c r="W36" s="236"/>
      <c r="X36" s="416"/>
      <c r="Y36" s="106" t="s">
        <v>12</v>
      </c>
      <c r="Z36" s="107"/>
      <c r="AA36" s="108"/>
      <c r="AB36" s="109" t="s">
        <v>612</v>
      </c>
      <c r="AC36" s="109"/>
      <c r="AD36" s="109"/>
      <c r="AE36" s="94">
        <v>63649</v>
      </c>
      <c r="AF36" s="95"/>
      <c r="AG36" s="95"/>
      <c r="AH36" s="95"/>
      <c r="AI36" s="94">
        <v>59760</v>
      </c>
      <c r="AJ36" s="95"/>
      <c r="AK36" s="95"/>
      <c r="AL36" s="95"/>
      <c r="AM36" s="94">
        <v>49932</v>
      </c>
      <c r="AN36" s="95"/>
      <c r="AO36" s="95"/>
      <c r="AP36" s="95"/>
      <c r="AQ36" s="420" t="s">
        <v>744</v>
      </c>
      <c r="AR36" s="421"/>
      <c r="AS36" s="421"/>
      <c r="AT36" s="422"/>
      <c r="AU36" s="95" t="s">
        <v>744</v>
      </c>
      <c r="AV36" s="95"/>
      <c r="AW36" s="95"/>
      <c r="AX36" s="406"/>
    </row>
    <row r="37" spans="1:51" ht="33.6" customHeight="1" x14ac:dyDescent="0.2">
      <c r="A37" s="474"/>
      <c r="B37" s="475"/>
      <c r="C37" s="475"/>
      <c r="D37" s="475"/>
      <c r="E37" s="475"/>
      <c r="F37" s="476"/>
      <c r="G37" s="410"/>
      <c r="H37" s="411"/>
      <c r="I37" s="411"/>
      <c r="J37" s="411"/>
      <c r="K37" s="411"/>
      <c r="L37" s="411"/>
      <c r="M37" s="411"/>
      <c r="N37" s="411"/>
      <c r="O37" s="412"/>
      <c r="P37" s="239"/>
      <c r="Q37" s="239"/>
      <c r="R37" s="239"/>
      <c r="S37" s="239"/>
      <c r="T37" s="239"/>
      <c r="U37" s="239"/>
      <c r="V37" s="239"/>
      <c r="W37" s="239"/>
      <c r="X37" s="417"/>
      <c r="Y37" s="394" t="s">
        <v>51</v>
      </c>
      <c r="Z37" s="389"/>
      <c r="AA37" s="390"/>
      <c r="AB37" s="479" t="s">
        <v>612</v>
      </c>
      <c r="AC37" s="479"/>
      <c r="AD37" s="479"/>
      <c r="AE37" s="94">
        <v>26102</v>
      </c>
      <c r="AF37" s="95"/>
      <c r="AG37" s="95"/>
      <c r="AH37" s="95"/>
      <c r="AI37" s="94">
        <v>39171</v>
      </c>
      <c r="AJ37" s="95"/>
      <c r="AK37" s="95"/>
      <c r="AL37" s="95"/>
      <c r="AM37" s="94">
        <v>47842</v>
      </c>
      <c r="AN37" s="95"/>
      <c r="AO37" s="95"/>
      <c r="AP37" s="95"/>
      <c r="AQ37" s="420">
        <v>57780</v>
      </c>
      <c r="AR37" s="421"/>
      <c r="AS37" s="421"/>
      <c r="AT37" s="422"/>
      <c r="AU37" s="95" t="s">
        <v>744</v>
      </c>
      <c r="AV37" s="95"/>
      <c r="AW37" s="95"/>
      <c r="AX37" s="406"/>
    </row>
    <row r="38" spans="1:51" ht="33.6" customHeight="1" x14ac:dyDescent="0.2">
      <c r="A38" s="473"/>
      <c r="B38" s="471"/>
      <c r="C38" s="471"/>
      <c r="D38" s="471"/>
      <c r="E38" s="471"/>
      <c r="F38" s="472"/>
      <c r="G38" s="413"/>
      <c r="H38" s="414"/>
      <c r="I38" s="414"/>
      <c r="J38" s="414"/>
      <c r="K38" s="414"/>
      <c r="L38" s="414"/>
      <c r="M38" s="414"/>
      <c r="N38" s="414"/>
      <c r="O38" s="415"/>
      <c r="P38" s="267"/>
      <c r="Q38" s="267"/>
      <c r="R38" s="267"/>
      <c r="S38" s="267"/>
      <c r="T38" s="267"/>
      <c r="U38" s="267"/>
      <c r="V38" s="267"/>
      <c r="W38" s="267"/>
      <c r="X38" s="418"/>
      <c r="Y38" s="394" t="s">
        <v>13</v>
      </c>
      <c r="Z38" s="389"/>
      <c r="AA38" s="390"/>
      <c r="AB38" s="419" t="s">
        <v>14</v>
      </c>
      <c r="AC38" s="419"/>
      <c r="AD38" s="419"/>
      <c r="AE38" s="94">
        <v>243.8</v>
      </c>
      <c r="AF38" s="95"/>
      <c r="AG38" s="95"/>
      <c r="AH38" s="95"/>
      <c r="AI38" s="94">
        <v>152.6</v>
      </c>
      <c r="AJ38" s="95"/>
      <c r="AK38" s="95"/>
      <c r="AL38" s="95"/>
      <c r="AM38" s="94">
        <f>AM36*100/AM37</f>
        <v>104.36854646544877</v>
      </c>
      <c r="AN38" s="95"/>
      <c r="AO38" s="95"/>
      <c r="AP38" s="95"/>
      <c r="AQ38" s="420" t="s">
        <v>744</v>
      </c>
      <c r="AR38" s="421"/>
      <c r="AS38" s="421"/>
      <c r="AT38" s="422"/>
      <c r="AU38" s="95" t="s">
        <v>744</v>
      </c>
      <c r="AV38" s="95"/>
      <c r="AW38" s="95"/>
      <c r="AX38" s="406"/>
    </row>
    <row r="39" spans="1:51" ht="23.25" customHeight="1" x14ac:dyDescent="0.2">
      <c r="A39" s="460" t="s">
        <v>243</v>
      </c>
      <c r="B39" s="480"/>
      <c r="C39" s="480"/>
      <c r="D39" s="480"/>
      <c r="E39" s="480"/>
      <c r="F39" s="370"/>
      <c r="G39" s="435" t="s">
        <v>685</v>
      </c>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7"/>
    </row>
    <row r="40" spans="1:51" ht="23.25" customHeight="1" x14ac:dyDescent="0.2">
      <c r="A40" s="481"/>
      <c r="B40" s="482"/>
      <c r="C40" s="482"/>
      <c r="D40" s="482"/>
      <c r="E40" s="482"/>
      <c r="F40" s="374"/>
      <c r="G40" s="438"/>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41"/>
    </row>
    <row r="41" spans="1:51" ht="47.25" customHeight="1" x14ac:dyDescent="0.2">
      <c r="A41" s="612" t="s">
        <v>558</v>
      </c>
      <c r="B41" s="613"/>
      <c r="C41" s="613"/>
      <c r="D41" s="613"/>
      <c r="E41" s="613"/>
      <c r="F41" s="617"/>
      <c r="G41" s="764" t="s">
        <v>628</v>
      </c>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c r="AW41" s="765"/>
      <c r="AX41" s="766"/>
      <c r="AY41">
        <f>COUNTA($G$41)</f>
        <v>1</v>
      </c>
    </row>
    <row r="42" spans="1:51" ht="31.5" customHeight="1" x14ac:dyDescent="0.2">
      <c r="A42" s="530" t="s">
        <v>559</v>
      </c>
      <c r="B42" s="531"/>
      <c r="C42" s="531"/>
      <c r="D42" s="531"/>
      <c r="E42" s="531"/>
      <c r="F42" s="372"/>
      <c r="G42" s="532" t="s">
        <v>554</v>
      </c>
      <c r="H42" s="533"/>
      <c r="I42" s="533"/>
      <c r="J42" s="533"/>
      <c r="K42" s="533"/>
      <c r="L42" s="533"/>
      <c r="M42" s="533"/>
      <c r="N42" s="533"/>
      <c r="O42" s="533"/>
      <c r="P42" s="534" t="s">
        <v>553</v>
      </c>
      <c r="Q42" s="533"/>
      <c r="R42" s="533"/>
      <c r="S42" s="533"/>
      <c r="T42" s="533"/>
      <c r="U42" s="533"/>
      <c r="V42" s="533"/>
      <c r="W42" s="533"/>
      <c r="X42" s="535"/>
      <c r="Y42" s="536"/>
      <c r="Z42" s="537"/>
      <c r="AA42" s="538"/>
      <c r="AB42" s="526" t="s">
        <v>11</v>
      </c>
      <c r="AC42" s="526"/>
      <c r="AD42" s="526"/>
      <c r="AE42" s="457" t="s">
        <v>398</v>
      </c>
      <c r="AF42" s="523"/>
      <c r="AG42" s="523"/>
      <c r="AH42" s="524"/>
      <c r="AI42" s="457" t="s">
        <v>550</v>
      </c>
      <c r="AJ42" s="523"/>
      <c r="AK42" s="523"/>
      <c r="AL42" s="524"/>
      <c r="AM42" s="457" t="s">
        <v>366</v>
      </c>
      <c r="AN42" s="523"/>
      <c r="AO42" s="523"/>
      <c r="AP42" s="524"/>
      <c r="AQ42" s="432" t="s">
        <v>397</v>
      </c>
      <c r="AR42" s="433"/>
      <c r="AS42" s="433"/>
      <c r="AT42" s="525"/>
      <c r="AU42" s="432" t="s">
        <v>570</v>
      </c>
      <c r="AV42" s="433"/>
      <c r="AW42" s="433"/>
      <c r="AX42" s="434"/>
      <c r="AY42">
        <f>COUNTA($G$43)</f>
        <v>1</v>
      </c>
    </row>
    <row r="43" spans="1:51" ht="23.25" customHeight="1" x14ac:dyDescent="0.2">
      <c r="A43" s="530"/>
      <c r="B43" s="531"/>
      <c r="C43" s="531"/>
      <c r="D43" s="531"/>
      <c r="E43" s="531"/>
      <c r="F43" s="372"/>
      <c r="G43" s="507" t="s">
        <v>627</v>
      </c>
      <c r="H43" s="508"/>
      <c r="I43" s="508"/>
      <c r="J43" s="508"/>
      <c r="K43" s="508"/>
      <c r="L43" s="508"/>
      <c r="M43" s="508"/>
      <c r="N43" s="508"/>
      <c r="O43" s="508"/>
      <c r="P43" s="235" t="s">
        <v>613</v>
      </c>
      <c r="Q43" s="511"/>
      <c r="R43" s="511"/>
      <c r="S43" s="511"/>
      <c r="T43" s="511"/>
      <c r="U43" s="511"/>
      <c r="V43" s="511"/>
      <c r="W43" s="511"/>
      <c r="X43" s="512"/>
      <c r="Y43" s="516" t="s">
        <v>52</v>
      </c>
      <c r="Z43" s="517"/>
      <c r="AA43" s="518"/>
      <c r="AB43" s="479" t="s">
        <v>612</v>
      </c>
      <c r="AC43" s="479"/>
      <c r="AD43" s="479"/>
      <c r="AE43" s="94">
        <v>58</v>
      </c>
      <c r="AF43" s="95"/>
      <c r="AG43" s="95"/>
      <c r="AH43" s="519"/>
      <c r="AI43" s="94">
        <v>59</v>
      </c>
      <c r="AJ43" s="95"/>
      <c r="AK43" s="95"/>
      <c r="AL43" s="519"/>
      <c r="AM43" s="93">
        <v>59</v>
      </c>
      <c r="AN43" s="93"/>
      <c r="AO43" s="93"/>
      <c r="AP43" s="93"/>
      <c r="AQ43" s="504" t="s">
        <v>745</v>
      </c>
      <c r="AR43" s="93"/>
      <c r="AS43" s="93"/>
      <c r="AT43" s="93"/>
      <c r="AU43" s="504" t="s">
        <v>745</v>
      </c>
      <c r="AV43" s="93"/>
      <c r="AW43" s="93"/>
      <c r="AX43" s="93"/>
      <c r="AY43">
        <f>$AY$42</f>
        <v>1</v>
      </c>
    </row>
    <row r="44" spans="1:51" ht="23.25" customHeight="1" x14ac:dyDescent="0.2">
      <c r="A44" s="481"/>
      <c r="B44" s="482"/>
      <c r="C44" s="482"/>
      <c r="D44" s="482"/>
      <c r="E44" s="482"/>
      <c r="F44" s="374"/>
      <c r="G44" s="509"/>
      <c r="H44" s="510"/>
      <c r="I44" s="510"/>
      <c r="J44" s="510"/>
      <c r="K44" s="510"/>
      <c r="L44" s="510"/>
      <c r="M44" s="510"/>
      <c r="N44" s="510"/>
      <c r="O44" s="510"/>
      <c r="P44" s="513"/>
      <c r="Q44" s="514"/>
      <c r="R44" s="514"/>
      <c r="S44" s="514"/>
      <c r="T44" s="514"/>
      <c r="U44" s="514"/>
      <c r="V44" s="514"/>
      <c r="W44" s="514"/>
      <c r="X44" s="515"/>
      <c r="Y44" s="520" t="s">
        <v>53</v>
      </c>
      <c r="Z44" s="521"/>
      <c r="AA44" s="522"/>
      <c r="AB44" s="479" t="s">
        <v>608</v>
      </c>
      <c r="AC44" s="479"/>
      <c r="AD44" s="479"/>
      <c r="AE44" s="504">
        <v>58</v>
      </c>
      <c r="AF44" s="504"/>
      <c r="AG44" s="504"/>
      <c r="AH44" s="504"/>
      <c r="AI44" s="504">
        <v>58</v>
      </c>
      <c r="AJ44" s="504"/>
      <c r="AK44" s="504"/>
      <c r="AL44" s="504"/>
      <c r="AM44" s="504">
        <v>58</v>
      </c>
      <c r="AN44" s="504"/>
      <c r="AO44" s="504"/>
      <c r="AP44" s="504"/>
      <c r="AQ44" s="93">
        <v>58</v>
      </c>
      <c r="AR44" s="93">
        <v>58</v>
      </c>
      <c r="AS44" s="93"/>
      <c r="AT44" s="93"/>
      <c r="AU44" s="93">
        <v>58</v>
      </c>
      <c r="AV44" s="93"/>
      <c r="AW44" s="93"/>
      <c r="AX44" s="93"/>
      <c r="AY44">
        <f>$AY$42</f>
        <v>1</v>
      </c>
    </row>
    <row r="45" spans="1:51" ht="18.75" customHeight="1" x14ac:dyDescent="0.2">
      <c r="A45" s="401" t="s">
        <v>223</v>
      </c>
      <c r="B45" s="483"/>
      <c r="C45" s="483"/>
      <c r="D45" s="483"/>
      <c r="E45" s="483"/>
      <c r="F45" s="484"/>
      <c r="G45" s="442" t="s">
        <v>136</v>
      </c>
      <c r="H45" s="423"/>
      <c r="I45" s="423"/>
      <c r="J45" s="423"/>
      <c r="K45" s="423"/>
      <c r="L45" s="423"/>
      <c r="M45" s="423"/>
      <c r="N45" s="423"/>
      <c r="O45" s="443"/>
      <c r="P45" s="446" t="s">
        <v>56</v>
      </c>
      <c r="Q45" s="423"/>
      <c r="R45" s="423"/>
      <c r="S45" s="423"/>
      <c r="T45" s="423"/>
      <c r="U45" s="423"/>
      <c r="V45" s="423"/>
      <c r="W45" s="423"/>
      <c r="X45" s="443"/>
      <c r="Y45" s="448"/>
      <c r="Z45" s="449"/>
      <c r="AA45" s="450"/>
      <c r="AB45" s="454" t="s">
        <v>11</v>
      </c>
      <c r="AC45" s="455"/>
      <c r="AD45" s="456"/>
      <c r="AE45" s="142" t="s">
        <v>398</v>
      </c>
      <c r="AF45" s="142"/>
      <c r="AG45" s="142"/>
      <c r="AH45" s="142"/>
      <c r="AI45" s="142" t="s">
        <v>550</v>
      </c>
      <c r="AJ45" s="142"/>
      <c r="AK45" s="142"/>
      <c r="AL45" s="142"/>
      <c r="AM45" s="142" t="s">
        <v>366</v>
      </c>
      <c r="AN45" s="142"/>
      <c r="AO45" s="142"/>
      <c r="AP45" s="142"/>
      <c r="AQ45" s="527" t="s">
        <v>174</v>
      </c>
      <c r="AR45" s="528"/>
      <c r="AS45" s="528"/>
      <c r="AT45" s="529"/>
      <c r="AU45" s="423" t="s">
        <v>126</v>
      </c>
      <c r="AV45" s="423"/>
      <c r="AW45" s="423"/>
      <c r="AX45" s="424"/>
      <c r="AY45">
        <f>COUNTA($G$47)</f>
        <v>1</v>
      </c>
    </row>
    <row r="46" spans="1:51" ht="18.75" customHeight="1" x14ac:dyDescent="0.2">
      <c r="A46" s="485"/>
      <c r="B46" s="486"/>
      <c r="C46" s="486"/>
      <c r="D46" s="486"/>
      <c r="E46" s="486"/>
      <c r="F46" s="487"/>
      <c r="G46" s="444"/>
      <c r="H46" s="430"/>
      <c r="I46" s="430"/>
      <c r="J46" s="430"/>
      <c r="K46" s="430"/>
      <c r="L46" s="430"/>
      <c r="M46" s="430"/>
      <c r="N46" s="430"/>
      <c r="O46" s="445"/>
      <c r="P46" s="447"/>
      <c r="Q46" s="430"/>
      <c r="R46" s="430"/>
      <c r="S46" s="430"/>
      <c r="T46" s="430"/>
      <c r="U46" s="430"/>
      <c r="V46" s="430"/>
      <c r="W46" s="430"/>
      <c r="X46" s="445"/>
      <c r="Y46" s="451"/>
      <c r="Z46" s="452"/>
      <c r="AA46" s="453"/>
      <c r="AB46" s="457"/>
      <c r="AC46" s="458"/>
      <c r="AD46" s="459"/>
      <c r="AE46" s="142"/>
      <c r="AF46" s="142"/>
      <c r="AG46" s="142"/>
      <c r="AH46" s="142"/>
      <c r="AI46" s="142"/>
      <c r="AJ46" s="142"/>
      <c r="AK46" s="142"/>
      <c r="AL46" s="142"/>
      <c r="AM46" s="142"/>
      <c r="AN46" s="142"/>
      <c r="AO46" s="142"/>
      <c r="AP46" s="142"/>
      <c r="AQ46" s="425">
        <v>4</v>
      </c>
      <c r="AR46" s="426"/>
      <c r="AS46" s="427" t="s">
        <v>175</v>
      </c>
      <c r="AT46" s="428"/>
      <c r="AU46" s="429" t="s">
        <v>745</v>
      </c>
      <c r="AV46" s="429"/>
      <c r="AW46" s="430" t="s">
        <v>163</v>
      </c>
      <c r="AX46" s="431"/>
      <c r="AY46">
        <f t="shared" ref="AY46:AY51" si="0">$AY$45</f>
        <v>1</v>
      </c>
    </row>
    <row r="47" spans="1:51" ht="40.35" customHeight="1" x14ac:dyDescent="0.2">
      <c r="A47" s="488"/>
      <c r="B47" s="486"/>
      <c r="C47" s="486"/>
      <c r="D47" s="486"/>
      <c r="E47" s="486"/>
      <c r="F47" s="487"/>
      <c r="G47" s="407" t="s">
        <v>684</v>
      </c>
      <c r="H47" s="408"/>
      <c r="I47" s="408"/>
      <c r="J47" s="408"/>
      <c r="K47" s="408"/>
      <c r="L47" s="408"/>
      <c r="M47" s="408"/>
      <c r="N47" s="408"/>
      <c r="O47" s="409"/>
      <c r="P47" s="236" t="s">
        <v>614</v>
      </c>
      <c r="Q47" s="236"/>
      <c r="R47" s="236"/>
      <c r="S47" s="236"/>
      <c r="T47" s="236"/>
      <c r="U47" s="236"/>
      <c r="V47" s="236"/>
      <c r="W47" s="236"/>
      <c r="X47" s="416"/>
      <c r="Y47" s="106" t="s">
        <v>12</v>
      </c>
      <c r="Z47" s="107"/>
      <c r="AA47" s="108"/>
      <c r="AB47" s="109" t="s">
        <v>608</v>
      </c>
      <c r="AC47" s="109"/>
      <c r="AD47" s="109"/>
      <c r="AE47" s="94">
        <v>634475</v>
      </c>
      <c r="AF47" s="95"/>
      <c r="AG47" s="95"/>
      <c r="AH47" s="95"/>
      <c r="AI47" s="94">
        <v>586136</v>
      </c>
      <c r="AJ47" s="95"/>
      <c r="AK47" s="95"/>
      <c r="AL47" s="95"/>
      <c r="AM47" s="420">
        <v>592481</v>
      </c>
      <c r="AN47" s="421"/>
      <c r="AO47" s="421"/>
      <c r="AP47" s="422"/>
      <c r="AQ47" s="420" t="s">
        <v>745</v>
      </c>
      <c r="AR47" s="421"/>
      <c r="AS47" s="421"/>
      <c r="AT47" s="422"/>
      <c r="AU47" s="95" t="s">
        <v>745</v>
      </c>
      <c r="AV47" s="95"/>
      <c r="AW47" s="95"/>
      <c r="AX47" s="406"/>
      <c r="AY47">
        <f t="shared" si="0"/>
        <v>1</v>
      </c>
    </row>
    <row r="48" spans="1:51" ht="40.35" customHeight="1" x14ac:dyDescent="0.2">
      <c r="A48" s="489"/>
      <c r="B48" s="490"/>
      <c r="C48" s="490"/>
      <c r="D48" s="490"/>
      <c r="E48" s="490"/>
      <c r="F48" s="491"/>
      <c r="G48" s="410"/>
      <c r="H48" s="411"/>
      <c r="I48" s="411"/>
      <c r="J48" s="411"/>
      <c r="K48" s="411"/>
      <c r="L48" s="411"/>
      <c r="M48" s="411"/>
      <c r="N48" s="411"/>
      <c r="O48" s="412"/>
      <c r="P48" s="239"/>
      <c r="Q48" s="239"/>
      <c r="R48" s="239"/>
      <c r="S48" s="239"/>
      <c r="T48" s="239"/>
      <c r="U48" s="239"/>
      <c r="V48" s="239"/>
      <c r="W48" s="239"/>
      <c r="X48" s="417"/>
      <c r="Y48" s="394" t="s">
        <v>51</v>
      </c>
      <c r="Z48" s="389"/>
      <c r="AA48" s="390"/>
      <c r="AB48" s="109" t="s">
        <v>608</v>
      </c>
      <c r="AC48" s="109"/>
      <c r="AD48" s="109"/>
      <c r="AE48" s="94">
        <v>701533</v>
      </c>
      <c r="AF48" s="95"/>
      <c r="AG48" s="95"/>
      <c r="AH48" s="95"/>
      <c r="AI48" s="94">
        <v>644770</v>
      </c>
      <c r="AJ48" s="95"/>
      <c r="AK48" s="95"/>
      <c r="AL48" s="95"/>
      <c r="AM48" s="93">
        <v>644770</v>
      </c>
      <c r="AN48" s="93"/>
      <c r="AO48" s="93"/>
      <c r="AP48" s="93"/>
      <c r="AQ48" s="93">
        <v>604364</v>
      </c>
      <c r="AR48" s="93"/>
      <c r="AS48" s="93"/>
      <c r="AT48" s="93"/>
      <c r="AU48" s="95" t="s">
        <v>745</v>
      </c>
      <c r="AV48" s="95"/>
      <c r="AW48" s="95"/>
      <c r="AX48" s="406"/>
      <c r="AY48">
        <f t="shared" si="0"/>
        <v>1</v>
      </c>
    </row>
    <row r="49" spans="1:51" ht="40.35" customHeight="1" x14ac:dyDescent="0.2">
      <c r="A49" s="488"/>
      <c r="B49" s="486"/>
      <c r="C49" s="486"/>
      <c r="D49" s="486"/>
      <c r="E49" s="486"/>
      <c r="F49" s="487"/>
      <c r="G49" s="413"/>
      <c r="H49" s="414"/>
      <c r="I49" s="414"/>
      <c r="J49" s="414"/>
      <c r="K49" s="414"/>
      <c r="L49" s="414"/>
      <c r="M49" s="414"/>
      <c r="N49" s="414"/>
      <c r="O49" s="415"/>
      <c r="P49" s="267"/>
      <c r="Q49" s="267"/>
      <c r="R49" s="267"/>
      <c r="S49" s="267"/>
      <c r="T49" s="267"/>
      <c r="U49" s="267"/>
      <c r="V49" s="267"/>
      <c r="W49" s="267"/>
      <c r="X49" s="418"/>
      <c r="Y49" s="394" t="s">
        <v>13</v>
      </c>
      <c r="Z49" s="389"/>
      <c r="AA49" s="390"/>
      <c r="AB49" s="419" t="s">
        <v>14</v>
      </c>
      <c r="AC49" s="419"/>
      <c r="AD49" s="419"/>
      <c r="AE49" s="94">
        <v>90.4</v>
      </c>
      <c r="AF49" s="95"/>
      <c r="AG49" s="95"/>
      <c r="AH49" s="95"/>
      <c r="AI49" s="94">
        <f>AI47*100/AI48</f>
        <v>90.906214619166519</v>
      </c>
      <c r="AJ49" s="95"/>
      <c r="AK49" s="95"/>
      <c r="AL49" s="95"/>
      <c r="AM49" s="94">
        <f>AM47*100/AM48</f>
        <v>91.890286458737222</v>
      </c>
      <c r="AN49" s="95"/>
      <c r="AO49" s="95"/>
      <c r="AP49" s="95"/>
      <c r="AQ49" s="420" t="s">
        <v>745</v>
      </c>
      <c r="AR49" s="421"/>
      <c r="AS49" s="421"/>
      <c r="AT49" s="422"/>
      <c r="AU49" s="95" t="s">
        <v>745</v>
      </c>
      <c r="AV49" s="95"/>
      <c r="AW49" s="95"/>
      <c r="AX49" s="406"/>
      <c r="AY49">
        <f t="shared" si="0"/>
        <v>1</v>
      </c>
    </row>
    <row r="50" spans="1:51" ht="23.25" customHeight="1" x14ac:dyDescent="0.2">
      <c r="A50" s="460" t="s">
        <v>243</v>
      </c>
      <c r="B50" s="480"/>
      <c r="C50" s="480"/>
      <c r="D50" s="480"/>
      <c r="E50" s="480"/>
      <c r="F50" s="370"/>
      <c r="G50" s="435" t="s">
        <v>685</v>
      </c>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7"/>
      <c r="AY50">
        <f t="shared" si="0"/>
        <v>1</v>
      </c>
    </row>
    <row r="51" spans="1:51" ht="23.25" customHeight="1" x14ac:dyDescent="0.2">
      <c r="A51" s="481"/>
      <c r="B51" s="482"/>
      <c r="C51" s="482"/>
      <c r="D51" s="482"/>
      <c r="E51" s="482"/>
      <c r="F51" s="374"/>
      <c r="G51" s="438"/>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40"/>
      <c r="AF51" s="440"/>
      <c r="AG51" s="440"/>
      <c r="AH51" s="440"/>
      <c r="AI51" s="440"/>
      <c r="AJ51" s="440"/>
      <c r="AK51" s="440"/>
      <c r="AL51" s="440"/>
      <c r="AM51" s="440"/>
      <c r="AN51" s="440"/>
      <c r="AO51" s="440"/>
      <c r="AP51" s="440"/>
      <c r="AQ51" s="439"/>
      <c r="AR51" s="439"/>
      <c r="AS51" s="439"/>
      <c r="AT51" s="439"/>
      <c r="AU51" s="439"/>
      <c r="AV51" s="439"/>
      <c r="AW51" s="439"/>
      <c r="AX51" s="441"/>
      <c r="AY51">
        <f t="shared" si="0"/>
        <v>1</v>
      </c>
    </row>
    <row r="52" spans="1:51" ht="23.25" customHeight="1" x14ac:dyDescent="0.2">
      <c r="A52" s="460" t="s">
        <v>560</v>
      </c>
      <c r="B52" s="461"/>
      <c r="C52" s="461"/>
      <c r="D52" s="461"/>
      <c r="E52" s="461"/>
      <c r="F52" s="462"/>
      <c r="G52" s="389" t="s">
        <v>561</v>
      </c>
      <c r="H52" s="389"/>
      <c r="I52" s="389"/>
      <c r="J52" s="389"/>
      <c r="K52" s="389"/>
      <c r="L52" s="389"/>
      <c r="M52" s="389"/>
      <c r="N52" s="389"/>
      <c r="O52" s="389"/>
      <c r="P52" s="389"/>
      <c r="Q52" s="389"/>
      <c r="R52" s="389"/>
      <c r="S52" s="389"/>
      <c r="T52" s="389"/>
      <c r="U52" s="389"/>
      <c r="V52" s="389"/>
      <c r="W52" s="389"/>
      <c r="X52" s="390"/>
      <c r="Y52" s="391"/>
      <c r="Z52" s="392"/>
      <c r="AA52" s="393"/>
      <c r="AB52" s="394" t="s">
        <v>11</v>
      </c>
      <c r="AC52" s="389"/>
      <c r="AD52" s="390"/>
      <c r="AE52" s="142" t="s">
        <v>398</v>
      </c>
      <c r="AF52" s="142"/>
      <c r="AG52" s="142"/>
      <c r="AH52" s="142"/>
      <c r="AI52" s="142" t="s">
        <v>550</v>
      </c>
      <c r="AJ52" s="142"/>
      <c r="AK52" s="142"/>
      <c r="AL52" s="142"/>
      <c r="AM52" s="142" t="s">
        <v>366</v>
      </c>
      <c r="AN52" s="142"/>
      <c r="AO52" s="142"/>
      <c r="AP52" s="142"/>
      <c r="AQ52" s="492" t="s">
        <v>571</v>
      </c>
      <c r="AR52" s="493"/>
      <c r="AS52" s="493"/>
      <c r="AT52" s="493"/>
      <c r="AU52" s="493"/>
      <c r="AV52" s="493"/>
      <c r="AW52" s="493"/>
      <c r="AX52" s="494"/>
      <c r="AY52">
        <f>IF(SUBSTITUTE(SUBSTITUTE($G$53,"／",""),"　","")="",0,1)</f>
        <v>1</v>
      </c>
    </row>
    <row r="53" spans="1:51" ht="23.25" customHeight="1" x14ac:dyDescent="0.2">
      <c r="A53" s="463"/>
      <c r="B53" s="423"/>
      <c r="C53" s="423"/>
      <c r="D53" s="423"/>
      <c r="E53" s="423"/>
      <c r="F53" s="464"/>
      <c r="G53" s="496" t="s">
        <v>615</v>
      </c>
      <c r="H53" s="496"/>
      <c r="I53" s="496"/>
      <c r="J53" s="496"/>
      <c r="K53" s="496"/>
      <c r="L53" s="496"/>
      <c r="M53" s="496"/>
      <c r="N53" s="496"/>
      <c r="O53" s="496"/>
      <c r="P53" s="496"/>
      <c r="Q53" s="496"/>
      <c r="R53" s="496"/>
      <c r="S53" s="496"/>
      <c r="T53" s="496"/>
      <c r="U53" s="496"/>
      <c r="V53" s="496"/>
      <c r="W53" s="496"/>
      <c r="X53" s="496"/>
      <c r="Y53" s="498" t="s">
        <v>560</v>
      </c>
      <c r="Z53" s="499"/>
      <c r="AA53" s="500"/>
      <c r="AB53" s="501" t="s">
        <v>604</v>
      </c>
      <c r="AC53" s="502"/>
      <c r="AD53" s="503"/>
      <c r="AE53" s="504">
        <v>548</v>
      </c>
      <c r="AF53" s="504"/>
      <c r="AG53" s="504"/>
      <c r="AH53" s="504"/>
      <c r="AI53" s="504">
        <v>598</v>
      </c>
      <c r="AJ53" s="504"/>
      <c r="AK53" s="504"/>
      <c r="AL53" s="504"/>
      <c r="AM53" s="504">
        <v>594</v>
      </c>
      <c r="AN53" s="504"/>
      <c r="AO53" s="504"/>
      <c r="AP53" s="504"/>
      <c r="AQ53" s="94"/>
      <c r="AR53" s="95"/>
      <c r="AS53" s="95"/>
      <c r="AT53" s="95"/>
      <c r="AU53" s="95"/>
      <c r="AV53" s="95"/>
      <c r="AW53" s="95"/>
      <c r="AX53" s="406"/>
      <c r="AY53">
        <f>$AY$52</f>
        <v>1</v>
      </c>
    </row>
    <row r="54" spans="1:51" ht="46.5" customHeight="1" x14ac:dyDescent="0.2">
      <c r="A54" s="465"/>
      <c r="B54" s="430"/>
      <c r="C54" s="430"/>
      <c r="D54" s="430"/>
      <c r="E54" s="430"/>
      <c r="F54" s="466"/>
      <c r="G54" s="497"/>
      <c r="H54" s="497"/>
      <c r="I54" s="497"/>
      <c r="J54" s="497"/>
      <c r="K54" s="497"/>
      <c r="L54" s="497"/>
      <c r="M54" s="497"/>
      <c r="N54" s="497"/>
      <c r="O54" s="497"/>
      <c r="P54" s="497"/>
      <c r="Q54" s="497"/>
      <c r="R54" s="497"/>
      <c r="S54" s="497"/>
      <c r="T54" s="497"/>
      <c r="U54" s="497"/>
      <c r="V54" s="497"/>
      <c r="W54" s="497"/>
      <c r="X54" s="497"/>
      <c r="Y54" s="106" t="s">
        <v>562</v>
      </c>
      <c r="Z54" s="505"/>
      <c r="AA54" s="506"/>
      <c r="AB54" s="395" t="s">
        <v>605</v>
      </c>
      <c r="AC54" s="396"/>
      <c r="AD54" s="397"/>
      <c r="AE54" s="398" t="s">
        <v>606</v>
      </c>
      <c r="AF54" s="399"/>
      <c r="AG54" s="399"/>
      <c r="AH54" s="399"/>
      <c r="AI54" s="398" t="s">
        <v>607</v>
      </c>
      <c r="AJ54" s="399"/>
      <c r="AK54" s="399"/>
      <c r="AL54" s="399"/>
      <c r="AM54" s="398" t="s">
        <v>686</v>
      </c>
      <c r="AN54" s="399"/>
      <c r="AO54" s="399"/>
      <c r="AP54" s="399"/>
      <c r="AQ54" s="399"/>
      <c r="AR54" s="399"/>
      <c r="AS54" s="399"/>
      <c r="AT54" s="399"/>
      <c r="AU54" s="399"/>
      <c r="AV54" s="399"/>
      <c r="AW54" s="399"/>
      <c r="AX54" s="495"/>
      <c r="AY54">
        <f>$AY$52</f>
        <v>1</v>
      </c>
    </row>
    <row r="55" spans="1:51" ht="18.75" customHeight="1" thickBot="1" x14ac:dyDescent="0.25">
      <c r="A55" s="401" t="s">
        <v>555</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3" t="s">
        <v>220</v>
      </c>
      <c r="AP55" s="404"/>
      <c r="AQ55" s="404"/>
      <c r="AR55" s="89"/>
      <c r="AS55" s="403"/>
      <c r="AT55" s="404"/>
      <c r="AU55" s="404"/>
      <c r="AV55" s="404"/>
      <c r="AW55" s="404"/>
      <c r="AX55" s="405"/>
      <c r="AY55">
        <f>COUNTIF($AR$55,"☑")</f>
        <v>0</v>
      </c>
    </row>
    <row r="56" spans="1:51" ht="45" customHeight="1" x14ac:dyDescent="0.2">
      <c r="A56" s="380" t="s">
        <v>265</v>
      </c>
      <c r="B56" s="381"/>
      <c r="C56" s="383" t="s">
        <v>176</v>
      </c>
      <c r="D56" s="381"/>
      <c r="E56" s="384" t="s">
        <v>190</v>
      </c>
      <c r="F56" s="385"/>
      <c r="G56" s="386" t="s">
        <v>752</v>
      </c>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row>
    <row r="57" spans="1:51" ht="32.25" customHeight="1" x14ac:dyDescent="0.2">
      <c r="A57" s="382"/>
      <c r="B57" s="368"/>
      <c r="C57" s="367"/>
      <c r="D57" s="368"/>
      <c r="E57" s="369" t="s">
        <v>189</v>
      </c>
      <c r="F57" s="370"/>
      <c r="G57" s="676" t="s">
        <v>753</v>
      </c>
      <c r="H57" s="236"/>
      <c r="I57" s="236"/>
      <c r="J57" s="236"/>
      <c r="K57" s="236"/>
      <c r="L57" s="236"/>
      <c r="M57" s="236"/>
      <c r="N57" s="236"/>
      <c r="O57" s="236"/>
      <c r="P57" s="236"/>
      <c r="Q57" s="236"/>
      <c r="R57" s="236"/>
      <c r="S57" s="236"/>
      <c r="T57" s="236"/>
      <c r="U57" s="236"/>
      <c r="V57" s="416"/>
      <c r="W57" s="356" t="s">
        <v>563</v>
      </c>
      <c r="X57" s="357"/>
      <c r="Y57" s="357"/>
      <c r="Z57" s="357"/>
      <c r="AA57" s="358"/>
      <c r="AB57" s="359" t="s">
        <v>748</v>
      </c>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1" ht="21" customHeight="1" x14ac:dyDescent="0.2">
      <c r="A58" s="382"/>
      <c r="B58" s="368"/>
      <c r="C58" s="367"/>
      <c r="D58" s="368"/>
      <c r="E58" s="373"/>
      <c r="F58" s="374"/>
      <c r="G58" s="677"/>
      <c r="H58" s="267"/>
      <c r="I58" s="267"/>
      <c r="J58" s="267"/>
      <c r="K58" s="267"/>
      <c r="L58" s="267"/>
      <c r="M58" s="267"/>
      <c r="N58" s="267"/>
      <c r="O58" s="267"/>
      <c r="P58" s="267"/>
      <c r="Q58" s="267"/>
      <c r="R58" s="267"/>
      <c r="S58" s="267"/>
      <c r="T58" s="267"/>
      <c r="U58" s="267"/>
      <c r="V58" s="418"/>
      <c r="W58" s="362" t="s">
        <v>564</v>
      </c>
      <c r="X58" s="363"/>
      <c r="Y58" s="363"/>
      <c r="Z58" s="363"/>
      <c r="AA58" s="364"/>
      <c r="AB58" s="359" t="s">
        <v>749</v>
      </c>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1" ht="34.5" customHeight="1" x14ac:dyDescent="0.2">
      <c r="A59" s="382"/>
      <c r="B59" s="368"/>
      <c r="C59" s="365" t="s">
        <v>575</v>
      </c>
      <c r="D59" s="366"/>
      <c r="E59" s="369" t="s">
        <v>261</v>
      </c>
      <c r="F59" s="370"/>
      <c r="G59" s="346" t="s">
        <v>179</v>
      </c>
      <c r="H59" s="347"/>
      <c r="I59" s="347"/>
      <c r="J59" s="375" t="s">
        <v>590</v>
      </c>
      <c r="K59" s="376"/>
      <c r="L59" s="376"/>
      <c r="M59" s="376"/>
      <c r="N59" s="376"/>
      <c r="O59" s="376"/>
      <c r="P59" s="376"/>
      <c r="Q59" s="376"/>
      <c r="R59" s="376"/>
      <c r="S59" s="376"/>
      <c r="T59" s="377"/>
      <c r="U59" s="378" t="s">
        <v>591</v>
      </c>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c r="AY59" s="78"/>
    </row>
    <row r="60" spans="1:51" ht="34.5" customHeight="1" x14ac:dyDescent="0.2">
      <c r="A60" s="382"/>
      <c r="B60" s="368"/>
      <c r="C60" s="367"/>
      <c r="D60" s="368"/>
      <c r="E60" s="371"/>
      <c r="F60" s="372"/>
      <c r="G60" s="346" t="s">
        <v>576</v>
      </c>
      <c r="H60" s="347"/>
      <c r="I60" s="347"/>
      <c r="J60" s="347"/>
      <c r="K60" s="347"/>
      <c r="L60" s="347"/>
      <c r="M60" s="347"/>
      <c r="N60" s="347"/>
      <c r="O60" s="347"/>
      <c r="P60" s="347"/>
      <c r="Q60" s="347"/>
      <c r="R60" s="347"/>
      <c r="S60" s="347"/>
      <c r="T60" s="347"/>
      <c r="U60" s="400" t="s">
        <v>591</v>
      </c>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c r="AY60" s="78"/>
    </row>
    <row r="61" spans="1:51" ht="34.5" customHeight="1" thickBot="1" x14ac:dyDescent="0.25">
      <c r="A61" s="382"/>
      <c r="B61" s="368"/>
      <c r="C61" s="367"/>
      <c r="D61" s="368"/>
      <c r="E61" s="373"/>
      <c r="F61" s="374"/>
      <c r="G61" s="346" t="s">
        <v>564</v>
      </c>
      <c r="H61" s="347"/>
      <c r="I61" s="347"/>
      <c r="J61" s="347"/>
      <c r="K61" s="347"/>
      <c r="L61" s="347"/>
      <c r="M61" s="347"/>
      <c r="N61" s="347"/>
      <c r="O61" s="347"/>
      <c r="P61" s="347"/>
      <c r="Q61" s="347"/>
      <c r="R61" s="347"/>
      <c r="S61" s="347"/>
      <c r="T61" s="347"/>
      <c r="U61" s="678" t="s">
        <v>591</v>
      </c>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2"/>
      <c r="AY61" s="78"/>
    </row>
    <row r="62" spans="1:51" ht="27" customHeight="1" x14ac:dyDescent="0.2">
      <c r="A62" s="348" t="s">
        <v>45</v>
      </c>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1" ht="27" customHeight="1" x14ac:dyDescent="0.2">
      <c r="A63" s="5"/>
      <c r="B63" s="6"/>
      <c r="C63" s="351" t="s">
        <v>30</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3"/>
      <c r="AD63" s="352" t="s">
        <v>34</v>
      </c>
      <c r="AE63" s="352"/>
      <c r="AF63" s="352"/>
      <c r="AG63" s="354" t="s">
        <v>29</v>
      </c>
      <c r="AH63" s="352"/>
      <c r="AI63" s="352"/>
      <c r="AJ63" s="352"/>
      <c r="AK63" s="352"/>
      <c r="AL63" s="352"/>
      <c r="AM63" s="352"/>
      <c r="AN63" s="352"/>
      <c r="AO63" s="352"/>
      <c r="AP63" s="352"/>
      <c r="AQ63" s="352"/>
      <c r="AR63" s="352"/>
      <c r="AS63" s="352"/>
      <c r="AT63" s="352"/>
      <c r="AU63" s="352"/>
      <c r="AV63" s="352"/>
      <c r="AW63" s="352"/>
      <c r="AX63" s="355"/>
    </row>
    <row r="64" spans="1:51" ht="50.1" customHeight="1" x14ac:dyDescent="0.2">
      <c r="A64" s="289" t="s">
        <v>131</v>
      </c>
      <c r="B64" s="290"/>
      <c r="C64" s="295" t="s">
        <v>132</v>
      </c>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7"/>
      <c r="AD64" s="298" t="s">
        <v>588</v>
      </c>
      <c r="AE64" s="299"/>
      <c r="AF64" s="299"/>
      <c r="AG64" s="300" t="s">
        <v>616</v>
      </c>
      <c r="AH64" s="301"/>
      <c r="AI64" s="301"/>
      <c r="AJ64" s="301"/>
      <c r="AK64" s="301"/>
      <c r="AL64" s="301"/>
      <c r="AM64" s="301"/>
      <c r="AN64" s="301"/>
      <c r="AO64" s="301"/>
      <c r="AP64" s="301"/>
      <c r="AQ64" s="301"/>
      <c r="AR64" s="301"/>
      <c r="AS64" s="301"/>
      <c r="AT64" s="301"/>
      <c r="AU64" s="301"/>
      <c r="AV64" s="301"/>
      <c r="AW64" s="301"/>
      <c r="AX64" s="302"/>
    </row>
    <row r="65" spans="1:50" ht="50.1" customHeight="1" x14ac:dyDescent="0.2">
      <c r="A65" s="291"/>
      <c r="B65" s="292"/>
      <c r="C65" s="303" t="s">
        <v>35</v>
      </c>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260"/>
      <c r="AD65" s="261" t="s">
        <v>588</v>
      </c>
      <c r="AE65" s="262"/>
      <c r="AF65" s="262"/>
      <c r="AG65" s="263" t="s">
        <v>617</v>
      </c>
      <c r="AH65" s="264"/>
      <c r="AI65" s="264"/>
      <c r="AJ65" s="264"/>
      <c r="AK65" s="264"/>
      <c r="AL65" s="264"/>
      <c r="AM65" s="264"/>
      <c r="AN65" s="264"/>
      <c r="AO65" s="264"/>
      <c r="AP65" s="264"/>
      <c r="AQ65" s="264"/>
      <c r="AR65" s="264"/>
      <c r="AS65" s="264"/>
      <c r="AT65" s="264"/>
      <c r="AU65" s="264"/>
      <c r="AV65" s="264"/>
      <c r="AW65" s="264"/>
      <c r="AX65" s="265"/>
    </row>
    <row r="66" spans="1:50" ht="50.1" customHeight="1" x14ac:dyDescent="0.2">
      <c r="A66" s="293"/>
      <c r="B66" s="294"/>
      <c r="C66" s="305" t="s">
        <v>133</v>
      </c>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7"/>
      <c r="AD66" s="308" t="s">
        <v>588</v>
      </c>
      <c r="AE66" s="309"/>
      <c r="AF66" s="309"/>
      <c r="AG66" s="238" t="s">
        <v>618</v>
      </c>
      <c r="AH66" s="239"/>
      <c r="AI66" s="239"/>
      <c r="AJ66" s="239"/>
      <c r="AK66" s="239"/>
      <c r="AL66" s="239"/>
      <c r="AM66" s="239"/>
      <c r="AN66" s="239"/>
      <c r="AO66" s="239"/>
      <c r="AP66" s="239"/>
      <c r="AQ66" s="239"/>
      <c r="AR66" s="239"/>
      <c r="AS66" s="239"/>
      <c r="AT66" s="239"/>
      <c r="AU66" s="239"/>
      <c r="AV66" s="239"/>
      <c r="AW66" s="239"/>
      <c r="AX66" s="240"/>
    </row>
    <row r="67" spans="1:50" ht="50.1" customHeight="1" x14ac:dyDescent="0.2">
      <c r="A67" s="269" t="s">
        <v>37</v>
      </c>
      <c r="B67" s="310"/>
      <c r="C67" s="312" t="s">
        <v>39</v>
      </c>
      <c r="D67" s="231"/>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4"/>
      <c r="AD67" s="232" t="s">
        <v>588</v>
      </c>
      <c r="AE67" s="233"/>
      <c r="AF67" s="233"/>
      <c r="AG67" s="235" t="s">
        <v>677</v>
      </c>
      <c r="AH67" s="236"/>
      <c r="AI67" s="236"/>
      <c r="AJ67" s="236"/>
      <c r="AK67" s="236"/>
      <c r="AL67" s="236"/>
      <c r="AM67" s="236"/>
      <c r="AN67" s="236"/>
      <c r="AO67" s="236"/>
      <c r="AP67" s="236"/>
      <c r="AQ67" s="236"/>
      <c r="AR67" s="236"/>
      <c r="AS67" s="236"/>
      <c r="AT67" s="236"/>
      <c r="AU67" s="236"/>
      <c r="AV67" s="236"/>
      <c r="AW67" s="236"/>
      <c r="AX67" s="237"/>
    </row>
    <row r="68" spans="1:50" ht="50.1" customHeight="1" x14ac:dyDescent="0.2">
      <c r="A68" s="271"/>
      <c r="B68" s="311"/>
      <c r="C68" s="315"/>
      <c r="D68" s="316"/>
      <c r="E68" s="319" t="s">
        <v>244</v>
      </c>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1"/>
      <c r="AD68" s="261" t="s">
        <v>622</v>
      </c>
      <c r="AE68" s="262"/>
      <c r="AF68" s="322"/>
      <c r="AG68" s="238"/>
      <c r="AH68" s="239"/>
      <c r="AI68" s="239"/>
      <c r="AJ68" s="239"/>
      <c r="AK68" s="239"/>
      <c r="AL68" s="239"/>
      <c r="AM68" s="239"/>
      <c r="AN68" s="239"/>
      <c r="AO68" s="239"/>
      <c r="AP68" s="239"/>
      <c r="AQ68" s="239"/>
      <c r="AR68" s="239"/>
      <c r="AS68" s="239"/>
      <c r="AT68" s="239"/>
      <c r="AU68" s="239"/>
      <c r="AV68" s="239"/>
      <c r="AW68" s="239"/>
      <c r="AX68" s="240"/>
    </row>
    <row r="69" spans="1:50" ht="50.1" customHeight="1" x14ac:dyDescent="0.2">
      <c r="A69" s="271"/>
      <c r="B69" s="311"/>
      <c r="C69" s="317"/>
      <c r="D69" s="318"/>
      <c r="E69" s="323" t="s">
        <v>209</v>
      </c>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5"/>
      <c r="AD69" s="326" t="s">
        <v>622</v>
      </c>
      <c r="AE69" s="327"/>
      <c r="AF69" s="327"/>
      <c r="AG69" s="238"/>
      <c r="AH69" s="239"/>
      <c r="AI69" s="239"/>
      <c r="AJ69" s="239"/>
      <c r="AK69" s="239"/>
      <c r="AL69" s="239"/>
      <c r="AM69" s="239"/>
      <c r="AN69" s="239"/>
      <c r="AO69" s="239"/>
      <c r="AP69" s="239"/>
      <c r="AQ69" s="239"/>
      <c r="AR69" s="239"/>
      <c r="AS69" s="239"/>
      <c r="AT69" s="239"/>
      <c r="AU69" s="239"/>
      <c r="AV69" s="239"/>
      <c r="AW69" s="239"/>
      <c r="AX69" s="240"/>
    </row>
    <row r="70" spans="1:50" ht="26.25" customHeight="1" x14ac:dyDescent="0.2">
      <c r="A70" s="271"/>
      <c r="B70" s="272"/>
      <c r="C70" s="328" t="s">
        <v>40</v>
      </c>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278" t="s">
        <v>623</v>
      </c>
      <c r="AE70" s="279"/>
      <c r="AF70" s="279"/>
      <c r="AG70" s="281" t="s">
        <v>266</v>
      </c>
      <c r="AH70" s="282"/>
      <c r="AI70" s="282"/>
      <c r="AJ70" s="282"/>
      <c r="AK70" s="282"/>
      <c r="AL70" s="282"/>
      <c r="AM70" s="282"/>
      <c r="AN70" s="282"/>
      <c r="AO70" s="282"/>
      <c r="AP70" s="282"/>
      <c r="AQ70" s="282"/>
      <c r="AR70" s="282"/>
      <c r="AS70" s="282"/>
      <c r="AT70" s="282"/>
      <c r="AU70" s="282"/>
      <c r="AV70" s="282"/>
      <c r="AW70" s="282"/>
      <c r="AX70" s="283"/>
    </row>
    <row r="71" spans="1:50" ht="26.25" customHeight="1" x14ac:dyDescent="0.2">
      <c r="A71" s="271"/>
      <c r="B71" s="272"/>
      <c r="C71" s="259" t="s">
        <v>134</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1" t="s">
        <v>588</v>
      </c>
      <c r="AE71" s="262"/>
      <c r="AF71" s="262"/>
      <c r="AG71" s="263" t="s">
        <v>619</v>
      </c>
      <c r="AH71" s="264"/>
      <c r="AI71" s="264"/>
      <c r="AJ71" s="264"/>
      <c r="AK71" s="264"/>
      <c r="AL71" s="264"/>
      <c r="AM71" s="264"/>
      <c r="AN71" s="264"/>
      <c r="AO71" s="264"/>
      <c r="AP71" s="264"/>
      <c r="AQ71" s="264"/>
      <c r="AR71" s="264"/>
      <c r="AS71" s="264"/>
      <c r="AT71" s="264"/>
      <c r="AU71" s="264"/>
      <c r="AV71" s="264"/>
      <c r="AW71" s="264"/>
      <c r="AX71" s="265"/>
    </row>
    <row r="72" spans="1:50" ht="26.25" customHeight="1" x14ac:dyDescent="0.2">
      <c r="A72" s="271"/>
      <c r="B72" s="272"/>
      <c r="C72" s="259" t="s">
        <v>36</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1" t="s">
        <v>623</v>
      </c>
      <c r="AE72" s="262"/>
      <c r="AF72" s="262"/>
      <c r="AG72" s="263" t="s">
        <v>266</v>
      </c>
      <c r="AH72" s="264"/>
      <c r="AI72" s="264"/>
      <c r="AJ72" s="264"/>
      <c r="AK72" s="264"/>
      <c r="AL72" s="264"/>
      <c r="AM72" s="264"/>
      <c r="AN72" s="264"/>
      <c r="AO72" s="264"/>
      <c r="AP72" s="264"/>
      <c r="AQ72" s="264"/>
      <c r="AR72" s="264"/>
      <c r="AS72" s="264"/>
      <c r="AT72" s="264"/>
      <c r="AU72" s="264"/>
      <c r="AV72" s="264"/>
      <c r="AW72" s="264"/>
      <c r="AX72" s="265"/>
    </row>
    <row r="73" spans="1:50" ht="26.25" customHeight="1" x14ac:dyDescent="0.2">
      <c r="A73" s="271"/>
      <c r="B73" s="272"/>
      <c r="C73" s="259" t="s">
        <v>41</v>
      </c>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342"/>
      <c r="AD73" s="261" t="s">
        <v>588</v>
      </c>
      <c r="AE73" s="262"/>
      <c r="AF73" s="262"/>
      <c r="AG73" s="263" t="s">
        <v>619</v>
      </c>
      <c r="AH73" s="264"/>
      <c r="AI73" s="264"/>
      <c r="AJ73" s="264"/>
      <c r="AK73" s="264"/>
      <c r="AL73" s="264"/>
      <c r="AM73" s="264"/>
      <c r="AN73" s="264"/>
      <c r="AO73" s="264"/>
      <c r="AP73" s="264"/>
      <c r="AQ73" s="264"/>
      <c r="AR73" s="264"/>
      <c r="AS73" s="264"/>
      <c r="AT73" s="264"/>
      <c r="AU73" s="264"/>
      <c r="AV73" s="264"/>
      <c r="AW73" s="264"/>
      <c r="AX73" s="265"/>
    </row>
    <row r="74" spans="1:50" ht="26.25" customHeight="1" x14ac:dyDescent="0.2">
      <c r="A74" s="271"/>
      <c r="B74" s="272"/>
      <c r="C74" s="259" t="s">
        <v>221</v>
      </c>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342"/>
      <c r="AD74" s="308" t="s">
        <v>623</v>
      </c>
      <c r="AE74" s="309"/>
      <c r="AF74" s="309"/>
      <c r="AG74" s="343" t="s">
        <v>266</v>
      </c>
      <c r="AH74" s="344"/>
      <c r="AI74" s="344"/>
      <c r="AJ74" s="344"/>
      <c r="AK74" s="344"/>
      <c r="AL74" s="344"/>
      <c r="AM74" s="344"/>
      <c r="AN74" s="344"/>
      <c r="AO74" s="344"/>
      <c r="AP74" s="344"/>
      <c r="AQ74" s="344"/>
      <c r="AR74" s="344"/>
      <c r="AS74" s="344"/>
      <c r="AT74" s="344"/>
      <c r="AU74" s="344"/>
      <c r="AV74" s="344"/>
      <c r="AW74" s="344"/>
      <c r="AX74" s="345"/>
    </row>
    <row r="75" spans="1:50" ht="26.25" customHeight="1" x14ac:dyDescent="0.2">
      <c r="A75" s="271"/>
      <c r="B75" s="272"/>
      <c r="C75" s="330" t="s">
        <v>222</v>
      </c>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2"/>
      <c r="AD75" s="261" t="s">
        <v>623</v>
      </c>
      <c r="AE75" s="262"/>
      <c r="AF75" s="322"/>
      <c r="AG75" s="263" t="s">
        <v>266</v>
      </c>
      <c r="AH75" s="264"/>
      <c r="AI75" s="264"/>
      <c r="AJ75" s="264"/>
      <c r="AK75" s="264"/>
      <c r="AL75" s="264"/>
      <c r="AM75" s="264"/>
      <c r="AN75" s="264"/>
      <c r="AO75" s="264"/>
      <c r="AP75" s="264"/>
      <c r="AQ75" s="264"/>
      <c r="AR75" s="264"/>
      <c r="AS75" s="264"/>
      <c r="AT75" s="264"/>
      <c r="AU75" s="264"/>
      <c r="AV75" s="264"/>
      <c r="AW75" s="264"/>
      <c r="AX75" s="265"/>
    </row>
    <row r="76" spans="1:50" ht="26.25" customHeight="1" x14ac:dyDescent="0.2">
      <c r="A76" s="273"/>
      <c r="B76" s="274"/>
      <c r="C76" s="333" t="s">
        <v>213</v>
      </c>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5"/>
      <c r="AD76" s="336" t="s">
        <v>588</v>
      </c>
      <c r="AE76" s="337"/>
      <c r="AF76" s="338"/>
      <c r="AG76" s="339" t="s">
        <v>620</v>
      </c>
      <c r="AH76" s="340"/>
      <c r="AI76" s="340"/>
      <c r="AJ76" s="340"/>
      <c r="AK76" s="340"/>
      <c r="AL76" s="340"/>
      <c r="AM76" s="340"/>
      <c r="AN76" s="340"/>
      <c r="AO76" s="340"/>
      <c r="AP76" s="340"/>
      <c r="AQ76" s="340"/>
      <c r="AR76" s="340"/>
      <c r="AS76" s="340"/>
      <c r="AT76" s="340"/>
      <c r="AU76" s="340"/>
      <c r="AV76" s="340"/>
      <c r="AW76" s="340"/>
      <c r="AX76" s="341"/>
    </row>
    <row r="77" spans="1:50" ht="80.099999999999994" customHeight="1" x14ac:dyDescent="0.2">
      <c r="A77" s="269" t="s">
        <v>38</v>
      </c>
      <c r="B77" s="270"/>
      <c r="C77" s="275" t="s">
        <v>214</v>
      </c>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7"/>
      <c r="AD77" s="278" t="s">
        <v>588</v>
      </c>
      <c r="AE77" s="279"/>
      <c r="AF77" s="280"/>
      <c r="AG77" s="281" t="s">
        <v>678</v>
      </c>
      <c r="AH77" s="282"/>
      <c r="AI77" s="282"/>
      <c r="AJ77" s="282"/>
      <c r="AK77" s="282"/>
      <c r="AL77" s="282"/>
      <c r="AM77" s="282"/>
      <c r="AN77" s="282"/>
      <c r="AO77" s="282"/>
      <c r="AP77" s="282"/>
      <c r="AQ77" s="282"/>
      <c r="AR77" s="282"/>
      <c r="AS77" s="282"/>
      <c r="AT77" s="282"/>
      <c r="AU77" s="282"/>
      <c r="AV77" s="282"/>
      <c r="AW77" s="282"/>
      <c r="AX77" s="283"/>
    </row>
    <row r="78" spans="1:50" ht="35.25" customHeight="1" x14ac:dyDescent="0.2">
      <c r="A78" s="271"/>
      <c r="B78" s="272"/>
      <c r="C78" s="284" t="s">
        <v>43</v>
      </c>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6"/>
      <c r="AD78" s="287" t="s">
        <v>623</v>
      </c>
      <c r="AE78" s="288"/>
      <c r="AF78" s="288"/>
      <c r="AG78" s="263" t="s">
        <v>590</v>
      </c>
      <c r="AH78" s="264"/>
      <c r="AI78" s="264"/>
      <c r="AJ78" s="264"/>
      <c r="AK78" s="264"/>
      <c r="AL78" s="264"/>
      <c r="AM78" s="264"/>
      <c r="AN78" s="264"/>
      <c r="AO78" s="264"/>
      <c r="AP78" s="264"/>
      <c r="AQ78" s="264"/>
      <c r="AR78" s="264"/>
      <c r="AS78" s="264"/>
      <c r="AT78" s="264"/>
      <c r="AU78" s="264"/>
      <c r="AV78" s="264"/>
      <c r="AW78" s="264"/>
      <c r="AX78" s="265"/>
    </row>
    <row r="79" spans="1:50" ht="84" customHeight="1" x14ac:dyDescent="0.2">
      <c r="A79" s="271"/>
      <c r="B79" s="272"/>
      <c r="C79" s="259" t="s">
        <v>177</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1" t="s">
        <v>588</v>
      </c>
      <c r="AE79" s="262"/>
      <c r="AF79" s="262"/>
      <c r="AG79" s="263" t="s">
        <v>758</v>
      </c>
      <c r="AH79" s="264"/>
      <c r="AI79" s="264"/>
      <c r="AJ79" s="264"/>
      <c r="AK79" s="264"/>
      <c r="AL79" s="264"/>
      <c r="AM79" s="264"/>
      <c r="AN79" s="264"/>
      <c r="AO79" s="264"/>
      <c r="AP79" s="264"/>
      <c r="AQ79" s="264"/>
      <c r="AR79" s="264"/>
      <c r="AS79" s="264"/>
      <c r="AT79" s="264"/>
      <c r="AU79" s="264"/>
      <c r="AV79" s="264"/>
      <c r="AW79" s="264"/>
      <c r="AX79" s="265"/>
    </row>
    <row r="80" spans="1:50" ht="27" customHeight="1" x14ac:dyDescent="0.2">
      <c r="A80" s="273"/>
      <c r="B80" s="274"/>
      <c r="C80" s="259" t="s">
        <v>42</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1" t="s">
        <v>588</v>
      </c>
      <c r="AE80" s="262"/>
      <c r="AF80" s="262"/>
      <c r="AG80" s="266" t="s">
        <v>621</v>
      </c>
      <c r="AH80" s="267"/>
      <c r="AI80" s="267"/>
      <c r="AJ80" s="267"/>
      <c r="AK80" s="267"/>
      <c r="AL80" s="267"/>
      <c r="AM80" s="267"/>
      <c r="AN80" s="267"/>
      <c r="AO80" s="267"/>
      <c r="AP80" s="267"/>
      <c r="AQ80" s="267"/>
      <c r="AR80" s="267"/>
      <c r="AS80" s="267"/>
      <c r="AT80" s="267"/>
      <c r="AU80" s="267"/>
      <c r="AV80" s="267"/>
      <c r="AW80" s="267"/>
      <c r="AX80" s="268"/>
    </row>
    <row r="81" spans="1:51" ht="41.25" customHeight="1" x14ac:dyDescent="0.2">
      <c r="A81" s="225" t="s">
        <v>55</v>
      </c>
      <c r="B81" s="226"/>
      <c r="C81" s="229" t="s">
        <v>135</v>
      </c>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1"/>
      <c r="AD81" s="232" t="s">
        <v>623</v>
      </c>
      <c r="AE81" s="233"/>
      <c r="AF81" s="234"/>
      <c r="AG81" s="235"/>
      <c r="AH81" s="236"/>
      <c r="AI81" s="236"/>
      <c r="AJ81" s="236"/>
      <c r="AK81" s="236"/>
      <c r="AL81" s="236"/>
      <c r="AM81" s="236"/>
      <c r="AN81" s="236"/>
      <c r="AO81" s="236"/>
      <c r="AP81" s="236"/>
      <c r="AQ81" s="236"/>
      <c r="AR81" s="236"/>
      <c r="AS81" s="236"/>
      <c r="AT81" s="236"/>
      <c r="AU81" s="236"/>
      <c r="AV81" s="236"/>
      <c r="AW81" s="236"/>
      <c r="AX81" s="237"/>
    </row>
    <row r="82" spans="1:51" ht="19.649999999999999" customHeight="1" x14ac:dyDescent="0.2">
      <c r="A82" s="227"/>
      <c r="B82" s="228"/>
      <c r="C82" s="749" t="s">
        <v>0</v>
      </c>
      <c r="D82" s="750"/>
      <c r="E82" s="750"/>
      <c r="F82" s="750"/>
      <c r="G82" s="750"/>
      <c r="H82" s="750"/>
      <c r="I82" s="750"/>
      <c r="J82" s="750"/>
      <c r="K82" s="750"/>
      <c r="L82" s="750"/>
      <c r="M82" s="750"/>
      <c r="N82" s="750"/>
      <c r="O82" s="746" t="s">
        <v>581</v>
      </c>
      <c r="P82" s="747"/>
      <c r="Q82" s="747"/>
      <c r="R82" s="747"/>
      <c r="S82" s="747"/>
      <c r="T82" s="747"/>
      <c r="U82" s="747"/>
      <c r="V82" s="747"/>
      <c r="W82" s="747"/>
      <c r="X82" s="747"/>
      <c r="Y82" s="747"/>
      <c r="Z82" s="747"/>
      <c r="AA82" s="747"/>
      <c r="AB82" s="747"/>
      <c r="AC82" s="747"/>
      <c r="AD82" s="747"/>
      <c r="AE82" s="747"/>
      <c r="AF82" s="748"/>
      <c r="AG82" s="238"/>
      <c r="AH82" s="239"/>
      <c r="AI82" s="239"/>
      <c r="AJ82" s="239"/>
      <c r="AK82" s="239"/>
      <c r="AL82" s="239"/>
      <c r="AM82" s="239"/>
      <c r="AN82" s="239"/>
      <c r="AO82" s="239"/>
      <c r="AP82" s="239"/>
      <c r="AQ82" s="239"/>
      <c r="AR82" s="239"/>
      <c r="AS82" s="239"/>
      <c r="AT82" s="239"/>
      <c r="AU82" s="239"/>
      <c r="AV82" s="239"/>
      <c r="AW82" s="239"/>
      <c r="AX82" s="240"/>
    </row>
    <row r="83" spans="1:51" ht="24.75" customHeight="1" x14ac:dyDescent="0.2">
      <c r="A83" s="227"/>
      <c r="B83" s="228"/>
      <c r="C83" s="737"/>
      <c r="D83" s="738"/>
      <c r="E83" s="739"/>
      <c r="F83" s="739"/>
      <c r="G83" s="739"/>
      <c r="H83" s="740"/>
      <c r="I83" s="740"/>
      <c r="J83" s="741"/>
      <c r="K83" s="741"/>
      <c r="L83" s="741"/>
      <c r="M83" s="740"/>
      <c r="N83" s="742"/>
      <c r="O83" s="743"/>
      <c r="P83" s="744"/>
      <c r="Q83" s="744"/>
      <c r="R83" s="744"/>
      <c r="S83" s="744"/>
      <c r="T83" s="744"/>
      <c r="U83" s="744"/>
      <c r="V83" s="744"/>
      <c r="W83" s="744"/>
      <c r="X83" s="744"/>
      <c r="Y83" s="744"/>
      <c r="Z83" s="744"/>
      <c r="AA83" s="744"/>
      <c r="AB83" s="744"/>
      <c r="AC83" s="744"/>
      <c r="AD83" s="744"/>
      <c r="AE83" s="744"/>
      <c r="AF83" s="745"/>
      <c r="AG83" s="238"/>
      <c r="AH83" s="239"/>
      <c r="AI83" s="239"/>
      <c r="AJ83" s="239"/>
      <c r="AK83" s="239"/>
      <c r="AL83" s="239"/>
      <c r="AM83" s="239"/>
      <c r="AN83" s="239"/>
      <c r="AO83" s="239"/>
      <c r="AP83" s="239"/>
      <c r="AQ83" s="239"/>
      <c r="AR83" s="239"/>
      <c r="AS83" s="239"/>
      <c r="AT83" s="239"/>
      <c r="AU83" s="239"/>
      <c r="AV83" s="239"/>
      <c r="AW83" s="239"/>
      <c r="AX83" s="240"/>
    </row>
    <row r="84" spans="1:51" ht="94.35" customHeight="1" x14ac:dyDescent="0.2">
      <c r="A84" s="269" t="s">
        <v>46</v>
      </c>
      <c r="B84" s="724"/>
      <c r="C84" s="200" t="s">
        <v>50</v>
      </c>
      <c r="D84" s="558"/>
      <c r="E84" s="558"/>
      <c r="F84" s="559"/>
      <c r="G84" s="727" t="s">
        <v>625</v>
      </c>
      <c r="H84" s="727"/>
      <c r="I84" s="727"/>
      <c r="J84" s="727"/>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8"/>
    </row>
    <row r="85" spans="1:51" ht="80.099999999999994" customHeight="1" thickBot="1" x14ac:dyDescent="0.25">
      <c r="A85" s="725"/>
      <c r="B85" s="726"/>
      <c r="C85" s="729" t="s">
        <v>54</v>
      </c>
      <c r="D85" s="730"/>
      <c r="E85" s="730"/>
      <c r="F85" s="731"/>
      <c r="G85" s="732" t="s">
        <v>624</v>
      </c>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3"/>
    </row>
    <row r="86" spans="1:51" ht="24" customHeight="1" x14ac:dyDescent="0.2">
      <c r="A86" s="714" t="s">
        <v>31</v>
      </c>
      <c r="B86" s="715"/>
      <c r="C86" s="715"/>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5"/>
      <c r="AL86" s="715"/>
      <c r="AM86" s="715"/>
      <c r="AN86" s="715"/>
      <c r="AO86" s="715"/>
      <c r="AP86" s="715"/>
      <c r="AQ86" s="715"/>
      <c r="AR86" s="715"/>
      <c r="AS86" s="715"/>
      <c r="AT86" s="715"/>
      <c r="AU86" s="715"/>
      <c r="AV86" s="715"/>
      <c r="AW86" s="715"/>
      <c r="AX86" s="716"/>
    </row>
    <row r="87" spans="1:51" ht="67.5" customHeight="1" thickBot="1" x14ac:dyDescent="0.25">
      <c r="A87" s="717" t="s">
        <v>679</v>
      </c>
      <c r="B87" s="718"/>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9"/>
    </row>
    <row r="88" spans="1:51" ht="24.75" customHeight="1" x14ac:dyDescent="0.2">
      <c r="A88" s="720" t="s">
        <v>32</v>
      </c>
      <c r="B88" s="721"/>
      <c r="C88" s="721"/>
      <c r="D88" s="721"/>
      <c r="E88" s="721"/>
      <c r="F88" s="721"/>
      <c r="G88" s="721"/>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row>
    <row r="89" spans="1:51" ht="67.5" customHeight="1" thickBot="1" x14ac:dyDescent="0.25">
      <c r="A89" s="241" t="s">
        <v>130</v>
      </c>
      <c r="B89" s="242"/>
      <c r="C89" s="242"/>
      <c r="D89" s="242"/>
      <c r="E89" s="243"/>
      <c r="F89" s="723" t="s">
        <v>754</v>
      </c>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9"/>
    </row>
    <row r="90" spans="1:51" ht="24.75" customHeight="1" x14ac:dyDescent="0.2">
      <c r="A90" s="720" t="s">
        <v>44</v>
      </c>
      <c r="B90" s="721"/>
      <c r="C90" s="721"/>
      <c r="D90" s="721"/>
      <c r="E90" s="721"/>
      <c r="F90" s="721"/>
      <c r="G90" s="721"/>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1"/>
      <c r="AL90" s="721"/>
      <c r="AM90" s="721"/>
      <c r="AN90" s="721"/>
      <c r="AO90" s="721"/>
      <c r="AP90" s="721"/>
      <c r="AQ90" s="721"/>
      <c r="AR90" s="721"/>
      <c r="AS90" s="721"/>
      <c r="AT90" s="721"/>
      <c r="AU90" s="721"/>
      <c r="AV90" s="721"/>
      <c r="AW90" s="721"/>
      <c r="AX90" s="722"/>
    </row>
    <row r="91" spans="1:51" ht="66" customHeight="1" thickBot="1" x14ac:dyDescent="0.25">
      <c r="A91" s="241" t="s">
        <v>130</v>
      </c>
      <c r="B91" s="242"/>
      <c r="C91" s="242"/>
      <c r="D91" s="242"/>
      <c r="E91" s="243"/>
      <c r="F91" s="244" t="s">
        <v>755</v>
      </c>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row>
    <row r="92" spans="1:51" ht="24.75" customHeight="1" x14ac:dyDescent="0.2">
      <c r="A92" s="247" t="s">
        <v>33</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9"/>
    </row>
    <row r="93" spans="1:51" ht="67.5" customHeight="1" thickBot="1" x14ac:dyDescent="0.25">
      <c r="A93" s="250"/>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2"/>
    </row>
    <row r="94" spans="1:51" ht="24.75" customHeight="1" x14ac:dyDescent="0.2">
      <c r="A94" s="253" t="s">
        <v>224</v>
      </c>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5"/>
    </row>
    <row r="95" spans="1:51" ht="24.75" customHeight="1" x14ac:dyDescent="0.2">
      <c r="A95" s="256" t="s">
        <v>259</v>
      </c>
      <c r="B95" s="257"/>
      <c r="C95" s="257"/>
      <c r="D95" s="258"/>
      <c r="E95" s="221" t="s">
        <v>597</v>
      </c>
      <c r="F95" s="222"/>
      <c r="G95" s="222"/>
      <c r="H95" s="222"/>
      <c r="I95" s="222"/>
      <c r="J95" s="222"/>
      <c r="K95" s="222"/>
      <c r="L95" s="222"/>
      <c r="M95" s="222"/>
      <c r="N95" s="222"/>
      <c r="O95" s="222"/>
      <c r="P95" s="224"/>
      <c r="Q95" s="221"/>
      <c r="R95" s="222"/>
      <c r="S95" s="222"/>
      <c r="T95" s="222"/>
      <c r="U95" s="222"/>
      <c r="V95" s="222"/>
      <c r="W95" s="222"/>
      <c r="X95" s="222"/>
      <c r="Y95" s="222"/>
      <c r="Z95" s="222"/>
      <c r="AA95" s="222"/>
      <c r="AB95" s="224"/>
      <c r="AC95" s="221"/>
      <c r="AD95" s="222"/>
      <c r="AE95" s="222"/>
      <c r="AF95" s="222"/>
      <c r="AG95" s="222"/>
      <c r="AH95" s="222"/>
      <c r="AI95" s="222"/>
      <c r="AJ95" s="222"/>
      <c r="AK95" s="222"/>
      <c r="AL95" s="222"/>
      <c r="AM95" s="222"/>
      <c r="AN95" s="224"/>
      <c r="AO95" s="221"/>
      <c r="AP95" s="222"/>
      <c r="AQ95" s="222"/>
      <c r="AR95" s="222"/>
      <c r="AS95" s="222"/>
      <c r="AT95" s="222"/>
      <c r="AU95" s="222"/>
      <c r="AV95" s="222"/>
      <c r="AW95" s="222"/>
      <c r="AX95" s="223"/>
      <c r="AY95" s="82"/>
    </row>
    <row r="96" spans="1:51" ht="24.75" customHeight="1" x14ac:dyDescent="0.2">
      <c r="A96" s="141" t="s">
        <v>258</v>
      </c>
      <c r="B96" s="141"/>
      <c r="C96" s="141"/>
      <c r="D96" s="141"/>
      <c r="E96" s="221" t="s">
        <v>598</v>
      </c>
      <c r="F96" s="222"/>
      <c r="G96" s="222"/>
      <c r="H96" s="222"/>
      <c r="I96" s="222"/>
      <c r="J96" s="222"/>
      <c r="K96" s="222"/>
      <c r="L96" s="222"/>
      <c r="M96" s="222"/>
      <c r="N96" s="222"/>
      <c r="O96" s="222"/>
      <c r="P96" s="224"/>
      <c r="Q96" s="221"/>
      <c r="R96" s="222"/>
      <c r="S96" s="222"/>
      <c r="T96" s="222"/>
      <c r="U96" s="222"/>
      <c r="V96" s="222"/>
      <c r="W96" s="222"/>
      <c r="X96" s="222"/>
      <c r="Y96" s="222"/>
      <c r="Z96" s="222"/>
      <c r="AA96" s="222"/>
      <c r="AB96" s="224"/>
      <c r="AC96" s="221"/>
      <c r="AD96" s="222"/>
      <c r="AE96" s="222"/>
      <c r="AF96" s="222"/>
      <c r="AG96" s="222"/>
      <c r="AH96" s="222"/>
      <c r="AI96" s="222"/>
      <c r="AJ96" s="222"/>
      <c r="AK96" s="222"/>
      <c r="AL96" s="222"/>
      <c r="AM96" s="222"/>
      <c r="AN96" s="224"/>
      <c r="AO96" s="221"/>
      <c r="AP96" s="222"/>
      <c r="AQ96" s="222"/>
      <c r="AR96" s="222"/>
      <c r="AS96" s="222"/>
      <c r="AT96" s="222"/>
      <c r="AU96" s="222"/>
      <c r="AV96" s="222"/>
      <c r="AW96" s="222"/>
      <c r="AX96" s="223"/>
    </row>
    <row r="97" spans="1:50" ht="24.75" customHeight="1" x14ac:dyDescent="0.2">
      <c r="A97" s="141" t="s">
        <v>257</v>
      </c>
      <c r="B97" s="141"/>
      <c r="C97" s="141"/>
      <c r="D97" s="141"/>
      <c r="E97" s="221" t="s">
        <v>599</v>
      </c>
      <c r="F97" s="222"/>
      <c r="G97" s="222"/>
      <c r="H97" s="222"/>
      <c r="I97" s="222"/>
      <c r="J97" s="222"/>
      <c r="K97" s="222"/>
      <c r="L97" s="222"/>
      <c r="M97" s="222"/>
      <c r="N97" s="222"/>
      <c r="O97" s="222"/>
      <c r="P97" s="224"/>
      <c r="Q97" s="221"/>
      <c r="R97" s="222"/>
      <c r="S97" s="222"/>
      <c r="T97" s="222"/>
      <c r="U97" s="222"/>
      <c r="V97" s="222"/>
      <c r="W97" s="222"/>
      <c r="X97" s="222"/>
      <c r="Y97" s="222"/>
      <c r="Z97" s="222"/>
      <c r="AA97" s="222"/>
      <c r="AB97" s="224"/>
      <c r="AC97" s="221"/>
      <c r="AD97" s="222"/>
      <c r="AE97" s="222"/>
      <c r="AF97" s="222"/>
      <c r="AG97" s="222"/>
      <c r="AH97" s="222"/>
      <c r="AI97" s="222"/>
      <c r="AJ97" s="222"/>
      <c r="AK97" s="222"/>
      <c r="AL97" s="222"/>
      <c r="AM97" s="222"/>
      <c r="AN97" s="224"/>
      <c r="AO97" s="221"/>
      <c r="AP97" s="222"/>
      <c r="AQ97" s="222"/>
      <c r="AR97" s="222"/>
      <c r="AS97" s="222"/>
      <c r="AT97" s="222"/>
      <c r="AU97" s="222"/>
      <c r="AV97" s="222"/>
      <c r="AW97" s="222"/>
      <c r="AX97" s="223"/>
    </row>
    <row r="98" spans="1:50" ht="24.75" customHeight="1" x14ac:dyDescent="0.2">
      <c r="A98" s="141" t="s">
        <v>256</v>
      </c>
      <c r="B98" s="141"/>
      <c r="C98" s="141"/>
      <c r="D98" s="141"/>
      <c r="E98" s="221" t="s">
        <v>600</v>
      </c>
      <c r="F98" s="222"/>
      <c r="G98" s="222"/>
      <c r="H98" s="222"/>
      <c r="I98" s="222"/>
      <c r="J98" s="222"/>
      <c r="K98" s="222"/>
      <c r="L98" s="222"/>
      <c r="M98" s="222"/>
      <c r="N98" s="222"/>
      <c r="O98" s="222"/>
      <c r="P98" s="224"/>
      <c r="Q98" s="221"/>
      <c r="R98" s="222"/>
      <c r="S98" s="222"/>
      <c r="T98" s="222"/>
      <c r="U98" s="222"/>
      <c r="V98" s="222"/>
      <c r="W98" s="222"/>
      <c r="X98" s="222"/>
      <c r="Y98" s="222"/>
      <c r="Z98" s="222"/>
      <c r="AA98" s="222"/>
      <c r="AB98" s="224"/>
      <c r="AC98" s="221"/>
      <c r="AD98" s="222"/>
      <c r="AE98" s="222"/>
      <c r="AF98" s="222"/>
      <c r="AG98" s="222"/>
      <c r="AH98" s="222"/>
      <c r="AI98" s="222"/>
      <c r="AJ98" s="222"/>
      <c r="AK98" s="222"/>
      <c r="AL98" s="222"/>
      <c r="AM98" s="222"/>
      <c r="AN98" s="224"/>
      <c r="AO98" s="221"/>
      <c r="AP98" s="222"/>
      <c r="AQ98" s="222"/>
      <c r="AR98" s="222"/>
      <c r="AS98" s="222"/>
      <c r="AT98" s="222"/>
      <c r="AU98" s="222"/>
      <c r="AV98" s="222"/>
      <c r="AW98" s="222"/>
      <c r="AX98" s="223"/>
    </row>
    <row r="99" spans="1:50" ht="24.75" customHeight="1" x14ac:dyDescent="0.2">
      <c r="A99" s="141" t="s">
        <v>255</v>
      </c>
      <c r="B99" s="141"/>
      <c r="C99" s="141"/>
      <c r="D99" s="141"/>
      <c r="E99" s="221" t="s">
        <v>601</v>
      </c>
      <c r="F99" s="222"/>
      <c r="G99" s="222"/>
      <c r="H99" s="222"/>
      <c r="I99" s="222"/>
      <c r="J99" s="222"/>
      <c r="K99" s="222"/>
      <c r="L99" s="222"/>
      <c r="M99" s="222"/>
      <c r="N99" s="222"/>
      <c r="O99" s="222"/>
      <c r="P99" s="224"/>
      <c r="Q99" s="221"/>
      <c r="R99" s="222"/>
      <c r="S99" s="222"/>
      <c r="T99" s="222"/>
      <c r="U99" s="222"/>
      <c r="V99" s="222"/>
      <c r="W99" s="222"/>
      <c r="X99" s="222"/>
      <c r="Y99" s="222"/>
      <c r="Z99" s="222"/>
      <c r="AA99" s="222"/>
      <c r="AB99" s="224"/>
      <c r="AC99" s="221"/>
      <c r="AD99" s="222"/>
      <c r="AE99" s="222"/>
      <c r="AF99" s="222"/>
      <c r="AG99" s="222"/>
      <c r="AH99" s="222"/>
      <c r="AI99" s="222"/>
      <c r="AJ99" s="222"/>
      <c r="AK99" s="222"/>
      <c r="AL99" s="222"/>
      <c r="AM99" s="222"/>
      <c r="AN99" s="224"/>
      <c r="AO99" s="221"/>
      <c r="AP99" s="222"/>
      <c r="AQ99" s="222"/>
      <c r="AR99" s="222"/>
      <c r="AS99" s="222"/>
      <c r="AT99" s="222"/>
      <c r="AU99" s="222"/>
      <c r="AV99" s="222"/>
      <c r="AW99" s="222"/>
      <c r="AX99" s="223"/>
    </row>
    <row r="100" spans="1:50" ht="24.75" customHeight="1" x14ac:dyDescent="0.2">
      <c r="A100" s="141" t="s">
        <v>254</v>
      </c>
      <c r="B100" s="141"/>
      <c r="C100" s="141"/>
      <c r="D100" s="141"/>
      <c r="E100" s="221" t="s">
        <v>602</v>
      </c>
      <c r="F100" s="222"/>
      <c r="G100" s="222"/>
      <c r="H100" s="222"/>
      <c r="I100" s="222"/>
      <c r="J100" s="222"/>
      <c r="K100" s="222"/>
      <c r="L100" s="222"/>
      <c r="M100" s="222"/>
      <c r="N100" s="222"/>
      <c r="O100" s="222"/>
      <c r="P100" s="224"/>
      <c r="Q100" s="221"/>
      <c r="R100" s="222"/>
      <c r="S100" s="222"/>
      <c r="T100" s="222"/>
      <c r="U100" s="222"/>
      <c r="V100" s="222"/>
      <c r="W100" s="222"/>
      <c r="X100" s="222"/>
      <c r="Y100" s="222"/>
      <c r="Z100" s="222"/>
      <c r="AA100" s="222"/>
      <c r="AB100" s="224"/>
      <c r="AC100" s="221"/>
      <c r="AD100" s="222"/>
      <c r="AE100" s="222"/>
      <c r="AF100" s="222"/>
      <c r="AG100" s="222"/>
      <c r="AH100" s="222"/>
      <c r="AI100" s="222"/>
      <c r="AJ100" s="222"/>
      <c r="AK100" s="222"/>
      <c r="AL100" s="222"/>
      <c r="AM100" s="222"/>
      <c r="AN100" s="224"/>
      <c r="AO100" s="221"/>
      <c r="AP100" s="222"/>
      <c r="AQ100" s="222"/>
      <c r="AR100" s="222"/>
      <c r="AS100" s="222"/>
      <c r="AT100" s="222"/>
      <c r="AU100" s="222"/>
      <c r="AV100" s="222"/>
      <c r="AW100" s="222"/>
      <c r="AX100" s="223"/>
    </row>
    <row r="101" spans="1:50" ht="24.75" customHeight="1" x14ac:dyDescent="0.2">
      <c r="A101" s="141" t="s">
        <v>253</v>
      </c>
      <c r="B101" s="141"/>
      <c r="C101" s="141"/>
      <c r="D101" s="141"/>
      <c r="E101" s="221" t="s">
        <v>602</v>
      </c>
      <c r="F101" s="222"/>
      <c r="G101" s="222"/>
      <c r="H101" s="222"/>
      <c r="I101" s="222"/>
      <c r="J101" s="222"/>
      <c r="K101" s="222"/>
      <c r="L101" s="222"/>
      <c r="M101" s="222"/>
      <c r="N101" s="222"/>
      <c r="O101" s="222"/>
      <c r="P101" s="224"/>
      <c r="Q101" s="221"/>
      <c r="R101" s="222"/>
      <c r="S101" s="222"/>
      <c r="T101" s="222"/>
      <c r="U101" s="222"/>
      <c r="V101" s="222"/>
      <c r="W101" s="222"/>
      <c r="X101" s="222"/>
      <c r="Y101" s="222"/>
      <c r="Z101" s="222"/>
      <c r="AA101" s="222"/>
      <c r="AB101" s="224"/>
      <c r="AC101" s="221"/>
      <c r="AD101" s="222"/>
      <c r="AE101" s="222"/>
      <c r="AF101" s="222"/>
      <c r="AG101" s="222"/>
      <c r="AH101" s="222"/>
      <c r="AI101" s="222"/>
      <c r="AJ101" s="222"/>
      <c r="AK101" s="222"/>
      <c r="AL101" s="222"/>
      <c r="AM101" s="222"/>
      <c r="AN101" s="224"/>
      <c r="AO101" s="221"/>
      <c r="AP101" s="222"/>
      <c r="AQ101" s="222"/>
      <c r="AR101" s="222"/>
      <c r="AS101" s="222"/>
      <c r="AT101" s="222"/>
      <c r="AU101" s="222"/>
      <c r="AV101" s="222"/>
      <c r="AW101" s="222"/>
      <c r="AX101" s="223"/>
    </row>
    <row r="102" spans="1:50" ht="24.75" customHeight="1" x14ac:dyDescent="0.2">
      <c r="A102" s="141" t="s">
        <v>252</v>
      </c>
      <c r="B102" s="141"/>
      <c r="C102" s="141"/>
      <c r="D102" s="141"/>
      <c r="E102" s="734" t="s">
        <v>603</v>
      </c>
      <c r="F102" s="735"/>
      <c r="G102" s="735"/>
      <c r="H102" s="735"/>
      <c r="I102" s="735"/>
      <c r="J102" s="735"/>
      <c r="K102" s="735"/>
      <c r="L102" s="735"/>
      <c r="M102" s="735"/>
      <c r="N102" s="735"/>
      <c r="O102" s="735"/>
      <c r="P102" s="736"/>
      <c r="Q102" s="221"/>
      <c r="R102" s="222"/>
      <c r="S102" s="222"/>
      <c r="T102" s="222"/>
      <c r="U102" s="222"/>
      <c r="V102" s="222"/>
      <c r="W102" s="222"/>
      <c r="X102" s="222"/>
      <c r="Y102" s="222"/>
      <c r="Z102" s="222"/>
      <c r="AA102" s="222"/>
      <c r="AB102" s="224"/>
      <c r="AC102" s="221"/>
      <c r="AD102" s="222"/>
      <c r="AE102" s="222"/>
      <c r="AF102" s="222"/>
      <c r="AG102" s="222"/>
      <c r="AH102" s="222"/>
      <c r="AI102" s="222"/>
      <c r="AJ102" s="222"/>
      <c r="AK102" s="222"/>
      <c r="AL102" s="222"/>
      <c r="AM102" s="222"/>
      <c r="AN102" s="224"/>
      <c r="AO102" s="221"/>
      <c r="AP102" s="222"/>
      <c r="AQ102" s="222"/>
      <c r="AR102" s="222"/>
      <c r="AS102" s="222"/>
      <c r="AT102" s="222"/>
      <c r="AU102" s="222"/>
      <c r="AV102" s="222"/>
      <c r="AW102" s="222"/>
      <c r="AX102" s="223"/>
    </row>
    <row r="103" spans="1:50" ht="24.75" customHeight="1" x14ac:dyDescent="0.2">
      <c r="A103" s="141" t="s">
        <v>398</v>
      </c>
      <c r="B103" s="141"/>
      <c r="C103" s="141"/>
      <c r="D103" s="141"/>
      <c r="E103" s="98" t="s">
        <v>584</v>
      </c>
      <c r="F103" s="91"/>
      <c r="G103" s="91"/>
      <c r="H103" s="85" t="str">
        <f>IF(E103="","","-")</f>
        <v>-</v>
      </c>
      <c r="I103" s="91"/>
      <c r="J103" s="91"/>
      <c r="K103" s="85" t="str">
        <f>IF(I103="","","-")</f>
        <v/>
      </c>
      <c r="L103" s="92">
        <v>117</v>
      </c>
      <c r="M103" s="92"/>
      <c r="N103" s="85" t="str">
        <f>IF(O103="","","-")</f>
        <v/>
      </c>
      <c r="O103" s="99"/>
      <c r="P103" s="100"/>
      <c r="Q103" s="98"/>
      <c r="R103" s="91"/>
      <c r="S103" s="91"/>
      <c r="T103" s="85" t="str">
        <f>IF(Q103="","","-")</f>
        <v/>
      </c>
      <c r="U103" s="91"/>
      <c r="V103" s="91"/>
      <c r="W103" s="85" t="str">
        <f>IF(U103="","","-")</f>
        <v/>
      </c>
      <c r="X103" s="92"/>
      <c r="Y103" s="92"/>
      <c r="Z103" s="85" t="str">
        <f>IF(AA103="","","-")</f>
        <v/>
      </c>
      <c r="AA103" s="99"/>
      <c r="AB103" s="100"/>
      <c r="AC103" s="98"/>
      <c r="AD103" s="91"/>
      <c r="AE103" s="91"/>
      <c r="AF103" s="85" t="str">
        <f>IF(AC103="","","-")</f>
        <v/>
      </c>
      <c r="AG103" s="91"/>
      <c r="AH103" s="91"/>
      <c r="AI103" s="85" t="str">
        <f>IF(AG103="","","-")</f>
        <v/>
      </c>
      <c r="AJ103" s="92"/>
      <c r="AK103" s="92"/>
      <c r="AL103" s="85" t="str">
        <f>IF(AM103="","","-")</f>
        <v/>
      </c>
      <c r="AM103" s="99"/>
      <c r="AN103" s="100"/>
      <c r="AO103" s="98"/>
      <c r="AP103" s="91"/>
      <c r="AQ103" s="85" t="str">
        <f>IF(AO103="","","-")</f>
        <v/>
      </c>
      <c r="AR103" s="91"/>
      <c r="AS103" s="91"/>
      <c r="AT103" s="85" t="str">
        <f>IF(AR103="","","-")</f>
        <v/>
      </c>
      <c r="AU103" s="92"/>
      <c r="AV103" s="92"/>
      <c r="AW103" s="85" t="str">
        <f>IF(AX103="","","-")</f>
        <v/>
      </c>
      <c r="AX103" s="88"/>
    </row>
    <row r="104" spans="1:50" ht="24.75" customHeight="1" x14ac:dyDescent="0.2">
      <c r="A104" s="141" t="s">
        <v>572</v>
      </c>
      <c r="B104" s="141"/>
      <c r="C104" s="141"/>
      <c r="D104" s="141"/>
      <c r="E104" s="98" t="s">
        <v>584</v>
      </c>
      <c r="F104" s="91"/>
      <c r="G104" s="91"/>
      <c r="H104" s="85"/>
      <c r="I104" s="91"/>
      <c r="J104" s="91"/>
      <c r="K104" s="85"/>
      <c r="L104" s="92">
        <v>118</v>
      </c>
      <c r="M104" s="92"/>
      <c r="N104" s="85" t="str">
        <f>IF(O104="","","-")</f>
        <v/>
      </c>
      <c r="O104" s="99"/>
      <c r="P104" s="100"/>
      <c r="Q104" s="98"/>
      <c r="R104" s="91"/>
      <c r="S104" s="91"/>
      <c r="T104" s="85" t="str">
        <f>IF(Q104="","","-")</f>
        <v/>
      </c>
      <c r="U104" s="91"/>
      <c r="V104" s="91"/>
      <c r="W104" s="85" t="str">
        <f>IF(U104="","","-")</f>
        <v/>
      </c>
      <c r="X104" s="92"/>
      <c r="Y104" s="92"/>
      <c r="Z104" s="85" t="str">
        <f>IF(AA104="","","-")</f>
        <v/>
      </c>
      <c r="AA104" s="99"/>
      <c r="AB104" s="100"/>
      <c r="AC104" s="98"/>
      <c r="AD104" s="91"/>
      <c r="AE104" s="91"/>
      <c r="AF104" s="85" t="str">
        <f>IF(AC104="","","-")</f>
        <v/>
      </c>
      <c r="AG104" s="91"/>
      <c r="AH104" s="91"/>
      <c r="AI104" s="85" t="str">
        <f>IF(AG104="","","-")</f>
        <v/>
      </c>
      <c r="AJ104" s="92"/>
      <c r="AK104" s="92"/>
      <c r="AL104" s="85" t="str">
        <f>IF(AM104="","","-")</f>
        <v/>
      </c>
      <c r="AM104" s="99"/>
      <c r="AN104" s="100"/>
      <c r="AO104" s="98"/>
      <c r="AP104" s="91"/>
      <c r="AQ104" s="85" t="str">
        <f>IF(AO104="","","-")</f>
        <v/>
      </c>
      <c r="AR104" s="91"/>
      <c r="AS104" s="91"/>
      <c r="AT104" s="85" t="str">
        <f>IF(AR104="","","-")</f>
        <v/>
      </c>
      <c r="AU104" s="92"/>
      <c r="AV104" s="92"/>
      <c r="AW104" s="85" t="str">
        <f>IF(AX104="","","-")</f>
        <v/>
      </c>
      <c r="AX104" s="88"/>
    </row>
    <row r="105" spans="1:50" ht="24.75" customHeight="1" x14ac:dyDescent="0.2">
      <c r="A105" s="141" t="s">
        <v>366</v>
      </c>
      <c r="B105" s="141"/>
      <c r="C105" s="141"/>
      <c r="D105" s="141"/>
      <c r="E105" s="96">
        <v>2021</v>
      </c>
      <c r="F105" s="97"/>
      <c r="G105" s="91" t="s">
        <v>583</v>
      </c>
      <c r="H105" s="91"/>
      <c r="I105" s="91"/>
      <c r="J105" s="97">
        <v>20</v>
      </c>
      <c r="K105" s="97"/>
      <c r="L105" s="92">
        <v>132</v>
      </c>
      <c r="M105" s="92"/>
      <c r="N105" s="92"/>
      <c r="O105" s="97"/>
      <c r="P105" s="97"/>
      <c r="Q105" s="96"/>
      <c r="R105" s="97"/>
      <c r="S105" s="91"/>
      <c r="T105" s="91"/>
      <c r="U105" s="91"/>
      <c r="V105" s="97"/>
      <c r="W105" s="97"/>
      <c r="X105" s="92"/>
      <c r="Y105" s="92"/>
      <c r="Z105" s="92"/>
      <c r="AA105" s="97"/>
      <c r="AB105" s="208"/>
      <c r="AC105" s="96"/>
      <c r="AD105" s="97"/>
      <c r="AE105" s="91"/>
      <c r="AF105" s="91"/>
      <c r="AG105" s="91"/>
      <c r="AH105" s="97"/>
      <c r="AI105" s="97"/>
      <c r="AJ105" s="92"/>
      <c r="AK105" s="92"/>
      <c r="AL105" s="92"/>
      <c r="AM105" s="97"/>
      <c r="AN105" s="208"/>
      <c r="AO105" s="96"/>
      <c r="AP105" s="97"/>
      <c r="AQ105" s="91"/>
      <c r="AR105" s="91"/>
      <c r="AS105" s="91"/>
      <c r="AT105" s="97"/>
      <c r="AU105" s="97"/>
      <c r="AV105" s="92"/>
      <c r="AW105" s="92"/>
      <c r="AX105" s="88"/>
    </row>
    <row r="106" spans="1:50" ht="28.35" customHeight="1" x14ac:dyDescent="0.2">
      <c r="A106" s="621" t="s">
        <v>246</v>
      </c>
      <c r="B106" s="622"/>
      <c r="C106" s="622"/>
      <c r="D106" s="622"/>
      <c r="E106" s="622"/>
      <c r="F106" s="623"/>
      <c r="G106" s="767" t="s">
        <v>574</v>
      </c>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8.35" customHeight="1" x14ac:dyDescent="0.2">
      <c r="A107" s="209"/>
      <c r="B107" s="210"/>
      <c r="C107" s="210"/>
      <c r="D107" s="210"/>
      <c r="E107" s="210"/>
      <c r="F107" s="211"/>
      <c r="G107" s="42"/>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4"/>
    </row>
    <row r="108" spans="1:50" ht="28.35" customHeight="1" x14ac:dyDescent="0.2">
      <c r="A108" s="209"/>
      <c r="B108" s="210"/>
      <c r="C108" s="210"/>
      <c r="D108" s="210"/>
      <c r="E108" s="210"/>
      <c r="F108" s="211"/>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4"/>
    </row>
    <row r="109" spans="1:50" ht="28.35" customHeight="1" x14ac:dyDescent="0.2">
      <c r="A109" s="209"/>
      <c r="B109" s="210"/>
      <c r="C109" s="210"/>
      <c r="D109" s="210"/>
      <c r="E109" s="210"/>
      <c r="F109" s="211"/>
      <c r="G109" s="42"/>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4"/>
    </row>
    <row r="110" spans="1:50" ht="27.75" customHeight="1" x14ac:dyDescent="0.2">
      <c r="A110" s="209"/>
      <c r="B110" s="210"/>
      <c r="C110" s="210"/>
      <c r="D110" s="210"/>
      <c r="E110" s="210"/>
      <c r="F110" s="211"/>
      <c r="G110" s="42"/>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4"/>
    </row>
    <row r="111" spans="1:50" ht="28.35" customHeight="1" x14ac:dyDescent="0.2">
      <c r="A111" s="209"/>
      <c r="B111" s="210"/>
      <c r="C111" s="210"/>
      <c r="D111" s="210"/>
      <c r="E111" s="210"/>
      <c r="F111" s="211"/>
      <c r="G111" s="42"/>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4"/>
    </row>
    <row r="112" spans="1:50" ht="28.35" customHeight="1" x14ac:dyDescent="0.2">
      <c r="A112" s="209"/>
      <c r="B112" s="210"/>
      <c r="C112" s="210"/>
      <c r="D112" s="210"/>
      <c r="E112" s="210"/>
      <c r="F112" s="211"/>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4"/>
    </row>
    <row r="113" spans="1:50" ht="27.75" customHeight="1" x14ac:dyDescent="0.2">
      <c r="A113" s="209"/>
      <c r="B113" s="210"/>
      <c r="C113" s="210"/>
      <c r="D113" s="210"/>
      <c r="E113" s="210"/>
      <c r="F113" s="211"/>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4"/>
    </row>
    <row r="114" spans="1:50" ht="28.35" customHeight="1" x14ac:dyDescent="0.2">
      <c r="A114" s="209"/>
      <c r="B114" s="210"/>
      <c r="C114" s="210"/>
      <c r="D114" s="210"/>
      <c r="E114" s="210"/>
      <c r="F114" s="211"/>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4"/>
    </row>
    <row r="115" spans="1:50" ht="28.35" customHeight="1" x14ac:dyDescent="0.2">
      <c r="A115" s="209"/>
      <c r="B115" s="210"/>
      <c r="C115" s="210"/>
      <c r="D115" s="210"/>
      <c r="E115" s="210"/>
      <c r="F115" s="211"/>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4"/>
    </row>
    <row r="116" spans="1:50" ht="28.35" customHeight="1" x14ac:dyDescent="0.2">
      <c r="A116" s="209"/>
      <c r="B116" s="210"/>
      <c r="C116" s="210"/>
      <c r="D116" s="210"/>
      <c r="E116" s="210"/>
      <c r="F116" s="211"/>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4"/>
    </row>
    <row r="117" spans="1:50" ht="28.35" customHeight="1" x14ac:dyDescent="0.2">
      <c r="A117" s="209"/>
      <c r="B117" s="210"/>
      <c r="C117" s="210"/>
      <c r="D117" s="210"/>
      <c r="E117" s="210"/>
      <c r="F117" s="211"/>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4"/>
    </row>
    <row r="118" spans="1:50" ht="28.35" customHeight="1" x14ac:dyDescent="0.2">
      <c r="A118" s="209"/>
      <c r="B118" s="210"/>
      <c r="C118" s="210"/>
      <c r="D118" s="210"/>
      <c r="E118" s="210"/>
      <c r="F118" s="211"/>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0" ht="27.75" customHeight="1" x14ac:dyDescent="0.2">
      <c r="A119" s="209"/>
      <c r="B119" s="210"/>
      <c r="C119" s="210"/>
      <c r="D119" s="210"/>
      <c r="E119" s="210"/>
      <c r="F119" s="211"/>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4"/>
    </row>
    <row r="120" spans="1:50" ht="28.35" customHeight="1" x14ac:dyDescent="0.2">
      <c r="A120" s="209"/>
      <c r="B120" s="210"/>
      <c r="C120" s="210"/>
      <c r="D120" s="210"/>
      <c r="E120" s="210"/>
      <c r="F120" s="211"/>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57" customHeight="1" x14ac:dyDescent="0.2">
      <c r="A121" s="209"/>
      <c r="B121" s="210"/>
      <c r="C121" s="210"/>
      <c r="D121" s="210"/>
      <c r="E121" s="210"/>
      <c r="F121" s="211"/>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8.35" customHeight="1" x14ac:dyDescent="0.2">
      <c r="A122" s="209"/>
      <c r="B122" s="210"/>
      <c r="C122" s="210"/>
      <c r="D122" s="210"/>
      <c r="E122" s="210"/>
      <c r="F122" s="211"/>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52.5" customHeight="1" x14ac:dyDescent="0.2">
      <c r="A123" s="209"/>
      <c r="B123" s="210"/>
      <c r="C123" s="210"/>
      <c r="D123" s="210"/>
      <c r="E123" s="210"/>
      <c r="F123" s="211"/>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15" customHeight="1" x14ac:dyDescent="0.2">
      <c r="A124" s="209"/>
      <c r="B124" s="210"/>
      <c r="C124" s="210"/>
      <c r="D124" s="210"/>
      <c r="E124" s="210"/>
      <c r="F124" s="211"/>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52.5" customHeight="1" x14ac:dyDescent="0.2">
      <c r="A125" s="209"/>
      <c r="B125" s="210"/>
      <c r="C125" s="210"/>
      <c r="D125" s="210"/>
      <c r="E125" s="210"/>
      <c r="F125" s="211"/>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9.25" customHeight="1" x14ac:dyDescent="0.2">
      <c r="A126" s="209"/>
      <c r="B126" s="210"/>
      <c r="C126" s="210"/>
      <c r="D126" s="210"/>
      <c r="E126" s="210"/>
      <c r="F126" s="211"/>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18.600000000000001" customHeight="1" x14ac:dyDescent="0.2">
      <c r="A127" s="209"/>
      <c r="B127" s="210"/>
      <c r="C127" s="210"/>
      <c r="D127" s="210"/>
      <c r="E127" s="210"/>
      <c r="F127" s="211"/>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4.75" customHeight="1" x14ac:dyDescent="0.2">
      <c r="A128" s="209"/>
      <c r="B128" s="210"/>
      <c r="C128" s="210"/>
      <c r="D128" s="210"/>
      <c r="E128" s="210"/>
      <c r="F128" s="211"/>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1" ht="24.75" customHeight="1" x14ac:dyDescent="0.2">
      <c r="A129" s="209"/>
      <c r="B129" s="210"/>
      <c r="C129" s="210"/>
      <c r="D129" s="210"/>
      <c r="E129" s="210"/>
      <c r="F129" s="211"/>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1" ht="24.75" customHeight="1" x14ac:dyDescent="0.2">
      <c r="A130" s="209"/>
      <c r="B130" s="210"/>
      <c r="C130" s="210"/>
      <c r="D130" s="210"/>
      <c r="E130" s="210"/>
      <c r="F130" s="211"/>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1" ht="24.75" customHeight="1" x14ac:dyDescent="0.2">
      <c r="A131" s="209"/>
      <c r="B131" s="210"/>
      <c r="C131" s="210"/>
      <c r="D131" s="210"/>
      <c r="E131" s="210"/>
      <c r="F131" s="211"/>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1" ht="24.75" customHeight="1" x14ac:dyDescent="0.2">
      <c r="A132" s="209"/>
      <c r="B132" s="210"/>
      <c r="C132" s="210"/>
      <c r="D132" s="210"/>
      <c r="E132" s="210"/>
      <c r="F132" s="211"/>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1" ht="25.5" customHeight="1" x14ac:dyDescent="0.2">
      <c r="A133" s="209"/>
      <c r="B133" s="210"/>
      <c r="C133" s="210"/>
      <c r="D133" s="210"/>
      <c r="E133" s="210"/>
      <c r="F133" s="211"/>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1" ht="24.75" customHeight="1" thickBot="1" x14ac:dyDescent="0.25">
      <c r="A134" s="212"/>
      <c r="B134" s="213"/>
      <c r="C134" s="213"/>
      <c r="D134" s="213"/>
      <c r="E134" s="213"/>
      <c r="F134" s="214"/>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row>
    <row r="135" spans="1:51" ht="24.75" customHeight="1" x14ac:dyDescent="0.2">
      <c r="A135" s="215" t="s">
        <v>248</v>
      </c>
      <c r="B135" s="216"/>
      <c r="C135" s="216"/>
      <c r="D135" s="216"/>
      <c r="E135" s="216"/>
      <c r="F135" s="217"/>
      <c r="G135" s="196" t="s">
        <v>735</v>
      </c>
      <c r="H135" s="197"/>
      <c r="I135" s="197"/>
      <c r="J135" s="197"/>
      <c r="K135" s="197"/>
      <c r="L135" s="197"/>
      <c r="M135" s="197"/>
      <c r="N135" s="197"/>
      <c r="O135" s="197"/>
      <c r="P135" s="197"/>
      <c r="Q135" s="197"/>
      <c r="R135" s="197"/>
      <c r="S135" s="197"/>
      <c r="T135" s="197"/>
      <c r="U135" s="197"/>
      <c r="V135" s="197"/>
      <c r="W135" s="197"/>
      <c r="X135" s="197"/>
      <c r="Y135" s="197"/>
      <c r="Z135" s="197"/>
      <c r="AA135" s="197"/>
      <c r="AB135" s="198"/>
      <c r="AC135" s="196" t="s">
        <v>736</v>
      </c>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9"/>
    </row>
    <row r="136" spans="1:51" ht="24.75" customHeight="1" x14ac:dyDescent="0.2">
      <c r="A136" s="218"/>
      <c r="B136" s="219"/>
      <c r="C136" s="219"/>
      <c r="D136" s="219"/>
      <c r="E136" s="219"/>
      <c r="F136" s="220"/>
      <c r="G136" s="200" t="s">
        <v>15</v>
      </c>
      <c r="H136" s="201"/>
      <c r="I136" s="201"/>
      <c r="J136" s="201"/>
      <c r="K136" s="201"/>
      <c r="L136" s="202" t="s">
        <v>16</v>
      </c>
      <c r="M136" s="201"/>
      <c r="N136" s="201"/>
      <c r="O136" s="201"/>
      <c r="P136" s="201"/>
      <c r="Q136" s="201"/>
      <c r="R136" s="201"/>
      <c r="S136" s="201"/>
      <c r="T136" s="201"/>
      <c r="U136" s="201"/>
      <c r="V136" s="201"/>
      <c r="W136" s="201"/>
      <c r="X136" s="203"/>
      <c r="Y136" s="204" t="s">
        <v>17</v>
      </c>
      <c r="Z136" s="205"/>
      <c r="AA136" s="205"/>
      <c r="AB136" s="206"/>
      <c r="AC136" s="200" t="s">
        <v>15</v>
      </c>
      <c r="AD136" s="201"/>
      <c r="AE136" s="201"/>
      <c r="AF136" s="201"/>
      <c r="AG136" s="201"/>
      <c r="AH136" s="202" t="s">
        <v>16</v>
      </c>
      <c r="AI136" s="201"/>
      <c r="AJ136" s="201"/>
      <c r="AK136" s="201"/>
      <c r="AL136" s="201"/>
      <c r="AM136" s="201"/>
      <c r="AN136" s="201"/>
      <c r="AO136" s="201"/>
      <c r="AP136" s="201"/>
      <c r="AQ136" s="201"/>
      <c r="AR136" s="201"/>
      <c r="AS136" s="201"/>
      <c r="AT136" s="203"/>
      <c r="AU136" s="204" t="s">
        <v>17</v>
      </c>
      <c r="AV136" s="205"/>
      <c r="AW136" s="205"/>
      <c r="AX136" s="207"/>
    </row>
    <row r="137" spans="1:51" ht="24.75" customHeight="1" x14ac:dyDescent="0.2">
      <c r="A137" s="218"/>
      <c r="B137" s="219"/>
      <c r="C137" s="219"/>
      <c r="D137" s="219"/>
      <c r="E137" s="219"/>
      <c r="F137" s="220"/>
      <c r="G137" s="172" t="s">
        <v>662</v>
      </c>
      <c r="H137" s="173"/>
      <c r="I137" s="173"/>
      <c r="J137" s="173"/>
      <c r="K137" s="174"/>
      <c r="L137" s="175" t="s">
        <v>681</v>
      </c>
      <c r="M137" s="176"/>
      <c r="N137" s="176"/>
      <c r="O137" s="176"/>
      <c r="P137" s="176"/>
      <c r="Q137" s="176"/>
      <c r="R137" s="176"/>
      <c r="S137" s="176"/>
      <c r="T137" s="176"/>
      <c r="U137" s="176"/>
      <c r="V137" s="176"/>
      <c r="W137" s="176"/>
      <c r="X137" s="177"/>
      <c r="Y137" s="178">
        <v>1.2</v>
      </c>
      <c r="Z137" s="179"/>
      <c r="AA137" s="179"/>
      <c r="AB137" s="181"/>
      <c r="AC137" s="172" t="s">
        <v>662</v>
      </c>
      <c r="AD137" s="173"/>
      <c r="AE137" s="173"/>
      <c r="AF137" s="173"/>
      <c r="AG137" s="174"/>
      <c r="AH137" s="175" t="s">
        <v>682</v>
      </c>
      <c r="AI137" s="176"/>
      <c r="AJ137" s="176"/>
      <c r="AK137" s="176"/>
      <c r="AL137" s="176"/>
      <c r="AM137" s="176"/>
      <c r="AN137" s="176"/>
      <c r="AO137" s="176"/>
      <c r="AP137" s="176"/>
      <c r="AQ137" s="176"/>
      <c r="AR137" s="176"/>
      <c r="AS137" s="176"/>
      <c r="AT137" s="177"/>
      <c r="AU137" s="178">
        <v>7.2</v>
      </c>
      <c r="AV137" s="179"/>
      <c r="AW137" s="179"/>
      <c r="AX137" s="180"/>
    </row>
    <row r="138" spans="1:51" ht="24.75" customHeight="1" x14ac:dyDescent="0.2">
      <c r="A138" s="218"/>
      <c r="B138" s="219"/>
      <c r="C138" s="219"/>
      <c r="D138" s="219"/>
      <c r="E138" s="219"/>
      <c r="F138" s="220"/>
      <c r="G138" s="165" t="s">
        <v>663</v>
      </c>
      <c r="H138" s="166"/>
      <c r="I138" s="166"/>
      <c r="J138" s="166"/>
      <c r="K138" s="167"/>
      <c r="L138" s="168" t="s">
        <v>665</v>
      </c>
      <c r="M138" s="169"/>
      <c r="N138" s="169"/>
      <c r="O138" s="169"/>
      <c r="P138" s="169"/>
      <c r="Q138" s="169"/>
      <c r="R138" s="169"/>
      <c r="S138" s="169"/>
      <c r="T138" s="169"/>
      <c r="U138" s="169"/>
      <c r="V138" s="169"/>
      <c r="W138" s="169"/>
      <c r="X138" s="170"/>
      <c r="Y138" s="162">
        <v>6</v>
      </c>
      <c r="Z138" s="163"/>
      <c r="AA138" s="163"/>
      <c r="AB138" s="164"/>
      <c r="AC138" s="165" t="s">
        <v>663</v>
      </c>
      <c r="AD138" s="166"/>
      <c r="AE138" s="166"/>
      <c r="AF138" s="166"/>
      <c r="AG138" s="167"/>
      <c r="AH138" s="168" t="s">
        <v>666</v>
      </c>
      <c r="AI138" s="169"/>
      <c r="AJ138" s="169"/>
      <c r="AK138" s="169"/>
      <c r="AL138" s="169"/>
      <c r="AM138" s="169"/>
      <c r="AN138" s="169"/>
      <c r="AO138" s="169"/>
      <c r="AP138" s="169"/>
      <c r="AQ138" s="169"/>
      <c r="AR138" s="169"/>
      <c r="AS138" s="169"/>
      <c r="AT138" s="170"/>
      <c r="AU138" s="162">
        <v>0.2</v>
      </c>
      <c r="AV138" s="163"/>
      <c r="AW138" s="163"/>
      <c r="AX138" s="171"/>
    </row>
    <row r="139" spans="1:51" ht="24.75" customHeight="1" x14ac:dyDescent="0.2">
      <c r="A139" s="218"/>
      <c r="B139" s="219"/>
      <c r="C139" s="219"/>
      <c r="D139" s="219"/>
      <c r="E139" s="219"/>
      <c r="F139" s="220"/>
      <c r="G139" s="165" t="s">
        <v>664</v>
      </c>
      <c r="H139" s="166"/>
      <c r="I139" s="166"/>
      <c r="J139" s="166"/>
      <c r="K139" s="167"/>
      <c r="L139" s="168"/>
      <c r="M139" s="169"/>
      <c r="N139" s="169"/>
      <c r="O139" s="169"/>
      <c r="P139" s="169"/>
      <c r="Q139" s="169"/>
      <c r="R139" s="169"/>
      <c r="S139" s="169"/>
      <c r="T139" s="169"/>
      <c r="U139" s="169"/>
      <c r="V139" s="169"/>
      <c r="W139" s="169"/>
      <c r="X139" s="170"/>
      <c r="Y139" s="162">
        <v>0.1</v>
      </c>
      <c r="Z139" s="163"/>
      <c r="AA139" s="163"/>
      <c r="AB139" s="164"/>
      <c r="AC139" s="165" t="s">
        <v>664</v>
      </c>
      <c r="AD139" s="166"/>
      <c r="AE139" s="166"/>
      <c r="AF139" s="166"/>
      <c r="AG139" s="167"/>
      <c r="AH139" s="168"/>
      <c r="AI139" s="169"/>
      <c r="AJ139" s="169"/>
      <c r="AK139" s="169"/>
      <c r="AL139" s="169"/>
      <c r="AM139" s="169"/>
      <c r="AN139" s="169"/>
      <c r="AO139" s="169"/>
      <c r="AP139" s="169"/>
      <c r="AQ139" s="169"/>
      <c r="AR139" s="169"/>
      <c r="AS139" s="169"/>
      <c r="AT139" s="170"/>
      <c r="AU139" s="162">
        <v>0.7</v>
      </c>
      <c r="AV139" s="163"/>
      <c r="AW139" s="163"/>
      <c r="AX139" s="171"/>
    </row>
    <row r="140" spans="1:51" ht="24.75" customHeight="1" x14ac:dyDescent="0.2">
      <c r="A140" s="218"/>
      <c r="B140" s="219"/>
      <c r="C140" s="219"/>
      <c r="D140" s="219"/>
      <c r="E140" s="219"/>
      <c r="F140" s="220"/>
      <c r="G140" s="165" t="s">
        <v>667</v>
      </c>
      <c r="H140" s="166"/>
      <c r="I140" s="166"/>
      <c r="J140" s="166"/>
      <c r="K140" s="167"/>
      <c r="L140" s="168"/>
      <c r="M140" s="169"/>
      <c r="N140" s="169"/>
      <c r="O140" s="169"/>
      <c r="P140" s="169"/>
      <c r="Q140" s="169"/>
      <c r="R140" s="169"/>
      <c r="S140" s="169"/>
      <c r="T140" s="169"/>
      <c r="U140" s="169"/>
      <c r="V140" s="169"/>
      <c r="W140" s="169"/>
      <c r="X140" s="170"/>
      <c r="Y140" s="162">
        <v>0.7</v>
      </c>
      <c r="Z140" s="163"/>
      <c r="AA140" s="163"/>
      <c r="AB140" s="164"/>
      <c r="AC140" s="165" t="s">
        <v>667</v>
      </c>
      <c r="AD140" s="166"/>
      <c r="AE140" s="166"/>
      <c r="AF140" s="166"/>
      <c r="AG140" s="167"/>
      <c r="AH140" s="168"/>
      <c r="AI140" s="169"/>
      <c r="AJ140" s="169"/>
      <c r="AK140" s="169"/>
      <c r="AL140" s="169"/>
      <c r="AM140" s="169"/>
      <c r="AN140" s="169"/>
      <c r="AO140" s="169"/>
      <c r="AP140" s="169"/>
      <c r="AQ140" s="169"/>
      <c r="AR140" s="169"/>
      <c r="AS140" s="169"/>
      <c r="AT140" s="170"/>
      <c r="AU140" s="162">
        <v>0.8</v>
      </c>
      <c r="AV140" s="163"/>
      <c r="AW140" s="163"/>
      <c r="AX140" s="171"/>
    </row>
    <row r="141" spans="1:51" ht="24.75" customHeight="1" thickBot="1" x14ac:dyDescent="0.25">
      <c r="A141" s="218"/>
      <c r="B141" s="219"/>
      <c r="C141" s="219"/>
      <c r="D141" s="219"/>
      <c r="E141" s="219"/>
      <c r="F141" s="220"/>
      <c r="G141" s="187" t="s">
        <v>18</v>
      </c>
      <c r="H141" s="188"/>
      <c r="I141" s="188"/>
      <c r="J141" s="188"/>
      <c r="K141" s="188"/>
      <c r="L141" s="189"/>
      <c r="M141" s="190"/>
      <c r="N141" s="190"/>
      <c r="O141" s="190"/>
      <c r="P141" s="190"/>
      <c r="Q141" s="190"/>
      <c r="R141" s="190"/>
      <c r="S141" s="190"/>
      <c r="T141" s="190"/>
      <c r="U141" s="190"/>
      <c r="V141" s="190"/>
      <c r="W141" s="190"/>
      <c r="X141" s="191"/>
      <c r="Y141" s="192">
        <f>SUM(Y137:AB140)</f>
        <v>8</v>
      </c>
      <c r="Z141" s="193"/>
      <c r="AA141" s="193"/>
      <c r="AB141" s="194"/>
      <c r="AC141" s="187" t="s">
        <v>18</v>
      </c>
      <c r="AD141" s="188"/>
      <c r="AE141" s="188"/>
      <c r="AF141" s="188"/>
      <c r="AG141" s="188"/>
      <c r="AH141" s="189"/>
      <c r="AI141" s="190"/>
      <c r="AJ141" s="190"/>
      <c r="AK141" s="190"/>
      <c r="AL141" s="190"/>
      <c r="AM141" s="190"/>
      <c r="AN141" s="190"/>
      <c r="AO141" s="190"/>
      <c r="AP141" s="190"/>
      <c r="AQ141" s="190"/>
      <c r="AR141" s="190"/>
      <c r="AS141" s="190"/>
      <c r="AT141" s="191"/>
      <c r="AU141" s="192">
        <f>SUM(AU137:AX140)</f>
        <v>8.9</v>
      </c>
      <c r="AV141" s="193"/>
      <c r="AW141" s="193"/>
      <c r="AX141" s="195"/>
    </row>
    <row r="142" spans="1:51" ht="24.75" customHeight="1" x14ac:dyDescent="0.2">
      <c r="A142" s="218"/>
      <c r="B142" s="219"/>
      <c r="C142" s="219"/>
      <c r="D142" s="219"/>
      <c r="E142" s="219"/>
      <c r="F142" s="220"/>
      <c r="G142" s="196" t="s">
        <v>672</v>
      </c>
      <c r="H142" s="197"/>
      <c r="I142" s="197"/>
      <c r="J142" s="197"/>
      <c r="K142" s="197"/>
      <c r="L142" s="197"/>
      <c r="M142" s="197"/>
      <c r="N142" s="197"/>
      <c r="O142" s="197"/>
      <c r="P142" s="197"/>
      <c r="Q142" s="197"/>
      <c r="R142" s="197"/>
      <c r="S142" s="197"/>
      <c r="T142" s="197"/>
      <c r="U142" s="197"/>
      <c r="V142" s="197"/>
      <c r="W142" s="197"/>
      <c r="X142" s="197"/>
      <c r="Y142" s="197"/>
      <c r="Z142" s="197"/>
      <c r="AA142" s="197"/>
      <c r="AB142" s="198"/>
      <c r="AC142" s="196" t="s">
        <v>697</v>
      </c>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9"/>
      <c r="AY142">
        <f>COUNTA($G$144,$AC$144)</f>
        <v>2</v>
      </c>
    </row>
    <row r="143" spans="1:51" ht="24.75" customHeight="1" x14ac:dyDescent="0.2">
      <c r="A143" s="218"/>
      <c r="B143" s="219"/>
      <c r="C143" s="219"/>
      <c r="D143" s="219"/>
      <c r="E143" s="219"/>
      <c r="F143" s="220"/>
      <c r="G143" s="200" t="s">
        <v>15</v>
      </c>
      <c r="H143" s="201"/>
      <c r="I143" s="201"/>
      <c r="J143" s="201"/>
      <c r="K143" s="201"/>
      <c r="L143" s="202" t="s">
        <v>16</v>
      </c>
      <c r="M143" s="201"/>
      <c r="N143" s="201"/>
      <c r="O143" s="201"/>
      <c r="P143" s="201"/>
      <c r="Q143" s="201"/>
      <c r="R143" s="201"/>
      <c r="S143" s="201"/>
      <c r="T143" s="201"/>
      <c r="U143" s="201"/>
      <c r="V143" s="201"/>
      <c r="W143" s="201"/>
      <c r="X143" s="203"/>
      <c r="Y143" s="204" t="s">
        <v>17</v>
      </c>
      <c r="Z143" s="205"/>
      <c r="AA143" s="205"/>
      <c r="AB143" s="206"/>
      <c r="AC143" s="200" t="s">
        <v>15</v>
      </c>
      <c r="AD143" s="201"/>
      <c r="AE143" s="201"/>
      <c r="AF143" s="201"/>
      <c r="AG143" s="201"/>
      <c r="AH143" s="202" t="s">
        <v>16</v>
      </c>
      <c r="AI143" s="201"/>
      <c r="AJ143" s="201"/>
      <c r="AK143" s="201"/>
      <c r="AL143" s="201"/>
      <c r="AM143" s="201"/>
      <c r="AN143" s="201"/>
      <c r="AO143" s="201"/>
      <c r="AP143" s="201"/>
      <c r="AQ143" s="201"/>
      <c r="AR143" s="201"/>
      <c r="AS143" s="201"/>
      <c r="AT143" s="203"/>
      <c r="AU143" s="204" t="s">
        <v>17</v>
      </c>
      <c r="AV143" s="205"/>
      <c r="AW143" s="205"/>
      <c r="AX143" s="207"/>
      <c r="AY143">
        <f t="shared" ref="AY143:AY148" si="1">$AY$142</f>
        <v>2</v>
      </c>
    </row>
    <row r="144" spans="1:51" ht="24.75" customHeight="1" x14ac:dyDescent="0.2">
      <c r="A144" s="218"/>
      <c r="B144" s="219"/>
      <c r="C144" s="219"/>
      <c r="D144" s="219"/>
      <c r="E144" s="219"/>
      <c r="F144" s="220"/>
      <c r="G144" s="172" t="s">
        <v>683</v>
      </c>
      <c r="H144" s="173"/>
      <c r="I144" s="173"/>
      <c r="J144" s="173"/>
      <c r="K144" s="174"/>
      <c r="L144" s="175" t="s">
        <v>669</v>
      </c>
      <c r="M144" s="176"/>
      <c r="N144" s="176"/>
      <c r="O144" s="176"/>
      <c r="P144" s="176"/>
      <c r="Q144" s="176"/>
      <c r="R144" s="176"/>
      <c r="S144" s="176"/>
      <c r="T144" s="176"/>
      <c r="U144" s="176"/>
      <c r="V144" s="176"/>
      <c r="W144" s="176"/>
      <c r="X144" s="177"/>
      <c r="Y144" s="178">
        <v>17.899999999999999</v>
      </c>
      <c r="Z144" s="179"/>
      <c r="AA144" s="179"/>
      <c r="AB144" s="181"/>
      <c r="AC144" s="172" t="s">
        <v>663</v>
      </c>
      <c r="AD144" s="173"/>
      <c r="AE144" s="173"/>
      <c r="AF144" s="173"/>
      <c r="AG144" s="174"/>
      <c r="AH144" s="175" t="s">
        <v>670</v>
      </c>
      <c r="AI144" s="176"/>
      <c r="AJ144" s="176"/>
      <c r="AK144" s="176"/>
      <c r="AL144" s="176"/>
      <c r="AM144" s="176"/>
      <c r="AN144" s="176"/>
      <c r="AO144" s="176"/>
      <c r="AP144" s="176"/>
      <c r="AQ144" s="176"/>
      <c r="AR144" s="176"/>
      <c r="AS144" s="176"/>
      <c r="AT144" s="177"/>
      <c r="AU144" s="178">
        <v>13.6</v>
      </c>
      <c r="AV144" s="179"/>
      <c r="AW144" s="179"/>
      <c r="AX144" s="180"/>
      <c r="AY144">
        <f t="shared" si="1"/>
        <v>2</v>
      </c>
    </row>
    <row r="145" spans="1:52" ht="24.75" customHeight="1" x14ac:dyDescent="0.2">
      <c r="A145" s="218"/>
      <c r="B145" s="219"/>
      <c r="C145" s="219"/>
      <c r="D145" s="219"/>
      <c r="E145" s="219"/>
      <c r="F145" s="220"/>
      <c r="G145" s="165" t="s">
        <v>663</v>
      </c>
      <c r="H145" s="166"/>
      <c r="I145" s="166"/>
      <c r="J145" s="166"/>
      <c r="K145" s="167"/>
      <c r="L145" s="168" t="s">
        <v>680</v>
      </c>
      <c r="M145" s="169"/>
      <c r="N145" s="169"/>
      <c r="O145" s="169"/>
      <c r="P145" s="169"/>
      <c r="Q145" s="169"/>
      <c r="R145" s="169"/>
      <c r="S145" s="169"/>
      <c r="T145" s="169"/>
      <c r="U145" s="169"/>
      <c r="V145" s="169"/>
      <c r="W145" s="169"/>
      <c r="X145" s="170"/>
      <c r="Y145" s="162">
        <v>4.9000000000000004</v>
      </c>
      <c r="Z145" s="163"/>
      <c r="AA145" s="163"/>
      <c r="AB145" s="164"/>
      <c r="AC145" s="165" t="s">
        <v>667</v>
      </c>
      <c r="AD145" s="166"/>
      <c r="AE145" s="166"/>
      <c r="AF145" s="166"/>
      <c r="AG145" s="167"/>
      <c r="AH145" s="168"/>
      <c r="AI145" s="169"/>
      <c r="AJ145" s="169"/>
      <c r="AK145" s="169"/>
      <c r="AL145" s="169"/>
      <c r="AM145" s="169"/>
      <c r="AN145" s="169"/>
      <c r="AO145" s="169"/>
      <c r="AP145" s="169"/>
      <c r="AQ145" s="169"/>
      <c r="AR145" s="169"/>
      <c r="AS145" s="169"/>
      <c r="AT145" s="170"/>
      <c r="AU145" s="162">
        <v>1.4</v>
      </c>
      <c r="AV145" s="163"/>
      <c r="AW145" s="163"/>
      <c r="AX145" s="171"/>
      <c r="AY145">
        <f t="shared" si="1"/>
        <v>2</v>
      </c>
    </row>
    <row r="146" spans="1:52" ht="24.75" customHeight="1" x14ac:dyDescent="0.2">
      <c r="A146" s="218"/>
      <c r="B146" s="219"/>
      <c r="C146" s="219"/>
      <c r="D146" s="219"/>
      <c r="E146" s="219"/>
      <c r="F146" s="220"/>
      <c r="G146" s="165" t="s">
        <v>664</v>
      </c>
      <c r="H146" s="166"/>
      <c r="I146" s="166"/>
      <c r="J146" s="166"/>
      <c r="K146" s="167"/>
      <c r="L146" s="168"/>
      <c r="M146" s="169"/>
      <c r="N146" s="169"/>
      <c r="O146" s="169"/>
      <c r="P146" s="169"/>
      <c r="Q146" s="169"/>
      <c r="R146" s="169"/>
      <c r="S146" s="169"/>
      <c r="T146" s="169"/>
      <c r="U146" s="169"/>
      <c r="V146" s="169"/>
      <c r="W146" s="169"/>
      <c r="X146" s="170"/>
      <c r="Y146" s="162">
        <v>2.2999999999999998</v>
      </c>
      <c r="Z146" s="163"/>
      <c r="AA146" s="163"/>
      <c r="AB146" s="164"/>
      <c r="AC146" s="165"/>
      <c r="AD146" s="166"/>
      <c r="AE146" s="166"/>
      <c r="AF146" s="166"/>
      <c r="AG146" s="167"/>
      <c r="AH146" s="168"/>
      <c r="AI146" s="169"/>
      <c r="AJ146" s="169"/>
      <c r="AK146" s="169"/>
      <c r="AL146" s="169"/>
      <c r="AM146" s="169"/>
      <c r="AN146" s="169"/>
      <c r="AO146" s="169"/>
      <c r="AP146" s="169"/>
      <c r="AQ146" s="169"/>
      <c r="AR146" s="169"/>
      <c r="AS146" s="169"/>
      <c r="AT146" s="170"/>
      <c r="AU146" s="162"/>
      <c r="AV146" s="163"/>
      <c r="AW146" s="163"/>
      <c r="AX146" s="171"/>
      <c r="AY146">
        <f t="shared" si="1"/>
        <v>2</v>
      </c>
    </row>
    <row r="147" spans="1:52" ht="24.6" customHeight="1" x14ac:dyDescent="0.2">
      <c r="A147" s="218"/>
      <c r="B147" s="219"/>
      <c r="C147" s="219"/>
      <c r="D147" s="219"/>
      <c r="E147" s="219"/>
      <c r="F147" s="220"/>
      <c r="G147" s="165" t="s">
        <v>668</v>
      </c>
      <c r="H147" s="166"/>
      <c r="I147" s="166"/>
      <c r="J147" s="166"/>
      <c r="K147" s="167"/>
      <c r="L147" s="168"/>
      <c r="M147" s="169"/>
      <c r="N147" s="169"/>
      <c r="O147" s="169"/>
      <c r="P147" s="169"/>
      <c r="Q147" s="169"/>
      <c r="R147" s="169"/>
      <c r="S147" s="169"/>
      <c r="T147" s="169"/>
      <c r="U147" s="169"/>
      <c r="V147" s="169"/>
      <c r="W147" s="169"/>
      <c r="X147" s="170"/>
      <c r="Y147" s="162">
        <v>2.2000000000000002</v>
      </c>
      <c r="Z147" s="163"/>
      <c r="AA147" s="163"/>
      <c r="AB147" s="164"/>
      <c r="AC147" s="165"/>
      <c r="AD147" s="166"/>
      <c r="AE147" s="166"/>
      <c r="AF147" s="166"/>
      <c r="AG147" s="167"/>
      <c r="AH147" s="168"/>
      <c r="AI147" s="169"/>
      <c r="AJ147" s="169"/>
      <c r="AK147" s="169"/>
      <c r="AL147" s="169"/>
      <c r="AM147" s="169"/>
      <c r="AN147" s="169"/>
      <c r="AO147" s="169"/>
      <c r="AP147" s="169"/>
      <c r="AQ147" s="169"/>
      <c r="AR147" s="169"/>
      <c r="AS147" s="169"/>
      <c r="AT147" s="170"/>
      <c r="AU147" s="162"/>
      <c r="AV147" s="163"/>
      <c r="AW147" s="163"/>
      <c r="AX147" s="171"/>
      <c r="AY147">
        <f t="shared" si="1"/>
        <v>2</v>
      </c>
    </row>
    <row r="148" spans="1:52" ht="24.75" customHeight="1" thickBot="1" x14ac:dyDescent="0.25">
      <c r="A148" s="218"/>
      <c r="B148" s="219"/>
      <c r="C148" s="219"/>
      <c r="D148" s="219"/>
      <c r="E148" s="219"/>
      <c r="F148" s="220"/>
      <c r="G148" s="187" t="s">
        <v>18</v>
      </c>
      <c r="H148" s="188"/>
      <c r="I148" s="188"/>
      <c r="J148" s="188"/>
      <c r="K148" s="188"/>
      <c r="L148" s="189"/>
      <c r="M148" s="190"/>
      <c r="N148" s="190"/>
      <c r="O148" s="190"/>
      <c r="P148" s="190"/>
      <c r="Q148" s="190"/>
      <c r="R148" s="190"/>
      <c r="S148" s="190"/>
      <c r="T148" s="190"/>
      <c r="U148" s="190"/>
      <c r="V148" s="190"/>
      <c r="W148" s="190"/>
      <c r="X148" s="191"/>
      <c r="Y148" s="192">
        <f>SUM(Y144:AB147)</f>
        <v>27.299999999999997</v>
      </c>
      <c r="Z148" s="193"/>
      <c r="AA148" s="193"/>
      <c r="AB148" s="194"/>
      <c r="AC148" s="187" t="s">
        <v>18</v>
      </c>
      <c r="AD148" s="188"/>
      <c r="AE148" s="188"/>
      <c r="AF148" s="188"/>
      <c r="AG148" s="188"/>
      <c r="AH148" s="189"/>
      <c r="AI148" s="190"/>
      <c r="AJ148" s="190"/>
      <c r="AK148" s="190"/>
      <c r="AL148" s="190"/>
      <c r="AM148" s="190"/>
      <c r="AN148" s="190"/>
      <c r="AO148" s="190"/>
      <c r="AP148" s="190"/>
      <c r="AQ148" s="190"/>
      <c r="AR148" s="190"/>
      <c r="AS148" s="190"/>
      <c r="AT148" s="191"/>
      <c r="AU148" s="192">
        <f>SUM(AU144:AX147)</f>
        <v>15</v>
      </c>
      <c r="AV148" s="193"/>
      <c r="AW148" s="193"/>
      <c r="AX148" s="195"/>
      <c r="AY148">
        <f t="shared" si="1"/>
        <v>2</v>
      </c>
    </row>
    <row r="149" spans="1:52" ht="24.75" customHeight="1" x14ac:dyDescent="0.2">
      <c r="A149" s="218"/>
      <c r="B149" s="219"/>
      <c r="C149" s="219"/>
      <c r="D149" s="219"/>
      <c r="E149" s="219"/>
      <c r="F149" s="220"/>
      <c r="G149" s="196" t="s">
        <v>673</v>
      </c>
      <c r="H149" s="197"/>
      <c r="I149" s="197"/>
      <c r="J149" s="197"/>
      <c r="K149" s="197"/>
      <c r="L149" s="197"/>
      <c r="M149" s="197"/>
      <c r="N149" s="197"/>
      <c r="O149" s="197"/>
      <c r="P149" s="197"/>
      <c r="Q149" s="197"/>
      <c r="R149" s="197"/>
      <c r="S149" s="197"/>
      <c r="T149" s="197"/>
      <c r="U149" s="197"/>
      <c r="V149" s="197"/>
      <c r="W149" s="197"/>
      <c r="X149" s="197"/>
      <c r="Y149" s="197"/>
      <c r="Z149" s="197"/>
      <c r="AA149" s="197"/>
      <c r="AB149" s="198"/>
      <c r="AC149" s="196" t="s">
        <v>718</v>
      </c>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9"/>
      <c r="AY149">
        <f>COUNTA($G$151,$AC$151)</f>
        <v>2</v>
      </c>
    </row>
    <row r="150" spans="1:52" ht="24.75" customHeight="1" x14ac:dyDescent="0.2">
      <c r="A150" s="218"/>
      <c r="B150" s="219"/>
      <c r="C150" s="219"/>
      <c r="D150" s="219"/>
      <c r="E150" s="219"/>
      <c r="F150" s="220"/>
      <c r="G150" s="200" t="s">
        <v>15</v>
      </c>
      <c r="H150" s="201"/>
      <c r="I150" s="201"/>
      <c r="J150" s="201"/>
      <c r="K150" s="201"/>
      <c r="L150" s="202" t="s">
        <v>16</v>
      </c>
      <c r="M150" s="201"/>
      <c r="N150" s="201"/>
      <c r="O150" s="201"/>
      <c r="P150" s="201"/>
      <c r="Q150" s="201"/>
      <c r="R150" s="201"/>
      <c r="S150" s="201"/>
      <c r="T150" s="201"/>
      <c r="U150" s="201"/>
      <c r="V150" s="201"/>
      <c r="W150" s="201"/>
      <c r="X150" s="203"/>
      <c r="Y150" s="204" t="s">
        <v>17</v>
      </c>
      <c r="Z150" s="205"/>
      <c r="AA150" s="205"/>
      <c r="AB150" s="206"/>
      <c r="AC150" s="200" t="s">
        <v>15</v>
      </c>
      <c r="AD150" s="201"/>
      <c r="AE150" s="201"/>
      <c r="AF150" s="201"/>
      <c r="AG150" s="201"/>
      <c r="AH150" s="202" t="s">
        <v>16</v>
      </c>
      <c r="AI150" s="201"/>
      <c r="AJ150" s="201"/>
      <c r="AK150" s="201"/>
      <c r="AL150" s="201"/>
      <c r="AM150" s="201"/>
      <c r="AN150" s="201"/>
      <c r="AO150" s="201"/>
      <c r="AP150" s="201"/>
      <c r="AQ150" s="201"/>
      <c r="AR150" s="201"/>
      <c r="AS150" s="201"/>
      <c r="AT150" s="203"/>
      <c r="AU150" s="204" t="s">
        <v>17</v>
      </c>
      <c r="AV150" s="205"/>
      <c r="AW150" s="205"/>
      <c r="AX150" s="207"/>
      <c r="AY150">
        <f>$AY$149</f>
        <v>2</v>
      </c>
    </row>
    <row r="151" spans="1:52" ht="24.75" customHeight="1" x14ac:dyDescent="0.2">
      <c r="A151" s="218"/>
      <c r="B151" s="219"/>
      <c r="C151" s="219"/>
      <c r="D151" s="219"/>
      <c r="E151" s="219"/>
      <c r="F151" s="220"/>
      <c r="G151" s="172" t="s">
        <v>663</v>
      </c>
      <c r="H151" s="173"/>
      <c r="I151" s="173"/>
      <c r="J151" s="173"/>
      <c r="K151" s="174"/>
      <c r="L151" s="175" t="s">
        <v>671</v>
      </c>
      <c r="M151" s="176"/>
      <c r="N151" s="176"/>
      <c r="O151" s="176"/>
      <c r="P151" s="176"/>
      <c r="Q151" s="176"/>
      <c r="R151" s="176"/>
      <c r="S151" s="176"/>
      <c r="T151" s="176"/>
      <c r="U151" s="176"/>
      <c r="V151" s="176"/>
      <c r="W151" s="176"/>
      <c r="X151" s="177"/>
      <c r="Y151" s="178">
        <v>85.6</v>
      </c>
      <c r="Z151" s="179"/>
      <c r="AA151" s="179"/>
      <c r="AB151" s="181"/>
      <c r="AC151" s="165" t="s">
        <v>663</v>
      </c>
      <c r="AD151" s="166"/>
      <c r="AE151" s="166"/>
      <c r="AF151" s="166"/>
      <c r="AG151" s="167"/>
      <c r="AH151" s="175" t="s">
        <v>720</v>
      </c>
      <c r="AI151" s="176"/>
      <c r="AJ151" s="176"/>
      <c r="AK151" s="176"/>
      <c r="AL151" s="176"/>
      <c r="AM151" s="176"/>
      <c r="AN151" s="176"/>
      <c r="AO151" s="176"/>
      <c r="AP151" s="176"/>
      <c r="AQ151" s="176"/>
      <c r="AR151" s="176"/>
      <c r="AS151" s="176"/>
      <c r="AT151" s="177"/>
      <c r="AU151" s="178">
        <v>16.7</v>
      </c>
      <c r="AV151" s="179"/>
      <c r="AW151" s="179"/>
      <c r="AX151" s="180"/>
      <c r="AY151">
        <f>$AY$149</f>
        <v>2</v>
      </c>
    </row>
    <row r="152" spans="1:52" ht="24.75" customHeight="1" x14ac:dyDescent="0.2">
      <c r="A152" s="218"/>
      <c r="B152" s="219"/>
      <c r="C152" s="219"/>
      <c r="D152" s="219"/>
      <c r="E152" s="219"/>
      <c r="F152" s="220"/>
      <c r="G152" s="165" t="s">
        <v>667</v>
      </c>
      <c r="H152" s="166"/>
      <c r="I152" s="166"/>
      <c r="J152" s="166"/>
      <c r="K152" s="167"/>
      <c r="L152" s="168"/>
      <c r="M152" s="169"/>
      <c r="N152" s="169"/>
      <c r="O152" s="169"/>
      <c r="P152" s="169"/>
      <c r="Q152" s="169"/>
      <c r="R152" s="169"/>
      <c r="S152" s="169"/>
      <c r="T152" s="169"/>
      <c r="U152" s="169"/>
      <c r="V152" s="169"/>
      <c r="W152" s="169"/>
      <c r="X152" s="170"/>
      <c r="Y152" s="162">
        <v>8.5</v>
      </c>
      <c r="Z152" s="163"/>
      <c r="AA152" s="163"/>
      <c r="AB152" s="164"/>
      <c r="AC152" s="165" t="s">
        <v>667</v>
      </c>
      <c r="AD152" s="166"/>
      <c r="AE152" s="166"/>
      <c r="AF152" s="166"/>
      <c r="AG152" s="167"/>
      <c r="AH152" s="168"/>
      <c r="AI152" s="169"/>
      <c r="AJ152" s="169"/>
      <c r="AK152" s="169"/>
      <c r="AL152" s="169"/>
      <c r="AM152" s="169"/>
      <c r="AN152" s="169"/>
      <c r="AO152" s="169"/>
      <c r="AP152" s="169"/>
      <c r="AQ152" s="169"/>
      <c r="AR152" s="169"/>
      <c r="AS152" s="169"/>
      <c r="AT152" s="170"/>
      <c r="AU152" s="162">
        <v>1.7</v>
      </c>
      <c r="AV152" s="163"/>
      <c r="AW152" s="163"/>
      <c r="AX152" s="171"/>
      <c r="AY152">
        <f>$AY$149</f>
        <v>2</v>
      </c>
    </row>
    <row r="153" spans="1:52" ht="24.75" customHeight="1" thickBot="1" x14ac:dyDescent="0.25">
      <c r="A153" s="218"/>
      <c r="B153" s="219"/>
      <c r="C153" s="219"/>
      <c r="D153" s="219"/>
      <c r="E153" s="219"/>
      <c r="F153" s="220"/>
      <c r="G153" s="187" t="s">
        <v>18</v>
      </c>
      <c r="H153" s="188"/>
      <c r="I153" s="188"/>
      <c r="J153" s="188"/>
      <c r="K153" s="188"/>
      <c r="L153" s="189"/>
      <c r="M153" s="190"/>
      <c r="N153" s="190"/>
      <c r="O153" s="190"/>
      <c r="P153" s="190"/>
      <c r="Q153" s="190"/>
      <c r="R153" s="190"/>
      <c r="S153" s="190"/>
      <c r="T153" s="190"/>
      <c r="U153" s="190"/>
      <c r="V153" s="190"/>
      <c r="W153" s="190"/>
      <c r="X153" s="191"/>
      <c r="Y153" s="192">
        <f>SUM(Y151:AB152)</f>
        <v>94.1</v>
      </c>
      <c r="Z153" s="193"/>
      <c r="AA153" s="193"/>
      <c r="AB153" s="194"/>
      <c r="AC153" s="187" t="s">
        <v>18</v>
      </c>
      <c r="AD153" s="188"/>
      <c r="AE153" s="188"/>
      <c r="AF153" s="188"/>
      <c r="AG153" s="188"/>
      <c r="AH153" s="189"/>
      <c r="AI153" s="190"/>
      <c r="AJ153" s="190"/>
      <c r="AK153" s="190"/>
      <c r="AL153" s="190"/>
      <c r="AM153" s="190"/>
      <c r="AN153" s="190"/>
      <c r="AO153" s="190"/>
      <c r="AP153" s="190"/>
      <c r="AQ153" s="190"/>
      <c r="AR153" s="190"/>
      <c r="AS153" s="190"/>
      <c r="AT153" s="191"/>
      <c r="AU153" s="192">
        <f>SUM(AU151:AX152)</f>
        <v>18.399999999999999</v>
      </c>
      <c r="AV153" s="193"/>
      <c r="AW153" s="193"/>
      <c r="AX153" s="195"/>
      <c r="AY153">
        <f>$AY$149</f>
        <v>2</v>
      </c>
    </row>
    <row r="154" spans="1:52" ht="24.75" customHeight="1" x14ac:dyDescent="0.2">
      <c r="A154" s="218"/>
      <c r="B154" s="219"/>
      <c r="C154" s="219"/>
      <c r="D154" s="219"/>
      <c r="E154" s="219"/>
      <c r="F154" s="220"/>
      <c r="G154" s="196" t="s">
        <v>717</v>
      </c>
      <c r="H154" s="197"/>
      <c r="I154" s="197"/>
      <c r="J154" s="197"/>
      <c r="K154" s="197"/>
      <c r="L154" s="197"/>
      <c r="M154" s="197"/>
      <c r="N154" s="197"/>
      <c r="O154" s="197"/>
      <c r="P154" s="197"/>
      <c r="Q154" s="197"/>
      <c r="R154" s="197"/>
      <c r="S154" s="197"/>
      <c r="T154" s="197"/>
      <c r="U154" s="197"/>
      <c r="V154" s="197"/>
      <c r="W154" s="197"/>
      <c r="X154" s="197"/>
      <c r="Y154" s="197"/>
      <c r="Z154" s="197"/>
      <c r="AA154" s="197"/>
      <c r="AB154" s="198"/>
      <c r="AC154" s="196" t="s">
        <v>716</v>
      </c>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9"/>
      <c r="AY154">
        <f>COUNTA($G$156,$AC$156)</f>
        <v>2</v>
      </c>
    </row>
    <row r="155" spans="1:52" ht="24.75" customHeight="1" x14ac:dyDescent="0.2">
      <c r="A155" s="218"/>
      <c r="B155" s="219"/>
      <c r="C155" s="219"/>
      <c r="D155" s="219"/>
      <c r="E155" s="219"/>
      <c r="F155" s="220"/>
      <c r="G155" s="200" t="s">
        <v>15</v>
      </c>
      <c r="H155" s="201"/>
      <c r="I155" s="201"/>
      <c r="J155" s="201"/>
      <c r="K155" s="201"/>
      <c r="L155" s="202" t="s">
        <v>16</v>
      </c>
      <c r="M155" s="201"/>
      <c r="N155" s="201"/>
      <c r="O155" s="201"/>
      <c r="P155" s="201"/>
      <c r="Q155" s="201"/>
      <c r="R155" s="201"/>
      <c r="S155" s="201"/>
      <c r="T155" s="201"/>
      <c r="U155" s="201"/>
      <c r="V155" s="201"/>
      <c r="W155" s="201"/>
      <c r="X155" s="203"/>
      <c r="Y155" s="204" t="s">
        <v>17</v>
      </c>
      <c r="Z155" s="205"/>
      <c r="AA155" s="205"/>
      <c r="AB155" s="206"/>
      <c r="AC155" s="200" t="s">
        <v>15</v>
      </c>
      <c r="AD155" s="201"/>
      <c r="AE155" s="201"/>
      <c r="AF155" s="201"/>
      <c r="AG155" s="201"/>
      <c r="AH155" s="202" t="s">
        <v>16</v>
      </c>
      <c r="AI155" s="201"/>
      <c r="AJ155" s="201"/>
      <c r="AK155" s="201"/>
      <c r="AL155" s="201"/>
      <c r="AM155" s="201"/>
      <c r="AN155" s="201"/>
      <c r="AO155" s="201"/>
      <c r="AP155" s="201"/>
      <c r="AQ155" s="201"/>
      <c r="AR155" s="201"/>
      <c r="AS155" s="201"/>
      <c r="AT155" s="203"/>
      <c r="AU155" s="204" t="s">
        <v>17</v>
      </c>
      <c r="AV155" s="205"/>
      <c r="AW155" s="205"/>
      <c r="AX155" s="207"/>
      <c r="AY155">
        <f t="shared" ref="AY155:AY160" si="2">$AY$154</f>
        <v>2</v>
      </c>
    </row>
    <row r="156" spans="1:52" s="15" customFormat="1" ht="24.75" customHeight="1" x14ac:dyDescent="0.2">
      <c r="A156" s="218"/>
      <c r="B156" s="219"/>
      <c r="C156" s="219"/>
      <c r="D156" s="219"/>
      <c r="E156" s="219"/>
      <c r="F156" s="220"/>
      <c r="G156" s="172" t="s">
        <v>683</v>
      </c>
      <c r="H156" s="173"/>
      <c r="I156" s="173"/>
      <c r="J156" s="173"/>
      <c r="K156" s="174"/>
      <c r="L156" s="175" t="s">
        <v>690</v>
      </c>
      <c r="M156" s="176"/>
      <c r="N156" s="176"/>
      <c r="O156" s="176"/>
      <c r="P156" s="176"/>
      <c r="Q156" s="176"/>
      <c r="R156" s="176"/>
      <c r="S156" s="176"/>
      <c r="T156" s="176"/>
      <c r="U156" s="176"/>
      <c r="V156" s="176"/>
      <c r="W156" s="176"/>
      <c r="X156" s="177"/>
      <c r="Y156" s="178">
        <v>7.5</v>
      </c>
      <c r="Z156" s="179"/>
      <c r="AA156" s="179"/>
      <c r="AB156" s="180"/>
      <c r="AC156" s="172" t="s">
        <v>663</v>
      </c>
      <c r="AD156" s="173"/>
      <c r="AE156" s="173"/>
      <c r="AF156" s="173"/>
      <c r="AG156" s="174"/>
      <c r="AH156" s="175" t="s">
        <v>674</v>
      </c>
      <c r="AI156" s="176"/>
      <c r="AJ156" s="176"/>
      <c r="AK156" s="176"/>
      <c r="AL156" s="176"/>
      <c r="AM156" s="176"/>
      <c r="AN156" s="176"/>
      <c r="AO156" s="176"/>
      <c r="AP156" s="176"/>
      <c r="AQ156" s="176"/>
      <c r="AR156" s="176"/>
      <c r="AS156" s="176"/>
      <c r="AT156" s="177"/>
      <c r="AU156" s="178">
        <v>7</v>
      </c>
      <c r="AV156" s="179"/>
      <c r="AW156" s="179"/>
      <c r="AX156" s="181"/>
      <c r="AY156">
        <f t="shared" si="2"/>
        <v>2</v>
      </c>
      <c r="AZ156"/>
    </row>
    <row r="157" spans="1:52" ht="36.75" customHeight="1" x14ac:dyDescent="0.2">
      <c r="A157" s="218"/>
      <c r="B157" s="219"/>
      <c r="C157" s="219"/>
      <c r="D157" s="219"/>
      <c r="E157" s="219"/>
      <c r="F157" s="220"/>
      <c r="G157" s="165" t="s">
        <v>663</v>
      </c>
      <c r="H157" s="166"/>
      <c r="I157" s="166"/>
      <c r="J157" s="166"/>
      <c r="K157" s="167"/>
      <c r="L157" s="168" t="s">
        <v>691</v>
      </c>
      <c r="M157" s="169"/>
      <c r="N157" s="169"/>
      <c r="O157" s="169"/>
      <c r="P157" s="169"/>
      <c r="Q157" s="169"/>
      <c r="R157" s="169"/>
      <c r="S157" s="169"/>
      <c r="T157" s="169"/>
      <c r="U157" s="169"/>
      <c r="V157" s="169"/>
      <c r="W157" s="169"/>
      <c r="X157" s="170"/>
      <c r="Y157" s="162">
        <v>6.1</v>
      </c>
      <c r="Z157" s="163"/>
      <c r="AA157" s="163"/>
      <c r="AB157" s="171"/>
      <c r="AC157" s="165"/>
      <c r="AD157" s="166"/>
      <c r="AE157" s="166"/>
      <c r="AF157" s="166"/>
      <c r="AG157" s="167"/>
      <c r="AH157" s="168"/>
      <c r="AI157" s="169"/>
      <c r="AJ157" s="169"/>
      <c r="AK157" s="169"/>
      <c r="AL157" s="169"/>
      <c r="AM157" s="169"/>
      <c r="AN157" s="169"/>
      <c r="AO157" s="169"/>
      <c r="AP157" s="169"/>
      <c r="AQ157" s="169"/>
      <c r="AR157" s="169"/>
      <c r="AS157" s="169"/>
      <c r="AT157" s="170"/>
      <c r="AU157" s="162"/>
      <c r="AV157" s="163"/>
      <c r="AW157" s="163"/>
      <c r="AX157" s="171"/>
      <c r="AY157">
        <f t="shared" si="2"/>
        <v>2</v>
      </c>
    </row>
    <row r="158" spans="1:52" ht="24.75" customHeight="1" x14ac:dyDescent="0.2">
      <c r="A158" s="218"/>
      <c r="B158" s="219"/>
      <c r="C158" s="219"/>
      <c r="D158" s="219"/>
      <c r="E158" s="219"/>
      <c r="F158" s="220"/>
      <c r="G158" s="165" t="s">
        <v>664</v>
      </c>
      <c r="H158" s="166"/>
      <c r="I158" s="166"/>
      <c r="J158" s="166"/>
      <c r="K158" s="167"/>
      <c r="L158" s="168"/>
      <c r="M158" s="169"/>
      <c r="N158" s="169"/>
      <c r="O158" s="169"/>
      <c r="P158" s="169"/>
      <c r="Q158" s="169"/>
      <c r="R158" s="169"/>
      <c r="S158" s="169"/>
      <c r="T158" s="169"/>
      <c r="U158" s="169"/>
      <c r="V158" s="169"/>
      <c r="W158" s="169"/>
      <c r="X158" s="170"/>
      <c r="Y158" s="162">
        <v>0.7</v>
      </c>
      <c r="Z158" s="163"/>
      <c r="AA158" s="163"/>
      <c r="AB158" s="171"/>
      <c r="AC158" s="165"/>
      <c r="AD158" s="166"/>
      <c r="AE158" s="166"/>
      <c r="AF158" s="166"/>
      <c r="AG158" s="167"/>
      <c r="AH158" s="168"/>
      <c r="AI158" s="169"/>
      <c r="AJ158" s="169"/>
      <c r="AK158" s="169"/>
      <c r="AL158" s="169"/>
      <c r="AM158" s="169"/>
      <c r="AN158" s="169"/>
      <c r="AO158" s="169"/>
      <c r="AP158" s="169"/>
      <c r="AQ158" s="169"/>
      <c r="AR158" s="169"/>
      <c r="AS158" s="169"/>
      <c r="AT158" s="170"/>
      <c r="AU158" s="162"/>
      <c r="AV158" s="163"/>
      <c r="AW158" s="163"/>
      <c r="AX158" s="171"/>
      <c r="AY158">
        <f t="shared" si="2"/>
        <v>2</v>
      </c>
    </row>
    <row r="159" spans="1:52" ht="1.65" customHeight="1" x14ac:dyDescent="0.2">
      <c r="A159" s="218"/>
      <c r="B159" s="219"/>
      <c r="C159" s="219"/>
      <c r="D159" s="219"/>
      <c r="E159" s="219"/>
      <c r="F159" s="220"/>
      <c r="G159" s="165"/>
      <c r="H159" s="166"/>
      <c r="I159" s="166"/>
      <c r="J159" s="166"/>
      <c r="K159" s="167"/>
      <c r="L159" s="168"/>
      <c r="M159" s="169"/>
      <c r="N159" s="169"/>
      <c r="O159" s="169"/>
      <c r="P159" s="169"/>
      <c r="Q159" s="169"/>
      <c r="R159" s="169"/>
      <c r="S159" s="169"/>
      <c r="T159" s="169"/>
      <c r="U159" s="169"/>
      <c r="V159" s="169"/>
      <c r="W159" s="169"/>
      <c r="X159" s="170"/>
      <c r="Y159" s="162"/>
      <c r="Z159" s="163"/>
      <c r="AA159" s="163"/>
      <c r="AB159" s="164"/>
      <c r="AC159" s="165"/>
      <c r="AD159" s="166"/>
      <c r="AE159" s="166"/>
      <c r="AF159" s="166"/>
      <c r="AG159" s="167"/>
      <c r="AH159" s="168"/>
      <c r="AI159" s="169"/>
      <c r="AJ159" s="169"/>
      <c r="AK159" s="169"/>
      <c r="AL159" s="169"/>
      <c r="AM159" s="169"/>
      <c r="AN159" s="169"/>
      <c r="AO159" s="169"/>
      <c r="AP159" s="169"/>
      <c r="AQ159" s="169"/>
      <c r="AR159" s="169"/>
      <c r="AS159" s="169"/>
      <c r="AT159" s="170"/>
      <c r="AU159" s="162"/>
      <c r="AV159" s="163"/>
      <c r="AW159" s="163"/>
      <c r="AX159" s="171"/>
      <c r="AY159">
        <f t="shared" si="2"/>
        <v>2</v>
      </c>
    </row>
    <row r="160" spans="1:52" ht="23.1" customHeight="1" x14ac:dyDescent="0.2">
      <c r="A160" s="218"/>
      <c r="B160" s="219"/>
      <c r="C160" s="219"/>
      <c r="D160" s="219"/>
      <c r="E160" s="219"/>
      <c r="F160" s="220"/>
      <c r="G160" s="187" t="s">
        <v>18</v>
      </c>
      <c r="H160" s="188"/>
      <c r="I160" s="188"/>
      <c r="J160" s="188"/>
      <c r="K160" s="188"/>
      <c r="L160" s="189"/>
      <c r="M160" s="190"/>
      <c r="N160" s="190"/>
      <c r="O160" s="190"/>
      <c r="P160" s="190"/>
      <c r="Q160" s="190"/>
      <c r="R160" s="190"/>
      <c r="S160" s="190"/>
      <c r="T160" s="190"/>
      <c r="U160" s="190"/>
      <c r="V160" s="190"/>
      <c r="W160" s="190"/>
      <c r="X160" s="191"/>
      <c r="Y160" s="192">
        <f>SUM(Y156:AB159)</f>
        <v>14.299999999999999</v>
      </c>
      <c r="Z160" s="193"/>
      <c r="AA160" s="193"/>
      <c r="AB160" s="194"/>
      <c r="AC160" s="187" t="s">
        <v>18</v>
      </c>
      <c r="AD160" s="188"/>
      <c r="AE160" s="188"/>
      <c r="AF160" s="188"/>
      <c r="AG160" s="188"/>
      <c r="AH160" s="189"/>
      <c r="AI160" s="190"/>
      <c r="AJ160" s="190"/>
      <c r="AK160" s="190"/>
      <c r="AL160" s="190"/>
      <c r="AM160" s="190"/>
      <c r="AN160" s="190"/>
      <c r="AO160" s="190"/>
      <c r="AP160" s="190"/>
      <c r="AQ160" s="190"/>
      <c r="AR160" s="190"/>
      <c r="AS160" s="190"/>
      <c r="AT160" s="191"/>
      <c r="AU160" s="192">
        <f>SUM(AU156:AX159)</f>
        <v>7</v>
      </c>
      <c r="AV160" s="193"/>
      <c r="AW160" s="193"/>
      <c r="AX160" s="195"/>
      <c r="AY160">
        <f t="shared" si="2"/>
        <v>2</v>
      </c>
    </row>
    <row r="161" spans="1:51" ht="24.75" customHeight="1" thickBot="1" x14ac:dyDescent="0.25">
      <c r="A161" s="182" t="s">
        <v>556</v>
      </c>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4"/>
      <c r="AL161" s="185" t="s">
        <v>220</v>
      </c>
      <c r="AM161" s="186"/>
      <c r="AN161" s="186"/>
      <c r="AO161" s="87" t="s">
        <v>687</v>
      </c>
      <c r="AP161" s="20"/>
      <c r="AQ161" s="20"/>
      <c r="AR161" s="20"/>
      <c r="AS161" s="20"/>
      <c r="AT161" s="20"/>
      <c r="AU161" s="20"/>
      <c r="AV161" s="20"/>
      <c r="AW161" s="20"/>
      <c r="AX161" s="21"/>
      <c r="AY161">
        <f>COUNTIF($AO$161,"☑")</f>
        <v>1</v>
      </c>
    </row>
    <row r="162" spans="1:51" ht="24.75" customHeight="1" x14ac:dyDescent="0.2">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1" ht="24.75" customHeight="1" x14ac:dyDescent="0.2"/>
    <row r="164" spans="1:51" ht="24.75" customHeight="1" x14ac:dyDescent="0.2">
      <c r="A164" s="9"/>
      <c r="B164" s="1" t="s">
        <v>27</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24.75" customHeight="1" x14ac:dyDescent="0.2">
      <c r="A165" s="9"/>
      <c r="B165" s="48" t="s">
        <v>229</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59.25" customHeight="1" x14ac:dyDescent="0.2">
      <c r="A166" s="139"/>
      <c r="B166" s="139"/>
      <c r="C166" s="139" t="s">
        <v>24</v>
      </c>
      <c r="D166" s="139"/>
      <c r="E166" s="139"/>
      <c r="F166" s="139"/>
      <c r="G166" s="139"/>
      <c r="H166" s="139"/>
      <c r="I166" s="139"/>
      <c r="J166" s="140" t="s">
        <v>192</v>
      </c>
      <c r="K166" s="141"/>
      <c r="L166" s="141"/>
      <c r="M166" s="141"/>
      <c r="N166" s="141"/>
      <c r="O166" s="141"/>
      <c r="P166" s="142" t="s">
        <v>25</v>
      </c>
      <c r="Q166" s="142"/>
      <c r="R166" s="142"/>
      <c r="S166" s="142"/>
      <c r="T166" s="142"/>
      <c r="U166" s="142"/>
      <c r="V166" s="142"/>
      <c r="W166" s="142"/>
      <c r="X166" s="142"/>
      <c r="Y166" s="143" t="s">
        <v>191</v>
      </c>
      <c r="Z166" s="144"/>
      <c r="AA166" s="144"/>
      <c r="AB166" s="144"/>
      <c r="AC166" s="140" t="s">
        <v>219</v>
      </c>
      <c r="AD166" s="140"/>
      <c r="AE166" s="140"/>
      <c r="AF166" s="140"/>
      <c r="AG166" s="140"/>
      <c r="AH166" s="143" t="s">
        <v>234</v>
      </c>
      <c r="AI166" s="139"/>
      <c r="AJ166" s="139"/>
      <c r="AK166" s="139"/>
      <c r="AL166" s="139" t="s">
        <v>19</v>
      </c>
      <c r="AM166" s="139"/>
      <c r="AN166" s="139"/>
      <c r="AO166" s="145"/>
      <c r="AP166" s="146" t="s">
        <v>193</v>
      </c>
      <c r="AQ166" s="146"/>
      <c r="AR166" s="146"/>
      <c r="AS166" s="146"/>
      <c r="AT166" s="146"/>
      <c r="AU166" s="146"/>
      <c r="AV166" s="146"/>
      <c r="AW166" s="146"/>
      <c r="AX166" s="146"/>
    </row>
    <row r="167" spans="1:51" ht="39.6" customHeight="1" x14ac:dyDescent="0.2">
      <c r="A167" s="110">
        <v>1</v>
      </c>
      <c r="B167" s="110">
        <v>1</v>
      </c>
      <c r="C167" s="147" t="s">
        <v>737</v>
      </c>
      <c r="D167" s="148"/>
      <c r="E167" s="148"/>
      <c r="F167" s="148"/>
      <c r="G167" s="148"/>
      <c r="H167" s="148"/>
      <c r="I167" s="148"/>
      <c r="J167" s="137">
        <v>6010001011007</v>
      </c>
      <c r="K167" s="138"/>
      <c r="L167" s="138"/>
      <c r="M167" s="138"/>
      <c r="N167" s="138"/>
      <c r="O167" s="138"/>
      <c r="P167" s="149" t="s">
        <v>629</v>
      </c>
      <c r="Q167" s="149"/>
      <c r="R167" s="149"/>
      <c r="S167" s="149"/>
      <c r="T167" s="149"/>
      <c r="U167" s="149"/>
      <c r="V167" s="149"/>
      <c r="W167" s="149"/>
      <c r="X167" s="149"/>
      <c r="Y167" s="120">
        <v>8</v>
      </c>
      <c r="Z167" s="121"/>
      <c r="AA167" s="121"/>
      <c r="AB167" s="122"/>
      <c r="AC167" s="150" t="s">
        <v>235</v>
      </c>
      <c r="AD167" s="151"/>
      <c r="AE167" s="151"/>
      <c r="AF167" s="151"/>
      <c r="AG167" s="151"/>
      <c r="AH167" s="126">
        <v>2</v>
      </c>
      <c r="AI167" s="127"/>
      <c r="AJ167" s="127"/>
      <c r="AK167" s="127"/>
      <c r="AL167" s="128" t="s">
        <v>675</v>
      </c>
      <c r="AM167" s="129"/>
      <c r="AN167" s="129"/>
      <c r="AO167" s="130"/>
      <c r="AP167" s="131"/>
      <c r="AQ167" s="131"/>
      <c r="AR167" s="131"/>
      <c r="AS167" s="131"/>
      <c r="AT167" s="131"/>
      <c r="AU167" s="131"/>
      <c r="AV167" s="131"/>
      <c r="AW167" s="131"/>
      <c r="AX167" s="131"/>
    </row>
    <row r="168" spans="1:51" ht="24.75" customHeight="1" x14ac:dyDescent="0.2">
      <c r="A168" s="52"/>
      <c r="B168" s="52"/>
      <c r="C168" s="52"/>
      <c r="D168" s="52"/>
      <c r="E168" s="52"/>
      <c r="F168" s="52"/>
      <c r="G168" s="52"/>
      <c r="H168" s="52"/>
      <c r="I168" s="52"/>
      <c r="J168" s="53"/>
      <c r="K168" s="53"/>
      <c r="L168" s="53"/>
      <c r="M168" s="53"/>
      <c r="N168" s="53"/>
      <c r="O168" s="53"/>
      <c r="P168" s="54"/>
      <c r="Q168" s="54"/>
      <c r="R168" s="54"/>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4"/>
      <c r="AQ168" s="54"/>
      <c r="AR168" s="54"/>
      <c r="AS168" s="54"/>
      <c r="AT168" s="54"/>
      <c r="AU168" s="54"/>
      <c r="AV168" s="54"/>
      <c r="AW168" s="54"/>
      <c r="AX168" s="54"/>
      <c r="AY168">
        <f>COUNTA($C$171)</f>
        <v>1</v>
      </c>
    </row>
    <row r="169" spans="1:51" ht="24.75" customHeight="1" x14ac:dyDescent="0.2">
      <c r="A169" s="52"/>
      <c r="B169" s="56" t="s">
        <v>164</v>
      </c>
      <c r="C169" s="52"/>
      <c r="D169" s="52"/>
      <c r="E169" s="52"/>
      <c r="F169" s="52"/>
      <c r="G169" s="52"/>
      <c r="H169" s="52"/>
      <c r="I169" s="52"/>
      <c r="J169" s="52"/>
      <c r="K169" s="52"/>
      <c r="L169" s="52"/>
      <c r="M169" s="52"/>
      <c r="N169" s="52"/>
      <c r="O169" s="52"/>
      <c r="P169" s="57"/>
      <c r="Q169" s="57"/>
      <c r="R169" s="57"/>
      <c r="S169" s="57"/>
      <c r="T169" s="57"/>
      <c r="U169" s="57"/>
      <c r="V169" s="57"/>
      <c r="W169" s="57"/>
      <c r="X169" s="57"/>
      <c r="Y169" s="58"/>
      <c r="Z169" s="58"/>
      <c r="AA169" s="58"/>
      <c r="AB169" s="58"/>
      <c r="AC169" s="58"/>
      <c r="AD169" s="58"/>
      <c r="AE169" s="58"/>
      <c r="AF169" s="58"/>
      <c r="AG169" s="58"/>
      <c r="AH169" s="58"/>
      <c r="AI169" s="58"/>
      <c r="AJ169" s="58"/>
      <c r="AK169" s="58"/>
      <c r="AL169" s="58"/>
      <c r="AM169" s="58"/>
      <c r="AN169" s="58"/>
      <c r="AO169" s="58"/>
      <c r="AP169" s="57"/>
      <c r="AQ169" s="57"/>
      <c r="AR169" s="57"/>
      <c r="AS169" s="57"/>
      <c r="AT169" s="57"/>
      <c r="AU169" s="57"/>
      <c r="AV169" s="57"/>
      <c r="AW169" s="57"/>
      <c r="AX169" s="57"/>
      <c r="AY169">
        <f>$AY$168</f>
        <v>1</v>
      </c>
    </row>
    <row r="170" spans="1:51" ht="59.25" customHeight="1" x14ac:dyDescent="0.2">
      <c r="A170" s="139"/>
      <c r="B170" s="139"/>
      <c r="C170" s="139" t="s">
        <v>24</v>
      </c>
      <c r="D170" s="139"/>
      <c r="E170" s="139"/>
      <c r="F170" s="139"/>
      <c r="G170" s="139"/>
      <c r="H170" s="139"/>
      <c r="I170" s="139"/>
      <c r="J170" s="140" t="s">
        <v>192</v>
      </c>
      <c r="K170" s="141"/>
      <c r="L170" s="141"/>
      <c r="M170" s="141"/>
      <c r="N170" s="141"/>
      <c r="O170" s="141"/>
      <c r="P170" s="142" t="s">
        <v>25</v>
      </c>
      <c r="Q170" s="142"/>
      <c r="R170" s="142"/>
      <c r="S170" s="142"/>
      <c r="T170" s="142"/>
      <c r="U170" s="142"/>
      <c r="V170" s="142"/>
      <c r="W170" s="142"/>
      <c r="X170" s="142"/>
      <c r="Y170" s="143" t="s">
        <v>191</v>
      </c>
      <c r="Z170" s="144"/>
      <c r="AA170" s="144"/>
      <c r="AB170" s="144"/>
      <c r="AC170" s="140" t="s">
        <v>219</v>
      </c>
      <c r="AD170" s="140"/>
      <c r="AE170" s="140"/>
      <c r="AF170" s="140"/>
      <c r="AG170" s="140"/>
      <c r="AH170" s="143" t="s">
        <v>234</v>
      </c>
      <c r="AI170" s="139"/>
      <c r="AJ170" s="139"/>
      <c r="AK170" s="139"/>
      <c r="AL170" s="139" t="s">
        <v>19</v>
      </c>
      <c r="AM170" s="139"/>
      <c r="AN170" s="139"/>
      <c r="AO170" s="145"/>
      <c r="AP170" s="146" t="s">
        <v>193</v>
      </c>
      <c r="AQ170" s="146"/>
      <c r="AR170" s="146"/>
      <c r="AS170" s="146"/>
      <c r="AT170" s="146"/>
      <c r="AU170" s="146"/>
      <c r="AV170" s="146"/>
      <c r="AW170" s="146"/>
      <c r="AX170" s="146"/>
      <c r="AY170">
        <f>$AY$168</f>
        <v>1</v>
      </c>
    </row>
    <row r="171" spans="1:51" ht="54.9" customHeight="1" x14ac:dyDescent="0.2">
      <c r="A171" s="110">
        <v>1</v>
      </c>
      <c r="B171" s="110">
        <v>1</v>
      </c>
      <c r="C171" s="147" t="s">
        <v>632</v>
      </c>
      <c r="D171" s="148"/>
      <c r="E171" s="148"/>
      <c r="F171" s="148"/>
      <c r="G171" s="148"/>
      <c r="H171" s="148"/>
      <c r="I171" s="148"/>
      <c r="J171" s="137">
        <v>6010001009455</v>
      </c>
      <c r="K171" s="138"/>
      <c r="L171" s="138"/>
      <c r="M171" s="138"/>
      <c r="N171" s="138"/>
      <c r="O171" s="138"/>
      <c r="P171" s="149" t="s">
        <v>630</v>
      </c>
      <c r="Q171" s="149"/>
      <c r="R171" s="149"/>
      <c r="S171" s="149"/>
      <c r="T171" s="149"/>
      <c r="U171" s="149"/>
      <c r="V171" s="149"/>
      <c r="W171" s="149"/>
      <c r="X171" s="149"/>
      <c r="Y171" s="120">
        <v>8.9</v>
      </c>
      <c r="Z171" s="121"/>
      <c r="AA171" s="121"/>
      <c r="AB171" s="122"/>
      <c r="AC171" s="150" t="s">
        <v>236</v>
      </c>
      <c r="AD171" s="151"/>
      <c r="AE171" s="151"/>
      <c r="AF171" s="151"/>
      <c r="AG171" s="151"/>
      <c r="AH171" s="126">
        <v>1</v>
      </c>
      <c r="AI171" s="127"/>
      <c r="AJ171" s="127"/>
      <c r="AK171" s="127"/>
      <c r="AL171" s="128" t="s">
        <v>675</v>
      </c>
      <c r="AM171" s="129"/>
      <c r="AN171" s="129"/>
      <c r="AO171" s="130"/>
      <c r="AP171" s="131"/>
      <c r="AQ171" s="131"/>
      <c r="AR171" s="131"/>
      <c r="AS171" s="131"/>
      <c r="AT171" s="131"/>
      <c r="AU171" s="131"/>
      <c r="AV171" s="131"/>
      <c r="AW171" s="131"/>
      <c r="AX171" s="131"/>
      <c r="AY171">
        <f>$AY$168</f>
        <v>1</v>
      </c>
    </row>
    <row r="172" spans="1:51" ht="69.75" customHeight="1" x14ac:dyDescent="0.2">
      <c r="A172" s="110">
        <v>2</v>
      </c>
      <c r="B172" s="110">
        <v>1</v>
      </c>
      <c r="C172" s="147" t="s">
        <v>634</v>
      </c>
      <c r="D172" s="148"/>
      <c r="E172" s="148"/>
      <c r="F172" s="148"/>
      <c r="G172" s="148"/>
      <c r="H172" s="148"/>
      <c r="I172" s="148"/>
      <c r="J172" s="137">
        <v>8010401004483</v>
      </c>
      <c r="K172" s="138"/>
      <c r="L172" s="138"/>
      <c r="M172" s="138"/>
      <c r="N172" s="138"/>
      <c r="O172" s="138"/>
      <c r="P172" s="155" t="s">
        <v>633</v>
      </c>
      <c r="Q172" s="149"/>
      <c r="R172" s="149"/>
      <c r="S172" s="149"/>
      <c r="T172" s="149"/>
      <c r="U172" s="149"/>
      <c r="V172" s="149"/>
      <c r="W172" s="149"/>
      <c r="X172" s="149"/>
      <c r="Y172" s="120">
        <v>7.3</v>
      </c>
      <c r="Z172" s="121"/>
      <c r="AA172" s="121"/>
      <c r="AB172" s="122"/>
      <c r="AC172" s="150" t="s">
        <v>236</v>
      </c>
      <c r="AD172" s="151"/>
      <c r="AE172" s="151"/>
      <c r="AF172" s="151"/>
      <c r="AG172" s="151"/>
      <c r="AH172" s="156">
        <v>1</v>
      </c>
      <c r="AI172" s="157"/>
      <c r="AJ172" s="157"/>
      <c r="AK172" s="157"/>
      <c r="AL172" s="128" t="s">
        <v>266</v>
      </c>
      <c r="AM172" s="129"/>
      <c r="AN172" s="129"/>
      <c r="AO172" s="130"/>
      <c r="AP172" s="131"/>
      <c r="AQ172" s="131"/>
      <c r="AR172" s="131"/>
      <c r="AS172" s="131"/>
      <c r="AT172" s="131"/>
      <c r="AU172" s="131"/>
      <c r="AV172" s="131"/>
      <c r="AW172" s="131"/>
      <c r="AX172" s="131"/>
      <c r="AY172">
        <f>COUNTA($C$172)</f>
        <v>1</v>
      </c>
    </row>
    <row r="173" spans="1:51" ht="69.75" customHeight="1" x14ac:dyDescent="0.2">
      <c r="A173" s="110">
        <v>3</v>
      </c>
      <c r="B173" s="110">
        <v>1</v>
      </c>
      <c r="C173" s="147" t="s">
        <v>636</v>
      </c>
      <c r="D173" s="148"/>
      <c r="E173" s="148"/>
      <c r="F173" s="148"/>
      <c r="G173" s="148"/>
      <c r="H173" s="148"/>
      <c r="I173" s="148"/>
      <c r="J173" s="137">
        <v>7010001012532</v>
      </c>
      <c r="K173" s="138"/>
      <c r="L173" s="138"/>
      <c r="M173" s="138"/>
      <c r="N173" s="138"/>
      <c r="O173" s="138"/>
      <c r="P173" s="155" t="s">
        <v>635</v>
      </c>
      <c r="Q173" s="149"/>
      <c r="R173" s="149"/>
      <c r="S173" s="149"/>
      <c r="T173" s="149"/>
      <c r="U173" s="149"/>
      <c r="V173" s="149"/>
      <c r="W173" s="149"/>
      <c r="X173" s="149"/>
      <c r="Y173" s="120">
        <v>6.8</v>
      </c>
      <c r="Z173" s="121"/>
      <c r="AA173" s="121"/>
      <c r="AB173" s="122"/>
      <c r="AC173" s="150" t="s">
        <v>236</v>
      </c>
      <c r="AD173" s="151"/>
      <c r="AE173" s="151"/>
      <c r="AF173" s="151"/>
      <c r="AG173" s="151"/>
      <c r="AH173" s="156">
        <v>1</v>
      </c>
      <c r="AI173" s="157"/>
      <c r="AJ173" s="157"/>
      <c r="AK173" s="157"/>
      <c r="AL173" s="128" t="s">
        <v>266</v>
      </c>
      <c r="AM173" s="129"/>
      <c r="AN173" s="129"/>
      <c r="AO173" s="130"/>
      <c r="AP173" s="131"/>
      <c r="AQ173" s="131"/>
      <c r="AR173" s="131"/>
      <c r="AS173" s="131"/>
      <c r="AT173" s="131"/>
      <c r="AU173" s="131"/>
      <c r="AV173" s="131"/>
      <c r="AW173" s="131"/>
      <c r="AX173" s="131"/>
      <c r="AY173">
        <f>COUNTA($C$173)</f>
        <v>1</v>
      </c>
    </row>
    <row r="174" spans="1:51" ht="36" customHeight="1" x14ac:dyDescent="0.2">
      <c r="A174" s="110">
        <v>4</v>
      </c>
      <c r="B174" s="110">
        <v>1</v>
      </c>
      <c r="C174" s="148" t="s">
        <v>638</v>
      </c>
      <c r="D174" s="148"/>
      <c r="E174" s="148"/>
      <c r="F174" s="148"/>
      <c r="G174" s="148"/>
      <c r="H174" s="148"/>
      <c r="I174" s="148"/>
      <c r="J174" s="137">
        <v>6012701004917</v>
      </c>
      <c r="K174" s="138"/>
      <c r="L174" s="138"/>
      <c r="M174" s="138"/>
      <c r="N174" s="138"/>
      <c r="O174" s="138"/>
      <c r="P174" s="149" t="s">
        <v>637</v>
      </c>
      <c r="Q174" s="149"/>
      <c r="R174" s="149"/>
      <c r="S174" s="149"/>
      <c r="T174" s="149"/>
      <c r="U174" s="149"/>
      <c r="V174" s="149"/>
      <c r="W174" s="149"/>
      <c r="X174" s="149"/>
      <c r="Y174" s="120">
        <v>5</v>
      </c>
      <c r="Z174" s="121"/>
      <c r="AA174" s="121"/>
      <c r="AB174" s="122"/>
      <c r="AC174" s="150" t="s">
        <v>235</v>
      </c>
      <c r="AD174" s="151"/>
      <c r="AE174" s="151"/>
      <c r="AF174" s="151"/>
      <c r="AG174" s="151"/>
      <c r="AH174" s="156">
        <v>1</v>
      </c>
      <c r="AI174" s="157"/>
      <c r="AJ174" s="157"/>
      <c r="AK174" s="157"/>
      <c r="AL174" s="128" t="s">
        <v>266</v>
      </c>
      <c r="AM174" s="129"/>
      <c r="AN174" s="129"/>
      <c r="AO174" s="130"/>
      <c r="AP174" s="131"/>
      <c r="AQ174" s="131"/>
      <c r="AR174" s="131"/>
      <c r="AS174" s="131"/>
      <c r="AT174" s="131"/>
      <c r="AU174" s="131"/>
      <c r="AV174" s="131"/>
      <c r="AW174" s="131"/>
      <c r="AX174" s="131"/>
      <c r="AY174">
        <f>COUNTA($C$174)</f>
        <v>1</v>
      </c>
    </row>
    <row r="175" spans="1:51" ht="45.75" customHeight="1" x14ac:dyDescent="0.2">
      <c r="A175" s="110">
        <v>5</v>
      </c>
      <c r="B175" s="110">
        <v>1</v>
      </c>
      <c r="C175" s="111" t="s">
        <v>706</v>
      </c>
      <c r="D175" s="132"/>
      <c r="E175" s="132"/>
      <c r="F175" s="132"/>
      <c r="G175" s="132"/>
      <c r="H175" s="132"/>
      <c r="I175" s="133"/>
      <c r="J175" s="114">
        <v>6011501006529</v>
      </c>
      <c r="K175" s="115"/>
      <c r="L175" s="115"/>
      <c r="M175" s="115"/>
      <c r="N175" s="115"/>
      <c r="O175" s="116"/>
      <c r="P175" s="134" t="s">
        <v>707</v>
      </c>
      <c r="Q175" s="135"/>
      <c r="R175" s="135"/>
      <c r="S175" s="135"/>
      <c r="T175" s="135"/>
      <c r="U175" s="135"/>
      <c r="V175" s="135"/>
      <c r="W175" s="135"/>
      <c r="X175" s="136"/>
      <c r="Y175" s="120">
        <v>4.5</v>
      </c>
      <c r="Z175" s="121"/>
      <c r="AA175" s="121"/>
      <c r="AB175" s="122"/>
      <c r="AC175" s="123" t="s">
        <v>236</v>
      </c>
      <c r="AD175" s="124"/>
      <c r="AE175" s="124"/>
      <c r="AF175" s="124"/>
      <c r="AG175" s="125"/>
      <c r="AH175" s="159">
        <v>4</v>
      </c>
      <c r="AI175" s="160"/>
      <c r="AJ175" s="160"/>
      <c r="AK175" s="161"/>
      <c r="AL175" s="128" t="s">
        <v>266</v>
      </c>
      <c r="AM175" s="129"/>
      <c r="AN175" s="129"/>
      <c r="AO175" s="130"/>
      <c r="AP175" s="131"/>
      <c r="AQ175" s="131"/>
      <c r="AR175" s="131"/>
      <c r="AS175" s="131"/>
      <c r="AT175" s="131"/>
      <c r="AU175" s="131"/>
      <c r="AV175" s="131"/>
      <c r="AW175" s="131"/>
      <c r="AX175" s="131"/>
      <c r="AY175">
        <f>COUNTA($C$175)</f>
        <v>1</v>
      </c>
    </row>
    <row r="176" spans="1:51" ht="45.75" customHeight="1" x14ac:dyDescent="0.2">
      <c r="A176" s="110">
        <v>6</v>
      </c>
      <c r="B176" s="110">
        <v>1</v>
      </c>
      <c r="C176" s="147" t="s">
        <v>708</v>
      </c>
      <c r="D176" s="148"/>
      <c r="E176" s="148"/>
      <c r="F176" s="148"/>
      <c r="G176" s="148"/>
      <c r="H176" s="148"/>
      <c r="I176" s="148"/>
      <c r="J176" s="137">
        <v>5010001075515</v>
      </c>
      <c r="K176" s="138"/>
      <c r="L176" s="138"/>
      <c r="M176" s="138"/>
      <c r="N176" s="138"/>
      <c r="O176" s="138"/>
      <c r="P176" s="155" t="s">
        <v>709</v>
      </c>
      <c r="Q176" s="149"/>
      <c r="R176" s="149"/>
      <c r="S176" s="149"/>
      <c r="T176" s="149"/>
      <c r="U176" s="149"/>
      <c r="V176" s="149"/>
      <c r="W176" s="149"/>
      <c r="X176" s="149"/>
      <c r="Y176" s="120">
        <v>4.4000000000000004</v>
      </c>
      <c r="Z176" s="121"/>
      <c r="AA176" s="121"/>
      <c r="AB176" s="122"/>
      <c r="AC176" s="150" t="s">
        <v>236</v>
      </c>
      <c r="AD176" s="151"/>
      <c r="AE176" s="151"/>
      <c r="AF176" s="151"/>
      <c r="AG176" s="151"/>
      <c r="AH176" s="156">
        <v>2</v>
      </c>
      <c r="AI176" s="157"/>
      <c r="AJ176" s="157"/>
      <c r="AK176" s="157"/>
      <c r="AL176" s="128" t="s">
        <v>266</v>
      </c>
      <c r="AM176" s="129"/>
      <c r="AN176" s="129"/>
      <c r="AO176" s="130"/>
      <c r="AP176" s="131"/>
      <c r="AQ176" s="131"/>
      <c r="AR176" s="131"/>
      <c r="AS176" s="131"/>
      <c r="AT176" s="131"/>
      <c r="AU176" s="131"/>
      <c r="AV176" s="131"/>
      <c r="AW176" s="131"/>
      <c r="AX176" s="131"/>
      <c r="AY176">
        <f>COUNTA($C$176)</f>
        <v>1</v>
      </c>
    </row>
    <row r="177" spans="1:51" ht="45" customHeight="1" x14ac:dyDescent="0.2">
      <c r="A177" s="110">
        <v>7</v>
      </c>
      <c r="B177" s="110">
        <v>1</v>
      </c>
      <c r="C177" s="111" t="s">
        <v>742</v>
      </c>
      <c r="D177" s="112"/>
      <c r="E177" s="112"/>
      <c r="F177" s="112"/>
      <c r="G177" s="112"/>
      <c r="H177" s="112"/>
      <c r="I177" s="113"/>
      <c r="J177" s="114">
        <v>3080401003319</v>
      </c>
      <c r="K177" s="115"/>
      <c r="L177" s="115"/>
      <c r="M177" s="115"/>
      <c r="N177" s="115"/>
      <c r="O177" s="116"/>
      <c r="P177" s="117" t="s">
        <v>641</v>
      </c>
      <c r="Q177" s="118"/>
      <c r="R177" s="118"/>
      <c r="S177" s="118"/>
      <c r="T177" s="118"/>
      <c r="U177" s="118"/>
      <c r="V177" s="118"/>
      <c r="W177" s="118"/>
      <c r="X177" s="119"/>
      <c r="Y177" s="120">
        <v>2.2999999999999998</v>
      </c>
      <c r="Z177" s="121"/>
      <c r="AA177" s="121"/>
      <c r="AB177" s="122"/>
      <c r="AC177" s="123" t="s">
        <v>235</v>
      </c>
      <c r="AD177" s="124"/>
      <c r="AE177" s="124"/>
      <c r="AF177" s="124"/>
      <c r="AG177" s="125"/>
      <c r="AH177" s="152">
        <v>3</v>
      </c>
      <c r="AI177" s="153"/>
      <c r="AJ177" s="153"/>
      <c r="AK177" s="154"/>
      <c r="AL177" s="128" t="s">
        <v>266</v>
      </c>
      <c r="AM177" s="129"/>
      <c r="AN177" s="129"/>
      <c r="AO177" s="130"/>
      <c r="AP177" s="131"/>
      <c r="AQ177" s="131"/>
      <c r="AR177" s="131"/>
      <c r="AS177" s="131"/>
      <c r="AT177" s="131"/>
      <c r="AU177" s="131"/>
      <c r="AV177" s="131"/>
      <c r="AW177" s="131"/>
      <c r="AX177" s="131"/>
      <c r="AY177">
        <f>COUNTA($C$177)</f>
        <v>1</v>
      </c>
    </row>
    <row r="178" spans="1:51" ht="35.1" customHeight="1" x14ac:dyDescent="0.2">
      <c r="A178" s="110">
        <v>8</v>
      </c>
      <c r="B178" s="110">
        <v>1</v>
      </c>
      <c r="C178" s="158" t="s">
        <v>642</v>
      </c>
      <c r="D178" s="112"/>
      <c r="E178" s="112"/>
      <c r="F178" s="112"/>
      <c r="G178" s="112"/>
      <c r="H178" s="112"/>
      <c r="I178" s="113"/>
      <c r="J178" s="114">
        <v>6020001010016</v>
      </c>
      <c r="K178" s="115"/>
      <c r="L178" s="115"/>
      <c r="M178" s="115"/>
      <c r="N178" s="115"/>
      <c r="O178" s="116"/>
      <c r="P178" s="117" t="s">
        <v>640</v>
      </c>
      <c r="Q178" s="118"/>
      <c r="R178" s="118"/>
      <c r="S178" s="118"/>
      <c r="T178" s="118"/>
      <c r="U178" s="118"/>
      <c r="V178" s="118"/>
      <c r="W178" s="118"/>
      <c r="X178" s="119"/>
      <c r="Y178" s="120">
        <v>0.9</v>
      </c>
      <c r="Z178" s="121"/>
      <c r="AA178" s="121"/>
      <c r="AB178" s="122"/>
      <c r="AC178" s="123" t="s">
        <v>235</v>
      </c>
      <c r="AD178" s="124"/>
      <c r="AE178" s="124"/>
      <c r="AF178" s="124"/>
      <c r="AG178" s="125"/>
      <c r="AH178" s="152">
        <v>2</v>
      </c>
      <c r="AI178" s="153"/>
      <c r="AJ178" s="153"/>
      <c r="AK178" s="154"/>
      <c r="AL178" s="128" t="s">
        <v>266</v>
      </c>
      <c r="AM178" s="129"/>
      <c r="AN178" s="129"/>
      <c r="AO178" s="130"/>
      <c r="AP178" s="131"/>
      <c r="AQ178" s="131"/>
      <c r="AR178" s="131"/>
      <c r="AS178" s="131"/>
      <c r="AT178" s="131"/>
      <c r="AU178" s="131"/>
      <c r="AV178" s="131"/>
      <c r="AW178" s="131"/>
      <c r="AX178" s="131"/>
      <c r="AY178">
        <f>COUNTA($C$178)</f>
        <v>1</v>
      </c>
    </row>
    <row r="179" spans="1:51" ht="24.75" customHeight="1" x14ac:dyDescent="0.2">
      <c r="A179" s="59"/>
      <c r="B179" s="59"/>
      <c r="C179" s="59"/>
      <c r="D179" s="59"/>
      <c r="E179" s="59"/>
      <c r="F179" s="59"/>
      <c r="G179" s="59"/>
      <c r="H179" s="59"/>
      <c r="I179" s="59"/>
      <c r="J179" s="59"/>
      <c r="K179" s="59"/>
      <c r="L179" s="59"/>
      <c r="M179" s="59"/>
      <c r="N179" s="59"/>
      <c r="O179" s="59"/>
      <c r="P179" s="60"/>
      <c r="Q179" s="60"/>
      <c r="R179" s="60"/>
      <c r="S179" s="60"/>
      <c r="T179" s="60"/>
      <c r="U179" s="60"/>
      <c r="V179" s="60"/>
      <c r="W179" s="60"/>
      <c r="X179" s="60"/>
      <c r="Y179" s="61"/>
      <c r="Z179" s="61"/>
      <c r="AA179" s="61"/>
      <c r="AB179" s="61"/>
      <c r="AC179" s="61"/>
      <c r="AD179" s="61"/>
      <c r="AE179" s="61"/>
      <c r="AF179" s="61"/>
      <c r="AG179" s="61"/>
      <c r="AH179" s="61"/>
      <c r="AI179" s="61"/>
      <c r="AJ179" s="61"/>
      <c r="AK179" s="61"/>
      <c r="AL179" s="61"/>
      <c r="AM179" s="61"/>
      <c r="AN179" s="61"/>
      <c r="AO179" s="61"/>
      <c r="AP179" s="60"/>
      <c r="AQ179" s="60"/>
      <c r="AR179" s="60"/>
      <c r="AS179" s="60"/>
      <c r="AT179" s="60"/>
      <c r="AU179" s="60"/>
      <c r="AV179" s="60"/>
      <c r="AW179" s="60"/>
      <c r="AX179" s="60"/>
      <c r="AY179">
        <f>COUNTA($C$182)</f>
        <v>1</v>
      </c>
    </row>
    <row r="180" spans="1:51" ht="24.75" customHeight="1" x14ac:dyDescent="0.2">
      <c r="A180" s="52"/>
      <c r="B180" s="56" t="s">
        <v>210</v>
      </c>
      <c r="C180" s="52"/>
      <c r="D180" s="52"/>
      <c r="E180" s="52"/>
      <c r="F180" s="52"/>
      <c r="G180" s="52"/>
      <c r="H180" s="52"/>
      <c r="I180" s="52"/>
      <c r="J180" s="52"/>
      <c r="K180" s="52"/>
      <c r="L180" s="52"/>
      <c r="M180" s="52"/>
      <c r="N180" s="52"/>
      <c r="O180" s="52"/>
      <c r="P180" s="57"/>
      <c r="Q180" s="57"/>
      <c r="R180" s="57"/>
      <c r="S180" s="57"/>
      <c r="T180" s="57"/>
      <c r="U180" s="57"/>
      <c r="V180" s="57"/>
      <c r="W180" s="57"/>
      <c r="X180" s="57"/>
      <c r="Y180" s="58"/>
      <c r="Z180" s="58"/>
      <c r="AA180" s="58"/>
      <c r="AB180" s="58"/>
      <c r="AC180" s="58"/>
      <c r="AD180" s="58"/>
      <c r="AE180" s="58"/>
      <c r="AF180" s="58"/>
      <c r="AG180" s="58"/>
      <c r="AH180" s="58"/>
      <c r="AI180" s="58"/>
      <c r="AJ180" s="58"/>
      <c r="AK180" s="58"/>
      <c r="AL180" s="58"/>
      <c r="AM180" s="58"/>
      <c r="AN180" s="58"/>
      <c r="AO180" s="58"/>
      <c r="AP180" s="57"/>
      <c r="AQ180" s="57"/>
      <c r="AR180" s="57"/>
      <c r="AS180" s="57"/>
      <c r="AT180" s="57"/>
      <c r="AU180" s="57"/>
      <c r="AV180" s="57"/>
      <c r="AW180" s="57"/>
      <c r="AX180" s="57"/>
      <c r="AY180">
        <f>$AY$179</f>
        <v>1</v>
      </c>
    </row>
    <row r="181" spans="1:51" ht="59.25" customHeight="1" x14ac:dyDescent="0.2">
      <c r="A181" s="139"/>
      <c r="B181" s="139"/>
      <c r="C181" s="139" t="s">
        <v>24</v>
      </c>
      <c r="D181" s="139"/>
      <c r="E181" s="139"/>
      <c r="F181" s="139"/>
      <c r="G181" s="139"/>
      <c r="H181" s="139"/>
      <c r="I181" s="139"/>
      <c r="J181" s="140" t="s">
        <v>192</v>
      </c>
      <c r="K181" s="141"/>
      <c r="L181" s="141"/>
      <c r="M181" s="141"/>
      <c r="N181" s="141"/>
      <c r="O181" s="141"/>
      <c r="P181" s="142" t="s">
        <v>25</v>
      </c>
      <c r="Q181" s="142"/>
      <c r="R181" s="142"/>
      <c r="S181" s="142"/>
      <c r="T181" s="142"/>
      <c r="U181" s="142"/>
      <c r="V181" s="142"/>
      <c r="W181" s="142"/>
      <c r="X181" s="142"/>
      <c r="Y181" s="143" t="s">
        <v>191</v>
      </c>
      <c r="Z181" s="144"/>
      <c r="AA181" s="144"/>
      <c r="AB181" s="144"/>
      <c r="AC181" s="140" t="s">
        <v>219</v>
      </c>
      <c r="AD181" s="140"/>
      <c r="AE181" s="140"/>
      <c r="AF181" s="140"/>
      <c r="AG181" s="140"/>
      <c r="AH181" s="143" t="s">
        <v>234</v>
      </c>
      <c r="AI181" s="139"/>
      <c r="AJ181" s="139"/>
      <c r="AK181" s="139"/>
      <c r="AL181" s="139" t="s">
        <v>19</v>
      </c>
      <c r="AM181" s="139"/>
      <c r="AN181" s="139"/>
      <c r="AO181" s="145"/>
      <c r="AP181" s="146" t="s">
        <v>193</v>
      </c>
      <c r="AQ181" s="146"/>
      <c r="AR181" s="146"/>
      <c r="AS181" s="146"/>
      <c r="AT181" s="146"/>
      <c r="AU181" s="146"/>
      <c r="AV181" s="146"/>
      <c r="AW181" s="146"/>
      <c r="AX181" s="146"/>
      <c r="AY181">
        <f>$AY$179</f>
        <v>1</v>
      </c>
    </row>
    <row r="182" spans="1:51" ht="45" customHeight="1" x14ac:dyDescent="0.2">
      <c r="A182" s="110">
        <v>1</v>
      </c>
      <c r="B182" s="110">
        <v>1</v>
      </c>
      <c r="C182" s="148" t="s">
        <v>644</v>
      </c>
      <c r="D182" s="148"/>
      <c r="E182" s="148"/>
      <c r="F182" s="148"/>
      <c r="G182" s="148"/>
      <c r="H182" s="148"/>
      <c r="I182" s="148"/>
      <c r="J182" s="137">
        <v>8010401050783</v>
      </c>
      <c r="K182" s="138"/>
      <c r="L182" s="138"/>
      <c r="M182" s="138"/>
      <c r="N182" s="138"/>
      <c r="O182" s="138"/>
      <c r="P182" s="149" t="s">
        <v>643</v>
      </c>
      <c r="Q182" s="149"/>
      <c r="R182" s="149"/>
      <c r="S182" s="149"/>
      <c r="T182" s="149"/>
      <c r="U182" s="149"/>
      <c r="V182" s="149"/>
      <c r="W182" s="149"/>
      <c r="X182" s="149"/>
      <c r="Y182" s="120">
        <v>27.3</v>
      </c>
      <c r="Z182" s="121"/>
      <c r="AA182" s="121"/>
      <c r="AB182" s="122"/>
      <c r="AC182" s="150" t="s">
        <v>236</v>
      </c>
      <c r="AD182" s="151"/>
      <c r="AE182" s="151"/>
      <c r="AF182" s="151"/>
      <c r="AG182" s="151"/>
      <c r="AH182" s="126">
        <v>1</v>
      </c>
      <c r="AI182" s="127"/>
      <c r="AJ182" s="127"/>
      <c r="AK182" s="127"/>
      <c r="AL182" s="128" t="s">
        <v>675</v>
      </c>
      <c r="AM182" s="129"/>
      <c r="AN182" s="129"/>
      <c r="AO182" s="130"/>
      <c r="AP182" s="131"/>
      <c r="AQ182" s="131"/>
      <c r="AR182" s="131"/>
      <c r="AS182" s="131"/>
      <c r="AT182" s="131"/>
      <c r="AU182" s="131"/>
      <c r="AV182" s="131"/>
      <c r="AW182" s="131"/>
      <c r="AX182" s="131"/>
      <c r="AY182">
        <f>$AY$179</f>
        <v>1</v>
      </c>
    </row>
    <row r="183" spans="1:51" ht="45" customHeight="1" x14ac:dyDescent="0.2">
      <c r="A183" s="110">
        <v>2</v>
      </c>
      <c r="B183" s="110">
        <v>1</v>
      </c>
      <c r="C183" s="148" t="s">
        <v>646</v>
      </c>
      <c r="D183" s="148"/>
      <c r="E183" s="148"/>
      <c r="F183" s="148"/>
      <c r="G183" s="148"/>
      <c r="H183" s="148"/>
      <c r="I183" s="148"/>
      <c r="J183" s="137">
        <v>8010401004483</v>
      </c>
      <c r="K183" s="138"/>
      <c r="L183" s="138"/>
      <c r="M183" s="138"/>
      <c r="N183" s="138"/>
      <c r="O183" s="138"/>
      <c r="P183" s="149" t="s">
        <v>645</v>
      </c>
      <c r="Q183" s="149"/>
      <c r="R183" s="149"/>
      <c r="S183" s="149"/>
      <c r="T183" s="149"/>
      <c r="U183" s="149"/>
      <c r="V183" s="149"/>
      <c r="W183" s="149"/>
      <c r="X183" s="149"/>
      <c r="Y183" s="120">
        <v>9</v>
      </c>
      <c r="Z183" s="121"/>
      <c r="AA183" s="121"/>
      <c r="AB183" s="122"/>
      <c r="AC183" s="150" t="s">
        <v>236</v>
      </c>
      <c r="AD183" s="151"/>
      <c r="AE183" s="151"/>
      <c r="AF183" s="151"/>
      <c r="AG183" s="151"/>
      <c r="AH183" s="126">
        <v>2</v>
      </c>
      <c r="AI183" s="127"/>
      <c r="AJ183" s="127"/>
      <c r="AK183" s="127"/>
      <c r="AL183" s="128" t="s">
        <v>675</v>
      </c>
      <c r="AM183" s="129"/>
      <c r="AN183" s="129"/>
      <c r="AO183" s="130"/>
      <c r="AP183" s="131"/>
      <c r="AQ183" s="131"/>
      <c r="AR183" s="131"/>
      <c r="AS183" s="131"/>
      <c r="AT183" s="131"/>
      <c r="AU183" s="131"/>
      <c r="AV183" s="131"/>
      <c r="AW183" s="131"/>
      <c r="AX183" s="131"/>
      <c r="AY183">
        <f>COUNTA($C$183)</f>
        <v>1</v>
      </c>
    </row>
    <row r="184" spans="1:51" ht="24.75" customHeight="1" x14ac:dyDescent="0.2">
      <c r="A184" s="59"/>
      <c r="B184" s="59"/>
      <c r="C184" s="59"/>
      <c r="D184" s="59"/>
      <c r="E184" s="59"/>
      <c r="F184" s="59"/>
      <c r="G184" s="59"/>
      <c r="H184" s="59"/>
      <c r="I184" s="59"/>
      <c r="J184" s="59"/>
      <c r="K184" s="59"/>
      <c r="L184" s="59"/>
      <c r="M184" s="59"/>
      <c r="N184" s="59"/>
      <c r="O184" s="59"/>
      <c r="P184" s="60"/>
      <c r="Q184" s="60"/>
      <c r="R184" s="60"/>
      <c r="S184" s="60"/>
      <c r="T184" s="60"/>
      <c r="U184" s="60"/>
      <c r="V184" s="60"/>
      <c r="W184" s="60"/>
      <c r="X184" s="60"/>
      <c r="Y184" s="61"/>
      <c r="Z184" s="61"/>
      <c r="AA184" s="61"/>
      <c r="AB184" s="61"/>
      <c r="AC184" s="61"/>
      <c r="AD184" s="61"/>
      <c r="AE184" s="61"/>
      <c r="AF184" s="61"/>
      <c r="AG184" s="61"/>
      <c r="AH184" s="61"/>
      <c r="AI184" s="61"/>
      <c r="AJ184" s="61"/>
      <c r="AK184" s="61"/>
      <c r="AL184" s="61"/>
      <c r="AM184" s="61"/>
      <c r="AN184" s="61"/>
      <c r="AO184" s="61"/>
      <c r="AP184" s="60"/>
      <c r="AQ184" s="60"/>
      <c r="AR184" s="60"/>
      <c r="AS184" s="60"/>
      <c r="AT184" s="60"/>
      <c r="AU184" s="60"/>
      <c r="AV184" s="60"/>
      <c r="AW184" s="60"/>
      <c r="AX184" s="60"/>
      <c r="AY184">
        <f>COUNTA($C$187)</f>
        <v>1</v>
      </c>
    </row>
    <row r="185" spans="1:51" ht="24.75" customHeight="1" x14ac:dyDescent="0.2">
      <c r="A185" s="52"/>
      <c r="B185" s="56" t="s">
        <v>165</v>
      </c>
      <c r="C185" s="52"/>
      <c r="D185" s="52"/>
      <c r="E185" s="52"/>
      <c r="F185" s="52"/>
      <c r="G185" s="52"/>
      <c r="H185" s="52"/>
      <c r="I185" s="52"/>
      <c r="J185" s="52"/>
      <c r="K185" s="52"/>
      <c r="L185" s="52"/>
      <c r="M185" s="52"/>
      <c r="N185" s="52"/>
      <c r="O185" s="52"/>
      <c r="P185" s="57"/>
      <c r="Q185" s="57"/>
      <c r="R185" s="57"/>
      <c r="S185" s="57"/>
      <c r="T185" s="57"/>
      <c r="U185" s="57"/>
      <c r="V185" s="57"/>
      <c r="W185" s="57"/>
      <c r="X185" s="57"/>
      <c r="Y185" s="58"/>
      <c r="Z185" s="58"/>
      <c r="AA185" s="58"/>
      <c r="AB185" s="58"/>
      <c r="AC185" s="58"/>
      <c r="AD185" s="58"/>
      <c r="AE185" s="58"/>
      <c r="AF185" s="58"/>
      <c r="AG185" s="58"/>
      <c r="AH185" s="58"/>
      <c r="AI185" s="58"/>
      <c r="AJ185" s="58"/>
      <c r="AK185" s="58"/>
      <c r="AL185" s="58"/>
      <c r="AM185" s="58"/>
      <c r="AN185" s="58"/>
      <c r="AO185" s="58"/>
      <c r="AP185" s="57"/>
      <c r="AQ185" s="57"/>
      <c r="AR185" s="57"/>
      <c r="AS185" s="57"/>
      <c r="AT185" s="57"/>
      <c r="AU185" s="57"/>
      <c r="AV185" s="57"/>
      <c r="AW185" s="57"/>
      <c r="AX185" s="57"/>
      <c r="AY185">
        <f>$AY$184</f>
        <v>1</v>
      </c>
    </row>
    <row r="186" spans="1:51" ht="59.25" customHeight="1" x14ac:dyDescent="0.2">
      <c r="A186" s="139"/>
      <c r="B186" s="139"/>
      <c r="C186" s="139" t="s">
        <v>24</v>
      </c>
      <c r="D186" s="139"/>
      <c r="E186" s="139"/>
      <c r="F186" s="139"/>
      <c r="G186" s="139"/>
      <c r="H186" s="139"/>
      <c r="I186" s="139"/>
      <c r="J186" s="140" t="s">
        <v>192</v>
      </c>
      <c r="K186" s="141"/>
      <c r="L186" s="141"/>
      <c r="M186" s="141"/>
      <c r="N186" s="141"/>
      <c r="O186" s="141"/>
      <c r="P186" s="142" t="s">
        <v>25</v>
      </c>
      <c r="Q186" s="142"/>
      <c r="R186" s="142"/>
      <c r="S186" s="142"/>
      <c r="T186" s="142"/>
      <c r="U186" s="142"/>
      <c r="V186" s="142"/>
      <c r="W186" s="142"/>
      <c r="X186" s="142"/>
      <c r="Y186" s="143" t="s">
        <v>191</v>
      </c>
      <c r="Z186" s="144"/>
      <c r="AA186" s="144"/>
      <c r="AB186" s="144"/>
      <c r="AC186" s="140" t="s">
        <v>219</v>
      </c>
      <c r="AD186" s="140"/>
      <c r="AE186" s="140"/>
      <c r="AF186" s="140"/>
      <c r="AG186" s="140"/>
      <c r="AH186" s="143" t="s">
        <v>234</v>
      </c>
      <c r="AI186" s="139"/>
      <c r="AJ186" s="139"/>
      <c r="AK186" s="139"/>
      <c r="AL186" s="139" t="s">
        <v>19</v>
      </c>
      <c r="AM186" s="139"/>
      <c r="AN186" s="139"/>
      <c r="AO186" s="145"/>
      <c r="AP186" s="146" t="s">
        <v>193</v>
      </c>
      <c r="AQ186" s="146"/>
      <c r="AR186" s="146"/>
      <c r="AS186" s="146"/>
      <c r="AT186" s="146"/>
      <c r="AU186" s="146"/>
      <c r="AV186" s="146"/>
      <c r="AW186" s="146"/>
      <c r="AX186" s="146"/>
      <c r="AY186">
        <f>$AY$184</f>
        <v>1</v>
      </c>
    </row>
    <row r="187" spans="1:51" ht="45" customHeight="1" x14ac:dyDescent="0.2">
      <c r="A187" s="110">
        <v>1</v>
      </c>
      <c r="B187" s="110">
        <v>1</v>
      </c>
      <c r="C187" s="147" t="s">
        <v>698</v>
      </c>
      <c r="D187" s="148"/>
      <c r="E187" s="148"/>
      <c r="F187" s="148"/>
      <c r="G187" s="148"/>
      <c r="H187" s="148"/>
      <c r="I187" s="148"/>
      <c r="J187" s="137">
        <v>5110001004686</v>
      </c>
      <c r="K187" s="138"/>
      <c r="L187" s="138"/>
      <c r="M187" s="138"/>
      <c r="N187" s="138"/>
      <c r="O187" s="138"/>
      <c r="P187" s="149" t="s">
        <v>647</v>
      </c>
      <c r="Q187" s="149"/>
      <c r="R187" s="149"/>
      <c r="S187" s="149"/>
      <c r="T187" s="149"/>
      <c r="U187" s="149"/>
      <c r="V187" s="149"/>
      <c r="W187" s="149"/>
      <c r="X187" s="149"/>
      <c r="Y187" s="120">
        <v>15</v>
      </c>
      <c r="Z187" s="121"/>
      <c r="AA187" s="121"/>
      <c r="AB187" s="122"/>
      <c r="AC187" s="150" t="s">
        <v>235</v>
      </c>
      <c r="AD187" s="151"/>
      <c r="AE187" s="151"/>
      <c r="AF187" s="151"/>
      <c r="AG187" s="151"/>
      <c r="AH187" s="126">
        <v>1</v>
      </c>
      <c r="AI187" s="127"/>
      <c r="AJ187" s="127"/>
      <c r="AK187" s="127"/>
      <c r="AL187" s="128" t="s">
        <v>675</v>
      </c>
      <c r="AM187" s="129"/>
      <c r="AN187" s="129"/>
      <c r="AO187" s="130"/>
      <c r="AP187" s="131"/>
      <c r="AQ187" s="131"/>
      <c r="AR187" s="131"/>
      <c r="AS187" s="131"/>
      <c r="AT187" s="131"/>
      <c r="AU187" s="131"/>
      <c r="AV187" s="131"/>
      <c r="AW187" s="131"/>
      <c r="AX187" s="131"/>
      <c r="AY187">
        <f>$AY$184</f>
        <v>1</v>
      </c>
    </row>
    <row r="188" spans="1:51" ht="45" customHeight="1" x14ac:dyDescent="0.2">
      <c r="A188" s="110">
        <v>2</v>
      </c>
      <c r="B188" s="110">
        <v>1</v>
      </c>
      <c r="C188" s="148" t="s">
        <v>632</v>
      </c>
      <c r="D188" s="148"/>
      <c r="E188" s="148"/>
      <c r="F188" s="148"/>
      <c r="G188" s="148"/>
      <c r="H188" s="148"/>
      <c r="I188" s="148"/>
      <c r="J188" s="137">
        <v>6010001009455</v>
      </c>
      <c r="K188" s="138"/>
      <c r="L188" s="138"/>
      <c r="M188" s="138"/>
      <c r="N188" s="138"/>
      <c r="O188" s="138"/>
      <c r="P188" s="149" t="s">
        <v>631</v>
      </c>
      <c r="Q188" s="149"/>
      <c r="R188" s="149"/>
      <c r="S188" s="149"/>
      <c r="T188" s="149"/>
      <c r="U188" s="149"/>
      <c r="V188" s="149"/>
      <c r="W188" s="149"/>
      <c r="X188" s="149"/>
      <c r="Y188" s="120">
        <v>8.5</v>
      </c>
      <c r="Z188" s="121"/>
      <c r="AA188" s="121"/>
      <c r="AB188" s="122"/>
      <c r="AC188" s="150" t="s">
        <v>236</v>
      </c>
      <c r="AD188" s="151"/>
      <c r="AE188" s="151"/>
      <c r="AF188" s="151"/>
      <c r="AG188" s="151"/>
      <c r="AH188" s="126">
        <v>1</v>
      </c>
      <c r="AI188" s="127"/>
      <c r="AJ188" s="127"/>
      <c r="AK188" s="127"/>
      <c r="AL188" s="128" t="s">
        <v>675</v>
      </c>
      <c r="AM188" s="129"/>
      <c r="AN188" s="129"/>
      <c r="AO188" s="130"/>
      <c r="AP188" s="131"/>
      <c r="AQ188" s="131"/>
      <c r="AR188" s="131"/>
      <c r="AS188" s="131"/>
      <c r="AT188" s="131"/>
      <c r="AU188" s="131"/>
      <c r="AV188" s="131"/>
      <c r="AW188" s="131"/>
      <c r="AX188" s="131"/>
      <c r="AY188">
        <f>COUNTA($C$188)</f>
        <v>1</v>
      </c>
    </row>
    <row r="189" spans="1:51" ht="45" customHeight="1" x14ac:dyDescent="0.2">
      <c r="A189" s="110">
        <v>3</v>
      </c>
      <c r="B189" s="110">
        <v>1</v>
      </c>
      <c r="C189" s="148" t="s">
        <v>639</v>
      </c>
      <c r="D189" s="148"/>
      <c r="E189" s="148"/>
      <c r="F189" s="148"/>
      <c r="G189" s="148"/>
      <c r="H189" s="148"/>
      <c r="I189" s="148"/>
      <c r="J189" s="137">
        <v>6011501006529</v>
      </c>
      <c r="K189" s="138"/>
      <c r="L189" s="138"/>
      <c r="M189" s="138"/>
      <c r="N189" s="138"/>
      <c r="O189" s="138"/>
      <c r="P189" s="155" t="s">
        <v>648</v>
      </c>
      <c r="Q189" s="149"/>
      <c r="R189" s="149"/>
      <c r="S189" s="149"/>
      <c r="T189" s="149"/>
      <c r="U189" s="149"/>
      <c r="V189" s="149"/>
      <c r="W189" s="149"/>
      <c r="X189" s="149"/>
      <c r="Y189" s="120">
        <v>5.7</v>
      </c>
      <c r="Z189" s="121"/>
      <c r="AA189" s="121"/>
      <c r="AB189" s="122"/>
      <c r="AC189" s="150" t="s">
        <v>236</v>
      </c>
      <c r="AD189" s="151"/>
      <c r="AE189" s="151"/>
      <c r="AF189" s="151"/>
      <c r="AG189" s="151"/>
      <c r="AH189" s="156">
        <v>1</v>
      </c>
      <c r="AI189" s="157"/>
      <c r="AJ189" s="157"/>
      <c r="AK189" s="157"/>
      <c r="AL189" s="128" t="s">
        <v>675</v>
      </c>
      <c r="AM189" s="129"/>
      <c r="AN189" s="129"/>
      <c r="AO189" s="130"/>
      <c r="AP189" s="131"/>
      <c r="AQ189" s="131"/>
      <c r="AR189" s="131"/>
      <c r="AS189" s="131"/>
      <c r="AT189" s="131"/>
      <c r="AU189" s="131"/>
      <c r="AV189" s="131"/>
      <c r="AW189" s="131"/>
      <c r="AX189" s="131"/>
      <c r="AY189">
        <f>COUNTA($C$189)</f>
        <v>1</v>
      </c>
    </row>
    <row r="190" spans="1:51" ht="35.1" customHeight="1" x14ac:dyDescent="0.2">
      <c r="A190" s="110">
        <v>4</v>
      </c>
      <c r="B190" s="110">
        <v>1</v>
      </c>
      <c r="C190" s="147" t="s">
        <v>650</v>
      </c>
      <c r="D190" s="148"/>
      <c r="E190" s="148"/>
      <c r="F190" s="148"/>
      <c r="G190" s="148"/>
      <c r="H190" s="148"/>
      <c r="I190" s="148"/>
      <c r="J190" s="137">
        <v>5010001006767</v>
      </c>
      <c r="K190" s="138"/>
      <c r="L190" s="138"/>
      <c r="M190" s="138"/>
      <c r="N190" s="138"/>
      <c r="O190" s="138"/>
      <c r="P190" s="155" t="s">
        <v>649</v>
      </c>
      <c r="Q190" s="149"/>
      <c r="R190" s="149"/>
      <c r="S190" s="149"/>
      <c r="T190" s="149"/>
      <c r="U190" s="149"/>
      <c r="V190" s="149"/>
      <c r="W190" s="149"/>
      <c r="X190" s="149"/>
      <c r="Y190" s="120">
        <v>4.5</v>
      </c>
      <c r="Z190" s="121"/>
      <c r="AA190" s="121"/>
      <c r="AB190" s="122"/>
      <c r="AC190" s="150" t="s">
        <v>235</v>
      </c>
      <c r="AD190" s="151"/>
      <c r="AE190" s="151"/>
      <c r="AF190" s="151"/>
      <c r="AG190" s="151"/>
      <c r="AH190" s="156">
        <v>1</v>
      </c>
      <c r="AI190" s="157"/>
      <c r="AJ190" s="157"/>
      <c r="AK190" s="157"/>
      <c r="AL190" s="128" t="s">
        <v>675</v>
      </c>
      <c r="AM190" s="129"/>
      <c r="AN190" s="129"/>
      <c r="AO190" s="130"/>
      <c r="AP190" s="131"/>
      <c r="AQ190" s="131"/>
      <c r="AR190" s="131"/>
      <c r="AS190" s="131"/>
      <c r="AT190" s="131"/>
      <c r="AU190" s="131"/>
      <c r="AV190" s="131"/>
      <c r="AW190" s="131"/>
      <c r="AX190" s="131"/>
      <c r="AY190">
        <f>COUNTA($C$190)</f>
        <v>1</v>
      </c>
    </row>
    <row r="191" spans="1:51" ht="59.25" customHeight="1" x14ac:dyDescent="0.2">
      <c r="A191" s="110">
        <v>5</v>
      </c>
      <c r="B191" s="110">
        <v>1</v>
      </c>
      <c r="C191" s="148" t="s">
        <v>652</v>
      </c>
      <c r="D191" s="148"/>
      <c r="E191" s="148"/>
      <c r="F191" s="148"/>
      <c r="G191" s="148"/>
      <c r="H191" s="148"/>
      <c r="I191" s="148"/>
      <c r="J191" s="137">
        <v>1010401004481</v>
      </c>
      <c r="K191" s="138"/>
      <c r="L191" s="138"/>
      <c r="M191" s="138"/>
      <c r="N191" s="138"/>
      <c r="O191" s="138"/>
      <c r="P191" s="149" t="s">
        <v>651</v>
      </c>
      <c r="Q191" s="149"/>
      <c r="R191" s="149"/>
      <c r="S191" s="149"/>
      <c r="T191" s="149"/>
      <c r="U191" s="149"/>
      <c r="V191" s="149"/>
      <c r="W191" s="149"/>
      <c r="X191" s="149"/>
      <c r="Y191" s="120">
        <v>4.0999999999999996</v>
      </c>
      <c r="Z191" s="121"/>
      <c r="AA191" s="121"/>
      <c r="AB191" s="122"/>
      <c r="AC191" s="150" t="s">
        <v>235</v>
      </c>
      <c r="AD191" s="151"/>
      <c r="AE191" s="151"/>
      <c r="AF191" s="151"/>
      <c r="AG191" s="151"/>
      <c r="AH191" s="156">
        <v>1</v>
      </c>
      <c r="AI191" s="157"/>
      <c r="AJ191" s="157"/>
      <c r="AK191" s="157"/>
      <c r="AL191" s="128" t="s">
        <v>675</v>
      </c>
      <c r="AM191" s="129"/>
      <c r="AN191" s="129"/>
      <c r="AO191" s="130"/>
      <c r="AP191" s="131"/>
      <c r="AQ191" s="131"/>
      <c r="AR191" s="131"/>
      <c r="AS191" s="131"/>
      <c r="AT191" s="131"/>
      <c r="AU191" s="131"/>
      <c r="AV191" s="131"/>
      <c r="AW191" s="131"/>
      <c r="AX191" s="131"/>
      <c r="AY191">
        <f>COUNTA($C$191)</f>
        <v>1</v>
      </c>
    </row>
    <row r="192" spans="1:51" ht="24.75" customHeight="1" x14ac:dyDescent="0.2">
      <c r="A192" s="59"/>
      <c r="B192" s="59"/>
      <c r="C192" s="59"/>
      <c r="D192" s="59"/>
      <c r="E192" s="59"/>
      <c r="F192" s="59"/>
      <c r="G192" s="59"/>
      <c r="H192" s="59"/>
      <c r="I192" s="59"/>
      <c r="J192" s="59"/>
      <c r="K192" s="59"/>
      <c r="L192" s="59"/>
      <c r="M192" s="59"/>
      <c r="N192" s="59"/>
      <c r="O192" s="59"/>
      <c r="P192" s="60"/>
      <c r="Q192" s="60"/>
      <c r="R192" s="60"/>
      <c r="S192" s="60"/>
      <c r="T192" s="60"/>
      <c r="U192" s="60"/>
      <c r="V192" s="60"/>
      <c r="W192" s="60"/>
      <c r="X192" s="60"/>
      <c r="Y192" s="61"/>
      <c r="Z192" s="61"/>
      <c r="AA192" s="61"/>
      <c r="AB192" s="61"/>
      <c r="AC192" s="61"/>
      <c r="AD192" s="61"/>
      <c r="AE192" s="61"/>
      <c r="AF192" s="61"/>
      <c r="AG192" s="61"/>
      <c r="AH192" s="61"/>
      <c r="AI192" s="61"/>
      <c r="AJ192" s="61"/>
      <c r="AK192" s="61"/>
      <c r="AL192" s="61"/>
      <c r="AM192" s="61"/>
      <c r="AN192" s="61"/>
      <c r="AO192" s="61"/>
      <c r="AP192" s="60"/>
      <c r="AQ192" s="60"/>
      <c r="AR192" s="60"/>
      <c r="AS192" s="60"/>
      <c r="AT192" s="60"/>
      <c r="AU192" s="60"/>
      <c r="AV192" s="60"/>
      <c r="AW192" s="60"/>
      <c r="AX192" s="60"/>
      <c r="AY192">
        <f>COUNTA($C$195)</f>
        <v>1</v>
      </c>
    </row>
    <row r="193" spans="1:51" ht="24.75" customHeight="1" x14ac:dyDescent="0.2">
      <c r="A193" s="52"/>
      <c r="B193" s="56" t="s">
        <v>166</v>
      </c>
      <c r="C193" s="52"/>
      <c r="D193" s="52"/>
      <c r="E193" s="52"/>
      <c r="F193" s="52"/>
      <c r="G193" s="52"/>
      <c r="H193" s="52"/>
      <c r="I193" s="52"/>
      <c r="J193" s="52"/>
      <c r="K193" s="52"/>
      <c r="L193" s="52"/>
      <c r="M193" s="52"/>
      <c r="N193" s="52"/>
      <c r="O193" s="52"/>
      <c r="P193" s="57"/>
      <c r="Q193" s="57"/>
      <c r="R193" s="57"/>
      <c r="S193" s="57"/>
      <c r="T193" s="57"/>
      <c r="U193" s="57"/>
      <c r="V193" s="57"/>
      <c r="W193" s="57"/>
      <c r="X193" s="57"/>
      <c r="Y193" s="58"/>
      <c r="Z193" s="58"/>
      <c r="AA193" s="58"/>
      <c r="AB193" s="58"/>
      <c r="AC193" s="58"/>
      <c r="AD193" s="58"/>
      <c r="AE193" s="58"/>
      <c r="AF193" s="58"/>
      <c r="AG193" s="58"/>
      <c r="AH193" s="58"/>
      <c r="AI193" s="58"/>
      <c r="AJ193" s="58"/>
      <c r="AK193" s="58"/>
      <c r="AL193" s="58"/>
      <c r="AM193" s="58"/>
      <c r="AN193" s="58"/>
      <c r="AO193" s="58"/>
      <c r="AP193" s="57"/>
      <c r="AQ193" s="57"/>
      <c r="AR193" s="57"/>
      <c r="AS193" s="57"/>
      <c r="AT193" s="57"/>
      <c r="AU193" s="57"/>
      <c r="AV193" s="57"/>
      <c r="AW193" s="57"/>
      <c r="AX193" s="57"/>
      <c r="AY193">
        <f>$AY$192</f>
        <v>1</v>
      </c>
    </row>
    <row r="194" spans="1:51" ht="59.25" customHeight="1" x14ac:dyDescent="0.2">
      <c r="A194" s="139"/>
      <c r="B194" s="139"/>
      <c r="C194" s="139" t="s">
        <v>24</v>
      </c>
      <c r="D194" s="139"/>
      <c r="E194" s="139"/>
      <c r="F194" s="139"/>
      <c r="G194" s="139"/>
      <c r="H194" s="139"/>
      <c r="I194" s="139"/>
      <c r="J194" s="140" t="s">
        <v>192</v>
      </c>
      <c r="K194" s="141"/>
      <c r="L194" s="141"/>
      <c r="M194" s="141"/>
      <c r="N194" s="141"/>
      <c r="O194" s="141"/>
      <c r="P194" s="142" t="s">
        <v>25</v>
      </c>
      <c r="Q194" s="142"/>
      <c r="R194" s="142"/>
      <c r="S194" s="142"/>
      <c r="T194" s="142"/>
      <c r="U194" s="142"/>
      <c r="V194" s="142"/>
      <c r="W194" s="142"/>
      <c r="X194" s="142"/>
      <c r="Y194" s="143" t="s">
        <v>191</v>
      </c>
      <c r="Z194" s="144"/>
      <c r="AA194" s="144"/>
      <c r="AB194" s="144"/>
      <c r="AC194" s="140" t="s">
        <v>219</v>
      </c>
      <c r="AD194" s="140"/>
      <c r="AE194" s="140"/>
      <c r="AF194" s="140"/>
      <c r="AG194" s="140"/>
      <c r="AH194" s="143" t="s">
        <v>234</v>
      </c>
      <c r="AI194" s="139"/>
      <c r="AJ194" s="139"/>
      <c r="AK194" s="139"/>
      <c r="AL194" s="139" t="s">
        <v>19</v>
      </c>
      <c r="AM194" s="139"/>
      <c r="AN194" s="139"/>
      <c r="AO194" s="145"/>
      <c r="AP194" s="146" t="s">
        <v>193</v>
      </c>
      <c r="AQ194" s="146"/>
      <c r="AR194" s="146"/>
      <c r="AS194" s="146"/>
      <c r="AT194" s="146"/>
      <c r="AU194" s="146"/>
      <c r="AV194" s="146"/>
      <c r="AW194" s="146"/>
      <c r="AX194" s="146"/>
      <c r="AY194">
        <f>$AY$192</f>
        <v>1</v>
      </c>
    </row>
    <row r="195" spans="1:51" ht="35.1" customHeight="1" x14ac:dyDescent="0.2">
      <c r="A195" s="110">
        <v>1</v>
      </c>
      <c r="B195" s="110">
        <v>1</v>
      </c>
      <c r="C195" s="148" t="s">
        <v>653</v>
      </c>
      <c r="D195" s="148"/>
      <c r="E195" s="148"/>
      <c r="F195" s="148"/>
      <c r="G195" s="148"/>
      <c r="H195" s="148"/>
      <c r="I195" s="148"/>
      <c r="J195" s="137">
        <v>1011005000041</v>
      </c>
      <c r="K195" s="138"/>
      <c r="L195" s="138"/>
      <c r="M195" s="138"/>
      <c r="N195" s="138"/>
      <c r="O195" s="138"/>
      <c r="P195" s="155" t="s">
        <v>654</v>
      </c>
      <c r="Q195" s="149"/>
      <c r="R195" s="149"/>
      <c r="S195" s="149"/>
      <c r="T195" s="149"/>
      <c r="U195" s="149"/>
      <c r="V195" s="149"/>
      <c r="W195" s="149"/>
      <c r="X195" s="149"/>
      <c r="Y195" s="120">
        <v>94.1</v>
      </c>
      <c r="Z195" s="121"/>
      <c r="AA195" s="121"/>
      <c r="AB195" s="122"/>
      <c r="AC195" s="150" t="s">
        <v>236</v>
      </c>
      <c r="AD195" s="151"/>
      <c r="AE195" s="151"/>
      <c r="AF195" s="151"/>
      <c r="AG195" s="151"/>
      <c r="AH195" s="126">
        <v>2</v>
      </c>
      <c r="AI195" s="127"/>
      <c r="AJ195" s="127"/>
      <c r="AK195" s="127"/>
      <c r="AL195" s="128" t="s">
        <v>675</v>
      </c>
      <c r="AM195" s="129"/>
      <c r="AN195" s="129"/>
      <c r="AO195" s="130"/>
      <c r="AP195" s="131"/>
      <c r="AQ195" s="131"/>
      <c r="AR195" s="131"/>
      <c r="AS195" s="131"/>
      <c r="AT195" s="131"/>
      <c r="AU195" s="131"/>
      <c r="AV195" s="131"/>
      <c r="AW195" s="131"/>
      <c r="AX195" s="131"/>
      <c r="AY195">
        <f>$AY$192</f>
        <v>1</v>
      </c>
    </row>
    <row r="196" spans="1:51" ht="35.1" customHeight="1" x14ac:dyDescent="0.2">
      <c r="A196" s="110">
        <v>2</v>
      </c>
      <c r="B196" s="110">
        <v>1</v>
      </c>
      <c r="C196" s="148" t="s">
        <v>639</v>
      </c>
      <c r="D196" s="148"/>
      <c r="E196" s="148"/>
      <c r="F196" s="148"/>
      <c r="G196" s="148"/>
      <c r="H196" s="148"/>
      <c r="I196" s="148"/>
      <c r="J196" s="137">
        <v>6011501006529</v>
      </c>
      <c r="K196" s="138"/>
      <c r="L196" s="138"/>
      <c r="M196" s="138"/>
      <c r="N196" s="138"/>
      <c r="O196" s="138"/>
      <c r="P196" s="149" t="s">
        <v>655</v>
      </c>
      <c r="Q196" s="149"/>
      <c r="R196" s="149"/>
      <c r="S196" s="149"/>
      <c r="T196" s="149"/>
      <c r="U196" s="149"/>
      <c r="V196" s="149"/>
      <c r="W196" s="149"/>
      <c r="X196" s="149"/>
      <c r="Y196" s="120">
        <v>7</v>
      </c>
      <c r="Z196" s="121"/>
      <c r="AA196" s="121"/>
      <c r="AB196" s="122"/>
      <c r="AC196" s="150" t="s">
        <v>236</v>
      </c>
      <c r="AD196" s="151"/>
      <c r="AE196" s="151"/>
      <c r="AF196" s="151"/>
      <c r="AG196" s="151"/>
      <c r="AH196" s="126">
        <v>2</v>
      </c>
      <c r="AI196" s="127"/>
      <c r="AJ196" s="127"/>
      <c r="AK196" s="127"/>
      <c r="AL196" s="128" t="s">
        <v>675</v>
      </c>
      <c r="AM196" s="129"/>
      <c r="AN196" s="129"/>
      <c r="AO196" s="130"/>
      <c r="AP196" s="131"/>
      <c r="AQ196" s="131"/>
      <c r="AR196" s="131"/>
      <c r="AS196" s="131"/>
      <c r="AT196" s="131"/>
      <c r="AU196" s="131"/>
      <c r="AV196" s="131"/>
      <c r="AW196" s="131"/>
      <c r="AX196" s="131"/>
      <c r="AY196">
        <f>COUNTA($C$196)</f>
        <v>1</v>
      </c>
    </row>
    <row r="197" spans="1:51" ht="24.75" customHeight="1" x14ac:dyDescent="0.2">
      <c r="A197" s="59"/>
      <c r="B197" s="59"/>
      <c r="C197" s="59"/>
      <c r="D197" s="59"/>
      <c r="E197" s="59"/>
      <c r="F197" s="59"/>
      <c r="G197" s="59"/>
      <c r="H197" s="59"/>
      <c r="I197" s="59"/>
      <c r="J197" s="59"/>
      <c r="K197" s="59"/>
      <c r="L197" s="59"/>
      <c r="M197" s="59"/>
      <c r="N197" s="59"/>
      <c r="O197" s="59"/>
      <c r="P197" s="60"/>
      <c r="Q197" s="60"/>
      <c r="R197" s="60"/>
      <c r="S197" s="60"/>
      <c r="T197" s="60"/>
      <c r="U197" s="60"/>
      <c r="V197" s="60"/>
      <c r="W197" s="60"/>
      <c r="X197" s="60"/>
      <c r="Y197" s="61"/>
      <c r="Z197" s="61"/>
      <c r="AA197" s="61"/>
      <c r="AB197" s="61"/>
      <c r="AC197" s="61"/>
      <c r="AD197" s="61"/>
      <c r="AE197" s="61"/>
      <c r="AF197" s="61"/>
      <c r="AG197" s="61"/>
      <c r="AH197" s="61"/>
      <c r="AI197" s="61"/>
      <c r="AJ197" s="61"/>
      <c r="AK197" s="61"/>
      <c r="AL197" s="61"/>
      <c r="AM197" s="61"/>
      <c r="AN197" s="61"/>
      <c r="AO197" s="61"/>
      <c r="AP197" s="60"/>
      <c r="AQ197" s="60"/>
      <c r="AR197" s="60"/>
      <c r="AS197" s="60"/>
      <c r="AT197" s="60"/>
      <c r="AU197" s="60"/>
      <c r="AV197" s="60"/>
      <c r="AW197" s="60"/>
      <c r="AX197" s="60"/>
      <c r="AY197">
        <f>COUNTA($C$200)</f>
        <v>1</v>
      </c>
    </row>
    <row r="198" spans="1:51" ht="24.75" customHeight="1" x14ac:dyDescent="0.2">
      <c r="A198" s="52"/>
      <c r="B198" s="56" t="s">
        <v>167</v>
      </c>
      <c r="C198" s="52"/>
      <c r="D198" s="52"/>
      <c r="E198" s="52"/>
      <c r="F198" s="52"/>
      <c r="G198" s="52"/>
      <c r="H198" s="52"/>
      <c r="I198" s="52"/>
      <c r="J198" s="52"/>
      <c r="K198" s="52"/>
      <c r="L198" s="52"/>
      <c r="M198" s="52"/>
      <c r="N198" s="52"/>
      <c r="O198" s="52"/>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c r="AY198">
        <f>$AY$197</f>
        <v>1</v>
      </c>
    </row>
    <row r="199" spans="1:51" ht="59.25" customHeight="1" x14ac:dyDescent="0.2">
      <c r="A199" s="139"/>
      <c r="B199" s="139"/>
      <c r="C199" s="139" t="s">
        <v>24</v>
      </c>
      <c r="D199" s="139"/>
      <c r="E199" s="139"/>
      <c r="F199" s="139"/>
      <c r="G199" s="139"/>
      <c r="H199" s="139"/>
      <c r="I199" s="139"/>
      <c r="J199" s="140" t="s">
        <v>192</v>
      </c>
      <c r="K199" s="141"/>
      <c r="L199" s="141"/>
      <c r="M199" s="141"/>
      <c r="N199" s="141"/>
      <c r="O199" s="141"/>
      <c r="P199" s="142" t="s">
        <v>25</v>
      </c>
      <c r="Q199" s="142"/>
      <c r="R199" s="142"/>
      <c r="S199" s="142"/>
      <c r="T199" s="142"/>
      <c r="U199" s="142"/>
      <c r="V199" s="142"/>
      <c r="W199" s="142"/>
      <c r="X199" s="142"/>
      <c r="Y199" s="143" t="s">
        <v>191</v>
      </c>
      <c r="Z199" s="144"/>
      <c r="AA199" s="144"/>
      <c r="AB199" s="144"/>
      <c r="AC199" s="140" t="s">
        <v>219</v>
      </c>
      <c r="AD199" s="140"/>
      <c r="AE199" s="140"/>
      <c r="AF199" s="140"/>
      <c r="AG199" s="140"/>
      <c r="AH199" s="143" t="s">
        <v>234</v>
      </c>
      <c r="AI199" s="139"/>
      <c r="AJ199" s="139"/>
      <c r="AK199" s="139"/>
      <c r="AL199" s="139" t="s">
        <v>19</v>
      </c>
      <c r="AM199" s="139"/>
      <c r="AN199" s="139"/>
      <c r="AO199" s="145"/>
      <c r="AP199" s="146" t="s">
        <v>193</v>
      </c>
      <c r="AQ199" s="146"/>
      <c r="AR199" s="146"/>
      <c r="AS199" s="146"/>
      <c r="AT199" s="146"/>
      <c r="AU199" s="146"/>
      <c r="AV199" s="146"/>
      <c r="AW199" s="146"/>
      <c r="AX199" s="146"/>
      <c r="AY199">
        <f>$AY$197</f>
        <v>1</v>
      </c>
    </row>
    <row r="200" spans="1:51" ht="34.950000000000003" customHeight="1" x14ac:dyDescent="0.2">
      <c r="A200" s="110">
        <v>1</v>
      </c>
      <c r="B200" s="110">
        <v>1</v>
      </c>
      <c r="C200" s="148" t="s">
        <v>723</v>
      </c>
      <c r="D200" s="148"/>
      <c r="E200" s="148"/>
      <c r="F200" s="148"/>
      <c r="G200" s="148"/>
      <c r="H200" s="148"/>
      <c r="I200" s="148"/>
      <c r="J200" s="137">
        <v>6010001011147</v>
      </c>
      <c r="K200" s="138"/>
      <c r="L200" s="138"/>
      <c r="M200" s="138"/>
      <c r="N200" s="138"/>
      <c r="O200" s="138"/>
      <c r="P200" s="149" t="s">
        <v>719</v>
      </c>
      <c r="Q200" s="149"/>
      <c r="R200" s="149"/>
      <c r="S200" s="149"/>
      <c r="T200" s="149"/>
      <c r="U200" s="149"/>
      <c r="V200" s="149"/>
      <c r="W200" s="149"/>
      <c r="X200" s="149"/>
      <c r="Y200" s="120">
        <v>18.399999999999999</v>
      </c>
      <c r="Z200" s="121"/>
      <c r="AA200" s="121"/>
      <c r="AB200" s="122"/>
      <c r="AC200" s="150" t="s">
        <v>236</v>
      </c>
      <c r="AD200" s="151"/>
      <c r="AE200" s="151"/>
      <c r="AF200" s="151"/>
      <c r="AG200" s="151"/>
      <c r="AH200" s="126">
        <v>1</v>
      </c>
      <c r="AI200" s="127"/>
      <c r="AJ200" s="127"/>
      <c r="AK200" s="127"/>
      <c r="AL200" s="128" t="s">
        <v>675</v>
      </c>
      <c r="AM200" s="129"/>
      <c r="AN200" s="129"/>
      <c r="AO200" s="130"/>
      <c r="AP200" s="131"/>
      <c r="AQ200" s="131"/>
      <c r="AR200" s="131"/>
      <c r="AS200" s="131"/>
      <c r="AT200" s="131"/>
      <c r="AU200" s="131"/>
      <c r="AV200" s="131"/>
      <c r="AW200" s="131"/>
      <c r="AX200" s="131"/>
      <c r="AY200">
        <f>$AY$197</f>
        <v>1</v>
      </c>
    </row>
    <row r="201" spans="1:51" ht="24.75" customHeight="1" x14ac:dyDescent="0.2">
      <c r="A201" s="59"/>
      <c r="B201" s="59"/>
      <c r="C201" s="59"/>
      <c r="D201" s="59"/>
      <c r="E201" s="59"/>
      <c r="F201" s="59"/>
      <c r="G201" s="59"/>
      <c r="H201" s="59"/>
      <c r="I201" s="59"/>
      <c r="J201" s="59"/>
      <c r="K201" s="59"/>
      <c r="L201" s="59"/>
      <c r="M201" s="59"/>
      <c r="N201" s="59"/>
      <c r="O201" s="59"/>
      <c r="P201" s="60"/>
      <c r="Q201" s="60"/>
      <c r="R201" s="60"/>
      <c r="S201" s="60"/>
      <c r="T201" s="60"/>
      <c r="U201" s="60"/>
      <c r="V201" s="60"/>
      <c r="W201" s="60"/>
      <c r="X201" s="60"/>
      <c r="Y201" s="61"/>
      <c r="Z201" s="61"/>
      <c r="AA201" s="61"/>
      <c r="AB201" s="61"/>
      <c r="AC201" s="61"/>
      <c r="AD201" s="61"/>
      <c r="AE201" s="61"/>
      <c r="AF201" s="61"/>
      <c r="AG201" s="61"/>
      <c r="AH201" s="61"/>
      <c r="AI201" s="61"/>
      <c r="AJ201" s="61"/>
      <c r="AK201" s="61"/>
      <c r="AL201" s="61"/>
      <c r="AM201" s="61"/>
      <c r="AN201" s="61"/>
      <c r="AO201" s="61"/>
      <c r="AP201" s="60"/>
      <c r="AQ201" s="60"/>
      <c r="AR201" s="60"/>
      <c r="AS201" s="60"/>
      <c r="AT201" s="60"/>
      <c r="AU201" s="60"/>
      <c r="AV201" s="60"/>
      <c r="AW201" s="60"/>
      <c r="AX201" s="60"/>
      <c r="AY201">
        <f>COUNTA($C$204)</f>
        <v>1</v>
      </c>
    </row>
    <row r="202" spans="1:51" ht="24.75" customHeight="1" x14ac:dyDescent="0.2">
      <c r="A202" s="52"/>
      <c r="B202" s="56" t="s">
        <v>168</v>
      </c>
      <c r="C202" s="52"/>
      <c r="D202" s="52"/>
      <c r="E202" s="52"/>
      <c r="F202" s="52"/>
      <c r="G202" s="52"/>
      <c r="H202" s="52"/>
      <c r="I202" s="52"/>
      <c r="J202" s="52"/>
      <c r="K202" s="52"/>
      <c r="L202" s="52"/>
      <c r="M202" s="52"/>
      <c r="N202" s="52"/>
      <c r="O202" s="52"/>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c r="AY202">
        <f>$AY$201</f>
        <v>1</v>
      </c>
    </row>
    <row r="203" spans="1:51" ht="59.25" customHeight="1" x14ac:dyDescent="0.2">
      <c r="A203" s="139"/>
      <c r="B203" s="139"/>
      <c r="C203" s="139" t="s">
        <v>24</v>
      </c>
      <c r="D203" s="139"/>
      <c r="E203" s="139"/>
      <c r="F203" s="139"/>
      <c r="G203" s="139"/>
      <c r="H203" s="139"/>
      <c r="I203" s="139"/>
      <c r="J203" s="140" t="s">
        <v>192</v>
      </c>
      <c r="K203" s="141"/>
      <c r="L203" s="141"/>
      <c r="M203" s="141"/>
      <c r="N203" s="141"/>
      <c r="O203" s="141"/>
      <c r="P203" s="142" t="s">
        <v>25</v>
      </c>
      <c r="Q203" s="142"/>
      <c r="R203" s="142"/>
      <c r="S203" s="142"/>
      <c r="T203" s="142"/>
      <c r="U203" s="142"/>
      <c r="V203" s="142"/>
      <c r="W203" s="142"/>
      <c r="X203" s="142"/>
      <c r="Y203" s="143" t="s">
        <v>191</v>
      </c>
      <c r="Z203" s="144"/>
      <c r="AA203" s="144"/>
      <c r="AB203" s="144"/>
      <c r="AC203" s="140" t="s">
        <v>219</v>
      </c>
      <c r="AD203" s="140"/>
      <c r="AE203" s="140"/>
      <c r="AF203" s="140"/>
      <c r="AG203" s="140"/>
      <c r="AH203" s="143" t="s">
        <v>234</v>
      </c>
      <c r="AI203" s="139"/>
      <c r="AJ203" s="139"/>
      <c r="AK203" s="139"/>
      <c r="AL203" s="139" t="s">
        <v>19</v>
      </c>
      <c r="AM203" s="139"/>
      <c r="AN203" s="139"/>
      <c r="AO203" s="145"/>
      <c r="AP203" s="146" t="s">
        <v>193</v>
      </c>
      <c r="AQ203" s="146"/>
      <c r="AR203" s="146"/>
      <c r="AS203" s="146"/>
      <c r="AT203" s="146"/>
      <c r="AU203" s="146"/>
      <c r="AV203" s="146"/>
      <c r="AW203" s="146"/>
      <c r="AX203" s="146"/>
      <c r="AY203">
        <f>$AY$201</f>
        <v>1</v>
      </c>
    </row>
    <row r="204" spans="1:51" ht="55.2" customHeight="1" x14ac:dyDescent="0.2">
      <c r="A204" s="110">
        <v>1</v>
      </c>
      <c r="B204" s="110">
        <v>1</v>
      </c>
      <c r="C204" s="147" t="s">
        <v>688</v>
      </c>
      <c r="D204" s="148"/>
      <c r="E204" s="148"/>
      <c r="F204" s="148"/>
      <c r="G204" s="148"/>
      <c r="H204" s="148"/>
      <c r="I204" s="148"/>
      <c r="J204" s="137">
        <v>5011001036960</v>
      </c>
      <c r="K204" s="138"/>
      <c r="L204" s="138"/>
      <c r="M204" s="138"/>
      <c r="N204" s="138"/>
      <c r="O204" s="138"/>
      <c r="P204" s="155" t="s">
        <v>689</v>
      </c>
      <c r="Q204" s="149"/>
      <c r="R204" s="149"/>
      <c r="S204" s="149"/>
      <c r="T204" s="149"/>
      <c r="U204" s="149"/>
      <c r="V204" s="149"/>
      <c r="W204" s="149"/>
      <c r="X204" s="149"/>
      <c r="Y204" s="120">
        <v>14.3</v>
      </c>
      <c r="Z204" s="121"/>
      <c r="AA204" s="121"/>
      <c r="AB204" s="122"/>
      <c r="AC204" s="150" t="s">
        <v>235</v>
      </c>
      <c r="AD204" s="151"/>
      <c r="AE204" s="151"/>
      <c r="AF204" s="151"/>
      <c r="AG204" s="151"/>
      <c r="AH204" s="126">
        <v>1</v>
      </c>
      <c r="AI204" s="127"/>
      <c r="AJ204" s="127"/>
      <c r="AK204" s="127"/>
      <c r="AL204" s="128" t="s">
        <v>266</v>
      </c>
      <c r="AM204" s="129"/>
      <c r="AN204" s="129"/>
      <c r="AO204" s="130"/>
      <c r="AP204" s="131"/>
      <c r="AQ204" s="131"/>
      <c r="AR204" s="131"/>
      <c r="AS204" s="131"/>
      <c r="AT204" s="131"/>
      <c r="AU204" s="131"/>
      <c r="AV204" s="131"/>
      <c r="AW204" s="131"/>
      <c r="AX204" s="131"/>
      <c r="AY204">
        <f>$AY$201</f>
        <v>1</v>
      </c>
    </row>
    <row r="205" spans="1:51" ht="35.1" customHeight="1" x14ac:dyDescent="0.2">
      <c r="A205" s="110">
        <v>2</v>
      </c>
      <c r="B205" s="110">
        <v>1</v>
      </c>
      <c r="C205" s="148" t="s">
        <v>723</v>
      </c>
      <c r="D205" s="148"/>
      <c r="E205" s="148"/>
      <c r="F205" s="148"/>
      <c r="G205" s="148"/>
      <c r="H205" s="148"/>
      <c r="I205" s="148"/>
      <c r="J205" s="137">
        <v>6010001011147</v>
      </c>
      <c r="K205" s="138"/>
      <c r="L205" s="138"/>
      <c r="M205" s="138"/>
      <c r="N205" s="138"/>
      <c r="O205" s="138"/>
      <c r="P205" s="149" t="s">
        <v>719</v>
      </c>
      <c r="Q205" s="149"/>
      <c r="R205" s="149"/>
      <c r="S205" s="149"/>
      <c r="T205" s="149"/>
      <c r="U205" s="149"/>
      <c r="V205" s="149"/>
      <c r="W205" s="149"/>
      <c r="X205" s="149"/>
      <c r="Y205" s="120">
        <v>18.399999999999999</v>
      </c>
      <c r="Z205" s="121"/>
      <c r="AA205" s="121"/>
      <c r="AB205" s="122"/>
      <c r="AC205" s="150" t="s">
        <v>236</v>
      </c>
      <c r="AD205" s="151"/>
      <c r="AE205" s="151"/>
      <c r="AF205" s="151"/>
      <c r="AG205" s="151"/>
      <c r="AH205" s="152" t="s">
        <v>266</v>
      </c>
      <c r="AI205" s="153"/>
      <c r="AJ205" s="153"/>
      <c r="AK205" s="154"/>
      <c r="AL205" s="128" t="s">
        <v>266</v>
      </c>
      <c r="AM205" s="129"/>
      <c r="AN205" s="129"/>
      <c r="AO205" s="130"/>
      <c r="AP205" s="131"/>
      <c r="AQ205" s="131"/>
      <c r="AR205" s="131"/>
      <c r="AS205" s="131"/>
      <c r="AT205" s="131"/>
      <c r="AU205" s="131"/>
      <c r="AV205" s="131"/>
      <c r="AW205" s="131"/>
      <c r="AX205" s="131"/>
      <c r="AY205">
        <f>COUNTA($C$205)</f>
        <v>1</v>
      </c>
    </row>
    <row r="206" spans="1:51" ht="24.75" customHeight="1" x14ac:dyDescent="0.2">
      <c r="A206" s="59"/>
      <c r="B206" s="59"/>
      <c r="C206" s="59"/>
      <c r="D206" s="59"/>
      <c r="E206" s="59"/>
      <c r="F206" s="59"/>
      <c r="G206" s="59"/>
      <c r="H206" s="59"/>
      <c r="I206" s="59"/>
      <c r="J206" s="59"/>
      <c r="K206" s="59"/>
      <c r="L206" s="59"/>
      <c r="M206" s="59"/>
      <c r="N206" s="59"/>
      <c r="O206" s="59"/>
      <c r="P206" s="60"/>
      <c r="Q206" s="60"/>
      <c r="R206" s="60"/>
      <c r="S206" s="60"/>
      <c r="T206" s="60"/>
      <c r="U206" s="60"/>
      <c r="V206" s="60"/>
      <c r="W206" s="60"/>
      <c r="X206" s="60"/>
      <c r="Y206" s="61"/>
      <c r="Z206" s="61"/>
      <c r="AA206" s="61"/>
      <c r="AB206" s="61"/>
      <c r="AC206" s="61"/>
      <c r="AD206" s="61"/>
      <c r="AE206" s="61"/>
      <c r="AF206" s="61"/>
      <c r="AG206" s="61"/>
      <c r="AH206" s="61"/>
      <c r="AI206" s="61"/>
      <c r="AJ206" s="61"/>
      <c r="AK206" s="61"/>
      <c r="AL206" s="61"/>
      <c r="AM206" s="61"/>
      <c r="AN206" s="61"/>
      <c r="AO206" s="61"/>
      <c r="AP206" s="60"/>
      <c r="AQ206" s="60"/>
      <c r="AR206" s="60"/>
      <c r="AS206" s="60"/>
      <c r="AT206" s="60"/>
      <c r="AU206" s="60"/>
      <c r="AV206" s="60"/>
      <c r="AW206" s="60"/>
      <c r="AX206" s="60"/>
      <c r="AY206">
        <f>COUNTA($C$209)</f>
        <v>1</v>
      </c>
    </row>
    <row r="207" spans="1:51" ht="24.75" customHeight="1" x14ac:dyDescent="0.2">
      <c r="A207" s="52"/>
      <c r="B207" s="56" t="s">
        <v>169</v>
      </c>
      <c r="C207" s="52"/>
      <c r="D207" s="52"/>
      <c r="E207" s="52"/>
      <c r="F207" s="52"/>
      <c r="G207" s="52"/>
      <c r="H207" s="52"/>
      <c r="I207" s="52"/>
      <c r="J207" s="52"/>
      <c r="K207" s="52"/>
      <c r="L207" s="52"/>
      <c r="M207" s="52"/>
      <c r="N207" s="52"/>
      <c r="O207" s="52"/>
      <c r="P207" s="57"/>
      <c r="Q207" s="57"/>
      <c r="R207" s="57"/>
      <c r="S207" s="57"/>
      <c r="T207" s="57"/>
      <c r="U207" s="57"/>
      <c r="V207" s="57"/>
      <c r="W207" s="57"/>
      <c r="X207" s="57"/>
      <c r="Y207" s="58"/>
      <c r="Z207" s="58"/>
      <c r="AA207" s="58"/>
      <c r="AB207" s="58"/>
      <c r="AC207" s="58"/>
      <c r="AD207" s="58"/>
      <c r="AE207" s="58"/>
      <c r="AF207" s="58"/>
      <c r="AG207" s="58"/>
      <c r="AH207" s="58"/>
      <c r="AI207" s="58"/>
      <c r="AJ207" s="58"/>
      <c r="AK207" s="58"/>
      <c r="AL207" s="58"/>
      <c r="AM207" s="58"/>
      <c r="AN207" s="58"/>
      <c r="AO207" s="58"/>
      <c r="AP207" s="57"/>
      <c r="AQ207" s="57"/>
      <c r="AR207" s="57"/>
      <c r="AS207" s="57"/>
      <c r="AT207" s="57"/>
      <c r="AU207" s="57"/>
      <c r="AV207" s="57"/>
      <c r="AW207" s="57"/>
      <c r="AX207" s="57"/>
      <c r="AY207">
        <f>$AY$206</f>
        <v>1</v>
      </c>
    </row>
    <row r="208" spans="1:51" ht="59.25" customHeight="1" x14ac:dyDescent="0.2">
      <c r="A208" s="139"/>
      <c r="B208" s="139"/>
      <c r="C208" s="139" t="s">
        <v>24</v>
      </c>
      <c r="D208" s="139"/>
      <c r="E208" s="139"/>
      <c r="F208" s="139"/>
      <c r="G208" s="139"/>
      <c r="H208" s="139"/>
      <c r="I208" s="139"/>
      <c r="J208" s="140" t="s">
        <v>192</v>
      </c>
      <c r="K208" s="141"/>
      <c r="L208" s="141"/>
      <c r="M208" s="141"/>
      <c r="N208" s="141"/>
      <c r="O208" s="141"/>
      <c r="P208" s="142" t="s">
        <v>25</v>
      </c>
      <c r="Q208" s="142"/>
      <c r="R208" s="142"/>
      <c r="S208" s="142"/>
      <c r="T208" s="142"/>
      <c r="U208" s="142"/>
      <c r="V208" s="142"/>
      <c r="W208" s="142"/>
      <c r="X208" s="142"/>
      <c r="Y208" s="143" t="s">
        <v>191</v>
      </c>
      <c r="Z208" s="144"/>
      <c r="AA208" s="144"/>
      <c r="AB208" s="144"/>
      <c r="AC208" s="140" t="s">
        <v>219</v>
      </c>
      <c r="AD208" s="140"/>
      <c r="AE208" s="140"/>
      <c r="AF208" s="140"/>
      <c r="AG208" s="140"/>
      <c r="AH208" s="143" t="s">
        <v>234</v>
      </c>
      <c r="AI208" s="139"/>
      <c r="AJ208" s="139"/>
      <c r="AK208" s="139"/>
      <c r="AL208" s="139" t="s">
        <v>19</v>
      </c>
      <c r="AM208" s="139"/>
      <c r="AN208" s="139"/>
      <c r="AO208" s="145"/>
      <c r="AP208" s="146" t="s">
        <v>193</v>
      </c>
      <c r="AQ208" s="146"/>
      <c r="AR208" s="146"/>
      <c r="AS208" s="146"/>
      <c r="AT208" s="146"/>
      <c r="AU208" s="146"/>
      <c r="AV208" s="146"/>
      <c r="AW208" s="146"/>
      <c r="AX208" s="146"/>
      <c r="AY208">
        <f>$AY$206</f>
        <v>1</v>
      </c>
    </row>
    <row r="209" spans="1:51" ht="48.75" customHeight="1" x14ac:dyDescent="0.2">
      <c r="A209" s="110">
        <v>1</v>
      </c>
      <c r="B209" s="110">
        <v>1</v>
      </c>
      <c r="C209" s="147" t="s">
        <v>676</v>
      </c>
      <c r="D209" s="148"/>
      <c r="E209" s="148"/>
      <c r="F209" s="148"/>
      <c r="G209" s="148"/>
      <c r="H209" s="148"/>
      <c r="I209" s="148"/>
      <c r="J209" s="137">
        <v>3010401004372</v>
      </c>
      <c r="K209" s="138"/>
      <c r="L209" s="138"/>
      <c r="M209" s="138"/>
      <c r="N209" s="138"/>
      <c r="O209" s="138"/>
      <c r="P209" s="149" t="s">
        <v>656</v>
      </c>
      <c r="Q209" s="149"/>
      <c r="R209" s="149"/>
      <c r="S209" s="149"/>
      <c r="T209" s="149"/>
      <c r="U209" s="149"/>
      <c r="V209" s="149"/>
      <c r="W209" s="149"/>
      <c r="X209" s="149"/>
      <c r="Y209" s="120">
        <v>7</v>
      </c>
      <c r="Z209" s="121"/>
      <c r="AA209" s="121"/>
      <c r="AB209" s="122"/>
      <c r="AC209" s="150" t="s">
        <v>242</v>
      </c>
      <c r="AD209" s="151"/>
      <c r="AE209" s="151"/>
      <c r="AF209" s="151"/>
      <c r="AG209" s="151"/>
      <c r="AH209" s="126" t="s">
        <v>696</v>
      </c>
      <c r="AI209" s="127"/>
      <c r="AJ209" s="127"/>
      <c r="AK209" s="127"/>
      <c r="AL209" s="128" t="s">
        <v>696</v>
      </c>
      <c r="AM209" s="129"/>
      <c r="AN209" s="129"/>
      <c r="AO209" s="130"/>
      <c r="AP209" s="131"/>
      <c r="AQ209" s="131"/>
      <c r="AR209" s="131"/>
      <c r="AS209" s="131"/>
      <c r="AT209" s="131"/>
      <c r="AU209" s="131"/>
      <c r="AV209" s="131"/>
      <c r="AW209" s="131"/>
      <c r="AX209" s="131"/>
      <c r="AY209">
        <f>$AY$206</f>
        <v>1</v>
      </c>
    </row>
    <row r="210" spans="1:51" ht="48.75" customHeight="1" x14ac:dyDescent="0.2">
      <c r="A210" s="110">
        <v>2</v>
      </c>
      <c r="B210" s="110">
        <v>1</v>
      </c>
      <c r="C210" s="111" t="s">
        <v>659</v>
      </c>
      <c r="D210" s="132"/>
      <c r="E210" s="132"/>
      <c r="F210" s="132"/>
      <c r="G210" s="132"/>
      <c r="H210" s="132"/>
      <c r="I210" s="133"/>
      <c r="J210" s="114">
        <v>8010001034947</v>
      </c>
      <c r="K210" s="115"/>
      <c r="L210" s="115"/>
      <c r="M210" s="115"/>
      <c r="N210" s="115"/>
      <c r="O210" s="116"/>
      <c r="P210" s="134" t="s">
        <v>658</v>
      </c>
      <c r="Q210" s="135"/>
      <c r="R210" s="135"/>
      <c r="S210" s="135"/>
      <c r="T210" s="135"/>
      <c r="U210" s="135"/>
      <c r="V210" s="135"/>
      <c r="W210" s="135"/>
      <c r="X210" s="136"/>
      <c r="Y210" s="120">
        <v>3.1</v>
      </c>
      <c r="Z210" s="121"/>
      <c r="AA210" s="121"/>
      <c r="AB210" s="122"/>
      <c r="AC210" s="123" t="s">
        <v>242</v>
      </c>
      <c r="AD210" s="124"/>
      <c r="AE210" s="124"/>
      <c r="AF210" s="124"/>
      <c r="AG210" s="125"/>
      <c r="AH210" s="126" t="s">
        <v>266</v>
      </c>
      <c r="AI210" s="127"/>
      <c r="AJ210" s="127"/>
      <c r="AK210" s="127"/>
      <c r="AL210" s="128" t="s">
        <v>266</v>
      </c>
      <c r="AM210" s="129"/>
      <c r="AN210" s="129"/>
      <c r="AO210" s="130"/>
      <c r="AP210" s="131"/>
      <c r="AQ210" s="131"/>
      <c r="AR210" s="131"/>
      <c r="AS210" s="131"/>
      <c r="AT210" s="131"/>
      <c r="AU210" s="131"/>
      <c r="AV210" s="131"/>
      <c r="AW210" s="131"/>
      <c r="AX210" s="131"/>
      <c r="AY210">
        <f>COUNTA($C$210)</f>
        <v>1</v>
      </c>
    </row>
    <row r="211" spans="1:51" ht="48.75" customHeight="1" x14ac:dyDescent="0.2">
      <c r="A211" s="110">
        <v>3</v>
      </c>
      <c r="B211" s="110">
        <v>1</v>
      </c>
      <c r="C211" s="111" t="s">
        <v>657</v>
      </c>
      <c r="D211" s="132"/>
      <c r="E211" s="132"/>
      <c r="F211" s="132"/>
      <c r="G211" s="132"/>
      <c r="H211" s="132"/>
      <c r="I211" s="133"/>
      <c r="J211" s="114" t="s">
        <v>266</v>
      </c>
      <c r="K211" s="115"/>
      <c r="L211" s="115"/>
      <c r="M211" s="115"/>
      <c r="N211" s="115"/>
      <c r="O211" s="116"/>
      <c r="P211" s="134" t="s">
        <v>710</v>
      </c>
      <c r="Q211" s="135"/>
      <c r="R211" s="135"/>
      <c r="S211" s="135"/>
      <c r="T211" s="135"/>
      <c r="U211" s="135"/>
      <c r="V211" s="135"/>
      <c r="W211" s="135"/>
      <c r="X211" s="136"/>
      <c r="Y211" s="120">
        <v>2.2000000000000002</v>
      </c>
      <c r="Z211" s="121"/>
      <c r="AA211" s="121"/>
      <c r="AB211" s="122"/>
      <c r="AC211" s="123" t="s">
        <v>242</v>
      </c>
      <c r="AD211" s="124"/>
      <c r="AE211" s="124"/>
      <c r="AF211" s="124"/>
      <c r="AG211" s="125"/>
      <c r="AH211" s="126" t="s">
        <v>266</v>
      </c>
      <c r="AI211" s="127"/>
      <c r="AJ211" s="127"/>
      <c r="AK211" s="127"/>
      <c r="AL211" s="128" t="s">
        <v>266</v>
      </c>
      <c r="AM211" s="129"/>
      <c r="AN211" s="129"/>
      <c r="AO211" s="130"/>
      <c r="AP211" s="131"/>
      <c r="AQ211" s="131"/>
      <c r="AR211" s="131"/>
      <c r="AS211" s="131"/>
      <c r="AT211" s="131"/>
      <c r="AU211" s="131"/>
      <c r="AV211" s="131"/>
      <c r="AW211" s="131"/>
      <c r="AX211" s="131"/>
      <c r="AY211">
        <f>COUNTA($C$211)</f>
        <v>1</v>
      </c>
    </row>
    <row r="212" spans="1:51" ht="48.75" customHeight="1" x14ac:dyDescent="0.2">
      <c r="A212" s="110">
        <v>4</v>
      </c>
      <c r="B212" s="110">
        <v>1</v>
      </c>
      <c r="C212" s="111" t="s">
        <v>713</v>
      </c>
      <c r="D212" s="112"/>
      <c r="E212" s="112"/>
      <c r="F212" s="112"/>
      <c r="G212" s="112"/>
      <c r="H212" s="112"/>
      <c r="I212" s="113"/>
      <c r="J212" s="114">
        <v>6010901000777</v>
      </c>
      <c r="K212" s="115"/>
      <c r="L212" s="115"/>
      <c r="M212" s="115"/>
      <c r="N212" s="115"/>
      <c r="O212" s="116"/>
      <c r="P212" s="134" t="s">
        <v>712</v>
      </c>
      <c r="Q212" s="118"/>
      <c r="R212" s="118"/>
      <c r="S212" s="118"/>
      <c r="T212" s="118"/>
      <c r="U212" s="118"/>
      <c r="V212" s="118"/>
      <c r="W212" s="118"/>
      <c r="X212" s="119"/>
      <c r="Y212" s="120">
        <v>1.8</v>
      </c>
      <c r="Z212" s="121"/>
      <c r="AA212" s="121"/>
      <c r="AB212" s="122"/>
      <c r="AC212" s="123" t="s">
        <v>241</v>
      </c>
      <c r="AD212" s="124"/>
      <c r="AE212" s="124"/>
      <c r="AF212" s="124"/>
      <c r="AG212" s="125"/>
      <c r="AH212" s="126" t="s">
        <v>266</v>
      </c>
      <c r="AI212" s="127"/>
      <c r="AJ212" s="127"/>
      <c r="AK212" s="127"/>
      <c r="AL212" s="128" t="s">
        <v>266</v>
      </c>
      <c r="AM212" s="129"/>
      <c r="AN212" s="129"/>
      <c r="AO212" s="130"/>
      <c r="AP212" s="131"/>
      <c r="AQ212" s="131"/>
      <c r="AR212" s="131"/>
      <c r="AS212" s="131"/>
      <c r="AT212" s="131"/>
      <c r="AU212" s="131"/>
      <c r="AV212" s="131"/>
      <c r="AW212" s="131"/>
      <c r="AX212" s="131"/>
      <c r="AY212">
        <f>COUNTA($C$212)</f>
        <v>1</v>
      </c>
    </row>
    <row r="213" spans="1:51" ht="55.5" customHeight="1" x14ac:dyDescent="0.2">
      <c r="A213" s="110">
        <v>5</v>
      </c>
      <c r="B213" s="110">
        <v>1</v>
      </c>
      <c r="C213" s="111" t="s">
        <v>725</v>
      </c>
      <c r="D213" s="112"/>
      <c r="E213" s="112"/>
      <c r="F213" s="112"/>
      <c r="G213" s="112"/>
      <c r="H213" s="112"/>
      <c r="I213" s="113"/>
      <c r="J213" s="137">
        <v>4010701035455</v>
      </c>
      <c r="K213" s="138"/>
      <c r="L213" s="138"/>
      <c r="M213" s="138"/>
      <c r="N213" s="138"/>
      <c r="O213" s="138"/>
      <c r="P213" s="134" t="s">
        <v>724</v>
      </c>
      <c r="Q213" s="118"/>
      <c r="R213" s="118"/>
      <c r="S213" s="118"/>
      <c r="T213" s="118"/>
      <c r="U213" s="118"/>
      <c r="V213" s="118"/>
      <c r="W213" s="118"/>
      <c r="X213" s="119"/>
      <c r="Y213" s="120">
        <v>1</v>
      </c>
      <c r="Z213" s="121"/>
      <c r="AA213" s="121"/>
      <c r="AB213" s="122"/>
      <c r="AC213" s="123" t="s">
        <v>241</v>
      </c>
      <c r="AD213" s="124"/>
      <c r="AE213" s="124"/>
      <c r="AF213" s="124"/>
      <c r="AG213" s="125"/>
      <c r="AH213" s="126" t="s">
        <v>266</v>
      </c>
      <c r="AI213" s="127"/>
      <c r="AJ213" s="127"/>
      <c r="AK213" s="127"/>
      <c r="AL213" s="128" t="s">
        <v>266</v>
      </c>
      <c r="AM213" s="129"/>
      <c r="AN213" s="129"/>
      <c r="AO213" s="130"/>
      <c r="AP213" s="131"/>
      <c r="AQ213" s="131"/>
      <c r="AR213" s="131"/>
      <c r="AS213" s="131"/>
      <c r="AT213" s="131"/>
      <c r="AU213" s="131"/>
      <c r="AV213" s="131"/>
      <c r="AW213" s="131"/>
      <c r="AX213" s="131"/>
      <c r="AY213">
        <f>COUNTA($C$213)</f>
        <v>1</v>
      </c>
    </row>
    <row r="214" spans="1:51" ht="50.25" customHeight="1" x14ac:dyDescent="0.2">
      <c r="A214" s="110">
        <v>6</v>
      </c>
      <c r="B214" s="110">
        <v>1</v>
      </c>
      <c r="C214" s="111" t="s">
        <v>750</v>
      </c>
      <c r="D214" s="112"/>
      <c r="E214" s="112"/>
      <c r="F214" s="112"/>
      <c r="G214" s="112"/>
      <c r="H214" s="112"/>
      <c r="I214" s="113"/>
      <c r="J214" s="137">
        <v>1010401083212</v>
      </c>
      <c r="K214" s="138"/>
      <c r="L214" s="138"/>
      <c r="M214" s="138"/>
      <c r="N214" s="138"/>
      <c r="O214" s="138"/>
      <c r="P214" s="134" t="s">
        <v>711</v>
      </c>
      <c r="Q214" s="118"/>
      <c r="R214" s="118"/>
      <c r="S214" s="118"/>
      <c r="T214" s="118"/>
      <c r="U214" s="118"/>
      <c r="V214" s="118"/>
      <c r="W214" s="118"/>
      <c r="X214" s="119"/>
      <c r="Y214" s="120">
        <v>1</v>
      </c>
      <c r="Z214" s="121"/>
      <c r="AA214" s="121"/>
      <c r="AB214" s="122"/>
      <c r="AC214" s="123" t="s">
        <v>241</v>
      </c>
      <c r="AD214" s="124"/>
      <c r="AE214" s="124"/>
      <c r="AF214" s="124"/>
      <c r="AG214" s="125"/>
      <c r="AH214" s="126" t="s">
        <v>266</v>
      </c>
      <c r="AI214" s="127"/>
      <c r="AJ214" s="127"/>
      <c r="AK214" s="127"/>
      <c r="AL214" s="128" t="s">
        <v>266</v>
      </c>
      <c r="AM214" s="129"/>
      <c r="AN214" s="129"/>
      <c r="AO214" s="130"/>
      <c r="AP214" s="131"/>
      <c r="AQ214" s="131"/>
      <c r="AR214" s="131"/>
      <c r="AS214" s="131"/>
      <c r="AT214" s="131"/>
      <c r="AU214" s="131"/>
      <c r="AV214" s="131"/>
      <c r="AW214" s="131"/>
      <c r="AX214" s="131"/>
      <c r="AY214">
        <f>COUNTA($C$214)</f>
        <v>1</v>
      </c>
    </row>
    <row r="215" spans="1:51" ht="61.5" customHeight="1" x14ac:dyDescent="0.2">
      <c r="A215" s="110">
        <v>7</v>
      </c>
      <c r="B215" s="110">
        <v>1</v>
      </c>
      <c r="C215" s="111" t="s">
        <v>699</v>
      </c>
      <c r="D215" s="132"/>
      <c r="E215" s="132"/>
      <c r="F215" s="132"/>
      <c r="G215" s="132"/>
      <c r="H215" s="132"/>
      <c r="I215" s="133"/>
      <c r="J215" s="114">
        <v>5110001004686</v>
      </c>
      <c r="K215" s="115"/>
      <c r="L215" s="115"/>
      <c r="M215" s="115"/>
      <c r="N215" s="115"/>
      <c r="O215" s="116"/>
      <c r="P215" s="134" t="s">
        <v>700</v>
      </c>
      <c r="Q215" s="135"/>
      <c r="R215" s="135"/>
      <c r="S215" s="135"/>
      <c r="T215" s="135"/>
      <c r="U215" s="135"/>
      <c r="V215" s="135"/>
      <c r="W215" s="135"/>
      <c r="X215" s="136"/>
      <c r="Y215" s="120">
        <v>1</v>
      </c>
      <c r="Z215" s="121"/>
      <c r="AA215" s="121"/>
      <c r="AB215" s="122"/>
      <c r="AC215" s="123" t="s">
        <v>241</v>
      </c>
      <c r="AD215" s="124"/>
      <c r="AE215" s="124"/>
      <c r="AF215" s="124"/>
      <c r="AG215" s="125"/>
      <c r="AH215" s="126" t="s">
        <v>266</v>
      </c>
      <c r="AI215" s="127"/>
      <c r="AJ215" s="127"/>
      <c r="AK215" s="127"/>
      <c r="AL215" s="128" t="s">
        <v>266</v>
      </c>
      <c r="AM215" s="129"/>
      <c r="AN215" s="129"/>
      <c r="AO215" s="130"/>
      <c r="AP215" s="131"/>
      <c r="AQ215" s="131"/>
      <c r="AR215" s="131"/>
      <c r="AS215" s="131"/>
      <c r="AT215" s="131"/>
      <c r="AU215" s="131"/>
      <c r="AV215" s="131"/>
      <c r="AW215" s="131"/>
      <c r="AX215" s="131"/>
      <c r="AY215">
        <f>COUNTA($C$215)</f>
        <v>1</v>
      </c>
    </row>
    <row r="216" spans="1:51" ht="49.5" customHeight="1" x14ac:dyDescent="0.2">
      <c r="A216" s="110">
        <v>8</v>
      </c>
      <c r="B216" s="110">
        <v>1</v>
      </c>
      <c r="C216" s="111" t="s">
        <v>743</v>
      </c>
      <c r="D216" s="112"/>
      <c r="E216" s="112"/>
      <c r="F216" s="112"/>
      <c r="G216" s="112"/>
      <c r="H216" s="112"/>
      <c r="I216" s="113"/>
      <c r="J216" s="114">
        <v>4011101005131</v>
      </c>
      <c r="K216" s="115"/>
      <c r="L216" s="115"/>
      <c r="M216" s="115"/>
      <c r="N216" s="115"/>
      <c r="O216" s="116"/>
      <c r="P216" s="117" t="s">
        <v>660</v>
      </c>
      <c r="Q216" s="118"/>
      <c r="R216" s="118"/>
      <c r="S216" s="118"/>
      <c r="T216" s="118"/>
      <c r="U216" s="118"/>
      <c r="V216" s="118"/>
      <c r="W216" s="118"/>
      <c r="X216" s="119"/>
      <c r="Y216" s="120">
        <v>1</v>
      </c>
      <c r="Z216" s="121"/>
      <c r="AA216" s="121"/>
      <c r="AB216" s="122"/>
      <c r="AC216" s="123" t="s">
        <v>241</v>
      </c>
      <c r="AD216" s="124"/>
      <c r="AE216" s="124"/>
      <c r="AF216" s="124"/>
      <c r="AG216" s="125"/>
      <c r="AH216" s="126" t="s">
        <v>266</v>
      </c>
      <c r="AI216" s="127"/>
      <c r="AJ216" s="127"/>
      <c r="AK216" s="127"/>
      <c r="AL216" s="128" t="s">
        <v>266</v>
      </c>
      <c r="AM216" s="129"/>
      <c r="AN216" s="129"/>
      <c r="AO216" s="130"/>
      <c r="AP216" s="131"/>
      <c r="AQ216" s="131"/>
      <c r="AR216" s="131"/>
      <c r="AS216" s="131"/>
      <c r="AT216" s="131"/>
      <c r="AU216" s="131"/>
      <c r="AV216" s="131"/>
      <c r="AW216" s="131"/>
      <c r="AX216" s="131"/>
      <c r="AY216">
        <f>COUNTA($C$216)</f>
        <v>1</v>
      </c>
    </row>
    <row r="217" spans="1:51" ht="49.5" customHeight="1" x14ac:dyDescent="0.2">
      <c r="A217" s="110">
        <v>9</v>
      </c>
      <c r="B217" s="110">
        <v>1</v>
      </c>
      <c r="C217" s="111" t="s">
        <v>727</v>
      </c>
      <c r="D217" s="132"/>
      <c r="E217" s="132"/>
      <c r="F217" s="132"/>
      <c r="G217" s="132"/>
      <c r="H217" s="132"/>
      <c r="I217" s="133"/>
      <c r="J217" s="114">
        <v>4021001013588</v>
      </c>
      <c r="K217" s="115"/>
      <c r="L217" s="115"/>
      <c r="M217" s="115"/>
      <c r="N217" s="115"/>
      <c r="O217" s="116"/>
      <c r="P217" s="134" t="s">
        <v>726</v>
      </c>
      <c r="Q217" s="135"/>
      <c r="R217" s="135"/>
      <c r="S217" s="135"/>
      <c r="T217" s="135"/>
      <c r="U217" s="135"/>
      <c r="V217" s="135"/>
      <c r="W217" s="135"/>
      <c r="X217" s="136"/>
      <c r="Y217" s="120">
        <v>0.6</v>
      </c>
      <c r="Z217" s="121"/>
      <c r="AA217" s="121"/>
      <c r="AB217" s="122"/>
      <c r="AC217" s="123" t="s">
        <v>241</v>
      </c>
      <c r="AD217" s="124"/>
      <c r="AE217" s="124"/>
      <c r="AF217" s="124"/>
      <c r="AG217" s="125"/>
      <c r="AH217" s="126" t="s">
        <v>266</v>
      </c>
      <c r="AI217" s="127"/>
      <c r="AJ217" s="127"/>
      <c r="AK217" s="127"/>
      <c r="AL217" s="128" t="s">
        <v>266</v>
      </c>
      <c r="AM217" s="129"/>
      <c r="AN217" s="129"/>
      <c r="AO217" s="130"/>
      <c r="AP217" s="131"/>
      <c r="AQ217" s="131"/>
      <c r="AR217" s="131"/>
      <c r="AS217" s="131"/>
      <c r="AT217" s="131"/>
      <c r="AU217" s="131"/>
      <c r="AV217" s="131"/>
      <c r="AW217" s="131"/>
      <c r="AX217" s="131"/>
      <c r="AY217">
        <f>COUNTA($C$217)</f>
        <v>1</v>
      </c>
    </row>
    <row r="218" spans="1:51" ht="49.5" customHeight="1" x14ac:dyDescent="0.2">
      <c r="A218" s="110">
        <v>10</v>
      </c>
      <c r="B218" s="110">
        <v>1</v>
      </c>
      <c r="C218" s="111" t="s">
        <v>728</v>
      </c>
      <c r="D218" s="112"/>
      <c r="E218" s="112"/>
      <c r="F218" s="112"/>
      <c r="G218" s="112"/>
      <c r="H218" s="112"/>
      <c r="I218" s="113"/>
      <c r="J218" s="114">
        <v>7010001025724</v>
      </c>
      <c r="K218" s="115"/>
      <c r="L218" s="115"/>
      <c r="M218" s="115"/>
      <c r="N218" s="115"/>
      <c r="O218" s="116"/>
      <c r="P218" s="117" t="s">
        <v>661</v>
      </c>
      <c r="Q218" s="118"/>
      <c r="R218" s="118"/>
      <c r="S218" s="118"/>
      <c r="T218" s="118"/>
      <c r="U218" s="118"/>
      <c r="V218" s="118"/>
      <c r="W218" s="118"/>
      <c r="X218" s="119"/>
      <c r="Y218" s="120">
        <v>0.6</v>
      </c>
      <c r="Z218" s="121"/>
      <c r="AA218" s="121"/>
      <c r="AB218" s="122"/>
      <c r="AC218" s="123" t="s">
        <v>241</v>
      </c>
      <c r="AD218" s="124"/>
      <c r="AE218" s="124"/>
      <c r="AF218" s="124"/>
      <c r="AG218" s="125"/>
      <c r="AH218" s="126" t="s">
        <v>266</v>
      </c>
      <c r="AI218" s="127"/>
      <c r="AJ218" s="127"/>
      <c r="AK218" s="127"/>
      <c r="AL218" s="128" t="s">
        <v>266</v>
      </c>
      <c r="AM218" s="129"/>
      <c r="AN218" s="129"/>
      <c r="AO218" s="130"/>
      <c r="AP218" s="131"/>
      <c r="AQ218" s="131"/>
      <c r="AR218" s="131"/>
      <c r="AS218" s="131"/>
      <c r="AT218" s="131"/>
      <c r="AU218" s="131"/>
      <c r="AV218" s="131"/>
      <c r="AW218" s="131"/>
      <c r="AX218" s="131"/>
      <c r="AY218">
        <f>COUNTA($C$218)</f>
        <v>1</v>
      </c>
    </row>
    <row r="219" spans="1:51" ht="24.75" customHeight="1" x14ac:dyDescent="0.2">
      <c r="A219" s="101" t="s">
        <v>557</v>
      </c>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3"/>
      <c r="AL219" s="104" t="s">
        <v>220</v>
      </c>
      <c r="AM219" s="105"/>
      <c r="AN219" s="105"/>
      <c r="AO219" s="70" t="s">
        <v>687</v>
      </c>
      <c r="AP219" s="62"/>
      <c r="AQ219" s="62"/>
      <c r="AR219" s="62"/>
      <c r="AS219" s="62"/>
      <c r="AT219" s="62"/>
      <c r="AU219" s="62"/>
      <c r="AV219" s="62"/>
      <c r="AW219" s="62"/>
      <c r="AX219" s="63"/>
      <c r="AY219">
        <f>COUNTIF($AO$219,"☑")</f>
        <v>1</v>
      </c>
    </row>
  </sheetData>
  <sheetProtection formatRows="0"/>
  <dataConsolidate link="1"/>
  <mergeCells count="975">
    <mergeCell ref="C83:D83"/>
    <mergeCell ref="E83:G83"/>
    <mergeCell ref="H83:I83"/>
    <mergeCell ref="J83:L83"/>
    <mergeCell ref="M83:N83"/>
    <mergeCell ref="O83:AF83"/>
    <mergeCell ref="O82:AF82"/>
    <mergeCell ref="C82:N82"/>
    <mergeCell ref="X105:Z105"/>
    <mergeCell ref="AC100:AN100"/>
    <mergeCell ref="AA103:AB103"/>
    <mergeCell ref="AC103:AE103"/>
    <mergeCell ref="AG103:AH103"/>
    <mergeCell ref="AJ103:AK103"/>
    <mergeCell ref="AM103:AN103"/>
    <mergeCell ref="I104:J104"/>
    <mergeCell ref="L104:M104"/>
    <mergeCell ref="O104:P104"/>
    <mergeCell ref="Q104:S104"/>
    <mergeCell ref="L105:N105"/>
    <mergeCell ref="A96:D96"/>
    <mergeCell ref="AT105:AU105"/>
    <mergeCell ref="AV105:AW105"/>
    <mergeCell ref="A102:D102"/>
    <mergeCell ref="E102:P102"/>
    <mergeCell ref="Q102:AB102"/>
    <mergeCell ref="AC102:AN102"/>
    <mergeCell ref="AO102:AX102"/>
    <mergeCell ref="A103:D103"/>
    <mergeCell ref="A100:D100"/>
    <mergeCell ref="E100:P100"/>
    <mergeCell ref="Q100:AB100"/>
    <mergeCell ref="A87:AX87"/>
    <mergeCell ref="A88:AX88"/>
    <mergeCell ref="A89:E89"/>
    <mergeCell ref="F89:AX89"/>
    <mergeCell ref="A90:AX90"/>
    <mergeCell ref="A84:B85"/>
    <mergeCell ref="C84:F84"/>
    <mergeCell ref="G84:AX84"/>
    <mergeCell ref="C85:F85"/>
    <mergeCell ref="G85:AX85"/>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AD23:AX29"/>
    <mergeCell ref="G24:O24"/>
    <mergeCell ref="G28:O28"/>
    <mergeCell ref="P28:V28"/>
    <mergeCell ref="W28:AC28"/>
    <mergeCell ref="AQ34:AT34"/>
    <mergeCell ref="AU34:AX34"/>
    <mergeCell ref="A41:F41"/>
    <mergeCell ref="G41:AX41"/>
    <mergeCell ref="A42:F44"/>
    <mergeCell ref="G42:O42"/>
    <mergeCell ref="P42:X42"/>
    <mergeCell ref="Y42:AA42"/>
    <mergeCell ref="G32:O33"/>
    <mergeCell ref="P32:X33"/>
    <mergeCell ref="Y32:AA32"/>
    <mergeCell ref="AB32:AD32"/>
    <mergeCell ref="AI32:AL32"/>
    <mergeCell ref="AU37:AX37"/>
    <mergeCell ref="G36:O38"/>
    <mergeCell ref="P36:X38"/>
    <mergeCell ref="Y36:AA36"/>
    <mergeCell ref="AB36:AD36"/>
    <mergeCell ref="AE36:AH36"/>
    <mergeCell ref="AI36:AL36"/>
    <mergeCell ref="Y38:AA38"/>
    <mergeCell ref="AB38:AD38"/>
    <mergeCell ref="AE38:AH38"/>
    <mergeCell ref="AW35:AX35"/>
    <mergeCell ref="AI31:AL31"/>
    <mergeCell ref="AM31:AP31"/>
    <mergeCell ref="AQ31:AT31"/>
    <mergeCell ref="AU31:AX31"/>
    <mergeCell ref="AE32:AH32"/>
    <mergeCell ref="A31:F33"/>
    <mergeCell ref="G31:O31"/>
    <mergeCell ref="P31:X31"/>
    <mergeCell ref="Y31:AA31"/>
    <mergeCell ref="AB31:AD31"/>
    <mergeCell ref="AE31:AH31"/>
    <mergeCell ref="AM32:AP32"/>
    <mergeCell ref="AQ32:AT32"/>
    <mergeCell ref="AU32:AX32"/>
    <mergeCell ref="Y33:AA33"/>
    <mergeCell ref="AB33:AD33"/>
    <mergeCell ref="AE33:AH33"/>
    <mergeCell ref="AI33:AL33"/>
    <mergeCell ref="AM33:AP33"/>
    <mergeCell ref="AQ33:AT33"/>
    <mergeCell ref="AU33:AX33"/>
    <mergeCell ref="AQ35:AR35"/>
    <mergeCell ref="AS35:AT35"/>
    <mergeCell ref="AU35:AV35"/>
    <mergeCell ref="AQ43:AT43"/>
    <mergeCell ref="AU43:AX43"/>
    <mergeCell ref="AQ36:AT36"/>
    <mergeCell ref="AU36:AX36"/>
    <mergeCell ref="Y44:AA44"/>
    <mergeCell ref="AB44:AD44"/>
    <mergeCell ref="AE44:AH44"/>
    <mergeCell ref="AI44:AL44"/>
    <mergeCell ref="AM44:AP44"/>
    <mergeCell ref="AI42:AL42"/>
    <mergeCell ref="AM42:AP42"/>
    <mergeCell ref="AQ42:AT42"/>
    <mergeCell ref="AB42:AD42"/>
    <mergeCell ref="AQ37:AT37"/>
    <mergeCell ref="AE42:AH42"/>
    <mergeCell ref="AI37:AL37"/>
    <mergeCell ref="AM37:AP37"/>
    <mergeCell ref="A39:F40"/>
    <mergeCell ref="A45:F49"/>
    <mergeCell ref="AM47:AP47"/>
    <mergeCell ref="A50:F51"/>
    <mergeCell ref="G50:AX51"/>
    <mergeCell ref="AM52:AP52"/>
    <mergeCell ref="AQ52:AX52"/>
    <mergeCell ref="AM54:AP54"/>
    <mergeCell ref="AQ54:AX54"/>
    <mergeCell ref="G53:X54"/>
    <mergeCell ref="Y53:AA53"/>
    <mergeCell ref="AB53:AD53"/>
    <mergeCell ref="AE53:AH53"/>
    <mergeCell ref="AI53:AL53"/>
    <mergeCell ref="AM53:AP53"/>
    <mergeCell ref="AQ53:AX53"/>
    <mergeCell ref="Y54:AA54"/>
    <mergeCell ref="G43:O44"/>
    <mergeCell ref="P43:X44"/>
    <mergeCell ref="Y43:AA43"/>
    <mergeCell ref="AB43:AD43"/>
    <mergeCell ref="AE43:AH43"/>
    <mergeCell ref="AI43:AL43"/>
    <mergeCell ref="AB48:AD48"/>
    <mergeCell ref="A34:F38"/>
    <mergeCell ref="G34:O35"/>
    <mergeCell ref="P34:X35"/>
    <mergeCell ref="Y34:AA35"/>
    <mergeCell ref="AB34:AD35"/>
    <mergeCell ref="AE34:AH35"/>
    <mergeCell ref="AI34:AL35"/>
    <mergeCell ref="AM34:AP35"/>
    <mergeCell ref="AM36:AP36"/>
    <mergeCell ref="Y37:AA37"/>
    <mergeCell ref="AB37:AD37"/>
    <mergeCell ref="AE37:AH37"/>
    <mergeCell ref="AI38:AL38"/>
    <mergeCell ref="AU45:AX45"/>
    <mergeCell ref="AQ46:AR46"/>
    <mergeCell ref="AS46:AT46"/>
    <mergeCell ref="AU46:AV46"/>
    <mergeCell ref="AW46:AX46"/>
    <mergeCell ref="AM38:AP38"/>
    <mergeCell ref="AQ38:AT38"/>
    <mergeCell ref="AU38:AX38"/>
    <mergeCell ref="AM43:AP43"/>
    <mergeCell ref="AQ44:AT44"/>
    <mergeCell ref="AU44:AX44"/>
    <mergeCell ref="AU42:AX42"/>
    <mergeCell ref="G39:AX40"/>
    <mergeCell ref="G45:O46"/>
    <mergeCell ref="P45:X46"/>
    <mergeCell ref="Y45:AA46"/>
    <mergeCell ref="AB45:AD46"/>
    <mergeCell ref="AE45:AH46"/>
    <mergeCell ref="AI45:AL46"/>
    <mergeCell ref="AM45:AP46"/>
    <mergeCell ref="AQ45:AT45"/>
    <mergeCell ref="AU47:AX47"/>
    <mergeCell ref="Y48:AA48"/>
    <mergeCell ref="AU48:AX48"/>
    <mergeCell ref="G47:O49"/>
    <mergeCell ref="P47:X49"/>
    <mergeCell ref="Y49:AA49"/>
    <mergeCell ref="AB49:AD49"/>
    <mergeCell ref="AE49:AH49"/>
    <mergeCell ref="AI49:AL49"/>
    <mergeCell ref="AQ49:AT49"/>
    <mergeCell ref="AU49:AX49"/>
    <mergeCell ref="AE48:AH48"/>
    <mergeCell ref="AI48:AL48"/>
    <mergeCell ref="AQ47:AT47"/>
    <mergeCell ref="G52:X52"/>
    <mergeCell ref="Y52:AA52"/>
    <mergeCell ref="AB52:AD52"/>
    <mergeCell ref="AE52:AH52"/>
    <mergeCell ref="AI52:AL52"/>
    <mergeCell ref="AB54:AD54"/>
    <mergeCell ref="AE54:AH54"/>
    <mergeCell ref="AI54:AL54"/>
    <mergeCell ref="U60:AX60"/>
    <mergeCell ref="A55:AN55"/>
    <mergeCell ref="AO55:AQ55"/>
    <mergeCell ref="AS55:AX55"/>
    <mergeCell ref="A52:F54"/>
    <mergeCell ref="G57:V58"/>
    <mergeCell ref="G61:T61"/>
    <mergeCell ref="A62:AX62"/>
    <mergeCell ref="C63:AC63"/>
    <mergeCell ref="AD63:AF63"/>
    <mergeCell ref="AG63:AX63"/>
    <mergeCell ref="W57:AA57"/>
    <mergeCell ref="AB57:AX57"/>
    <mergeCell ref="W58:AA58"/>
    <mergeCell ref="AB58:AX58"/>
    <mergeCell ref="C59:D61"/>
    <mergeCell ref="E59:F61"/>
    <mergeCell ref="G59:I59"/>
    <mergeCell ref="J59:T59"/>
    <mergeCell ref="U59:AX59"/>
    <mergeCell ref="G60:T60"/>
    <mergeCell ref="A56:B61"/>
    <mergeCell ref="C56:D58"/>
    <mergeCell ref="E56:F56"/>
    <mergeCell ref="G56:AX56"/>
    <mergeCell ref="E57:F58"/>
    <mergeCell ref="U61:AX61"/>
    <mergeCell ref="AD68:AF68"/>
    <mergeCell ref="E69:AC69"/>
    <mergeCell ref="AD69:AF69"/>
    <mergeCell ref="C70:AC70"/>
    <mergeCell ref="C75:AC75"/>
    <mergeCell ref="AD75:AF75"/>
    <mergeCell ref="AG75:AX75"/>
    <mergeCell ref="C76:AC76"/>
    <mergeCell ref="AD76:AF76"/>
    <mergeCell ref="AG76:AX76"/>
    <mergeCell ref="C73:AC73"/>
    <mergeCell ref="AD73:AF73"/>
    <mergeCell ref="AG73:AX73"/>
    <mergeCell ref="C74:AC74"/>
    <mergeCell ref="AD74:AF74"/>
    <mergeCell ref="AG74:AX74"/>
    <mergeCell ref="AD70:AF70"/>
    <mergeCell ref="AG70:AX70"/>
    <mergeCell ref="A64:B66"/>
    <mergeCell ref="C64:AC64"/>
    <mergeCell ref="AD64:AF64"/>
    <mergeCell ref="AG64:AX64"/>
    <mergeCell ref="C65:AC65"/>
    <mergeCell ref="AD65:AF65"/>
    <mergeCell ref="AG65:AX65"/>
    <mergeCell ref="C66:AC66"/>
    <mergeCell ref="AD66:AF66"/>
    <mergeCell ref="AG66:AX66"/>
    <mergeCell ref="AD71:AF71"/>
    <mergeCell ref="AG71:AX71"/>
    <mergeCell ref="C72:AC72"/>
    <mergeCell ref="AD72:AF72"/>
    <mergeCell ref="AG72:AX72"/>
    <mergeCell ref="AG80:AX80"/>
    <mergeCell ref="A77:B80"/>
    <mergeCell ref="C77:AC77"/>
    <mergeCell ref="AD77:AF77"/>
    <mergeCell ref="AG77:AX77"/>
    <mergeCell ref="C78:AC78"/>
    <mergeCell ref="AD78:AF78"/>
    <mergeCell ref="AG78:AX78"/>
    <mergeCell ref="C79:AC79"/>
    <mergeCell ref="AD79:AF79"/>
    <mergeCell ref="AG79:AX79"/>
    <mergeCell ref="C80:AC80"/>
    <mergeCell ref="AD80:AF80"/>
    <mergeCell ref="A67:B76"/>
    <mergeCell ref="C67:AC67"/>
    <mergeCell ref="AD67:AF67"/>
    <mergeCell ref="AG67:AX69"/>
    <mergeCell ref="C68:D69"/>
    <mergeCell ref="E68:AC68"/>
    <mergeCell ref="A81:B83"/>
    <mergeCell ref="C81:AC81"/>
    <mergeCell ref="AD81:AF81"/>
    <mergeCell ref="AG81:AX83"/>
    <mergeCell ref="E96:P96"/>
    <mergeCell ref="Q96:AB96"/>
    <mergeCell ref="AC96:AN96"/>
    <mergeCell ref="AO96:AX96"/>
    <mergeCell ref="A97:D97"/>
    <mergeCell ref="E97:P97"/>
    <mergeCell ref="Q97:AB97"/>
    <mergeCell ref="AC97:AN97"/>
    <mergeCell ref="AO97:AX97"/>
    <mergeCell ref="A91:E91"/>
    <mergeCell ref="F91:AX91"/>
    <mergeCell ref="A92:AX92"/>
    <mergeCell ref="A93:AX93"/>
    <mergeCell ref="A94:AX94"/>
    <mergeCell ref="A95:D95"/>
    <mergeCell ref="E95:P95"/>
    <mergeCell ref="Q95:AB95"/>
    <mergeCell ref="AC95:AN95"/>
    <mergeCell ref="AO95:AX95"/>
    <mergeCell ref="A86:AX86"/>
    <mergeCell ref="A101:D101"/>
    <mergeCell ref="E101:P101"/>
    <mergeCell ref="Q101:AB101"/>
    <mergeCell ref="AC101:AN101"/>
    <mergeCell ref="AO101:AX101"/>
    <mergeCell ref="A98:D98"/>
    <mergeCell ref="E98:P98"/>
    <mergeCell ref="Q98:AB98"/>
    <mergeCell ref="AC98:AN98"/>
    <mergeCell ref="AO98:AX98"/>
    <mergeCell ref="A99:D99"/>
    <mergeCell ref="E99:P99"/>
    <mergeCell ref="Q99:AB99"/>
    <mergeCell ref="AC99:AN99"/>
    <mergeCell ref="AO99:AX99"/>
    <mergeCell ref="A106:F134"/>
    <mergeCell ref="A135:F160"/>
    <mergeCell ref="G135:AB135"/>
    <mergeCell ref="AC135:AX135"/>
    <mergeCell ref="G136:K136"/>
    <mergeCell ref="L136:X136"/>
    <mergeCell ref="AA105:AB105"/>
    <mergeCell ref="AM104:AN104"/>
    <mergeCell ref="AO104:AP104"/>
    <mergeCell ref="AR104:AS104"/>
    <mergeCell ref="AU104:AV104"/>
    <mergeCell ref="A105:D105"/>
    <mergeCell ref="O105:P105"/>
    <mergeCell ref="U104:V104"/>
    <mergeCell ref="X104:Y104"/>
    <mergeCell ref="AA104:AB104"/>
    <mergeCell ref="AC104:AE104"/>
    <mergeCell ref="AG104:AH104"/>
    <mergeCell ref="AJ104:AK104"/>
    <mergeCell ref="A104:D104"/>
    <mergeCell ref="E104:G104"/>
    <mergeCell ref="AJ105:AL10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Y136:AB136"/>
    <mergeCell ref="AC136:AG136"/>
    <mergeCell ref="AH136:AT136"/>
    <mergeCell ref="AU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161:AK161"/>
    <mergeCell ref="AL161:AN161"/>
    <mergeCell ref="A166:B166"/>
    <mergeCell ref="C166:I166"/>
    <mergeCell ref="J166:O166"/>
    <mergeCell ref="P166:X166"/>
    <mergeCell ref="Y166:AB166"/>
    <mergeCell ref="AC166:AG166"/>
    <mergeCell ref="AH166:AK166"/>
    <mergeCell ref="AL166:AO166"/>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P166:AX166"/>
    <mergeCell ref="A167:B167"/>
    <mergeCell ref="C167:I167"/>
    <mergeCell ref="J167:O167"/>
    <mergeCell ref="P167:X167"/>
    <mergeCell ref="Y167:AB167"/>
    <mergeCell ref="AC167:AG167"/>
    <mergeCell ref="AH167:AK167"/>
    <mergeCell ref="AL167:AO167"/>
    <mergeCell ref="AP167:AX167"/>
    <mergeCell ref="AL170:AO170"/>
    <mergeCell ref="AP170:AX170"/>
    <mergeCell ref="A171:B171"/>
    <mergeCell ref="C171:I171"/>
    <mergeCell ref="J171:O171"/>
    <mergeCell ref="P171:X171"/>
    <mergeCell ref="Y171:AB171"/>
    <mergeCell ref="AC171:AG171"/>
    <mergeCell ref="AH171:AK171"/>
    <mergeCell ref="AL171:AO171"/>
    <mergeCell ref="A170:B170"/>
    <mergeCell ref="C170:I170"/>
    <mergeCell ref="J170:O170"/>
    <mergeCell ref="P170:X170"/>
    <mergeCell ref="Y170:AB170"/>
    <mergeCell ref="AC170:AG170"/>
    <mergeCell ref="AH170:AK170"/>
    <mergeCell ref="AP171:AX171"/>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L174:AO174"/>
    <mergeCell ref="AP174:AX174"/>
    <mergeCell ref="A172:B172"/>
    <mergeCell ref="C172:I172"/>
    <mergeCell ref="J172:O172"/>
    <mergeCell ref="P172:X172"/>
    <mergeCell ref="Y172:AB172"/>
    <mergeCell ref="AC172:AG172"/>
    <mergeCell ref="AH172:AK172"/>
    <mergeCell ref="AL172:AO172"/>
    <mergeCell ref="AP172:AX172"/>
    <mergeCell ref="AP175:AX175"/>
    <mergeCell ref="A176:B176"/>
    <mergeCell ref="C176:I176"/>
    <mergeCell ref="J176:O176"/>
    <mergeCell ref="P176:X176"/>
    <mergeCell ref="Y176:AB176"/>
    <mergeCell ref="AC176:AG176"/>
    <mergeCell ref="AH176:AK176"/>
    <mergeCell ref="AL176:AO176"/>
    <mergeCell ref="AP176:AX176"/>
    <mergeCell ref="A175:B175"/>
    <mergeCell ref="C175:I175"/>
    <mergeCell ref="J175:O175"/>
    <mergeCell ref="P175:X175"/>
    <mergeCell ref="Y175:AB175"/>
    <mergeCell ref="AC175:AG175"/>
    <mergeCell ref="AH175:AK175"/>
    <mergeCell ref="AL175:AO175"/>
    <mergeCell ref="AL178:AO178"/>
    <mergeCell ref="AP178:AX178"/>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83:B183"/>
    <mergeCell ref="C183:I183"/>
    <mergeCell ref="J183:O183"/>
    <mergeCell ref="P183:X183"/>
    <mergeCell ref="Y183:AB183"/>
    <mergeCell ref="AC183:AG183"/>
    <mergeCell ref="AH183:AK183"/>
    <mergeCell ref="AL183:AO183"/>
    <mergeCell ref="AP183:AX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L182:AO182"/>
    <mergeCell ref="AP182:AX182"/>
    <mergeCell ref="A186:B186"/>
    <mergeCell ref="C186:I186"/>
    <mergeCell ref="J186:O186"/>
    <mergeCell ref="P186:X186"/>
    <mergeCell ref="Y186:AB186"/>
    <mergeCell ref="AC186:AG186"/>
    <mergeCell ref="AH186:AK186"/>
    <mergeCell ref="AL186:AO186"/>
    <mergeCell ref="AP186:AX186"/>
    <mergeCell ref="A189:B189"/>
    <mergeCell ref="C189:I189"/>
    <mergeCell ref="J189:O189"/>
    <mergeCell ref="P189:X189"/>
    <mergeCell ref="Y189:AB189"/>
    <mergeCell ref="AC189:AG189"/>
    <mergeCell ref="AH189:AK189"/>
    <mergeCell ref="AL189:AO189"/>
    <mergeCell ref="AP189:AX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L188:AO188"/>
    <mergeCell ref="AP188:AX188"/>
    <mergeCell ref="AH191:AK191"/>
    <mergeCell ref="AL191:AO191"/>
    <mergeCell ref="AP191:AX191"/>
    <mergeCell ref="A191:B191"/>
    <mergeCell ref="C191:I191"/>
    <mergeCell ref="J191:O191"/>
    <mergeCell ref="P191:X191"/>
    <mergeCell ref="Y191:AB191"/>
    <mergeCell ref="AC191:AG191"/>
    <mergeCell ref="A190:B190"/>
    <mergeCell ref="C190:I190"/>
    <mergeCell ref="J190:O190"/>
    <mergeCell ref="P190:X190"/>
    <mergeCell ref="Y190:AB190"/>
    <mergeCell ref="AC190:AG190"/>
    <mergeCell ref="AH190:AK190"/>
    <mergeCell ref="AL190:AO190"/>
    <mergeCell ref="AP190:AX190"/>
    <mergeCell ref="AP194:AX194"/>
    <mergeCell ref="A195:B195"/>
    <mergeCell ref="C195:I195"/>
    <mergeCell ref="J195:O195"/>
    <mergeCell ref="P195:X195"/>
    <mergeCell ref="Y195:AB195"/>
    <mergeCell ref="AC195:AG195"/>
    <mergeCell ref="AH195:AK195"/>
    <mergeCell ref="AL195:AO195"/>
    <mergeCell ref="AP195:AX195"/>
    <mergeCell ref="A194:B194"/>
    <mergeCell ref="C194:I194"/>
    <mergeCell ref="J194:O194"/>
    <mergeCell ref="P194:X194"/>
    <mergeCell ref="Y194:AB194"/>
    <mergeCell ref="AC194:AG194"/>
    <mergeCell ref="AH194:AK194"/>
    <mergeCell ref="AL194:AO194"/>
    <mergeCell ref="AH196:AK196"/>
    <mergeCell ref="AL196:AO196"/>
    <mergeCell ref="AP196:AX196"/>
    <mergeCell ref="A196:B196"/>
    <mergeCell ref="C196:I196"/>
    <mergeCell ref="J196:O196"/>
    <mergeCell ref="P196:X196"/>
    <mergeCell ref="Y196:AB196"/>
    <mergeCell ref="AC196:AG196"/>
    <mergeCell ref="A199:B199"/>
    <mergeCell ref="C199:I199"/>
    <mergeCell ref="J199:O199"/>
    <mergeCell ref="P199:X199"/>
    <mergeCell ref="Y199:AB199"/>
    <mergeCell ref="AC199:AG199"/>
    <mergeCell ref="AH199:AK199"/>
    <mergeCell ref="AP200:AX200"/>
    <mergeCell ref="AL199:AO199"/>
    <mergeCell ref="AP199:AX199"/>
    <mergeCell ref="A200:B200"/>
    <mergeCell ref="C200:I200"/>
    <mergeCell ref="J200:O200"/>
    <mergeCell ref="P200:X200"/>
    <mergeCell ref="Y200:AB200"/>
    <mergeCell ref="AC200:AG200"/>
    <mergeCell ref="AH200:AK200"/>
    <mergeCell ref="AL200:AO200"/>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5:AX205"/>
    <mergeCell ref="AL204:AO204"/>
    <mergeCell ref="AP204:AX204"/>
    <mergeCell ref="A205:B205"/>
    <mergeCell ref="C205:I205"/>
    <mergeCell ref="J205:O205"/>
    <mergeCell ref="P205:X205"/>
    <mergeCell ref="Y205:AB205"/>
    <mergeCell ref="AC205:AG205"/>
    <mergeCell ref="AH205:AK205"/>
    <mergeCell ref="AL205:AO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L210:AO210"/>
    <mergeCell ref="AP210:AX210"/>
    <mergeCell ref="A208:B208"/>
    <mergeCell ref="C208:I208"/>
    <mergeCell ref="J208:O208"/>
    <mergeCell ref="P208:X208"/>
    <mergeCell ref="Y208:AB208"/>
    <mergeCell ref="AC208:AG208"/>
    <mergeCell ref="AH208:AK208"/>
    <mergeCell ref="AL208:AO208"/>
    <mergeCell ref="AP208:AX208"/>
    <mergeCell ref="AC215:AG215"/>
    <mergeCell ref="AH215:AK215"/>
    <mergeCell ref="AL215:AO215"/>
    <mergeCell ref="AP215:AX215"/>
    <mergeCell ref="AP211:AX211"/>
    <mergeCell ref="A212:B212"/>
    <mergeCell ref="C212:I212"/>
    <mergeCell ref="J212:O212"/>
    <mergeCell ref="P212:X212"/>
    <mergeCell ref="Y212:AB212"/>
    <mergeCell ref="AC212:AG212"/>
    <mergeCell ref="AH212:AK212"/>
    <mergeCell ref="AL212:AO212"/>
    <mergeCell ref="AP212:AX212"/>
    <mergeCell ref="A211:B211"/>
    <mergeCell ref="C211:I211"/>
    <mergeCell ref="J211:O211"/>
    <mergeCell ref="P211:X211"/>
    <mergeCell ref="Y211:AB211"/>
    <mergeCell ref="AC211:AG211"/>
    <mergeCell ref="AH211:AK211"/>
    <mergeCell ref="AL211:AO211"/>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L214:AO214"/>
    <mergeCell ref="AP214:AX214"/>
    <mergeCell ref="AP216:AX216"/>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L218:AO218"/>
    <mergeCell ref="AP218:AX218"/>
    <mergeCell ref="A219:AK219"/>
    <mergeCell ref="AL219:AN219"/>
    <mergeCell ref="Y47:AA47"/>
    <mergeCell ref="AB47:AD47"/>
    <mergeCell ref="AE47:AH47"/>
    <mergeCell ref="AI47:AL47"/>
    <mergeCell ref="Q103:S103"/>
    <mergeCell ref="U103:V103"/>
    <mergeCell ref="X103:Y103"/>
    <mergeCell ref="A216:B216"/>
    <mergeCell ref="C216:I216"/>
    <mergeCell ref="J216:O216"/>
    <mergeCell ref="P216:X216"/>
    <mergeCell ref="Y216:AB216"/>
    <mergeCell ref="AC216:AG216"/>
    <mergeCell ref="AH216:AK216"/>
    <mergeCell ref="AL216:AO216"/>
    <mergeCell ref="AH213:AK213"/>
    <mergeCell ref="AL213:AO213"/>
    <mergeCell ref="A215:B215"/>
    <mergeCell ref="C215:I215"/>
    <mergeCell ref="J215:O215"/>
    <mergeCell ref="P215:X215"/>
    <mergeCell ref="Y215:AB215"/>
    <mergeCell ref="AR103:AS103"/>
    <mergeCell ref="AU103:AV103"/>
    <mergeCell ref="AM48:AP48"/>
    <mergeCell ref="AQ48:AT48"/>
    <mergeCell ref="AM49:AP49"/>
    <mergeCell ref="E105:F105"/>
    <mergeCell ref="G105:I105"/>
    <mergeCell ref="J105:K105"/>
    <mergeCell ref="Q105:R105"/>
    <mergeCell ref="S105:U105"/>
    <mergeCell ref="V105:W105"/>
    <mergeCell ref="AC105:AD105"/>
    <mergeCell ref="AE105:AG105"/>
    <mergeCell ref="AH105:AI105"/>
    <mergeCell ref="AQ105:AS105"/>
    <mergeCell ref="E103:G103"/>
    <mergeCell ref="I103:J103"/>
    <mergeCell ref="L103:M103"/>
    <mergeCell ref="O103:P103"/>
    <mergeCell ref="AO103:AP103"/>
    <mergeCell ref="AM105:AN105"/>
    <mergeCell ref="AO105:AP105"/>
    <mergeCell ref="AO100:AX100"/>
    <mergeCell ref="C71:AC71"/>
  </mergeCells>
  <phoneticPr fontId="5"/>
  <conditionalFormatting sqref="P14:AQ17 AU158:AU159">
    <cfRule type="expression" dxfId="343" priority="1267">
      <formula>IF(RIGHT(TEXT(P14,"0.#"),1)=".",FALSE,TRUE)</formula>
    </cfRule>
    <cfRule type="expression" dxfId="342" priority="1268">
      <formula>IF(RIGHT(TEXT(P14,"0.#"),1)=".",TRUE,FALSE)</formula>
    </cfRule>
  </conditionalFormatting>
  <conditionalFormatting sqref="P18:AX18">
    <cfRule type="expression" dxfId="341" priority="1265">
      <formula>IF(RIGHT(TEXT(P18,"0.#"),1)=".",FALSE,TRUE)</formula>
    </cfRule>
    <cfRule type="expression" dxfId="340" priority="1266">
      <formula>IF(RIGHT(TEXT(P18,"0.#"),1)=".",TRUE,FALSE)</formula>
    </cfRule>
  </conditionalFormatting>
  <conditionalFormatting sqref="Y138">
    <cfRule type="expression" dxfId="339" priority="1263">
      <formula>IF(RIGHT(TEXT(Y138,"0.#"),1)=".",FALSE,TRUE)</formula>
    </cfRule>
    <cfRule type="expression" dxfId="338" priority="1264">
      <formula>IF(RIGHT(TEXT(Y138,"0.#"),1)=".",TRUE,FALSE)</formula>
    </cfRule>
  </conditionalFormatting>
  <conditionalFormatting sqref="Y141">
    <cfRule type="expression" dxfId="337" priority="1261">
      <formula>IF(RIGHT(TEXT(Y141,"0.#"),1)=".",FALSE,TRUE)</formula>
    </cfRule>
    <cfRule type="expression" dxfId="336" priority="1262">
      <formula>IF(RIGHT(TEXT(Y141,"0.#"),1)=".",TRUE,FALSE)</formula>
    </cfRule>
  </conditionalFormatting>
  <conditionalFormatting sqref="Y159 Y151 Y146:Y147 Y144">
    <cfRule type="expression" dxfId="335" priority="1241">
      <formula>IF(RIGHT(TEXT(Y144,"0.#"),1)=".",FALSE,TRUE)</formula>
    </cfRule>
    <cfRule type="expression" dxfId="334" priority="1242">
      <formula>IF(RIGHT(TEXT(Y144,"0.#"),1)=".",TRUE,FALSE)</formula>
    </cfRule>
  </conditionalFormatting>
  <conditionalFormatting sqref="AR15:AX15 P13:AJ13 AR13:AX13">
    <cfRule type="expression" dxfId="333" priority="1259">
      <formula>IF(RIGHT(TEXT(P13,"0.#"),1)=".",FALSE,TRUE)</formula>
    </cfRule>
    <cfRule type="expression" dxfId="332" priority="1260">
      <formula>IF(RIGHT(TEXT(P13,"0.#"),1)=".",TRUE,FALSE)</formula>
    </cfRule>
  </conditionalFormatting>
  <conditionalFormatting sqref="P19:AJ19">
    <cfRule type="expression" dxfId="331" priority="1257">
      <formula>IF(RIGHT(TEXT(P19,"0.#"),1)=".",FALSE,TRUE)</formula>
    </cfRule>
    <cfRule type="expression" dxfId="330" priority="1258">
      <formula>IF(RIGHT(TEXT(P19,"0.#"),1)=".",TRUE,FALSE)</formula>
    </cfRule>
  </conditionalFormatting>
  <conditionalFormatting sqref="AQ32">
    <cfRule type="expression" dxfId="329" priority="1255">
      <formula>IF(RIGHT(TEXT(AQ32,"0.#"),1)=".",FALSE,TRUE)</formula>
    </cfRule>
    <cfRule type="expression" dxfId="328" priority="1256">
      <formula>IF(RIGHT(TEXT(AQ32,"0.#"),1)=".",TRUE,FALSE)</formula>
    </cfRule>
  </conditionalFormatting>
  <conditionalFormatting sqref="Y139:Y140 Y137">
    <cfRule type="expression" dxfId="327" priority="1253">
      <formula>IF(RIGHT(TEXT(Y137,"0.#"),1)=".",FALSE,TRUE)</formula>
    </cfRule>
    <cfRule type="expression" dxfId="326" priority="1254">
      <formula>IF(RIGHT(TEXT(Y137,"0.#"),1)=".",TRUE,FALSE)</formula>
    </cfRule>
  </conditionalFormatting>
  <conditionalFormatting sqref="AU138">
    <cfRule type="expression" dxfId="325" priority="1251">
      <formula>IF(RIGHT(TEXT(AU138,"0.#"),1)=".",FALSE,TRUE)</formula>
    </cfRule>
    <cfRule type="expression" dxfId="324" priority="1252">
      <formula>IF(RIGHT(TEXT(AU138,"0.#"),1)=".",TRUE,FALSE)</formula>
    </cfRule>
  </conditionalFormatting>
  <conditionalFormatting sqref="AU141">
    <cfRule type="expression" dxfId="323" priority="1249">
      <formula>IF(RIGHT(TEXT(AU141,"0.#"),1)=".",FALSE,TRUE)</formula>
    </cfRule>
    <cfRule type="expression" dxfId="322" priority="1250">
      <formula>IF(RIGHT(TEXT(AU141,"0.#"),1)=".",TRUE,FALSE)</formula>
    </cfRule>
  </conditionalFormatting>
  <conditionalFormatting sqref="AU139:AU140 AU137">
    <cfRule type="expression" dxfId="321" priority="1247">
      <formula>IF(RIGHT(TEXT(AU137,"0.#"),1)=".",FALSE,TRUE)</formula>
    </cfRule>
    <cfRule type="expression" dxfId="320" priority="1248">
      <formula>IF(RIGHT(TEXT(AU137,"0.#"),1)=".",TRUE,FALSE)</formula>
    </cfRule>
  </conditionalFormatting>
  <conditionalFormatting sqref="Y152 Y145">
    <cfRule type="expression" dxfId="319" priority="1245">
      <formula>IF(RIGHT(TEXT(Y145,"0.#"),1)=".",FALSE,TRUE)</formula>
    </cfRule>
    <cfRule type="expression" dxfId="318" priority="1246">
      <formula>IF(RIGHT(TEXT(Y145,"0.#"),1)=".",TRUE,FALSE)</formula>
    </cfRule>
  </conditionalFormatting>
  <conditionalFormatting sqref="Y160 Y153 Y148">
    <cfRule type="expression" dxfId="317" priority="1243">
      <formula>IF(RIGHT(TEXT(Y148,"0.#"),1)=".",FALSE,TRUE)</formula>
    </cfRule>
    <cfRule type="expression" dxfId="316" priority="1244">
      <formula>IF(RIGHT(TEXT(Y148,"0.#"),1)=".",TRUE,FALSE)</formula>
    </cfRule>
  </conditionalFormatting>
  <conditionalFormatting sqref="AU157 AU152 AU145">
    <cfRule type="expression" dxfId="315" priority="1239">
      <formula>IF(RIGHT(TEXT(AU145,"0.#"),1)=".",FALSE,TRUE)</formula>
    </cfRule>
    <cfRule type="expression" dxfId="314" priority="1240">
      <formula>IF(RIGHT(TEXT(AU145,"0.#"),1)=".",TRUE,FALSE)</formula>
    </cfRule>
  </conditionalFormatting>
  <conditionalFormatting sqref="AU160 AU153 AU148">
    <cfRule type="expression" dxfId="313" priority="1237">
      <formula>IF(RIGHT(TEXT(AU148,"0.#"),1)=".",FALSE,TRUE)</formula>
    </cfRule>
    <cfRule type="expression" dxfId="312" priority="1238">
      <formula>IF(RIGHT(TEXT(AU148,"0.#"),1)=".",TRUE,FALSE)</formula>
    </cfRule>
  </conditionalFormatting>
  <conditionalFormatting sqref="AU151 AU146:AU147 AU144">
    <cfRule type="expression" dxfId="311" priority="1235">
      <formula>IF(RIGHT(TEXT(AU144,"0.#"),1)=".",FALSE,TRUE)</formula>
    </cfRule>
    <cfRule type="expression" dxfId="310" priority="1236">
      <formula>IF(RIGHT(TEXT(AU144,"0.#"),1)=".",TRUE,FALSE)</formula>
    </cfRule>
  </conditionalFormatting>
  <conditionalFormatting sqref="AL167:AO167">
    <cfRule type="expression" dxfId="309" priority="1185">
      <formula>IF(AND(AL167&gt;=0, RIGHT(TEXT(AL167,"0.#"),1)&lt;&gt;"."),TRUE,FALSE)</formula>
    </cfRule>
    <cfRule type="expression" dxfId="308" priority="1186">
      <formula>IF(AND(AL167&gt;=0, RIGHT(TEXT(AL167,"0.#"),1)="."),TRUE,FALSE)</formula>
    </cfRule>
    <cfRule type="expression" dxfId="307" priority="1187">
      <formula>IF(AND(AL167&lt;0, RIGHT(TEXT(AL167,"0.#"),1)&lt;&gt;"."),TRUE,FALSE)</formula>
    </cfRule>
    <cfRule type="expression" dxfId="306" priority="1188">
      <formula>IF(AND(AL167&lt;0, RIGHT(TEXT(AL167,"0.#"),1)="."),TRUE,FALSE)</formula>
    </cfRule>
  </conditionalFormatting>
  <conditionalFormatting sqref="Y167">
    <cfRule type="expression" dxfId="305" priority="1183">
      <formula>IF(RIGHT(TEXT(Y167,"0.#"),1)=".",FALSE,TRUE)</formula>
    </cfRule>
    <cfRule type="expression" dxfId="304" priority="1184">
      <formula>IF(RIGHT(TEXT(Y167,"0.#"),1)=".",TRUE,FALSE)</formula>
    </cfRule>
  </conditionalFormatting>
  <conditionalFormatting sqref="Y171">
    <cfRule type="expression" dxfId="303" priority="1115">
      <formula>IF(RIGHT(TEXT(Y171,"0.#"),1)=".",FALSE,TRUE)</formula>
    </cfRule>
    <cfRule type="expression" dxfId="302" priority="1116">
      <formula>IF(RIGHT(TEXT(Y171,"0.#"),1)=".",TRUE,FALSE)</formula>
    </cfRule>
  </conditionalFormatting>
  <conditionalFormatting sqref="Y182:Y183">
    <cfRule type="expression" dxfId="301" priority="1103">
      <formula>IF(RIGHT(TEXT(Y182,"0.#"),1)=".",FALSE,TRUE)</formula>
    </cfRule>
    <cfRule type="expression" dxfId="300" priority="1104">
      <formula>IF(RIGHT(TEXT(Y182,"0.#"),1)=".",TRUE,FALSE)</formula>
    </cfRule>
  </conditionalFormatting>
  <conditionalFormatting sqref="Y189:Y191">
    <cfRule type="expression" dxfId="299" priority="1097">
      <formula>IF(RIGHT(TEXT(Y189,"0.#"),1)=".",FALSE,TRUE)</formula>
    </cfRule>
    <cfRule type="expression" dxfId="298" priority="1098">
      <formula>IF(RIGHT(TEXT(Y189,"0.#"),1)=".",TRUE,FALSE)</formula>
    </cfRule>
  </conditionalFormatting>
  <conditionalFormatting sqref="Y187:Y188">
    <cfRule type="expression" dxfId="297" priority="1091">
      <formula>IF(RIGHT(TEXT(Y187,"0.#"),1)=".",FALSE,TRUE)</formula>
    </cfRule>
    <cfRule type="expression" dxfId="296" priority="1092">
      <formula>IF(RIGHT(TEXT(Y187,"0.#"),1)=".",TRUE,FALSE)</formula>
    </cfRule>
  </conditionalFormatting>
  <conditionalFormatting sqref="Y195:Y196">
    <cfRule type="expression" dxfId="295" priority="1079">
      <formula>IF(RIGHT(TEXT(Y195,"0.#"),1)=".",FALSE,TRUE)</formula>
    </cfRule>
    <cfRule type="expression" dxfId="294" priority="1080">
      <formula>IF(RIGHT(TEXT(Y195,"0.#"),1)=".",TRUE,FALSE)</formula>
    </cfRule>
  </conditionalFormatting>
  <conditionalFormatting sqref="AL171:AO171">
    <cfRule type="expression" dxfId="293" priority="1117">
      <formula>IF(AND(AL171&gt;=0, RIGHT(TEXT(AL171,"0.#"),1)&lt;&gt;"."),TRUE,FALSE)</formula>
    </cfRule>
    <cfRule type="expression" dxfId="292" priority="1118">
      <formula>IF(AND(AL171&gt;=0, RIGHT(TEXT(AL171,"0.#"),1)="."),TRUE,FALSE)</formula>
    </cfRule>
    <cfRule type="expression" dxfId="291" priority="1119">
      <formula>IF(AND(AL171&lt;0, RIGHT(TEXT(AL171,"0.#"),1)&lt;&gt;"."),TRUE,FALSE)</formula>
    </cfRule>
    <cfRule type="expression" dxfId="290" priority="1120">
      <formula>IF(AND(AL171&lt;0, RIGHT(TEXT(AL171,"0.#"),1)="."),TRUE,FALSE)</formula>
    </cfRule>
  </conditionalFormatting>
  <conditionalFormatting sqref="AL182:AO183">
    <cfRule type="expression" dxfId="289" priority="1105">
      <formula>IF(AND(AL182&gt;=0, RIGHT(TEXT(AL182,"0.#"),1)&lt;&gt;"."),TRUE,FALSE)</formula>
    </cfRule>
    <cfRule type="expression" dxfId="288" priority="1106">
      <formula>IF(AND(AL182&gt;=0, RIGHT(TEXT(AL182,"0.#"),1)="."),TRUE,FALSE)</formula>
    </cfRule>
    <cfRule type="expression" dxfId="287" priority="1107">
      <formula>IF(AND(AL182&lt;0, RIGHT(TEXT(AL182,"0.#"),1)&lt;&gt;"."),TRUE,FALSE)</formula>
    </cfRule>
    <cfRule type="expression" dxfId="286" priority="1108">
      <formula>IF(AND(AL182&lt;0, RIGHT(TEXT(AL182,"0.#"),1)="."),TRUE,FALSE)</formula>
    </cfRule>
  </conditionalFormatting>
  <conditionalFormatting sqref="AL189:AO191">
    <cfRule type="expression" dxfId="285" priority="1099">
      <formula>IF(AND(AL189&gt;=0, RIGHT(TEXT(AL189,"0.#"),1)&lt;&gt;"."),TRUE,FALSE)</formula>
    </cfRule>
    <cfRule type="expression" dxfId="284" priority="1100">
      <formula>IF(AND(AL189&gt;=0, RIGHT(TEXT(AL189,"0.#"),1)="."),TRUE,FALSE)</formula>
    </cfRule>
    <cfRule type="expression" dxfId="283" priority="1101">
      <formula>IF(AND(AL189&lt;0, RIGHT(TEXT(AL189,"0.#"),1)&lt;&gt;"."),TRUE,FALSE)</formula>
    </cfRule>
    <cfRule type="expression" dxfId="282" priority="1102">
      <formula>IF(AND(AL189&lt;0, RIGHT(TEXT(AL189,"0.#"),1)="."),TRUE,FALSE)</formula>
    </cfRule>
  </conditionalFormatting>
  <conditionalFormatting sqref="AL187:AO188">
    <cfRule type="expression" dxfId="281" priority="1093">
      <formula>IF(AND(AL187&gt;=0, RIGHT(TEXT(AL187,"0.#"),1)&lt;&gt;"."),TRUE,FALSE)</formula>
    </cfRule>
    <cfRule type="expression" dxfId="280" priority="1094">
      <formula>IF(AND(AL187&gt;=0, RIGHT(TEXT(AL187,"0.#"),1)="."),TRUE,FALSE)</formula>
    </cfRule>
    <cfRule type="expression" dxfId="279" priority="1095">
      <formula>IF(AND(AL187&lt;0, RIGHT(TEXT(AL187,"0.#"),1)&lt;&gt;"."),TRUE,FALSE)</formula>
    </cfRule>
    <cfRule type="expression" dxfId="278" priority="1096">
      <formula>IF(AND(AL187&lt;0, RIGHT(TEXT(AL187,"0.#"),1)="."),TRUE,FALSE)</formula>
    </cfRule>
  </conditionalFormatting>
  <conditionalFormatting sqref="AL195:AO196">
    <cfRule type="expression" dxfId="277" priority="1081">
      <formula>IF(AND(AL195&gt;=0, RIGHT(TEXT(AL195,"0.#"),1)&lt;&gt;"."),TRUE,FALSE)</formula>
    </cfRule>
    <cfRule type="expression" dxfId="276" priority="1082">
      <formula>IF(AND(AL195&gt;=0, RIGHT(TEXT(AL195,"0.#"),1)="."),TRUE,FALSE)</formula>
    </cfRule>
    <cfRule type="expression" dxfId="275" priority="1083">
      <formula>IF(AND(AL195&lt;0, RIGHT(TEXT(AL195,"0.#"),1)&lt;&gt;"."),TRUE,FALSE)</formula>
    </cfRule>
    <cfRule type="expression" dxfId="274" priority="1084">
      <formula>IF(AND(AL195&lt;0, RIGHT(TEXT(AL195,"0.#"),1)="."),TRUE,FALSE)</formula>
    </cfRule>
  </conditionalFormatting>
  <conditionalFormatting sqref="AL200:AO200">
    <cfRule type="expression" dxfId="273" priority="1069">
      <formula>IF(AND(AL200&gt;=0, RIGHT(TEXT(AL200,"0.#"),1)&lt;&gt;"."),TRUE,FALSE)</formula>
    </cfRule>
    <cfRule type="expression" dxfId="272" priority="1070">
      <formula>IF(AND(AL200&gt;=0, RIGHT(TEXT(AL200,"0.#"),1)="."),TRUE,FALSE)</formula>
    </cfRule>
    <cfRule type="expression" dxfId="271" priority="1071">
      <formula>IF(AND(AL200&lt;0, RIGHT(TEXT(AL200,"0.#"),1)&lt;&gt;"."),TRUE,FALSE)</formula>
    </cfRule>
    <cfRule type="expression" dxfId="270" priority="1072">
      <formula>IF(AND(AL200&lt;0, RIGHT(TEXT(AL200,"0.#"),1)="."),TRUE,FALSE)</formula>
    </cfRule>
  </conditionalFormatting>
  <conditionalFormatting sqref="AL209:AO218">
    <cfRule type="expression" dxfId="269" priority="1045">
      <formula>IF(AND(AL209&gt;=0, RIGHT(TEXT(AL209,"0.#"),1)&lt;&gt;"."),TRUE,FALSE)</formula>
    </cfRule>
    <cfRule type="expression" dxfId="268" priority="1046">
      <formula>IF(AND(AL209&gt;=0, RIGHT(TEXT(AL209,"0.#"),1)="."),TRUE,FALSE)</formula>
    </cfRule>
    <cfRule type="expression" dxfId="267" priority="1047">
      <formula>IF(AND(AL209&lt;0, RIGHT(TEXT(AL209,"0.#"),1)&lt;&gt;"."),TRUE,FALSE)</formula>
    </cfRule>
    <cfRule type="expression" dxfId="266" priority="1048">
      <formula>IF(AND(AL209&lt;0, RIGHT(TEXT(AL209,"0.#"),1)="."),TRUE,FALSE)</formula>
    </cfRule>
  </conditionalFormatting>
  <conditionalFormatting sqref="AU33">
    <cfRule type="expression" dxfId="265" priority="1039">
      <formula>IF(RIGHT(TEXT(AU33,"0.#"),1)=".",FALSE,TRUE)</formula>
    </cfRule>
    <cfRule type="expression" dxfId="264" priority="1040">
      <formula>IF(RIGHT(TEXT(AU33,"0.#"),1)=".",TRUE,FALSE)</formula>
    </cfRule>
  </conditionalFormatting>
  <conditionalFormatting sqref="AU32">
    <cfRule type="expression" dxfId="263" priority="1041">
      <formula>IF(RIGHT(TEXT(AU32,"0.#"),1)=".",FALSE,TRUE)</formula>
    </cfRule>
    <cfRule type="expression" dxfId="262" priority="1042">
      <formula>IF(RIGHT(TEXT(AU32,"0.#"),1)=".",TRUE,FALSE)</formula>
    </cfRule>
  </conditionalFormatting>
  <conditionalFormatting sqref="W29:AC29">
    <cfRule type="expression" dxfId="261" priority="1037">
      <formula>IF(RIGHT(TEXT(W29,"0.#"),1)=".",FALSE,TRUE)</formula>
    </cfRule>
    <cfRule type="expression" dxfId="260" priority="1038">
      <formula>IF(RIGHT(TEXT(W29,"0.#"),1)=".",TRUE,FALSE)</formula>
    </cfRule>
  </conditionalFormatting>
  <conditionalFormatting sqref="AM38">
    <cfRule type="expression" dxfId="259" priority="1019">
      <formula>IF(RIGHT(TEXT(AM38,"0.#"),1)=".",FALSE,TRUE)</formula>
    </cfRule>
    <cfRule type="expression" dxfId="258" priority="1020">
      <formula>IF(RIGHT(TEXT(AM38,"0.#"),1)=".",TRUE,FALSE)</formula>
    </cfRule>
  </conditionalFormatting>
  <conditionalFormatting sqref="AQ36:AQ38">
    <cfRule type="expression" dxfId="257" priority="1017">
      <formula>IF(RIGHT(TEXT(AQ36,"0.#"),1)=".",FALSE,TRUE)</formula>
    </cfRule>
    <cfRule type="expression" dxfId="256" priority="1018">
      <formula>IF(RIGHT(TEXT(AQ36,"0.#"),1)=".",TRUE,FALSE)</formula>
    </cfRule>
  </conditionalFormatting>
  <conditionalFormatting sqref="AU36:AU38">
    <cfRule type="expression" dxfId="255" priority="1015">
      <formula>IF(RIGHT(TEXT(AU36,"0.#"),1)=".",FALSE,TRUE)</formula>
    </cfRule>
    <cfRule type="expression" dxfId="254" priority="1016">
      <formula>IF(RIGHT(TEXT(AU36,"0.#"),1)=".",TRUE,FALSE)</formula>
    </cfRule>
  </conditionalFormatting>
  <conditionalFormatting sqref="AM36">
    <cfRule type="expression" dxfId="253" priority="1023">
      <formula>IF(RIGHT(TEXT(AM36,"0.#"),1)=".",FALSE,TRUE)</formula>
    </cfRule>
    <cfRule type="expression" dxfId="252" priority="1024">
      <formula>IF(RIGHT(TEXT(AM36,"0.#"),1)=".",TRUE,FALSE)</formula>
    </cfRule>
  </conditionalFormatting>
  <conditionalFormatting sqref="AQ43">
    <cfRule type="expression" dxfId="251" priority="979">
      <formula>IF(RIGHT(TEXT(AQ43,"0.#"),1)=".",FALSE,TRUE)</formula>
    </cfRule>
    <cfRule type="expression" dxfId="250" priority="980">
      <formula>IF(RIGHT(TEXT(AQ43,"0.#"),1)=".",TRUE,FALSE)</formula>
    </cfRule>
  </conditionalFormatting>
  <conditionalFormatting sqref="AM53">
    <cfRule type="expression" dxfId="249" priority="891">
      <formula>IF(RIGHT(TEXT(AM53,"0.#"),1)=".",FALSE,TRUE)</formula>
    </cfRule>
    <cfRule type="expression" dxfId="248" priority="892">
      <formula>IF(RIGHT(TEXT(AM53,"0.#"),1)=".",TRUE,FALSE)</formula>
    </cfRule>
  </conditionalFormatting>
  <conditionalFormatting sqref="AQ54">
    <cfRule type="expression" dxfId="247" priority="885">
      <formula>IF(RIGHT(TEXT(AQ54,"0.#"),1)=".",FALSE,TRUE)</formula>
    </cfRule>
    <cfRule type="expression" dxfId="246" priority="886">
      <formula>IF(RIGHT(TEXT(AQ54,"0.#"),1)=".",TRUE,FALSE)</formula>
    </cfRule>
  </conditionalFormatting>
  <conditionalFormatting sqref="AQ53">
    <cfRule type="expression" dxfId="245" priority="895">
      <formula>IF(RIGHT(TEXT(AQ53,"0.#"),1)=".",FALSE,TRUE)</formula>
    </cfRule>
    <cfRule type="expression" dxfId="244" priority="896">
      <formula>IF(RIGHT(TEXT(AQ53,"0.#"),1)=".",TRUE,FALSE)</formula>
    </cfRule>
  </conditionalFormatting>
  <conditionalFormatting sqref="AQ47 AQ49">
    <cfRule type="expression" dxfId="243" priority="841">
      <formula>IF(RIGHT(TEXT(AQ47,"0.#"),1)=".",FALSE,TRUE)</formula>
    </cfRule>
    <cfRule type="expression" dxfId="242" priority="842">
      <formula>IF(RIGHT(TEXT(AQ47,"0.#"),1)=".",TRUE,FALSE)</formula>
    </cfRule>
  </conditionalFormatting>
  <conditionalFormatting sqref="AU47:AU49">
    <cfRule type="expression" dxfId="241" priority="839">
      <formula>IF(RIGHT(TEXT(AU47,"0.#"),1)=".",FALSE,TRUE)</formula>
    </cfRule>
    <cfRule type="expression" dxfId="240" priority="840">
      <formula>IF(RIGHT(TEXT(AU47,"0.#"),1)=".",TRUE,FALSE)</formula>
    </cfRule>
  </conditionalFormatting>
  <conditionalFormatting sqref="AM32">
    <cfRule type="expression" dxfId="239" priority="353">
      <formula>IF(RIGHT(TEXT(AM32,"0.#"),1)=".",FALSE,TRUE)</formula>
    </cfRule>
    <cfRule type="expression" dxfId="238" priority="354">
      <formula>IF(RIGHT(TEXT(AM32,"0.#"),1)=".",TRUE,FALSE)</formula>
    </cfRule>
  </conditionalFormatting>
  <conditionalFormatting sqref="AI32">
    <cfRule type="expression" dxfId="237" priority="351">
      <formula>IF(RIGHT(TEXT(AI32,"0.#"),1)=".",FALSE,TRUE)</formula>
    </cfRule>
    <cfRule type="expression" dxfId="236" priority="352">
      <formula>IF(RIGHT(TEXT(AI32,"0.#"),1)=".",TRUE,FALSE)</formula>
    </cfRule>
  </conditionalFormatting>
  <conditionalFormatting sqref="AI33">
    <cfRule type="expression" dxfId="235" priority="349">
      <formula>IF(RIGHT(TEXT(AI33,"0.#"),1)=".",FALSE,TRUE)</formula>
    </cfRule>
    <cfRule type="expression" dxfId="234" priority="350">
      <formula>IF(RIGHT(TEXT(AI33,"0.#"),1)=".",TRUE,FALSE)</formula>
    </cfRule>
  </conditionalFormatting>
  <conditionalFormatting sqref="AM33">
    <cfRule type="expression" dxfId="233" priority="347">
      <formula>IF(RIGHT(TEXT(AM33,"0.#"),1)=".",FALSE,TRUE)</formula>
    </cfRule>
    <cfRule type="expression" dxfId="232" priority="348">
      <formula>IF(RIGHT(TEXT(AM33,"0.#"),1)=".",TRUE,FALSE)</formula>
    </cfRule>
  </conditionalFormatting>
  <conditionalFormatting sqref="AE32">
    <cfRule type="expression" dxfId="231" priority="345">
      <formula>IF(RIGHT(TEXT(AE32,"0.#"),1)=".",FALSE,TRUE)</formula>
    </cfRule>
    <cfRule type="expression" dxfId="230" priority="346">
      <formula>IF(RIGHT(TEXT(AE32,"0.#"),1)=".",TRUE,FALSE)</formula>
    </cfRule>
  </conditionalFormatting>
  <conditionalFormatting sqref="AE33">
    <cfRule type="expression" dxfId="229" priority="343">
      <formula>IF(RIGHT(TEXT(AE33,"0.#"),1)=".",FALSE,TRUE)</formula>
    </cfRule>
    <cfRule type="expression" dxfId="228" priority="344">
      <formula>IF(RIGHT(TEXT(AE33,"0.#"),1)=".",TRUE,FALSE)</formula>
    </cfRule>
  </conditionalFormatting>
  <conditionalFormatting sqref="AI38">
    <cfRule type="expression" dxfId="227" priority="337">
      <formula>IF(RIGHT(TEXT(AI38,"0.#"),1)=".",FALSE,TRUE)</formula>
    </cfRule>
    <cfRule type="expression" dxfId="226" priority="338">
      <formula>IF(RIGHT(TEXT(AI38,"0.#"),1)=".",TRUE,FALSE)</formula>
    </cfRule>
  </conditionalFormatting>
  <conditionalFormatting sqref="AI36">
    <cfRule type="expression" dxfId="225" priority="341">
      <formula>IF(RIGHT(TEXT(AI36,"0.#"),1)=".",FALSE,TRUE)</formula>
    </cfRule>
    <cfRule type="expression" dxfId="224" priority="342">
      <formula>IF(RIGHT(TEXT(AI36,"0.#"),1)=".",TRUE,FALSE)</formula>
    </cfRule>
  </conditionalFormatting>
  <conditionalFormatting sqref="AI37">
    <cfRule type="expression" dxfId="223" priority="339">
      <formula>IF(RIGHT(TEXT(AI37,"0.#"),1)=".",FALSE,TRUE)</formula>
    </cfRule>
    <cfRule type="expression" dxfId="222" priority="340">
      <formula>IF(RIGHT(TEXT(AI37,"0.#"),1)=".",TRUE,FALSE)</formula>
    </cfRule>
  </conditionalFormatting>
  <conditionalFormatting sqref="AE38">
    <cfRule type="expression" dxfId="221" priority="331">
      <formula>IF(RIGHT(TEXT(AE38,"0.#"),1)=".",FALSE,TRUE)</formula>
    </cfRule>
    <cfRule type="expression" dxfId="220" priority="332">
      <formula>IF(RIGHT(TEXT(AE38,"0.#"),1)=".",TRUE,FALSE)</formula>
    </cfRule>
  </conditionalFormatting>
  <conditionalFormatting sqref="AE36">
    <cfRule type="expression" dxfId="219" priority="335">
      <formula>IF(RIGHT(TEXT(AE36,"0.#"),1)=".",FALSE,TRUE)</formula>
    </cfRule>
    <cfRule type="expression" dxfId="218" priority="336">
      <formula>IF(RIGHT(TEXT(AE36,"0.#"),1)=".",TRUE,FALSE)</formula>
    </cfRule>
  </conditionalFormatting>
  <conditionalFormatting sqref="AE37">
    <cfRule type="expression" dxfId="217" priority="333">
      <formula>IF(RIGHT(TEXT(AE37,"0.#"),1)=".",FALSE,TRUE)</formula>
    </cfRule>
    <cfRule type="expression" dxfId="216" priority="334">
      <formula>IF(RIGHT(TEXT(AE37,"0.#"),1)=".",TRUE,FALSE)</formula>
    </cfRule>
  </conditionalFormatting>
  <conditionalFormatting sqref="AM37">
    <cfRule type="expression" dxfId="215" priority="329">
      <formula>IF(RIGHT(TEXT(AM37,"0.#"),1)=".",FALSE,TRUE)</formula>
    </cfRule>
    <cfRule type="expression" dxfId="214" priority="330">
      <formula>IF(RIGHT(TEXT(AM37,"0.#"),1)=".",TRUE,FALSE)</formula>
    </cfRule>
  </conditionalFormatting>
  <conditionalFormatting sqref="AI43">
    <cfRule type="expression" dxfId="213" priority="327">
      <formula>IF(RIGHT(TEXT(AI43,"0.#"),1)=".",FALSE,TRUE)</formula>
    </cfRule>
    <cfRule type="expression" dxfId="212" priority="328">
      <formula>IF(RIGHT(TEXT(AI43,"0.#"),1)=".",TRUE,FALSE)</formula>
    </cfRule>
  </conditionalFormatting>
  <conditionalFormatting sqref="AI44">
    <cfRule type="expression" dxfId="211" priority="325">
      <formula>IF(RIGHT(TEXT(AI44,"0.#"),1)=".",FALSE,TRUE)</formula>
    </cfRule>
    <cfRule type="expression" dxfId="210" priority="326">
      <formula>IF(RIGHT(TEXT(AI44,"0.#"),1)=".",TRUE,FALSE)</formula>
    </cfRule>
  </conditionalFormatting>
  <conditionalFormatting sqref="AM44">
    <cfRule type="expression" dxfId="209" priority="321">
      <formula>IF(RIGHT(TEXT(AM44,"0.#"),1)=".",FALSE,TRUE)</formula>
    </cfRule>
    <cfRule type="expression" dxfId="208" priority="322">
      <formula>IF(RIGHT(TEXT(AM44,"0.#"),1)=".",TRUE,FALSE)</formula>
    </cfRule>
  </conditionalFormatting>
  <conditionalFormatting sqref="AE43">
    <cfRule type="expression" dxfId="207" priority="319">
      <formula>IF(RIGHT(TEXT(AE43,"0.#"),1)=".",FALSE,TRUE)</formula>
    </cfRule>
    <cfRule type="expression" dxfId="206" priority="320">
      <formula>IF(RIGHT(TEXT(AE43,"0.#"),1)=".",TRUE,FALSE)</formula>
    </cfRule>
  </conditionalFormatting>
  <conditionalFormatting sqref="AE44">
    <cfRule type="expression" dxfId="205" priority="317">
      <formula>IF(RIGHT(TEXT(AE44,"0.#"),1)=".",FALSE,TRUE)</formula>
    </cfRule>
    <cfRule type="expression" dxfId="204" priority="318">
      <formula>IF(RIGHT(TEXT(AE44,"0.#"),1)=".",TRUE,FALSE)</formula>
    </cfRule>
  </conditionalFormatting>
  <conditionalFormatting sqref="AE53">
    <cfRule type="expression" dxfId="203" priority="315">
      <formula>IF(RIGHT(TEXT(AE53,"0.#"),1)=".",FALSE,TRUE)</formula>
    </cfRule>
    <cfRule type="expression" dxfId="202" priority="316">
      <formula>IF(RIGHT(TEXT(AE53,"0.#"),1)=".",TRUE,FALSE)</formula>
    </cfRule>
  </conditionalFormatting>
  <conditionalFormatting sqref="AE54">
    <cfRule type="expression" dxfId="201" priority="313">
      <formula>IF(RIGHT(TEXT(AE54,"0.#"),1)=".",FALSE,TRUE)</formula>
    </cfRule>
    <cfRule type="expression" dxfId="200" priority="314">
      <formula>IF(RIGHT(TEXT(AE54,"0.#"),1)=".",TRUE,FALSE)</formula>
    </cfRule>
  </conditionalFormatting>
  <conditionalFormatting sqref="AI53">
    <cfRule type="expression" dxfId="199" priority="311">
      <formula>IF(RIGHT(TEXT(AI53,"0.#"),1)=".",FALSE,TRUE)</formula>
    </cfRule>
    <cfRule type="expression" dxfId="198" priority="312">
      <formula>IF(RIGHT(TEXT(AI53,"0.#"),1)=".",TRUE,FALSE)</formula>
    </cfRule>
  </conditionalFormatting>
  <conditionalFormatting sqref="AI54">
    <cfRule type="expression" dxfId="197" priority="309">
      <formula>IF(RIGHT(TEXT(AI54,"0.#"),1)=".",FALSE,TRUE)</formula>
    </cfRule>
    <cfRule type="expression" dxfId="196" priority="310">
      <formula>IF(RIGHT(TEXT(AI54,"0.#"),1)=".",TRUE,FALSE)</formula>
    </cfRule>
  </conditionalFormatting>
  <conditionalFormatting sqref="AI49">
    <cfRule type="expression" dxfId="195" priority="295">
      <formula>IF(RIGHT(TEXT(AI49,"0.#"),1)=".",FALSE,TRUE)</formula>
    </cfRule>
    <cfRule type="expression" dxfId="194" priority="296">
      <formula>IF(RIGHT(TEXT(AI49,"0.#"),1)=".",TRUE,FALSE)</formula>
    </cfRule>
  </conditionalFormatting>
  <conditionalFormatting sqref="AI47">
    <cfRule type="expression" dxfId="193" priority="299">
      <formula>IF(RIGHT(TEXT(AI47,"0.#"),1)=".",FALSE,TRUE)</formula>
    </cfRule>
    <cfRule type="expression" dxfId="192" priority="300">
      <formula>IF(RIGHT(TEXT(AI47,"0.#"),1)=".",TRUE,FALSE)</formula>
    </cfRule>
  </conditionalFormatting>
  <conditionalFormatting sqref="AI48">
    <cfRule type="expression" dxfId="191" priority="297">
      <formula>IF(RIGHT(TEXT(AI48,"0.#"),1)=".",FALSE,TRUE)</formula>
    </cfRule>
    <cfRule type="expression" dxfId="190" priority="298">
      <formula>IF(RIGHT(TEXT(AI48,"0.#"),1)=".",TRUE,FALSE)</formula>
    </cfRule>
  </conditionalFormatting>
  <conditionalFormatting sqref="AE49">
    <cfRule type="expression" dxfId="189" priority="287">
      <formula>IF(RIGHT(TEXT(AE49,"0.#"),1)=".",FALSE,TRUE)</formula>
    </cfRule>
    <cfRule type="expression" dxfId="188" priority="288">
      <formula>IF(RIGHT(TEXT(AE49,"0.#"),1)=".",TRUE,FALSE)</formula>
    </cfRule>
  </conditionalFormatting>
  <conditionalFormatting sqref="AE47">
    <cfRule type="expression" dxfId="187" priority="291">
      <formula>IF(RIGHT(TEXT(AE47,"0.#"),1)=".",FALSE,TRUE)</formula>
    </cfRule>
    <cfRule type="expression" dxfId="186" priority="292">
      <formula>IF(RIGHT(TEXT(AE47,"0.#"),1)=".",TRUE,FALSE)</formula>
    </cfRule>
  </conditionalFormatting>
  <conditionalFormatting sqref="AE48">
    <cfRule type="expression" dxfId="185" priority="289">
      <formula>IF(RIGHT(TEXT(AE48,"0.#"),1)=".",FALSE,TRUE)</formula>
    </cfRule>
    <cfRule type="expression" dxfId="184" priority="290">
      <formula>IF(RIGHT(TEXT(AE48,"0.#"),1)=".",TRUE,FALSE)</formula>
    </cfRule>
  </conditionalFormatting>
  <conditionalFormatting sqref="P23">
    <cfRule type="expression" dxfId="183" priority="285">
      <formula>IF(RIGHT(TEXT(P23,"0.#"),1)=".",FALSE,TRUE)</formula>
    </cfRule>
    <cfRule type="expression" dxfId="182" priority="286">
      <formula>IF(RIGHT(TEXT(P23,"0.#"),1)=".",TRUE,FALSE)</formula>
    </cfRule>
  </conditionalFormatting>
  <conditionalFormatting sqref="P24:P27">
    <cfRule type="expression" dxfId="181" priority="283">
      <formula>IF(RIGHT(TEXT(P24,"0.#"),1)=".",FALSE,TRUE)</formula>
    </cfRule>
    <cfRule type="expression" dxfId="180" priority="284">
      <formula>IF(RIGHT(TEXT(P24,"0.#"),1)=".",TRUE,FALSE)</formula>
    </cfRule>
  </conditionalFormatting>
  <conditionalFormatting sqref="P28">
    <cfRule type="expression" dxfId="179" priority="281">
      <formula>IF(RIGHT(TEXT(P28,"0.#"),1)=".",FALSE,TRUE)</formula>
    </cfRule>
    <cfRule type="expression" dxfId="178" priority="282">
      <formula>IF(RIGHT(TEXT(P28,"0.#"),1)=".",TRUE,FALSE)</formula>
    </cfRule>
  </conditionalFormatting>
  <conditionalFormatting sqref="P29:V29">
    <cfRule type="expression" dxfId="177" priority="279">
      <formula>IF(RIGHT(TEXT(P29,"0.#"),1)=".",FALSE,TRUE)</formula>
    </cfRule>
    <cfRule type="expression" dxfId="176" priority="280">
      <formula>IF(RIGHT(TEXT(P29,"0.#"),1)=".",TRUE,FALSE)</formula>
    </cfRule>
  </conditionalFormatting>
  <conditionalFormatting sqref="AK13:AQ13">
    <cfRule type="expression" dxfId="175" priority="277">
      <formula>IF(RIGHT(TEXT(AK13,"0.#"),1)=".",FALSE,TRUE)</formula>
    </cfRule>
    <cfRule type="expression" dxfId="174" priority="278">
      <formula>IF(RIGHT(TEXT(AK13,"0.#"),1)=".",TRUE,FALSE)</formula>
    </cfRule>
  </conditionalFormatting>
  <conditionalFormatting sqref="AM47">
    <cfRule type="expression" dxfId="173" priority="275">
      <formula>IF(RIGHT(TEXT(AM47,"0.#"),1)=".",FALSE,TRUE)</formula>
    </cfRule>
    <cfRule type="expression" dxfId="172" priority="276">
      <formula>IF(RIGHT(TEXT(AM47,"0.#"),1)=".",TRUE,FALSE)</formula>
    </cfRule>
  </conditionalFormatting>
  <conditionalFormatting sqref="AQ33">
    <cfRule type="expression" dxfId="171" priority="271">
      <formula>IF(RIGHT(TEXT(AQ33,"0.#"),1)=".",FALSE,TRUE)</formula>
    </cfRule>
    <cfRule type="expression" dxfId="170" priority="272">
      <formula>IF(RIGHT(TEXT(AQ33,"0.#"),1)=".",TRUE,FALSE)</formula>
    </cfRule>
  </conditionalFormatting>
  <conditionalFormatting sqref="AM43">
    <cfRule type="expression" dxfId="169" priority="269">
      <formula>IF(RIGHT(TEXT(AM43,"0.#"),1)=".",FALSE,TRUE)</formula>
    </cfRule>
    <cfRule type="expression" dxfId="168" priority="270">
      <formula>IF(RIGHT(TEXT(AM43,"0.#"),1)=".",TRUE,FALSE)</formula>
    </cfRule>
  </conditionalFormatting>
  <conditionalFormatting sqref="AQ44">
    <cfRule type="expression" dxfId="167" priority="267">
      <formula>IF(RIGHT(TEXT(AQ44,"0.#"),1)=".",FALSE,TRUE)</formula>
    </cfRule>
    <cfRule type="expression" dxfId="166" priority="268">
      <formula>IF(RIGHT(TEXT(AQ44,"0.#"),1)=".",TRUE,FALSE)</formula>
    </cfRule>
  </conditionalFormatting>
  <conditionalFormatting sqref="AU43">
    <cfRule type="expression" dxfId="165" priority="265">
      <formula>IF(RIGHT(TEXT(AU43,"0.#"),1)=".",FALSE,TRUE)</formula>
    </cfRule>
    <cfRule type="expression" dxfId="164" priority="266">
      <formula>IF(RIGHT(TEXT(AU43,"0.#"),1)=".",TRUE,FALSE)</formula>
    </cfRule>
  </conditionalFormatting>
  <conditionalFormatting sqref="AU44">
    <cfRule type="expression" dxfId="163" priority="263">
      <formula>IF(RIGHT(TEXT(AU44,"0.#"),1)=".",FALSE,TRUE)</formula>
    </cfRule>
    <cfRule type="expression" dxfId="162" priority="264">
      <formula>IF(RIGHT(TEXT(AU44,"0.#"),1)=".",TRUE,FALSE)</formula>
    </cfRule>
  </conditionalFormatting>
  <conditionalFormatting sqref="AM48">
    <cfRule type="expression" dxfId="161" priority="261">
      <formula>IF(RIGHT(TEXT(AM48,"0.#"),1)=".",FALSE,TRUE)</formula>
    </cfRule>
    <cfRule type="expression" dxfId="160" priority="262">
      <formula>IF(RIGHT(TEXT(AM48,"0.#"),1)=".",TRUE,FALSE)</formula>
    </cfRule>
  </conditionalFormatting>
  <conditionalFormatting sqref="AQ48">
    <cfRule type="expression" dxfId="159" priority="259">
      <formula>IF(RIGHT(TEXT(AQ48,"0.#"),1)=".",FALSE,TRUE)</formula>
    </cfRule>
    <cfRule type="expression" dxfId="158" priority="260">
      <formula>IF(RIGHT(TEXT(AQ48,"0.#"),1)=".",TRUE,FALSE)</formula>
    </cfRule>
  </conditionalFormatting>
  <conditionalFormatting sqref="AM49">
    <cfRule type="expression" dxfId="157" priority="257">
      <formula>IF(RIGHT(TEXT(AM49,"0.#"),1)=".",FALSE,TRUE)</formula>
    </cfRule>
    <cfRule type="expression" dxfId="156" priority="258">
      <formula>IF(RIGHT(TEXT(AM49,"0.#"),1)=".",TRUE,FALSE)</formula>
    </cfRule>
  </conditionalFormatting>
  <conditionalFormatting sqref="AM54">
    <cfRule type="expression" dxfId="155" priority="255">
      <formula>IF(RIGHT(TEXT(AM54,"0.#"),1)=".",FALSE,TRUE)</formula>
    </cfRule>
    <cfRule type="expression" dxfId="154" priority="256">
      <formula>IF(RIGHT(TEXT(AM54,"0.#"),1)=".",TRUE,FALSE)</formula>
    </cfRule>
  </conditionalFormatting>
  <conditionalFormatting sqref="AL205:AO205">
    <cfRule type="expression" dxfId="153" priority="193">
      <formula>IF(AND(AL205&gt;=0, RIGHT(TEXT(AL205,"0.#"),1)&lt;&gt;"."),TRUE,FALSE)</formula>
    </cfRule>
    <cfRule type="expression" dxfId="152" priority="194">
      <formula>IF(AND(AL205&gt;=0, RIGHT(TEXT(AL205,"0.#"),1)="."),TRUE,FALSE)</formula>
    </cfRule>
    <cfRule type="expression" dxfId="151" priority="195">
      <formula>IF(AND(AL205&lt;0, RIGHT(TEXT(AL205,"0.#"),1)&lt;&gt;"."),TRUE,FALSE)</formula>
    </cfRule>
    <cfRule type="expression" dxfId="150" priority="196">
      <formula>IF(AND(AL205&lt;0, RIGHT(TEXT(AL205,"0.#"),1)="."),TRUE,FALSE)</formula>
    </cfRule>
  </conditionalFormatting>
  <conditionalFormatting sqref="AU156">
    <cfRule type="expression" dxfId="149" priority="117">
      <formula>IF(RIGHT(TEXT(AU156,"0.#"),1)=".",FALSE,TRUE)</formula>
    </cfRule>
    <cfRule type="expression" dxfId="148" priority="118">
      <formula>IF(RIGHT(TEXT(AU156,"0.#"),1)=".",TRUE,FALSE)</formula>
    </cfRule>
  </conditionalFormatting>
  <conditionalFormatting sqref="Y157">
    <cfRule type="expression" dxfId="147" priority="115">
      <formula>IF(RIGHT(TEXT(Y157,"0.#"),1)=".",FALSE,TRUE)</formula>
    </cfRule>
    <cfRule type="expression" dxfId="146" priority="116">
      <formula>IF(RIGHT(TEXT(Y157,"0.#"),1)=".",TRUE,FALSE)</formula>
    </cfRule>
  </conditionalFormatting>
  <conditionalFormatting sqref="Y156">
    <cfRule type="expression" dxfId="145" priority="113">
      <formula>IF(RIGHT(TEXT(Y156,"0.#"),1)=".",FALSE,TRUE)</formula>
    </cfRule>
    <cfRule type="expression" dxfId="144" priority="114">
      <formula>IF(RIGHT(TEXT(Y156,"0.#"),1)=".",TRUE,FALSE)</formula>
    </cfRule>
  </conditionalFormatting>
  <conditionalFormatting sqref="Y158">
    <cfRule type="expression" dxfId="143" priority="111">
      <formula>IF(RIGHT(TEXT(Y158,"0.#"),1)=".",FALSE,TRUE)</formula>
    </cfRule>
    <cfRule type="expression" dxfId="142" priority="112">
      <formula>IF(RIGHT(TEXT(Y158,"0.#"),1)=".",TRUE,FALSE)</formula>
    </cfRule>
  </conditionalFormatting>
  <conditionalFormatting sqref="Y209">
    <cfRule type="expression" dxfId="141" priority="109">
      <formula>IF(RIGHT(TEXT(Y209,"0.#"),1)=".",FALSE,TRUE)</formula>
    </cfRule>
    <cfRule type="expression" dxfId="140" priority="110">
      <formula>IF(RIGHT(TEXT(Y209,"0.#"),1)=".",TRUE,FALSE)</formula>
    </cfRule>
  </conditionalFormatting>
  <conditionalFormatting sqref="Y210">
    <cfRule type="expression" dxfId="139" priority="107">
      <formula>IF(RIGHT(TEXT(Y210,"0.#"),1)=".",FALSE,TRUE)</formula>
    </cfRule>
    <cfRule type="expression" dxfId="138" priority="108">
      <formula>IF(RIGHT(TEXT(Y210,"0.#"),1)=".",TRUE,FALSE)</formula>
    </cfRule>
  </conditionalFormatting>
  <conditionalFormatting sqref="Y211">
    <cfRule type="expression" dxfId="137" priority="105">
      <formula>IF(RIGHT(TEXT(Y211,"0.#"),1)=".",FALSE,TRUE)</formula>
    </cfRule>
    <cfRule type="expression" dxfId="136" priority="106">
      <formula>IF(RIGHT(TEXT(Y211,"0.#"),1)=".",TRUE,FALSE)</formula>
    </cfRule>
  </conditionalFormatting>
  <conditionalFormatting sqref="AL204:AO204">
    <cfRule type="expression" dxfId="135" priority="87">
      <formula>IF(AND(AL204&gt;=0, RIGHT(TEXT(AL204,"0.#"),1)&lt;&gt;"."),TRUE,FALSE)</formula>
    </cfRule>
    <cfRule type="expression" dxfId="134" priority="88">
      <formula>IF(AND(AL204&gt;=0, RIGHT(TEXT(AL204,"0.#"),1)="."),TRUE,FALSE)</formula>
    </cfRule>
    <cfRule type="expression" dxfId="133" priority="89">
      <formula>IF(AND(AL204&lt;0, RIGHT(TEXT(AL204,"0.#"),1)&lt;&gt;"."),TRUE,FALSE)</formula>
    </cfRule>
    <cfRule type="expression" dxfId="132" priority="90">
      <formula>IF(AND(AL204&lt;0, RIGHT(TEXT(AL204,"0.#"),1)="."),TRUE,FALSE)</formula>
    </cfRule>
  </conditionalFormatting>
  <conditionalFormatting sqref="Y217">
    <cfRule type="expression" dxfId="131" priority="75">
      <formula>IF(RIGHT(TEXT(Y217,"0.#"),1)=".",FALSE,TRUE)</formula>
    </cfRule>
    <cfRule type="expression" dxfId="130" priority="76">
      <formula>IF(RIGHT(TEXT(Y217,"0.#"),1)=".",TRUE,FALSE)</formula>
    </cfRule>
  </conditionalFormatting>
  <conditionalFormatting sqref="Y212">
    <cfRule type="expression" dxfId="129" priority="65">
      <formula>IF(RIGHT(TEXT(Y212,"0.#"),1)=".",FALSE,TRUE)</formula>
    </cfRule>
    <cfRule type="expression" dxfId="128" priority="66">
      <formula>IF(RIGHT(TEXT(Y212,"0.#"),1)=".",TRUE,FALSE)</formula>
    </cfRule>
  </conditionalFormatting>
  <conditionalFormatting sqref="Y213">
    <cfRule type="expression" dxfId="127" priority="63">
      <formula>IF(RIGHT(TEXT(Y213,"0.#"),1)=".",FALSE,TRUE)</formula>
    </cfRule>
    <cfRule type="expression" dxfId="126" priority="64">
      <formula>IF(RIGHT(TEXT(Y213,"0.#"),1)=".",TRUE,FALSE)</formula>
    </cfRule>
  </conditionalFormatting>
  <conditionalFormatting sqref="Y214">
    <cfRule type="expression" dxfId="125" priority="61">
      <formula>IF(RIGHT(TEXT(Y214,"0.#"),1)=".",FALSE,TRUE)</formula>
    </cfRule>
    <cfRule type="expression" dxfId="124" priority="62">
      <formula>IF(RIGHT(TEXT(Y214,"0.#"),1)=".",TRUE,FALSE)</formula>
    </cfRule>
  </conditionalFormatting>
  <conditionalFormatting sqref="Y215">
    <cfRule type="expression" dxfId="123" priority="59">
      <formula>IF(RIGHT(TEXT(Y215,"0.#"),1)=".",FALSE,TRUE)</formula>
    </cfRule>
    <cfRule type="expression" dxfId="122" priority="60">
      <formula>IF(RIGHT(TEXT(Y215,"0.#"),1)=".",TRUE,FALSE)</formula>
    </cfRule>
  </conditionalFormatting>
  <conditionalFormatting sqref="Y216">
    <cfRule type="expression" dxfId="121" priority="57">
      <formula>IF(RIGHT(TEXT(Y216,"0.#"),1)=".",FALSE,TRUE)</formula>
    </cfRule>
    <cfRule type="expression" dxfId="120" priority="58">
      <formula>IF(RIGHT(TEXT(Y216,"0.#"),1)=".",TRUE,FALSE)</formula>
    </cfRule>
  </conditionalFormatting>
  <conditionalFormatting sqref="Y218">
    <cfRule type="expression" dxfId="119" priority="55">
      <formula>IF(RIGHT(TEXT(Y218,"0.#"),1)=".",FALSE,TRUE)</formula>
    </cfRule>
    <cfRule type="expression" dxfId="118" priority="56">
      <formula>IF(RIGHT(TEXT(Y218,"0.#"),1)=".",TRUE,FALSE)</formula>
    </cfRule>
  </conditionalFormatting>
  <conditionalFormatting sqref="Y172">
    <cfRule type="expression" dxfId="117" priority="49">
      <formula>IF(RIGHT(TEXT(Y172,"0.#"),1)=".",FALSE,TRUE)</formula>
    </cfRule>
    <cfRule type="expression" dxfId="116" priority="50">
      <formula>IF(RIGHT(TEXT(Y172,"0.#"),1)=".",TRUE,FALSE)</formula>
    </cfRule>
  </conditionalFormatting>
  <conditionalFormatting sqref="AL172:AO172">
    <cfRule type="expression" dxfId="115" priority="51">
      <formula>IF(AND(AL172&gt;=0, RIGHT(TEXT(AL172,"0.#"),1)&lt;&gt;"."),TRUE,FALSE)</formula>
    </cfRule>
    <cfRule type="expression" dxfId="114" priority="52">
      <formula>IF(AND(AL172&gt;=0, RIGHT(TEXT(AL172,"0.#"),1)="."),TRUE,FALSE)</formula>
    </cfRule>
    <cfRule type="expression" dxfId="113" priority="53">
      <formula>IF(AND(AL172&lt;0, RIGHT(TEXT(AL172,"0.#"),1)&lt;&gt;"."),TRUE,FALSE)</formula>
    </cfRule>
    <cfRule type="expression" dxfId="112" priority="54">
      <formula>IF(AND(AL172&lt;0, RIGHT(TEXT(AL172,"0.#"),1)="."),TRUE,FALSE)</formula>
    </cfRule>
  </conditionalFormatting>
  <conditionalFormatting sqref="Y173">
    <cfRule type="expression" dxfId="111" priority="43">
      <formula>IF(RIGHT(TEXT(Y173,"0.#"),1)=".",FALSE,TRUE)</formula>
    </cfRule>
    <cfRule type="expression" dxfId="110" priority="44">
      <formula>IF(RIGHT(TEXT(Y173,"0.#"),1)=".",TRUE,FALSE)</formula>
    </cfRule>
  </conditionalFormatting>
  <conditionalFormatting sqref="AL173:AO173">
    <cfRule type="expression" dxfId="109" priority="45">
      <formula>IF(AND(AL173&gt;=0, RIGHT(TEXT(AL173,"0.#"),1)&lt;&gt;"."),TRUE,FALSE)</formula>
    </cfRule>
    <cfRule type="expression" dxfId="108" priority="46">
      <formula>IF(AND(AL173&gt;=0, RIGHT(TEXT(AL173,"0.#"),1)="."),TRUE,FALSE)</formula>
    </cfRule>
    <cfRule type="expression" dxfId="107" priority="47">
      <formula>IF(AND(AL173&lt;0, RIGHT(TEXT(AL173,"0.#"),1)&lt;&gt;"."),TRUE,FALSE)</formula>
    </cfRule>
    <cfRule type="expression" dxfId="106" priority="48">
      <formula>IF(AND(AL173&lt;0, RIGHT(TEXT(AL173,"0.#"),1)="."),TRUE,FALSE)</formula>
    </cfRule>
  </conditionalFormatting>
  <conditionalFormatting sqref="Y174">
    <cfRule type="expression" dxfId="105" priority="37">
      <formula>IF(RIGHT(TEXT(Y174,"0.#"),1)=".",FALSE,TRUE)</formula>
    </cfRule>
    <cfRule type="expression" dxfId="104" priority="38">
      <formula>IF(RIGHT(TEXT(Y174,"0.#"),1)=".",TRUE,FALSE)</formula>
    </cfRule>
  </conditionalFormatting>
  <conditionalFormatting sqref="AL174:AO174">
    <cfRule type="expression" dxfId="103" priority="39">
      <formula>IF(AND(AL174&gt;=0, RIGHT(TEXT(AL174,"0.#"),1)&lt;&gt;"."),TRUE,FALSE)</formula>
    </cfRule>
    <cfRule type="expression" dxfId="102" priority="40">
      <formula>IF(AND(AL174&gt;=0, RIGHT(TEXT(AL174,"0.#"),1)="."),TRUE,FALSE)</formula>
    </cfRule>
    <cfRule type="expression" dxfId="101" priority="41">
      <formula>IF(AND(AL174&lt;0, RIGHT(TEXT(AL174,"0.#"),1)&lt;&gt;"."),TRUE,FALSE)</formula>
    </cfRule>
    <cfRule type="expression" dxfId="100" priority="42">
      <formula>IF(AND(AL174&lt;0, RIGHT(TEXT(AL174,"0.#"),1)="."),TRUE,FALSE)</formula>
    </cfRule>
  </conditionalFormatting>
  <conditionalFormatting sqref="AL175:AO175">
    <cfRule type="expression" dxfId="99" priority="33">
      <formula>IF(AND(AL175&gt;=0, RIGHT(TEXT(AL175,"0.#"),1)&lt;&gt;"."),TRUE,FALSE)</formula>
    </cfRule>
    <cfRule type="expression" dxfId="98" priority="34">
      <formula>IF(AND(AL175&gt;=0, RIGHT(TEXT(AL175,"0.#"),1)="."),TRUE,FALSE)</formula>
    </cfRule>
    <cfRule type="expression" dxfId="97" priority="35">
      <formula>IF(AND(AL175&lt;0, RIGHT(TEXT(AL175,"0.#"),1)&lt;&gt;"."),TRUE,FALSE)</formula>
    </cfRule>
    <cfRule type="expression" dxfId="96" priority="36">
      <formula>IF(AND(AL175&lt;0, RIGHT(TEXT(AL175,"0.#"),1)="."),TRUE,FALSE)</formula>
    </cfRule>
  </conditionalFormatting>
  <conditionalFormatting sqref="Y175">
    <cfRule type="expression" dxfId="95" priority="31">
      <formula>IF(RIGHT(TEXT(Y175,"0.#"),1)=".",FALSE,TRUE)</formula>
    </cfRule>
    <cfRule type="expression" dxfId="94" priority="32">
      <formula>IF(RIGHT(TEXT(Y175,"0.#"),1)=".",TRUE,FALSE)</formula>
    </cfRule>
  </conditionalFormatting>
  <conditionalFormatting sqref="Y176">
    <cfRule type="expression" dxfId="93" priority="25">
      <formula>IF(RIGHT(TEXT(Y176,"0.#"),1)=".",FALSE,TRUE)</formula>
    </cfRule>
    <cfRule type="expression" dxfId="92" priority="26">
      <formula>IF(RIGHT(TEXT(Y176,"0.#"),1)=".",TRUE,FALSE)</formula>
    </cfRule>
  </conditionalFormatting>
  <conditionalFormatting sqref="AL176:AO176">
    <cfRule type="expression" dxfId="91" priority="27">
      <formula>IF(AND(AL176&gt;=0, RIGHT(TEXT(AL176,"0.#"),1)&lt;&gt;"."),TRUE,FALSE)</formula>
    </cfRule>
    <cfRule type="expression" dxfId="90" priority="28">
      <formula>IF(AND(AL176&gt;=0, RIGHT(TEXT(AL176,"0.#"),1)="."),TRUE,FALSE)</formula>
    </cfRule>
    <cfRule type="expression" dxfId="89" priority="29">
      <formula>IF(AND(AL176&lt;0, RIGHT(TEXT(AL176,"0.#"),1)&lt;&gt;"."),TRUE,FALSE)</formula>
    </cfRule>
    <cfRule type="expression" dxfId="88" priority="30">
      <formula>IF(AND(AL176&lt;0, RIGHT(TEXT(AL176,"0.#"),1)="."),TRUE,FALSE)</formula>
    </cfRule>
  </conditionalFormatting>
  <conditionalFormatting sqref="Y177">
    <cfRule type="expression" dxfId="87" priority="19">
      <formula>IF(RIGHT(TEXT(Y177,"0.#"),1)=".",FALSE,TRUE)</formula>
    </cfRule>
    <cfRule type="expression" dxfId="86" priority="20">
      <formula>IF(RIGHT(TEXT(Y177,"0.#"),1)=".",TRUE,FALSE)</formula>
    </cfRule>
  </conditionalFormatting>
  <conditionalFormatting sqref="AL177:AO177">
    <cfRule type="expression" dxfId="85" priority="21">
      <formula>IF(AND(AL177&gt;=0, RIGHT(TEXT(AL177,"0.#"),1)&lt;&gt;"."),TRUE,FALSE)</formula>
    </cfRule>
    <cfRule type="expression" dxfId="84" priority="22">
      <formula>IF(AND(AL177&gt;=0, RIGHT(TEXT(AL177,"0.#"),1)="."),TRUE,FALSE)</formula>
    </cfRule>
    <cfRule type="expression" dxfId="83" priority="23">
      <formula>IF(AND(AL177&lt;0, RIGHT(TEXT(AL177,"0.#"),1)&lt;&gt;"."),TRUE,FALSE)</formula>
    </cfRule>
    <cfRule type="expression" dxfId="82" priority="24">
      <formula>IF(AND(AL177&lt;0, RIGHT(TEXT(AL177,"0.#"),1)="."),TRUE,FALSE)</formula>
    </cfRule>
  </conditionalFormatting>
  <conditionalFormatting sqref="Y178">
    <cfRule type="expression" dxfId="81" priority="13">
      <formula>IF(RIGHT(TEXT(Y178,"0.#"),1)=".",FALSE,TRUE)</formula>
    </cfRule>
    <cfRule type="expression" dxfId="80" priority="14">
      <formula>IF(RIGHT(TEXT(Y178,"0.#"),1)=".",TRUE,FALSE)</formula>
    </cfRule>
  </conditionalFormatting>
  <conditionalFormatting sqref="AL178:AO178">
    <cfRule type="expression" dxfId="79" priority="15">
      <formula>IF(AND(AL178&gt;=0, RIGHT(TEXT(AL178,"0.#"),1)&lt;&gt;"."),TRUE,FALSE)</formula>
    </cfRule>
    <cfRule type="expression" dxfId="78" priority="16">
      <formula>IF(AND(AL178&gt;=0, RIGHT(TEXT(AL178,"0.#"),1)="."),TRUE,FALSE)</formula>
    </cfRule>
    <cfRule type="expression" dxfId="77" priority="17">
      <formula>IF(AND(AL178&lt;0, RIGHT(TEXT(AL178,"0.#"),1)&lt;&gt;"."),TRUE,FALSE)</formula>
    </cfRule>
    <cfRule type="expression" dxfId="76" priority="18">
      <formula>IF(AND(AL178&lt;0, RIGHT(TEXT(AL178,"0.#"),1)="."),TRUE,FALSE)</formula>
    </cfRule>
  </conditionalFormatting>
  <conditionalFormatting sqref="Y205">
    <cfRule type="expression" dxfId="75" priority="11">
      <formula>IF(RIGHT(TEXT(Y205,"0.#"),1)=".",FALSE,TRUE)</formula>
    </cfRule>
    <cfRule type="expression" dxfId="74" priority="12">
      <formula>IF(RIGHT(TEXT(Y205,"0.#"),1)=".",TRUE,FALSE)</formula>
    </cfRule>
  </conditionalFormatting>
  <conditionalFormatting sqref="Y204">
    <cfRule type="expression" dxfId="73" priority="9">
      <formula>IF(RIGHT(TEXT(Y204,"0.#"),1)=".",FALSE,TRUE)</formula>
    </cfRule>
    <cfRule type="expression" dxfId="72" priority="10">
      <formula>IF(RIGHT(TEXT(Y204,"0.#"),1)=".",TRUE,FALSE)</formula>
    </cfRule>
  </conditionalFormatting>
  <conditionalFormatting sqref="Y200">
    <cfRule type="expression" dxfId="71" priority="7">
      <formula>IF(RIGHT(TEXT(Y200,"0.#"),1)=".",FALSE,TRUE)</formula>
    </cfRule>
    <cfRule type="expression" dxfId="70" priority="8">
      <formula>IF(RIGHT(TEXT(Y200,"0.#"),1)=".",TRUE,FALSE)</formula>
    </cfRule>
  </conditionalFormatting>
  <conditionalFormatting sqref="W23">
    <cfRule type="expression" dxfId="69" priority="5">
      <formula>IF(RIGHT(TEXT(W23,"0.#"),1)=".",FALSE,TRUE)</formula>
    </cfRule>
    <cfRule type="expression" dxfId="68" priority="6">
      <formula>IF(RIGHT(TEXT(W23,"0.#"),1)=".",TRUE,FALSE)</formula>
    </cfRule>
  </conditionalFormatting>
  <conditionalFormatting sqref="W24:W27">
    <cfRule type="expression" dxfId="67" priority="3">
      <formula>IF(RIGHT(TEXT(W24,"0.#"),1)=".",FALSE,TRUE)</formula>
    </cfRule>
    <cfRule type="expression" dxfId="66" priority="4">
      <formula>IF(RIGHT(TEXT(W24,"0.#"),1)=".",TRUE,FALSE)</formula>
    </cfRule>
  </conditionalFormatting>
  <conditionalFormatting sqref="W28">
    <cfRule type="expression" dxfId="65" priority="1">
      <formula>IF(RIGHT(TEXT(W28,"0.#"),1)=".",FALSE,TRUE)</formula>
    </cfRule>
    <cfRule type="expression" dxfId="64" priority="2">
      <formula>IF(RIGHT(TEXT(W28,"0.#"),1)=".",TRUE,FALSE)</formula>
    </cfRule>
  </conditionalFormatting>
  <dataValidations count="17">
    <dataValidation type="whole" allowBlank="1" showInputMessage="1" showErrorMessage="1" sqref="O103:P104 AX103:AX105 AA103:AB104 AM103:AN104">
      <formula1>0</formula1>
      <formula2>99</formula2>
    </dataValidation>
    <dataValidation type="whole" allowBlank="1" showInputMessage="1" showErrorMessage="1" sqref="AJ103:AK104 X103:Y104 AJ105 L103:L105 M103:M104 X105 AU103:AV104 J8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9:E89">
      <formula1>T行政事業レビュー推進チームの所見</formula1>
    </dataValidation>
    <dataValidation type="custom" imeMode="disabled" allowBlank="1" showInputMessage="1" showErrorMessage="1" sqref="AH167:AK167 AH171:AK178 AH182:AK183 AH187:AK191 AH195:AK196 AH200:AK200 AH204:AK205 AH209:AK218">
      <formula1>OR(AND(MOD(IF(ISNUMBER(AH167), AH167, 0.5),1)=0, 0&lt;=AH167), AH167="-")</formula1>
    </dataValidation>
    <dataValidation type="whole" imeMode="disabled" allowBlank="1" showInputMessage="1" showErrorMessage="1" sqref="AW2:AX2">
      <formula1>0</formula1>
      <formula2>99</formula2>
    </dataValidation>
    <dataValidation type="list" allowBlank="1" showInputMessage="1" showErrorMessage="1" sqref="A91:E91">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AO161 AO219 AR55">
      <formula1>"　, ☑"</formula1>
    </dataValidation>
    <dataValidation type="list" allowBlank="1" showInputMessage="1" showErrorMessage="1" sqref="S5:X5">
      <formula1>T終了年度</formula1>
    </dataValidation>
    <dataValidation type="list" allowBlank="1" showInputMessage="1" showErrorMessage="1" sqref="H83:I83">
      <formula1>T事業番号</formula1>
    </dataValidation>
    <dataValidation type="custom" imeMode="disabled" allowBlank="1" showInputMessage="1" showErrorMessage="1" sqref="AY23 P13:AX13 AR15:AX15 P14:AQ18 AR18:AX18 P19:AJ19 P23:AC29 Y137:AB140 AU137:AX140 Y144:AB147 AU144:AX147 Y151:AB152 AU151:AX152 Y167:AB167 AL167:AO167 Y171:AB178 AL171:AO178 Y182:AB183 AL182:AO183 Y187:AB191 AL187:AO191 Y195:AB196 AL195:AO196 Y200:AB200 AL200:AO200 Y204:AB205 AL204:AO205 Y209:AB218 AL209:AO218 AQ35:AR35 AU35:AX35 AE36:AX38 AE32:AX33 AE53:AX53 AQ46:AR46 AU46:AX46 AE47:AX49 AE43:AX44 Y156:AB159 AU156:AX159">
      <formula1>OR(ISNUMBER(P13), P13="-")</formula1>
    </dataValidation>
    <dataValidation type="list" allowBlank="1" showInputMessage="1" showErrorMessage="1" sqref="Q105:R105 AC105:AD105 AO105:AP105">
      <formula1>#REF!</formula1>
    </dataValidation>
    <dataValidation type="custom" allowBlank="1" showInputMessage="1" showErrorMessage="1" errorTitle="法人番号チェック" error="法人番号は13桁の数字で入力してください。" sqref="J209:O218 J204:O205 J200:O200 J195:O196 J187:O191 J182:O183 J171:O178 J167:O167">
      <formula1>OR(J167="-",AND(LEN(J167)=13,IFERROR(SEARCH("-",J167),"")="",IFERROR(SEARCH(".",J167),"")="",ISNUMBER(J167)))</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0" max="49" man="1"/>
    <brk id="76" max="16383" man="1"/>
    <brk id="105" max="16383" man="1"/>
    <brk id="134" max="49" man="1"/>
    <brk id="162" max="49" man="1"/>
    <brk id="19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U104:V104 I104:J104 AG104:AH104 AR104:AS104</xm:sqref>
        </x14:dataValidation>
        <x14:dataValidation type="list" allowBlank="1" showInputMessage="1" showErrorMessage="1">
          <x14:formula1>
            <xm:f>入力規則等!$U$40:$U$42</xm:f>
          </x14:formula1>
          <xm:sqref>AG103:AH103 U103:V103 I103:J103 AR103:AS103</xm:sqref>
        </x14:dataValidation>
        <x14:dataValidation type="list" allowBlank="1" showInputMessage="1" showErrorMessage="1">
          <x14:formula1>
            <xm:f>入力規則等!$AG$2:$AG$13</xm:f>
          </x14:formula1>
          <xm:sqref>AC167:AG167 AC171:AG178 AC182:AG183 AC187:AG191 AC195:AG196 AC200:AG200 AC204:AG205 AC209:AG218</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AO103:AP104 Q103:S104 AC103:AE104 E103:G104</xm:sqref>
        </x14:dataValidation>
        <x14:dataValidation type="list" allowBlank="1" showInputMessage="1" showErrorMessage="1">
          <x14:formula1>
            <xm:f>入力規則等!$U$48</xm:f>
          </x14:formula1>
          <xm:sqref>E105:F105</xm:sqref>
        </x14:dataValidation>
        <x14:dataValidation type="list" allowBlank="1" showInputMessage="1" showErrorMessage="1">
          <x14:formula1>
            <xm:f>入力規則等!$U$13:$U$35</xm:f>
          </x14:formula1>
          <xm:sqref>AJ2:AM2 E83:G83 AE105:AG105 G105:I105 AQ105:AS105 S105:U105</xm:sqref>
        </x14:dataValidation>
        <x14:dataValidation type="list" allowBlank="1" showInputMessage="1" showErrorMessage="1">
          <x14:formula1>
            <xm:f>入力規則等!$U$56:$U$58</xm:f>
          </x14:formula1>
          <xm:sqref>J105:K105 AT105:AU105 AH105:AI105 V105:W105</xm:sqref>
        </x14:dataValidation>
        <x14:dataValidation type="list" allowBlank="1" showInputMessage="1" showErrorMessage="1">
          <x14:formula1>
            <xm:f>入力規則等!$U$49</xm:f>
          </x14:formula1>
          <xm:sqref>C83:D83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109375" style="32" customWidth="1"/>
    <col min="29" max="29" width="24.109375" style="32" bestFit="1" customWidth="1"/>
    <col min="30" max="30" width="3.88671875" style="32" customWidth="1"/>
    <col min="31" max="31" width="33.886718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399</v>
      </c>
      <c r="AA1" s="28" t="s">
        <v>75</v>
      </c>
      <c r="AB1" s="28" t="s">
        <v>400</v>
      </c>
      <c r="AC1" s="28" t="s">
        <v>32</v>
      </c>
      <c r="AD1" s="27"/>
      <c r="AE1" s="28" t="s">
        <v>44</v>
      </c>
      <c r="AF1" s="29"/>
      <c r="AG1" s="49" t="s">
        <v>178</v>
      </c>
      <c r="AI1" s="49" t="s">
        <v>181</v>
      </c>
      <c r="AK1" s="49" t="s">
        <v>186</v>
      </c>
      <c r="AM1" s="72"/>
      <c r="AN1" s="72"/>
      <c r="AP1" s="27" t="s">
        <v>227</v>
      </c>
    </row>
    <row r="2" spans="1:42" ht="13.5" customHeight="1" x14ac:dyDescent="0.2">
      <c r="A2" s="13" t="s">
        <v>78</v>
      </c>
      <c r="B2" s="14"/>
      <c r="C2" s="12" t="str">
        <f>IF(B2="","",A2)</f>
        <v/>
      </c>
      <c r="D2" s="12" t="str">
        <f>IF(C2="","",IF(D1&lt;&gt;"",CONCATENATE(D1,"、",C2),C2))</f>
        <v/>
      </c>
      <c r="F2" s="11" t="s">
        <v>65</v>
      </c>
      <c r="G2" s="16" t="s">
        <v>588</v>
      </c>
      <c r="H2" s="12" t="str">
        <f>IF(G2="","",F2)</f>
        <v>一般会計</v>
      </c>
      <c r="I2" s="12" t="str">
        <f>IF(H2="","",IF(I1&lt;&gt;"",CONCATENATE(I1,"、",H2),H2))</f>
        <v>一般会計</v>
      </c>
      <c r="K2" s="13" t="s">
        <v>95</v>
      </c>
      <c r="L2" s="14"/>
      <c r="M2" s="12" t="str">
        <f>IF(L2="","",K2)</f>
        <v/>
      </c>
      <c r="N2" s="12" t="str">
        <f>IF(M2="","",IF(N1&lt;&gt;"",CONCATENATE(N1,"、",M2),M2))</f>
        <v/>
      </c>
      <c r="O2" s="12"/>
      <c r="P2" s="11" t="s">
        <v>67</v>
      </c>
      <c r="Q2" s="16" t="s">
        <v>588</v>
      </c>
      <c r="R2" s="12" t="str">
        <f>IF(Q2="","",P2)</f>
        <v>直接実施</v>
      </c>
      <c r="S2" s="12" t="str">
        <f>IF(R2="","",IF(S1&lt;&gt;"",CONCATENATE(S1,"、",R2),R2))</f>
        <v>直接実施</v>
      </c>
      <c r="T2" s="12"/>
      <c r="U2" s="86">
        <v>21</v>
      </c>
      <c r="W2" s="31" t="s">
        <v>162</v>
      </c>
      <c r="Y2" s="31" t="s">
        <v>61</v>
      </c>
      <c r="Z2" s="31" t="s">
        <v>61</v>
      </c>
      <c r="AA2" s="79" t="s">
        <v>269</v>
      </c>
      <c r="AB2" s="79" t="s">
        <v>494</v>
      </c>
      <c r="AC2" s="80" t="s">
        <v>127</v>
      </c>
      <c r="AD2" s="27"/>
      <c r="AE2" s="41" t="s">
        <v>158</v>
      </c>
      <c r="AF2" s="29"/>
      <c r="AG2" s="50" t="s">
        <v>235</v>
      </c>
      <c r="AI2" s="49" t="s">
        <v>266</v>
      </c>
      <c r="AK2" s="49" t="s">
        <v>187</v>
      </c>
      <c r="AM2" s="72"/>
      <c r="AN2" s="72"/>
      <c r="AP2" s="50" t="s">
        <v>235</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t="s">
        <v>588</v>
      </c>
      <c r="M3" s="12" t="str">
        <f t="shared" ref="M3:M11" si="2">IF(L3="","",K3)</f>
        <v>文教及び科学振興</v>
      </c>
      <c r="N3" s="12" t="str">
        <f>IF(M3="",N2,IF(N2&lt;&gt;"",CONCATENATE(N2,"、",M3),M3))</f>
        <v>文教及び科学振興</v>
      </c>
      <c r="O3" s="12"/>
      <c r="P3" s="11" t="s">
        <v>68</v>
      </c>
      <c r="Q3" s="16" t="s">
        <v>588</v>
      </c>
      <c r="R3" s="12" t="str">
        <f t="shared" ref="R3:R8" si="3">IF(Q3="","",P3)</f>
        <v>委託・請負</v>
      </c>
      <c r="S3" s="12" t="str">
        <f t="shared" ref="S3:S8" si="4">IF(R3="",S2,IF(S2&lt;&gt;"",CONCATENATE(S2,"、",R3),R3))</f>
        <v>直接実施、委託・請負</v>
      </c>
      <c r="T3" s="12"/>
      <c r="U3" s="31" t="s">
        <v>525</v>
      </c>
      <c r="W3" s="31" t="s">
        <v>137</v>
      </c>
      <c r="Y3" s="31" t="s">
        <v>62</v>
      </c>
      <c r="Z3" s="31" t="s">
        <v>401</v>
      </c>
      <c r="AA3" s="79" t="s">
        <v>367</v>
      </c>
      <c r="AB3" s="79" t="s">
        <v>495</v>
      </c>
      <c r="AC3" s="80" t="s">
        <v>128</v>
      </c>
      <c r="AD3" s="27"/>
      <c r="AE3" s="41" t="s">
        <v>159</v>
      </c>
      <c r="AF3" s="29"/>
      <c r="AG3" s="50" t="s">
        <v>236</v>
      </c>
      <c r="AI3" s="49" t="s">
        <v>180</v>
      </c>
      <c r="AK3" s="49" t="str">
        <f>CHAR(CODE(AK2)+1)</f>
        <v>B</v>
      </c>
      <c r="AM3" s="72"/>
      <c r="AN3" s="72"/>
      <c r="AP3" s="50" t="s">
        <v>236</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文教及び科学振興</v>
      </c>
      <c r="O4" s="12"/>
      <c r="P4" s="11" t="s">
        <v>69</v>
      </c>
      <c r="Q4" s="16"/>
      <c r="R4" s="12" t="str">
        <f t="shared" si="3"/>
        <v/>
      </c>
      <c r="S4" s="12" t="str">
        <f t="shared" si="4"/>
        <v>直接実施、委託・請負</v>
      </c>
      <c r="T4" s="12"/>
      <c r="U4" s="31" t="s">
        <v>580</v>
      </c>
      <c r="W4" s="31" t="s">
        <v>138</v>
      </c>
      <c r="Y4" s="31" t="s">
        <v>274</v>
      </c>
      <c r="Z4" s="31" t="s">
        <v>402</v>
      </c>
      <c r="AA4" s="79" t="s">
        <v>368</v>
      </c>
      <c r="AB4" s="79" t="s">
        <v>496</v>
      </c>
      <c r="AC4" s="79" t="s">
        <v>129</v>
      </c>
      <c r="AD4" s="27"/>
      <c r="AE4" s="41" t="s">
        <v>160</v>
      </c>
      <c r="AF4" s="29"/>
      <c r="AG4" s="50" t="s">
        <v>237</v>
      </c>
      <c r="AI4" s="49" t="s">
        <v>182</v>
      </c>
      <c r="AK4" s="49" t="str">
        <f t="shared" ref="AK4:AK49" si="7">CHAR(CODE(AK3)+1)</f>
        <v>C</v>
      </c>
      <c r="AM4" s="72"/>
      <c r="AN4" s="72"/>
      <c r="AP4" s="50" t="s">
        <v>237</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文教及び科学振興</v>
      </c>
      <c r="O5" s="12"/>
      <c r="P5" s="11" t="s">
        <v>70</v>
      </c>
      <c r="Q5" s="16"/>
      <c r="R5" s="12" t="str">
        <f t="shared" si="3"/>
        <v/>
      </c>
      <c r="S5" s="12" t="str">
        <f t="shared" si="4"/>
        <v>直接実施、委託・請負</v>
      </c>
      <c r="T5" s="12"/>
      <c r="W5" s="31" t="s">
        <v>549</v>
      </c>
      <c r="Y5" s="31" t="s">
        <v>275</v>
      </c>
      <c r="Z5" s="31" t="s">
        <v>403</v>
      </c>
      <c r="AA5" s="79" t="s">
        <v>369</v>
      </c>
      <c r="AB5" s="79" t="s">
        <v>497</v>
      </c>
      <c r="AC5" s="79" t="s">
        <v>161</v>
      </c>
      <c r="AD5" s="30"/>
      <c r="AE5" s="41" t="s">
        <v>247</v>
      </c>
      <c r="AF5" s="29"/>
      <c r="AG5" s="50" t="s">
        <v>238</v>
      </c>
      <c r="AI5" s="49" t="s">
        <v>272</v>
      </c>
      <c r="AK5" s="49" t="str">
        <f t="shared" si="7"/>
        <v>D</v>
      </c>
      <c r="AP5" s="50" t="s">
        <v>238</v>
      </c>
    </row>
    <row r="6" spans="1:42" ht="13.5" customHeight="1" x14ac:dyDescent="0.2">
      <c r="A6" s="13" t="s">
        <v>82</v>
      </c>
      <c r="B6" s="14" t="s">
        <v>588</v>
      </c>
      <c r="C6" s="12" t="str">
        <f t="shared" si="0"/>
        <v>科学技術・イノベーション</v>
      </c>
      <c r="D6" s="12" t="str">
        <f t="shared" ref="D6:D21" si="8">IF(C6="",D5,IF(D5&lt;&gt;"",CONCATENATE(D5,"、",C6),C6))</f>
        <v>科学技術・イノベーション</v>
      </c>
      <c r="F6" s="17" t="s">
        <v>107</v>
      </c>
      <c r="G6" s="16"/>
      <c r="H6" s="12" t="str">
        <f t="shared" si="1"/>
        <v/>
      </c>
      <c r="I6" s="12" t="str">
        <f t="shared" si="5"/>
        <v>一般会計</v>
      </c>
      <c r="K6" s="13" t="s">
        <v>99</v>
      </c>
      <c r="L6" s="14"/>
      <c r="M6" s="12" t="str">
        <f t="shared" si="2"/>
        <v/>
      </c>
      <c r="N6" s="12" t="str">
        <f t="shared" si="6"/>
        <v>文教及び科学振興</v>
      </c>
      <c r="O6" s="12"/>
      <c r="P6" s="11" t="s">
        <v>71</v>
      </c>
      <c r="Q6" s="16"/>
      <c r="R6" s="12" t="str">
        <f t="shared" si="3"/>
        <v/>
      </c>
      <c r="S6" s="12" t="str">
        <f t="shared" si="4"/>
        <v>直接実施、委託・請負</v>
      </c>
      <c r="T6" s="12"/>
      <c r="U6" s="31" t="s">
        <v>249</v>
      </c>
      <c r="W6" s="31" t="s">
        <v>551</v>
      </c>
      <c r="Y6" s="31" t="s">
        <v>276</v>
      </c>
      <c r="Z6" s="31" t="s">
        <v>404</v>
      </c>
      <c r="AA6" s="79" t="s">
        <v>370</v>
      </c>
      <c r="AB6" s="79" t="s">
        <v>498</v>
      </c>
      <c r="AC6" s="79" t="s">
        <v>130</v>
      </c>
      <c r="AD6" s="30"/>
      <c r="AE6" s="41" t="s">
        <v>245</v>
      </c>
      <c r="AF6" s="29"/>
      <c r="AG6" s="50" t="s">
        <v>239</v>
      </c>
      <c r="AI6" s="49" t="s">
        <v>273</v>
      </c>
      <c r="AK6" s="49" t="str">
        <f>CHAR(CODE(AK5)+1)</f>
        <v>E</v>
      </c>
      <c r="AP6" s="50" t="s">
        <v>239</v>
      </c>
    </row>
    <row r="7" spans="1:42" ht="13.5" customHeight="1" x14ac:dyDescent="0.2">
      <c r="A7" s="13" t="s">
        <v>83</v>
      </c>
      <c r="B7" s="14"/>
      <c r="C7" s="12" t="str">
        <f t="shared" si="0"/>
        <v/>
      </c>
      <c r="D7" s="12" t="str">
        <f t="shared" si="8"/>
        <v>科学技術・イノベーション</v>
      </c>
      <c r="F7" s="17" t="s">
        <v>194</v>
      </c>
      <c r="G7" s="16"/>
      <c r="H7" s="12" t="str">
        <f t="shared" si="1"/>
        <v/>
      </c>
      <c r="I7" s="12" t="str">
        <f t="shared" si="5"/>
        <v>一般会計</v>
      </c>
      <c r="K7" s="13" t="s">
        <v>100</v>
      </c>
      <c r="L7" s="14"/>
      <c r="M7" s="12" t="str">
        <f t="shared" si="2"/>
        <v/>
      </c>
      <c r="N7" s="12" t="str">
        <f t="shared" si="6"/>
        <v>文教及び科学振興</v>
      </c>
      <c r="O7" s="12"/>
      <c r="P7" s="11" t="s">
        <v>72</v>
      </c>
      <c r="Q7" s="16"/>
      <c r="R7" s="12" t="str">
        <f t="shared" si="3"/>
        <v/>
      </c>
      <c r="S7" s="12" t="str">
        <f t="shared" si="4"/>
        <v>直接実施、委託・請負</v>
      </c>
      <c r="T7" s="12"/>
      <c r="U7" s="31"/>
      <c r="W7" s="31" t="s">
        <v>139</v>
      </c>
      <c r="Y7" s="31" t="s">
        <v>277</v>
      </c>
      <c r="Z7" s="31" t="s">
        <v>405</v>
      </c>
      <c r="AA7" s="79" t="s">
        <v>371</v>
      </c>
      <c r="AB7" s="79" t="s">
        <v>499</v>
      </c>
      <c r="AC7" s="30"/>
      <c r="AD7" s="30"/>
      <c r="AE7" s="31" t="s">
        <v>130</v>
      </c>
      <c r="AF7" s="29"/>
      <c r="AG7" s="50" t="s">
        <v>240</v>
      </c>
      <c r="AH7" s="74"/>
      <c r="AI7" s="50" t="s">
        <v>262</v>
      </c>
      <c r="AK7" s="49" t="str">
        <f>CHAR(CODE(AK6)+1)</f>
        <v>F</v>
      </c>
      <c r="AP7" s="50" t="s">
        <v>240</v>
      </c>
    </row>
    <row r="8" spans="1:42" ht="13.5" customHeight="1" x14ac:dyDescent="0.2">
      <c r="A8" s="13" t="s">
        <v>84</v>
      </c>
      <c r="B8" s="14"/>
      <c r="C8" s="12" t="str">
        <f t="shared" si="0"/>
        <v/>
      </c>
      <c r="D8" s="12" t="str">
        <f t="shared" si="8"/>
        <v>科学技術・イノベーション</v>
      </c>
      <c r="F8" s="17" t="s">
        <v>108</v>
      </c>
      <c r="G8" s="16"/>
      <c r="H8" s="12" t="str">
        <f t="shared" si="1"/>
        <v/>
      </c>
      <c r="I8" s="12" t="str">
        <f t="shared" si="5"/>
        <v>一般会計</v>
      </c>
      <c r="K8" s="13" t="s">
        <v>101</v>
      </c>
      <c r="L8" s="14"/>
      <c r="M8" s="12" t="str">
        <f t="shared" si="2"/>
        <v/>
      </c>
      <c r="N8" s="12" t="str">
        <f t="shared" si="6"/>
        <v>文教及び科学振興</v>
      </c>
      <c r="O8" s="12"/>
      <c r="P8" s="11" t="s">
        <v>73</v>
      </c>
      <c r="Q8" s="16"/>
      <c r="R8" s="12" t="str">
        <f t="shared" si="3"/>
        <v/>
      </c>
      <c r="S8" s="12" t="str">
        <f t="shared" si="4"/>
        <v>直接実施、委託・請負</v>
      </c>
      <c r="T8" s="12"/>
      <c r="U8" s="31" t="s">
        <v>270</v>
      </c>
      <c r="W8" s="31" t="s">
        <v>140</v>
      </c>
      <c r="Y8" s="31" t="s">
        <v>278</v>
      </c>
      <c r="Z8" s="31" t="s">
        <v>406</v>
      </c>
      <c r="AA8" s="79" t="s">
        <v>372</v>
      </c>
      <c r="AB8" s="79" t="s">
        <v>500</v>
      </c>
      <c r="AC8" s="30"/>
      <c r="AD8" s="30"/>
      <c r="AE8" s="30"/>
      <c r="AF8" s="29"/>
      <c r="AG8" s="50" t="s">
        <v>241</v>
      </c>
      <c r="AI8" s="49" t="s">
        <v>263</v>
      </c>
      <c r="AK8" s="49" t="str">
        <f t="shared" si="7"/>
        <v>G</v>
      </c>
      <c r="AP8" s="50" t="s">
        <v>241</v>
      </c>
    </row>
    <row r="9" spans="1:42" ht="13.5" customHeight="1" x14ac:dyDescent="0.2">
      <c r="A9" s="13" t="s">
        <v>85</v>
      </c>
      <c r="B9" s="14"/>
      <c r="C9" s="12" t="str">
        <f t="shared" si="0"/>
        <v/>
      </c>
      <c r="D9" s="12" t="str">
        <f t="shared" si="8"/>
        <v>科学技術・イノベーション</v>
      </c>
      <c r="F9" s="17" t="s">
        <v>195</v>
      </c>
      <c r="G9" s="16"/>
      <c r="H9" s="12" t="str">
        <f t="shared" si="1"/>
        <v/>
      </c>
      <c r="I9" s="12" t="str">
        <f t="shared" si="5"/>
        <v>一般会計</v>
      </c>
      <c r="K9" s="13" t="s">
        <v>102</v>
      </c>
      <c r="L9" s="14"/>
      <c r="M9" s="12" t="str">
        <f t="shared" si="2"/>
        <v/>
      </c>
      <c r="N9" s="12" t="str">
        <f t="shared" si="6"/>
        <v>文教及び科学振興</v>
      </c>
      <c r="O9" s="12"/>
      <c r="P9" s="12"/>
      <c r="Q9" s="18"/>
      <c r="T9" s="12"/>
      <c r="U9" s="31" t="s">
        <v>271</v>
      </c>
      <c r="W9" s="31" t="s">
        <v>141</v>
      </c>
      <c r="Y9" s="31" t="s">
        <v>279</v>
      </c>
      <c r="Z9" s="31" t="s">
        <v>407</v>
      </c>
      <c r="AA9" s="79" t="s">
        <v>373</v>
      </c>
      <c r="AB9" s="79" t="s">
        <v>501</v>
      </c>
      <c r="AC9" s="30"/>
      <c r="AD9" s="30"/>
      <c r="AE9" s="30"/>
      <c r="AF9" s="29"/>
      <c r="AG9" s="50" t="s">
        <v>242</v>
      </c>
      <c r="AI9" s="71"/>
      <c r="AK9" s="49" t="str">
        <f t="shared" si="7"/>
        <v>H</v>
      </c>
      <c r="AP9" s="50" t="s">
        <v>242</v>
      </c>
    </row>
    <row r="10" spans="1:42" ht="13.5" customHeight="1" x14ac:dyDescent="0.2">
      <c r="A10" s="13" t="s">
        <v>215</v>
      </c>
      <c r="B10" s="14"/>
      <c r="C10" s="12" t="str">
        <f t="shared" si="0"/>
        <v/>
      </c>
      <c r="D10" s="12" t="str">
        <f t="shared" si="8"/>
        <v>科学技術・イノベーション</v>
      </c>
      <c r="F10" s="17" t="s">
        <v>109</v>
      </c>
      <c r="G10" s="16"/>
      <c r="H10" s="12" t="str">
        <f t="shared" si="1"/>
        <v/>
      </c>
      <c r="I10" s="12" t="str">
        <f t="shared" si="5"/>
        <v>一般会計</v>
      </c>
      <c r="K10" s="13" t="s">
        <v>216</v>
      </c>
      <c r="L10" s="14"/>
      <c r="M10" s="12" t="str">
        <f t="shared" si="2"/>
        <v/>
      </c>
      <c r="N10" s="12" t="str">
        <f t="shared" si="6"/>
        <v>文教及び科学振興</v>
      </c>
      <c r="O10" s="12"/>
      <c r="P10" s="12" t="str">
        <f>S8</f>
        <v>直接実施、委託・請負</v>
      </c>
      <c r="Q10" s="18"/>
      <c r="T10" s="12"/>
      <c r="W10" s="31" t="s">
        <v>142</v>
      </c>
      <c r="Y10" s="31" t="s">
        <v>280</v>
      </c>
      <c r="Z10" s="31" t="s">
        <v>408</v>
      </c>
      <c r="AA10" s="79" t="s">
        <v>374</v>
      </c>
      <c r="AB10" s="79" t="s">
        <v>502</v>
      </c>
      <c r="AC10" s="30"/>
      <c r="AD10" s="30"/>
      <c r="AE10" s="30"/>
      <c r="AF10" s="29"/>
      <c r="AG10" s="50" t="s">
        <v>230</v>
      </c>
      <c r="AK10" s="49" t="str">
        <f t="shared" si="7"/>
        <v>I</v>
      </c>
      <c r="AP10" s="49" t="s">
        <v>228</v>
      </c>
    </row>
    <row r="11" spans="1:42" ht="13.5" customHeight="1" x14ac:dyDescent="0.2">
      <c r="A11" s="13" t="s">
        <v>86</v>
      </c>
      <c r="B11" s="14"/>
      <c r="C11" s="12" t="str">
        <f t="shared" si="0"/>
        <v/>
      </c>
      <c r="D11" s="12" t="str">
        <f t="shared" si="8"/>
        <v>科学技術・イノベーション</v>
      </c>
      <c r="F11" s="17" t="s">
        <v>110</v>
      </c>
      <c r="G11" s="16"/>
      <c r="H11" s="12" t="str">
        <f t="shared" si="1"/>
        <v/>
      </c>
      <c r="I11" s="12" t="str">
        <f t="shared" si="5"/>
        <v>一般会計</v>
      </c>
      <c r="K11" s="13" t="s">
        <v>103</v>
      </c>
      <c r="L11" s="14"/>
      <c r="M11" s="12" t="str">
        <f t="shared" si="2"/>
        <v/>
      </c>
      <c r="N11" s="12" t="str">
        <f t="shared" si="6"/>
        <v>文教及び科学振興</v>
      </c>
      <c r="O11" s="12"/>
      <c r="P11" s="12"/>
      <c r="Q11" s="18"/>
      <c r="T11" s="12"/>
      <c r="W11" s="31" t="s">
        <v>577</v>
      </c>
      <c r="Y11" s="31" t="s">
        <v>281</v>
      </c>
      <c r="Z11" s="31" t="s">
        <v>409</v>
      </c>
      <c r="AA11" s="79" t="s">
        <v>375</v>
      </c>
      <c r="AB11" s="79" t="s">
        <v>503</v>
      </c>
      <c r="AC11" s="30"/>
      <c r="AD11" s="30"/>
      <c r="AE11" s="30"/>
      <c r="AF11" s="29"/>
      <c r="AG11" s="49" t="s">
        <v>233</v>
      </c>
      <c r="AK11" s="49" t="str">
        <f t="shared" si="7"/>
        <v>J</v>
      </c>
    </row>
    <row r="12" spans="1:42" ht="13.5" customHeight="1" x14ac:dyDescent="0.2">
      <c r="A12" s="13" t="s">
        <v>87</v>
      </c>
      <c r="B12" s="14"/>
      <c r="C12" s="12" t="str">
        <f t="shared" ref="C12:C23" si="9">IF(B12="","",A12)</f>
        <v/>
      </c>
      <c r="D12" s="12" t="str">
        <f t="shared" si="8"/>
        <v>科学技術・イノベーション</v>
      </c>
      <c r="F12" s="17" t="s">
        <v>111</v>
      </c>
      <c r="G12" s="16"/>
      <c r="H12" s="12" t="str">
        <f t="shared" si="1"/>
        <v/>
      </c>
      <c r="I12" s="12" t="str">
        <f t="shared" si="5"/>
        <v>一般会計</v>
      </c>
      <c r="K12" s="12"/>
      <c r="L12" s="12"/>
      <c r="O12" s="12"/>
      <c r="P12" s="12"/>
      <c r="Q12" s="18"/>
      <c r="T12" s="12"/>
      <c r="U12" s="28" t="s">
        <v>526</v>
      </c>
      <c r="W12" s="31" t="s">
        <v>143</v>
      </c>
      <c r="Y12" s="31" t="s">
        <v>282</v>
      </c>
      <c r="Z12" s="31" t="s">
        <v>410</v>
      </c>
      <c r="AA12" s="79" t="s">
        <v>376</v>
      </c>
      <c r="AB12" s="79" t="s">
        <v>504</v>
      </c>
      <c r="AC12" s="30"/>
      <c r="AD12" s="30"/>
      <c r="AE12" s="30"/>
      <c r="AF12" s="29"/>
      <c r="AG12" s="49" t="s">
        <v>231</v>
      </c>
      <c r="AK12" s="49" t="str">
        <f t="shared" si="7"/>
        <v>K</v>
      </c>
    </row>
    <row r="13" spans="1:42" ht="13.5" customHeight="1" x14ac:dyDescent="0.2">
      <c r="A13" s="13" t="s">
        <v>88</v>
      </c>
      <c r="B13" s="14"/>
      <c r="C13" s="12" t="str">
        <f t="shared" si="9"/>
        <v/>
      </c>
      <c r="D13" s="12" t="str">
        <f t="shared" si="8"/>
        <v>科学技術・イノベーション</v>
      </c>
      <c r="F13" s="17" t="s">
        <v>112</v>
      </c>
      <c r="G13" s="16"/>
      <c r="H13" s="12" t="str">
        <f t="shared" si="1"/>
        <v/>
      </c>
      <c r="I13" s="12" t="str">
        <f t="shared" si="5"/>
        <v>一般会計</v>
      </c>
      <c r="K13" s="12" t="str">
        <f>N11</f>
        <v>文教及び科学振興</v>
      </c>
      <c r="L13" s="12"/>
      <c r="O13" s="12"/>
      <c r="P13" s="12"/>
      <c r="Q13" s="18"/>
      <c r="T13" s="12"/>
      <c r="U13" s="31" t="s">
        <v>162</v>
      </c>
      <c r="W13" s="31" t="s">
        <v>144</v>
      </c>
      <c r="Y13" s="31" t="s">
        <v>283</v>
      </c>
      <c r="Z13" s="31" t="s">
        <v>411</v>
      </c>
      <c r="AA13" s="79" t="s">
        <v>377</v>
      </c>
      <c r="AB13" s="79" t="s">
        <v>505</v>
      </c>
      <c r="AC13" s="30"/>
      <c r="AD13" s="30"/>
      <c r="AE13" s="30"/>
      <c r="AF13" s="29"/>
      <c r="AG13" s="49" t="s">
        <v>232</v>
      </c>
      <c r="AK13" s="49" t="str">
        <f t="shared" si="7"/>
        <v>L</v>
      </c>
    </row>
    <row r="14" spans="1:42" ht="13.5" customHeight="1" x14ac:dyDescent="0.2">
      <c r="A14" s="13" t="s">
        <v>89</v>
      </c>
      <c r="B14" s="14"/>
      <c r="C14" s="12" t="str">
        <f t="shared" si="9"/>
        <v/>
      </c>
      <c r="D14" s="12" t="str">
        <f t="shared" si="8"/>
        <v>科学技術・イノベーション</v>
      </c>
      <c r="F14" s="17" t="s">
        <v>113</v>
      </c>
      <c r="G14" s="16"/>
      <c r="H14" s="12" t="str">
        <f t="shared" si="1"/>
        <v/>
      </c>
      <c r="I14" s="12" t="str">
        <f t="shared" si="5"/>
        <v>一般会計</v>
      </c>
      <c r="K14" s="12"/>
      <c r="L14" s="12"/>
      <c r="O14" s="12"/>
      <c r="P14" s="12"/>
      <c r="Q14" s="18"/>
      <c r="T14" s="12"/>
      <c r="U14" s="31" t="s">
        <v>527</v>
      </c>
      <c r="W14" s="31" t="s">
        <v>145</v>
      </c>
      <c r="Y14" s="31" t="s">
        <v>284</v>
      </c>
      <c r="Z14" s="31" t="s">
        <v>412</v>
      </c>
      <c r="AA14" s="79" t="s">
        <v>378</v>
      </c>
      <c r="AB14" s="79" t="s">
        <v>506</v>
      </c>
      <c r="AC14" s="30"/>
      <c r="AD14" s="30"/>
      <c r="AE14" s="30"/>
      <c r="AF14" s="29"/>
      <c r="AG14" s="71"/>
      <c r="AK14" s="49" t="str">
        <f t="shared" si="7"/>
        <v>M</v>
      </c>
    </row>
    <row r="15" spans="1:42" ht="13.5" customHeight="1" x14ac:dyDescent="0.2">
      <c r="A15" s="13" t="s">
        <v>90</v>
      </c>
      <c r="B15" s="14"/>
      <c r="C15" s="12" t="str">
        <f t="shared" si="9"/>
        <v/>
      </c>
      <c r="D15" s="12" t="str">
        <f t="shared" si="8"/>
        <v>科学技術・イノベーション</v>
      </c>
      <c r="F15" s="17" t="s">
        <v>114</v>
      </c>
      <c r="G15" s="16"/>
      <c r="H15" s="12" t="str">
        <f t="shared" si="1"/>
        <v/>
      </c>
      <c r="I15" s="12" t="str">
        <f t="shared" si="5"/>
        <v>一般会計</v>
      </c>
      <c r="K15" s="12"/>
      <c r="L15" s="12"/>
      <c r="O15" s="12"/>
      <c r="P15" s="12"/>
      <c r="Q15" s="18"/>
      <c r="T15" s="12"/>
      <c r="U15" s="31" t="s">
        <v>528</v>
      </c>
      <c r="W15" s="31" t="s">
        <v>146</v>
      </c>
      <c r="Y15" s="31" t="s">
        <v>285</v>
      </c>
      <c r="Z15" s="31" t="s">
        <v>413</v>
      </c>
      <c r="AA15" s="79" t="s">
        <v>379</v>
      </c>
      <c r="AB15" s="79" t="s">
        <v>507</v>
      </c>
      <c r="AC15" s="30"/>
      <c r="AD15" s="30"/>
      <c r="AE15" s="30"/>
      <c r="AF15" s="29"/>
      <c r="AG15" s="72"/>
      <c r="AK15" s="49" t="str">
        <f t="shared" si="7"/>
        <v>N</v>
      </c>
    </row>
    <row r="16" spans="1:42" ht="13.5" customHeight="1" x14ac:dyDescent="0.2">
      <c r="A16" s="13" t="s">
        <v>91</v>
      </c>
      <c r="B16" s="14"/>
      <c r="C16" s="12" t="str">
        <f t="shared" si="9"/>
        <v/>
      </c>
      <c r="D16" s="12" t="str">
        <f t="shared" si="8"/>
        <v>科学技術・イノベーション</v>
      </c>
      <c r="F16" s="17" t="s">
        <v>115</v>
      </c>
      <c r="G16" s="16"/>
      <c r="H16" s="12" t="str">
        <f t="shared" si="1"/>
        <v/>
      </c>
      <c r="I16" s="12" t="str">
        <f t="shared" si="5"/>
        <v>一般会計</v>
      </c>
      <c r="K16" s="12"/>
      <c r="L16" s="12"/>
      <c r="O16" s="12"/>
      <c r="P16" s="12"/>
      <c r="Q16" s="18"/>
      <c r="T16" s="12"/>
      <c r="U16" s="31" t="s">
        <v>529</v>
      </c>
      <c r="W16" s="31" t="s">
        <v>147</v>
      </c>
      <c r="Y16" s="31" t="s">
        <v>286</v>
      </c>
      <c r="Z16" s="31" t="s">
        <v>414</v>
      </c>
      <c r="AA16" s="79" t="s">
        <v>380</v>
      </c>
      <c r="AB16" s="79" t="s">
        <v>508</v>
      </c>
      <c r="AC16" s="30"/>
      <c r="AD16" s="30"/>
      <c r="AE16" s="30"/>
      <c r="AF16" s="29"/>
      <c r="AG16" s="72"/>
      <c r="AK16" s="49" t="str">
        <f t="shared" si="7"/>
        <v>O</v>
      </c>
    </row>
    <row r="17" spans="1:37" ht="13.5" customHeight="1" x14ac:dyDescent="0.2">
      <c r="A17" s="13" t="s">
        <v>92</v>
      </c>
      <c r="B17" s="14"/>
      <c r="C17" s="12" t="str">
        <f t="shared" si="9"/>
        <v/>
      </c>
      <c r="D17" s="12" t="str">
        <f t="shared" si="8"/>
        <v>科学技術・イノベーション</v>
      </c>
      <c r="F17" s="17" t="s">
        <v>116</v>
      </c>
      <c r="G17" s="16"/>
      <c r="H17" s="12" t="str">
        <f t="shared" si="1"/>
        <v/>
      </c>
      <c r="I17" s="12" t="str">
        <f t="shared" si="5"/>
        <v>一般会計</v>
      </c>
      <c r="K17" s="12"/>
      <c r="L17" s="12"/>
      <c r="O17" s="12"/>
      <c r="P17" s="12"/>
      <c r="Q17" s="18"/>
      <c r="T17" s="12"/>
      <c r="U17" s="31" t="s">
        <v>547</v>
      </c>
      <c r="W17" s="31" t="s">
        <v>148</v>
      </c>
      <c r="Y17" s="31" t="s">
        <v>287</v>
      </c>
      <c r="Z17" s="31" t="s">
        <v>415</v>
      </c>
      <c r="AA17" s="79" t="s">
        <v>381</v>
      </c>
      <c r="AB17" s="79" t="s">
        <v>509</v>
      </c>
      <c r="AC17" s="30"/>
      <c r="AD17" s="30"/>
      <c r="AE17" s="30"/>
      <c r="AF17" s="29"/>
      <c r="AG17" s="72"/>
      <c r="AK17" s="49" t="str">
        <f t="shared" si="7"/>
        <v>P</v>
      </c>
    </row>
    <row r="18" spans="1:37" ht="13.5" customHeight="1" x14ac:dyDescent="0.2">
      <c r="A18" s="13" t="s">
        <v>93</v>
      </c>
      <c r="B18" s="14"/>
      <c r="C18" s="12" t="str">
        <f t="shared" si="9"/>
        <v/>
      </c>
      <c r="D18" s="12" t="str">
        <f t="shared" si="8"/>
        <v>科学技術・イノベーション</v>
      </c>
      <c r="F18" s="17" t="s">
        <v>117</v>
      </c>
      <c r="G18" s="16"/>
      <c r="H18" s="12" t="str">
        <f t="shared" si="1"/>
        <v/>
      </c>
      <c r="I18" s="12" t="str">
        <f t="shared" si="5"/>
        <v>一般会計</v>
      </c>
      <c r="K18" s="12"/>
      <c r="L18" s="12"/>
      <c r="O18" s="12"/>
      <c r="P18" s="12"/>
      <c r="Q18" s="18"/>
      <c r="T18" s="12"/>
      <c r="U18" s="31" t="s">
        <v>530</v>
      </c>
      <c r="W18" s="31" t="s">
        <v>149</v>
      </c>
      <c r="Y18" s="31" t="s">
        <v>288</v>
      </c>
      <c r="Z18" s="31" t="s">
        <v>416</v>
      </c>
      <c r="AA18" s="79" t="s">
        <v>382</v>
      </c>
      <c r="AB18" s="79" t="s">
        <v>510</v>
      </c>
      <c r="AC18" s="30"/>
      <c r="AD18" s="30"/>
      <c r="AE18" s="30"/>
      <c r="AF18" s="29"/>
      <c r="AK18" s="49" t="str">
        <f t="shared" si="7"/>
        <v>Q</v>
      </c>
    </row>
    <row r="19" spans="1:37" ht="13.5" customHeight="1" x14ac:dyDescent="0.2">
      <c r="A19" s="13" t="s">
        <v>205</v>
      </c>
      <c r="B19" s="14"/>
      <c r="C19" s="12" t="str">
        <f t="shared" si="9"/>
        <v/>
      </c>
      <c r="D19" s="12" t="str">
        <f t="shared" si="8"/>
        <v>科学技術・イノベーション</v>
      </c>
      <c r="F19" s="17" t="s">
        <v>118</v>
      </c>
      <c r="G19" s="16"/>
      <c r="H19" s="12" t="str">
        <f t="shared" si="1"/>
        <v/>
      </c>
      <c r="I19" s="12" t="str">
        <f t="shared" si="5"/>
        <v>一般会計</v>
      </c>
      <c r="K19" s="12"/>
      <c r="L19" s="12"/>
      <c r="O19" s="12"/>
      <c r="P19" s="12"/>
      <c r="Q19" s="18"/>
      <c r="T19" s="12"/>
      <c r="U19" s="31" t="s">
        <v>531</v>
      </c>
      <c r="W19" s="31" t="s">
        <v>150</v>
      </c>
      <c r="Y19" s="31" t="s">
        <v>289</v>
      </c>
      <c r="Z19" s="31" t="s">
        <v>417</v>
      </c>
      <c r="AA19" s="79" t="s">
        <v>383</v>
      </c>
      <c r="AB19" s="79" t="s">
        <v>511</v>
      </c>
      <c r="AC19" s="30"/>
      <c r="AD19" s="30"/>
      <c r="AE19" s="30"/>
      <c r="AF19" s="29"/>
      <c r="AK19" s="49" t="str">
        <f t="shared" si="7"/>
        <v>R</v>
      </c>
    </row>
    <row r="20" spans="1:37" ht="13.5" customHeight="1" x14ac:dyDescent="0.2">
      <c r="A20" s="13" t="s">
        <v>206</v>
      </c>
      <c r="B20" s="14"/>
      <c r="C20" s="12" t="str">
        <f t="shared" si="9"/>
        <v/>
      </c>
      <c r="D20" s="12" t="str">
        <f t="shared" si="8"/>
        <v>科学技術・イノベーション</v>
      </c>
      <c r="F20" s="17" t="s">
        <v>204</v>
      </c>
      <c r="G20" s="16"/>
      <c r="H20" s="12" t="str">
        <f t="shared" si="1"/>
        <v/>
      </c>
      <c r="I20" s="12" t="str">
        <f t="shared" si="5"/>
        <v>一般会計</v>
      </c>
      <c r="K20" s="12"/>
      <c r="L20" s="12"/>
      <c r="O20" s="12"/>
      <c r="P20" s="12"/>
      <c r="Q20" s="18"/>
      <c r="T20" s="12"/>
      <c r="U20" s="31" t="s">
        <v>532</v>
      </c>
      <c r="W20" s="31" t="s">
        <v>151</v>
      </c>
      <c r="Y20" s="31" t="s">
        <v>290</v>
      </c>
      <c r="Z20" s="31" t="s">
        <v>418</v>
      </c>
      <c r="AA20" s="79" t="s">
        <v>384</v>
      </c>
      <c r="AB20" s="79" t="s">
        <v>512</v>
      </c>
      <c r="AC20" s="30"/>
      <c r="AD20" s="30"/>
      <c r="AE20" s="30"/>
      <c r="AF20" s="29"/>
      <c r="AK20" s="49" t="str">
        <f t="shared" si="7"/>
        <v>S</v>
      </c>
    </row>
    <row r="21" spans="1:37" ht="13.5" customHeight="1" x14ac:dyDescent="0.2">
      <c r="A21" s="13" t="s">
        <v>207</v>
      </c>
      <c r="B21" s="14"/>
      <c r="C21" s="12" t="str">
        <f t="shared" si="9"/>
        <v/>
      </c>
      <c r="D21" s="12" t="str">
        <f t="shared" si="8"/>
        <v>科学技術・イノベーション</v>
      </c>
      <c r="F21" s="17" t="s">
        <v>119</v>
      </c>
      <c r="G21" s="16"/>
      <c r="H21" s="12" t="str">
        <f t="shared" si="1"/>
        <v/>
      </c>
      <c r="I21" s="12" t="str">
        <f t="shared" si="5"/>
        <v>一般会計</v>
      </c>
      <c r="K21" s="12"/>
      <c r="L21" s="12"/>
      <c r="O21" s="12"/>
      <c r="P21" s="12"/>
      <c r="Q21" s="18"/>
      <c r="T21" s="12"/>
      <c r="U21" s="31" t="s">
        <v>533</v>
      </c>
      <c r="W21" s="31" t="s">
        <v>152</v>
      </c>
      <c r="Y21" s="31" t="s">
        <v>291</v>
      </c>
      <c r="Z21" s="31" t="s">
        <v>419</v>
      </c>
      <c r="AA21" s="79" t="s">
        <v>385</v>
      </c>
      <c r="AB21" s="79" t="s">
        <v>513</v>
      </c>
      <c r="AC21" s="30"/>
      <c r="AD21" s="30"/>
      <c r="AE21" s="30"/>
      <c r="AF21" s="29"/>
      <c r="AK21" s="49" t="str">
        <f t="shared" si="7"/>
        <v>T</v>
      </c>
    </row>
    <row r="22" spans="1:37" ht="13.5" customHeight="1" x14ac:dyDescent="0.2">
      <c r="A22" s="13" t="s">
        <v>208</v>
      </c>
      <c r="B22" s="14"/>
      <c r="C22" s="12" t="str">
        <f t="shared" si="9"/>
        <v/>
      </c>
      <c r="D22" s="12" t="str">
        <f>IF(C22="",D21,IF(D21&lt;&gt;"",CONCATENATE(D21,"、",C22),C22))</f>
        <v>科学技術・イノベーション</v>
      </c>
      <c r="F22" s="17" t="s">
        <v>120</v>
      </c>
      <c r="G22" s="16"/>
      <c r="H22" s="12" t="str">
        <f t="shared" si="1"/>
        <v/>
      </c>
      <c r="I22" s="12" t="str">
        <f t="shared" si="5"/>
        <v>一般会計</v>
      </c>
      <c r="K22" s="12"/>
      <c r="L22" s="12"/>
      <c r="O22" s="12"/>
      <c r="P22" s="12"/>
      <c r="Q22" s="18"/>
      <c r="T22" s="12"/>
      <c r="U22" s="31" t="s">
        <v>579</v>
      </c>
      <c r="W22" s="31" t="s">
        <v>153</v>
      </c>
      <c r="Y22" s="31" t="s">
        <v>292</v>
      </c>
      <c r="Z22" s="31" t="s">
        <v>420</v>
      </c>
      <c r="AA22" s="79" t="s">
        <v>386</v>
      </c>
      <c r="AB22" s="79" t="s">
        <v>514</v>
      </c>
      <c r="AC22" s="30"/>
      <c r="AD22" s="30"/>
      <c r="AE22" s="30"/>
      <c r="AF22" s="29"/>
      <c r="AK22" s="49" t="str">
        <f t="shared" si="7"/>
        <v>U</v>
      </c>
    </row>
    <row r="23" spans="1:37" ht="13.5" customHeight="1" x14ac:dyDescent="0.2">
      <c r="A23" s="77" t="s">
        <v>264</v>
      </c>
      <c r="B23" s="14"/>
      <c r="C23" s="12" t="str">
        <f t="shared" si="9"/>
        <v/>
      </c>
      <c r="D23" s="12" t="str">
        <f>IF(C23="",D22,IF(D22&lt;&gt;"",CONCATENATE(D22,"、",C23),C23))</f>
        <v>科学技術・イノベーション</v>
      </c>
      <c r="F23" s="17" t="s">
        <v>121</v>
      </c>
      <c r="G23" s="16"/>
      <c r="H23" s="12" t="str">
        <f t="shared" si="1"/>
        <v/>
      </c>
      <c r="I23" s="12" t="str">
        <f t="shared" si="5"/>
        <v>一般会計</v>
      </c>
      <c r="K23" s="12"/>
      <c r="L23" s="12"/>
      <c r="O23" s="12"/>
      <c r="P23" s="12"/>
      <c r="Q23" s="18"/>
      <c r="T23" s="12"/>
      <c r="U23" s="31" t="s">
        <v>534</v>
      </c>
      <c r="W23" s="31" t="s">
        <v>154</v>
      </c>
      <c r="Y23" s="31" t="s">
        <v>293</v>
      </c>
      <c r="Z23" s="31" t="s">
        <v>421</v>
      </c>
      <c r="AA23" s="79" t="s">
        <v>387</v>
      </c>
      <c r="AB23" s="79" t="s">
        <v>515</v>
      </c>
      <c r="AC23" s="30"/>
      <c r="AD23" s="30"/>
      <c r="AE23" s="30"/>
      <c r="AF23" s="29"/>
      <c r="AK23" s="49" t="str">
        <f t="shared" si="7"/>
        <v>V</v>
      </c>
    </row>
    <row r="24" spans="1:37" ht="13.5" customHeight="1" x14ac:dyDescent="0.2">
      <c r="A24" s="90"/>
      <c r="B24" s="75"/>
      <c r="F24" s="17" t="s">
        <v>267</v>
      </c>
      <c r="G24" s="16"/>
      <c r="H24" s="12" t="str">
        <f t="shared" si="1"/>
        <v/>
      </c>
      <c r="I24" s="12" t="str">
        <f t="shared" si="5"/>
        <v>一般会計</v>
      </c>
      <c r="K24" s="12"/>
      <c r="L24" s="12"/>
      <c r="O24" s="12"/>
      <c r="P24" s="12"/>
      <c r="Q24" s="18"/>
      <c r="T24" s="12"/>
      <c r="U24" s="31" t="s">
        <v>535</v>
      </c>
      <c r="W24" s="31" t="s">
        <v>155</v>
      </c>
      <c r="Y24" s="31" t="s">
        <v>294</v>
      </c>
      <c r="Z24" s="31" t="s">
        <v>422</v>
      </c>
      <c r="AA24" s="79" t="s">
        <v>388</v>
      </c>
      <c r="AB24" s="79" t="s">
        <v>516</v>
      </c>
      <c r="AC24" s="30"/>
      <c r="AD24" s="30"/>
      <c r="AE24" s="30"/>
      <c r="AF24" s="29"/>
      <c r="AK24" s="49" t="str">
        <f>CHAR(CODE(AK23)+1)</f>
        <v>W</v>
      </c>
    </row>
    <row r="25" spans="1:37" ht="13.5" customHeight="1" x14ac:dyDescent="0.2">
      <c r="A25" s="76"/>
      <c r="B25" s="75"/>
      <c r="F25" s="17" t="s">
        <v>122</v>
      </c>
      <c r="G25" s="16"/>
      <c r="H25" s="12" t="str">
        <f t="shared" si="1"/>
        <v/>
      </c>
      <c r="I25" s="12" t="str">
        <f t="shared" si="5"/>
        <v>一般会計</v>
      </c>
      <c r="K25" s="12"/>
      <c r="L25" s="12"/>
      <c r="O25" s="12"/>
      <c r="P25" s="12"/>
      <c r="Q25" s="18"/>
      <c r="T25" s="12"/>
      <c r="U25" s="31" t="s">
        <v>536</v>
      </c>
      <c r="W25" s="69"/>
      <c r="Y25" s="31" t="s">
        <v>295</v>
      </c>
      <c r="Z25" s="31" t="s">
        <v>423</v>
      </c>
      <c r="AA25" s="79" t="s">
        <v>389</v>
      </c>
      <c r="AB25" s="79" t="s">
        <v>517</v>
      </c>
      <c r="AC25" s="30"/>
      <c r="AD25" s="30"/>
      <c r="AE25" s="30"/>
      <c r="AF25" s="29"/>
      <c r="AK25" s="49" t="str">
        <f t="shared" si="7"/>
        <v>X</v>
      </c>
    </row>
    <row r="26" spans="1:37" ht="13.5" customHeight="1" x14ac:dyDescent="0.2">
      <c r="A26" s="76"/>
      <c r="B26" s="75"/>
      <c r="F26" s="17" t="s">
        <v>123</v>
      </c>
      <c r="G26" s="16"/>
      <c r="H26" s="12" t="str">
        <f t="shared" si="1"/>
        <v/>
      </c>
      <c r="I26" s="12" t="str">
        <f t="shared" si="5"/>
        <v>一般会計</v>
      </c>
      <c r="K26" s="12"/>
      <c r="L26" s="12"/>
      <c r="O26" s="12"/>
      <c r="P26" s="12"/>
      <c r="Q26" s="18"/>
      <c r="T26" s="12"/>
      <c r="U26" s="31" t="s">
        <v>537</v>
      </c>
      <c r="Y26" s="31" t="s">
        <v>296</v>
      </c>
      <c r="Z26" s="31" t="s">
        <v>424</v>
      </c>
      <c r="AA26" s="79" t="s">
        <v>390</v>
      </c>
      <c r="AB26" s="79" t="s">
        <v>518</v>
      </c>
      <c r="AC26" s="30"/>
      <c r="AD26" s="30"/>
      <c r="AE26" s="30"/>
      <c r="AF26" s="29"/>
      <c r="AK26" s="49" t="str">
        <f t="shared" si="7"/>
        <v>Y</v>
      </c>
    </row>
    <row r="27" spans="1:37" ht="13.5" customHeight="1" x14ac:dyDescent="0.2">
      <c r="A27" s="12" t="str">
        <f>IF(D23="", "-", D23)</f>
        <v>科学技術・イノベーション</v>
      </c>
      <c r="B27" s="12"/>
      <c r="F27" s="17" t="s">
        <v>124</v>
      </c>
      <c r="G27" s="16"/>
      <c r="H27" s="12" t="str">
        <f t="shared" si="1"/>
        <v/>
      </c>
      <c r="I27" s="12" t="str">
        <f t="shared" si="5"/>
        <v>一般会計</v>
      </c>
      <c r="K27" s="12"/>
      <c r="L27" s="12"/>
      <c r="O27" s="12"/>
      <c r="P27" s="12"/>
      <c r="Q27" s="18"/>
      <c r="T27" s="12"/>
      <c r="U27" s="31" t="s">
        <v>538</v>
      </c>
      <c r="Y27" s="31" t="s">
        <v>297</v>
      </c>
      <c r="Z27" s="31" t="s">
        <v>425</v>
      </c>
      <c r="AA27" s="79" t="s">
        <v>391</v>
      </c>
      <c r="AB27" s="79" t="s">
        <v>519</v>
      </c>
      <c r="AC27" s="30"/>
      <c r="AD27" s="30"/>
      <c r="AE27" s="30"/>
      <c r="AF27" s="29"/>
      <c r="AK27" s="49"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539</v>
      </c>
      <c r="Y28" s="31" t="s">
        <v>298</v>
      </c>
      <c r="Z28" s="31" t="s">
        <v>426</v>
      </c>
      <c r="AA28" s="79" t="s">
        <v>392</v>
      </c>
      <c r="AB28" s="79" t="s">
        <v>520</v>
      </c>
      <c r="AC28" s="30"/>
      <c r="AD28" s="30"/>
      <c r="AE28" s="30"/>
      <c r="AF28" s="29"/>
      <c r="AK28" s="49" t="s">
        <v>188</v>
      </c>
    </row>
    <row r="29" spans="1:37" ht="13.5" customHeight="1" x14ac:dyDescent="0.2">
      <c r="A29" s="12"/>
      <c r="B29" s="12"/>
      <c r="F29" s="17" t="s">
        <v>196</v>
      </c>
      <c r="G29" s="16"/>
      <c r="H29" s="12" t="str">
        <f t="shared" si="1"/>
        <v/>
      </c>
      <c r="I29" s="12" t="str">
        <f t="shared" si="5"/>
        <v>一般会計</v>
      </c>
      <c r="K29" s="12"/>
      <c r="L29" s="12"/>
      <c r="O29" s="12"/>
      <c r="P29" s="12"/>
      <c r="Q29" s="18"/>
      <c r="T29" s="12"/>
      <c r="U29" s="31" t="s">
        <v>540</v>
      </c>
      <c r="Y29" s="31" t="s">
        <v>299</v>
      </c>
      <c r="Z29" s="31" t="s">
        <v>427</v>
      </c>
      <c r="AA29" s="79" t="s">
        <v>393</v>
      </c>
      <c r="AB29" s="79" t="s">
        <v>521</v>
      </c>
      <c r="AC29" s="30"/>
      <c r="AD29" s="30"/>
      <c r="AE29" s="30"/>
      <c r="AF29" s="29"/>
      <c r="AK29" s="49" t="str">
        <f t="shared" si="7"/>
        <v>b</v>
      </c>
    </row>
    <row r="30" spans="1:37" ht="13.5" customHeight="1" x14ac:dyDescent="0.2">
      <c r="A30" s="12"/>
      <c r="B30" s="12"/>
      <c r="F30" s="17" t="s">
        <v>197</v>
      </c>
      <c r="G30" s="16"/>
      <c r="H30" s="12" t="str">
        <f t="shared" si="1"/>
        <v/>
      </c>
      <c r="I30" s="12" t="str">
        <f t="shared" si="5"/>
        <v>一般会計</v>
      </c>
      <c r="K30" s="12"/>
      <c r="L30" s="12"/>
      <c r="O30" s="12"/>
      <c r="P30" s="12"/>
      <c r="Q30" s="18"/>
      <c r="T30" s="12"/>
      <c r="U30" s="31" t="s">
        <v>541</v>
      </c>
      <c r="Y30" s="31" t="s">
        <v>300</v>
      </c>
      <c r="Z30" s="31" t="s">
        <v>428</v>
      </c>
      <c r="AA30" s="79" t="s">
        <v>394</v>
      </c>
      <c r="AB30" s="79" t="s">
        <v>522</v>
      </c>
      <c r="AC30" s="30"/>
      <c r="AD30" s="30"/>
      <c r="AE30" s="30"/>
      <c r="AF30" s="29"/>
      <c r="AK30" s="49" t="str">
        <f t="shared" si="7"/>
        <v>c</v>
      </c>
    </row>
    <row r="31" spans="1:37" ht="13.5" customHeight="1" x14ac:dyDescent="0.2">
      <c r="A31" s="12"/>
      <c r="B31" s="12"/>
      <c r="F31" s="17" t="s">
        <v>198</v>
      </c>
      <c r="G31" s="16"/>
      <c r="H31" s="12" t="str">
        <f t="shared" si="1"/>
        <v/>
      </c>
      <c r="I31" s="12" t="str">
        <f t="shared" si="5"/>
        <v>一般会計</v>
      </c>
      <c r="K31" s="12"/>
      <c r="L31" s="12"/>
      <c r="O31" s="12"/>
      <c r="P31" s="12"/>
      <c r="Q31" s="18"/>
      <c r="T31" s="12"/>
      <c r="U31" s="31" t="s">
        <v>542</v>
      </c>
      <c r="Y31" s="31" t="s">
        <v>301</v>
      </c>
      <c r="Z31" s="31" t="s">
        <v>429</v>
      </c>
      <c r="AA31" s="79" t="s">
        <v>395</v>
      </c>
      <c r="AB31" s="79" t="s">
        <v>523</v>
      </c>
      <c r="AC31" s="30"/>
      <c r="AD31" s="30"/>
      <c r="AE31" s="30"/>
      <c r="AF31" s="29"/>
      <c r="AK31" s="49" t="str">
        <f t="shared" si="7"/>
        <v>d</v>
      </c>
    </row>
    <row r="32" spans="1:37" ht="13.5" customHeight="1" x14ac:dyDescent="0.2">
      <c r="A32" s="12"/>
      <c r="B32" s="12"/>
      <c r="F32" s="17" t="s">
        <v>199</v>
      </c>
      <c r="G32" s="16"/>
      <c r="H32" s="12" t="str">
        <f t="shared" si="1"/>
        <v/>
      </c>
      <c r="I32" s="12" t="str">
        <f t="shared" si="5"/>
        <v>一般会計</v>
      </c>
      <c r="K32" s="12"/>
      <c r="L32" s="12"/>
      <c r="O32" s="12"/>
      <c r="P32" s="12"/>
      <c r="Q32" s="18"/>
      <c r="T32" s="12"/>
      <c r="U32" s="31" t="s">
        <v>543</v>
      </c>
      <c r="Y32" s="31" t="s">
        <v>302</v>
      </c>
      <c r="Z32" s="31" t="s">
        <v>430</v>
      </c>
      <c r="AA32" s="79" t="s">
        <v>63</v>
      </c>
      <c r="AB32" s="79" t="s">
        <v>63</v>
      </c>
      <c r="AC32" s="30"/>
      <c r="AD32" s="30"/>
      <c r="AE32" s="30"/>
      <c r="AF32" s="29"/>
      <c r="AK32" s="49" t="str">
        <f t="shared" si="7"/>
        <v>e</v>
      </c>
    </row>
    <row r="33" spans="1:37" ht="13.5" customHeight="1" x14ac:dyDescent="0.2">
      <c r="A33" s="12"/>
      <c r="B33" s="12"/>
      <c r="F33" s="17" t="s">
        <v>200</v>
      </c>
      <c r="G33" s="16"/>
      <c r="H33" s="12" t="str">
        <f t="shared" si="1"/>
        <v/>
      </c>
      <c r="I33" s="12" t="str">
        <f t="shared" si="5"/>
        <v>一般会計</v>
      </c>
      <c r="K33" s="12"/>
      <c r="L33" s="12"/>
      <c r="O33" s="12"/>
      <c r="P33" s="12"/>
      <c r="Q33" s="18"/>
      <c r="T33" s="12"/>
      <c r="U33" s="31" t="s">
        <v>544</v>
      </c>
      <c r="Y33" s="31" t="s">
        <v>303</v>
      </c>
      <c r="Z33" s="31" t="s">
        <v>431</v>
      </c>
      <c r="AA33" s="69"/>
      <c r="AB33" s="30"/>
      <c r="AC33" s="30"/>
      <c r="AD33" s="30"/>
      <c r="AE33" s="30"/>
      <c r="AF33" s="29"/>
      <c r="AK33" s="49" t="str">
        <f t="shared" si="7"/>
        <v>f</v>
      </c>
    </row>
    <row r="34" spans="1:37" ht="13.5" customHeight="1" x14ac:dyDescent="0.2">
      <c r="A34" s="12"/>
      <c r="B34" s="12"/>
      <c r="F34" s="17" t="s">
        <v>201</v>
      </c>
      <c r="G34" s="16"/>
      <c r="H34" s="12" t="str">
        <f t="shared" si="1"/>
        <v/>
      </c>
      <c r="I34" s="12" t="str">
        <f t="shared" si="5"/>
        <v>一般会計</v>
      </c>
      <c r="K34" s="12"/>
      <c r="L34" s="12"/>
      <c r="O34" s="12"/>
      <c r="P34" s="12"/>
      <c r="Q34" s="18"/>
      <c r="T34" s="12"/>
      <c r="U34" s="31" t="s">
        <v>545</v>
      </c>
      <c r="Y34" s="31" t="s">
        <v>304</v>
      </c>
      <c r="Z34" s="31" t="s">
        <v>432</v>
      </c>
      <c r="AB34" s="30"/>
      <c r="AC34" s="30"/>
      <c r="AD34" s="30"/>
      <c r="AE34" s="30"/>
      <c r="AF34" s="29"/>
      <c r="AK34" s="49" t="str">
        <f t="shared" si="7"/>
        <v>g</v>
      </c>
    </row>
    <row r="35" spans="1:37" ht="13.5" customHeight="1" x14ac:dyDescent="0.2">
      <c r="A35" s="12"/>
      <c r="B35" s="12"/>
      <c r="F35" s="17" t="s">
        <v>202</v>
      </c>
      <c r="G35" s="16"/>
      <c r="H35" s="12" t="str">
        <f t="shared" si="1"/>
        <v/>
      </c>
      <c r="I35" s="12" t="str">
        <f t="shared" si="5"/>
        <v>一般会計</v>
      </c>
      <c r="K35" s="12"/>
      <c r="L35" s="12"/>
      <c r="O35" s="12"/>
      <c r="P35" s="12"/>
      <c r="Q35" s="18"/>
      <c r="T35" s="12"/>
      <c r="U35" s="31" t="s">
        <v>546</v>
      </c>
      <c r="Y35" s="31" t="s">
        <v>305</v>
      </c>
      <c r="Z35" s="31" t="s">
        <v>433</v>
      </c>
      <c r="AC35" s="30"/>
      <c r="AF35" s="29"/>
      <c r="AK35" s="49" t="str">
        <f t="shared" si="7"/>
        <v>h</v>
      </c>
    </row>
    <row r="36" spans="1:37" ht="13.5" customHeight="1" x14ac:dyDescent="0.2">
      <c r="A36" s="12"/>
      <c r="B36" s="12"/>
      <c r="F36" s="17" t="s">
        <v>203</v>
      </c>
      <c r="G36" s="16"/>
      <c r="H36" s="12" t="str">
        <f t="shared" si="1"/>
        <v/>
      </c>
      <c r="I36" s="12" t="str">
        <f t="shared" si="5"/>
        <v>一般会計</v>
      </c>
      <c r="K36" s="12"/>
      <c r="L36" s="12"/>
      <c r="O36" s="12"/>
      <c r="P36" s="12"/>
      <c r="Q36" s="18"/>
      <c r="T36" s="12"/>
      <c r="Y36" s="31" t="s">
        <v>306</v>
      </c>
      <c r="Z36" s="31" t="s">
        <v>434</v>
      </c>
      <c r="AF36" s="29"/>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307</v>
      </c>
      <c r="Z37" s="31" t="s">
        <v>435</v>
      </c>
      <c r="AF37" s="29"/>
      <c r="AK37" s="49" t="str">
        <f t="shared" si="7"/>
        <v>j</v>
      </c>
    </row>
    <row r="38" spans="1:37" x14ac:dyDescent="0.2">
      <c r="A38" s="12"/>
      <c r="B38" s="12"/>
      <c r="F38" s="12"/>
      <c r="G38" s="18"/>
      <c r="K38" s="12"/>
      <c r="L38" s="12"/>
      <c r="O38" s="12"/>
      <c r="P38" s="12"/>
      <c r="Q38" s="18"/>
      <c r="T38" s="12"/>
      <c r="Y38" s="31" t="s">
        <v>308</v>
      </c>
      <c r="Z38" s="31" t="s">
        <v>436</v>
      </c>
      <c r="AF38" s="29"/>
      <c r="AK38" s="49" t="str">
        <f t="shared" si="7"/>
        <v>k</v>
      </c>
    </row>
    <row r="39" spans="1:37" x14ac:dyDescent="0.2">
      <c r="A39" s="12"/>
      <c r="B39" s="12"/>
      <c r="F39" s="12" t="str">
        <f>I37</f>
        <v>一般会計</v>
      </c>
      <c r="G39" s="18"/>
      <c r="K39" s="12"/>
      <c r="L39" s="12"/>
      <c r="O39" s="12"/>
      <c r="P39" s="12"/>
      <c r="Q39" s="18"/>
      <c r="T39" s="12"/>
      <c r="U39" s="31" t="s">
        <v>548</v>
      </c>
      <c r="Y39" s="31" t="s">
        <v>309</v>
      </c>
      <c r="Z39" s="31" t="s">
        <v>437</v>
      </c>
      <c r="AF39" s="29"/>
      <c r="AK39" s="49" t="str">
        <f t="shared" si="7"/>
        <v>l</v>
      </c>
    </row>
    <row r="40" spans="1:37" x14ac:dyDescent="0.2">
      <c r="A40" s="12"/>
      <c r="B40" s="12"/>
      <c r="F40" s="12"/>
      <c r="G40" s="18"/>
      <c r="K40" s="12"/>
      <c r="L40" s="12"/>
      <c r="O40" s="12"/>
      <c r="P40" s="12"/>
      <c r="Q40" s="18"/>
      <c r="T40" s="12"/>
      <c r="U40" s="31"/>
      <c r="Y40" s="31" t="s">
        <v>310</v>
      </c>
      <c r="Z40" s="31" t="s">
        <v>438</v>
      </c>
      <c r="AF40" s="29"/>
      <c r="AK40" s="49" t="str">
        <f t="shared" si="7"/>
        <v>m</v>
      </c>
    </row>
    <row r="41" spans="1:37" x14ac:dyDescent="0.2">
      <c r="A41" s="12"/>
      <c r="B41" s="12"/>
      <c r="F41" s="12"/>
      <c r="G41" s="18"/>
      <c r="K41" s="12"/>
      <c r="L41" s="12"/>
      <c r="O41" s="12"/>
      <c r="P41" s="12"/>
      <c r="Q41" s="18"/>
      <c r="T41" s="12"/>
      <c r="U41" s="31" t="s">
        <v>250</v>
      </c>
      <c r="Y41" s="31" t="s">
        <v>311</v>
      </c>
      <c r="Z41" s="31" t="s">
        <v>439</v>
      </c>
      <c r="AF41" s="29"/>
      <c r="AK41" s="49" t="str">
        <f t="shared" si="7"/>
        <v>n</v>
      </c>
    </row>
    <row r="42" spans="1:37" x14ac:dyDescent="0.2">
      <c r="A42" s="12"/>
      <c r="B42" s="12"/>
      <c r="F42" s="12"/>
      <c r="G42" s="18"/>
      <c r="K42" s="12"/>
      <c r="L42" s="12"/>
      <c r="O42" s="12"/>
      <c r="P42" s="12"/>
      <c r="Q42" s="18"/>
      <c r="T42" s="12"/>
      <c r="U42" s="31" t="s">
        <v>260</v>
      </c>
      <c r="Y42" s="31" t="s">
        <v>312</v>
      </c>
      <c r="Z42" s="31" t="s">
        <v>440</v>
      </c>
      <c r="AF42" s="29"/>
      <c r="AK42" s="49" t="str">
        <f t="shared" si="7"/>
        <v>o</v>
      </c>
    </row>
    <row r="43" spans="1:37" x14ac:dyDescent="0.2">
      <c r="A43" s="12"/>
      <c r="B43" s="12"/>
      <c r="F43" s="12"/>
      <c r="G43" s="18"/>
      <c r="K43" s="12"/>
      <c r="L43" s="12"/>
      <c r="O43" s="12"/>
      <c r="P43" s="12"/>
      <c r="Q43" s="18"/>
      <c r="T43" s="12"/>
      <c r="Y43" s="31" t="s">
        <v>313</v>
      </c>
      <c r="Z43" s="31" t="s">
        <v>441</v>
      </c>
      <c r="AF43" s="29"/>
      <c r="AK43" s="49" t="str">
        <f t="shared" si="7"/>
        <v>p</v>
      </c>
    </row>
    <row r="44" spans="1:37" x14ac:dyDescent="0.2">
      <c r="A44" s="12"/>
      <c r="B44" s="12"/>
      <c r="F44" s="12"/>
      <c r="G44" s="18"/>
      <c r="K44" s="12"/>
      <c r="L44" s="12"/>
      <c r="O44" s="12"/>
      <c r="P44" s="12"/>
      <c r="Q44" s="18"/>
      <c r="T44" s="12"/>
      <c r="Y44" s="31" t="s">
        <v>314</v>
      </c>
      <c r="Z44" s="31" t="s">
        <v>442</v>
      </c>
      <c r="AF44" s="29"/>
      <c r="AK44" s="49" t="str">
        <f t="shared" si="7"/>
        <v>q</v>
      </c>
    </row>
    <row r="45" spans="1:37" x14ac:dyDescent="0.2">
      <c r="A45" s="12"/>
      <c r="B45" s="12"/>
      <c r="F45" s="12"/>
      <c r="G45" s="18"/>
      <c r="K45" s="12"/>
      <c r="L45" s="12"/>
      <c r="O45" s="12"/>
      <c r="P45" s="12"/>
      <c r="Q45" s="18"/>
      <c r="T45" s="12"/>
      <c r="U45" s="28" t="s">
        <v>157</v>
      </c>
      <c r="Y45" s="31" t="s">
        <v>315</v>
      </c>
      <c r="Z45" s="31" t="s">
        <v>443</v>
      </c>
      <c r="AF45" s="29"/>
      <c r="AK45" s="49" t="str">
        <f t="shared" si="7"/>
        <v>r</v>
      </c>
    </row>
    <row r="46" spans="1:37" x14ac:dyDescent="0.2">
      <c r="A46" s="12"/>
      <c r="B46" s="12"/>
      <c r="F46" s="12"/>
      <c r="G46" s="18"/>
      <c r="K46" s="12"/>
      <c r="L46" s="12"/>
      <c r="O46" s="12"/>
      <c r="P46" s="12"/>
      <c r="Q46" s="18"/>
      <c r="T46" s="12"/>
      <c r="U46" s="86" t="s">
        <v>578</v>
      </c>
      <c r="Y46" s="31" t="s">
        <v>316</v>
      </c>
      <c r="Z46" s="31" t="s">
        <v>444</v>
      </c>
      <c r="AF46" s="29"/>
      <c r="AK46" s="49" t="str">
        <f t="shared" si="7"/>
        <v>s</v>
      </c>
    </row>
    <row r="47" spans="1:37" x14ac:dyDescent="0.2">
      <c r="A47" s="12"/>
      <c r="B47" s="12"/>
      <c r="F47" s="12"/>
      <c r="G47" s="18"/>
      <c r="K47" s="12"/>
      <c r="L47" s="12"/>
      <c r="O47" s="12"/>
      <c r="P47" s="12"/>
      <c r="Q47" s="18"/>
      <c r="T47" s="12"/>
      <c r="Y47" s="31" t="s">
        <v>317</v>
      </c>
      <c r="Z47" s="31" t="s">
        <v>445</v>
      </c>
      <c r="AF47" s="29"/>
      <c r="AK47" s="49" t="str">
        <f t="shared" si="7"/>
        <v>t</v>
      </c>
    </row>
    <row r="48" spans="1:37" x14ac:dyDescent="0.2">
      <c r="A48" s="12"/>
      <c r="B48" s="12"/>
      <c r="F48" s="12"/>
      <c r="G48" s="18"/>
      <c r="K48" s="12"/>
      <c r="L48" s="12"/>
      <c r="O48" s="12"/>
      <c r="P48" s="12"/>
      <c r="Q48" s="18"/>
      <c r="T48" s="12"/>
      <c r="U48" s="86">
        <v>2021</v>
      </c>
      <c r="Y48" s="31" t="s">
        <v>318</v>
      </c>
      <c r="Z48" s="31" t="s">
        <v>446</v>
      </c>
      <c r="AF48" s="29"/>
      <c r="AK48" s="49" t="str">
        <f t="shared" si="7"/>
        <v>u</v>
      </c>
    </row>
    <row r="49" spans="1:37" x14ac:dyDescent="0.2">
      <c r="A49" s="12"/>
      <c r="B49" s="12"/>
      <c r="F49" s="12"/>
      <c r="G49" s="18"/>
      <c r="K49" s="12"/>
      <c r="L49" s="12"/>
      <c r="O49" s="12"/>
      <c r="P49" s="12"/>
      <c r="Q49" s="18"/>
      <c r="T49" s="12"/>
      <c r="U49" s="86">
        <v>2022</v>
      </c>
      <c r="Y49" s="31" t="s">
        <v>319</v>
      </c>
      <c r="Z49" s="31" t="s">
        <v>447</v>
      </c>
      <c r="AF49" s="29"/>
      <c r="AK49" s="49" t="str">
        <f t="shared" si="7"/>
        <v>v</v>
      </c>
    </row>
    <row r="50" spans="1:37" x14ac:dyDescent="0.2">
      <c r="A50" s="12"/>
      <c r="B50" s="12"/>
      <c r="F50" s="12"/>
      <c r="G50" s="18"/>
      <c r="K50" s="12"/>
      <c r="L50" s="12"/>
      <c r="O50" s="12"/>
      <c r="P50" s="12"/>
      <c r="Q50" s="18"/>
      <c r="T50" s="12"/>
      <c r="U50" s="86">
        <v>2023</v>
      </c>
      <c r="Y50" s="31" t="s">
        <v>320</v>
      </c>
      <c r="Z50" s="31" t="s">
        <v>448</v>
      </c>
      <c r="AF50" s="29"/>
    </row>
    <row r="51" spans="1:37" x14ac:dyDescent="0.2">
      <c r="A51" s="12"/>
      <c r="B51" s="12"/>
      <c r="F51" s="12"/>
      <c r="G51" s="18"/>
      <c r="K51" s="12"/>
      <c r="L51" s="12"/>
      <c r="O51" s="12"/>
      <c r="P51" s="12"/>
      <c r="Q51" s="18"/>
      <c r="T51" s="12"/>
      <c r="U51" s="86">
        <v>2024</v>
      </c>
      <c r="Y51" s="31" t="s">
        <v>321</v>
      </c>
      <c r="Z51" s="31" t="s">
        <v>449</v>
      </c>
      <c r="AF51" s="29"/>
    </row>
    <row r="52" spans="1:37" x14ac:dyDescent="0.2">
      <c r="A52" s="12"/>
      <c r="B52" s="12"/>
      <c r="F52" s="12"/>
      <c r="G52" s="18"/>
      <c r="K52" s="12"/>
      <c r="L52" s="12"/>
      <c r="O52" s="12"/>
      <c r="P52" s="12"/>
      <c r="Q52" s="18"/>
      <c r="T52" s="12"/>
      <c r="U52" s="86">
        <v>2025</v>
      </c>
      <c r="Y52" s="31" t="s">
        <v>322</v>
      </c>
      <c r="Z52" s="31" t="s">
        <v>450</v>
      </c>
      <c r="AF52" s="29"/>
    </row>
    <row r="53" spans="1:37" x14ac:dyDescent="0.2">
      <c r="A53" s="12"/>
      <c r="B53" s="12"/>
      <c r="F53" s="12"/>
      <c r="G53" s="18"/>
      <c r="K53" s="12"/>
      <c r="L53" s="12"/>
      <c r="O53" s="12"/>
      <c r="P53" s="12"/>
      <c r="Q53" s="18"/>
      <c r="T53" s="12"/>
      <c r="U53" s="86">
        <v>2026</v>
      </c>
      <c r="Y53" s="31" t="s">
        <v>323</v>
      </c>
      <c r="Z53" s="31" t="s">
        <v>451</v>
      </c>
      <c r="AF53" s="29"/>
    </row>
    <row r="54" spans="1:37" x14ac:dyDescent="0.2">
      <c r="A54" s="12"/>
      <c r="B54" s="12"/>
      <c r="F54" s="12"/>
      <c r="G54" s="18"/>
      <c r="K54" s="12"/>
      <c r="L54" s="12"/>
      <c r="O54" s="12"/>
      <c r="P54" s="19"/>
      <c r="Q54" s="18"/>
      <c r="T54" s="12"/>
      <c r="Y54" s="31" t="s">
        <v>324</v>
      </c>
      <c r="Z54" s="31" t="s">
        <v>452</v>
      </c>
      <c r="AF54" s="29"/>
    </row>
    <row r="55" spans="1:37" x14ac:dyDescent="0.2">
      <c r="A55" s="12"/>
      <c r="B55" s="12"/>
      <c r="F55" s="12"/>
      <c r="G55" s="18"/>
      <c r="K55" s="12"/>
      <c r="L55" s="12"/>
      <c r="O55" s="12"/>
      <c r="P55" s="12"/>
      <c r="Q55" s="18"/>
      <c r="T55" s="12"/>
      <c r="Y55" s="31" t="s">
        <v>325</v>
      </c>
      <c r="Z55" s="31" t="s">
        <v>453</v>
      </c>
      <c r="AF55" s="29"/>
    </row>
    <row r="56" spans="1:37" x14ac:dyDescent="0.2">
      <c r="A56" s="12"/>
      <c r="B56" s="12"/>
      <c r="F56" s="12"/>
      <c r="G56" s="18"/>
      <c r="K56" s="12"/>
      <c r="L56" s="12"/>
      <c r="O56" s="12"/>
      <c r="P56" s="12"/>
      <c r="Q56" s="18"/>
      <c r="T56" s="12"/>
      <c r="U56" s="86">
        <v>20</v>
      </c>
      <c r="Y56" s="31" t="s">
        <v>326</v>
      </c>
      <c r="Z56" s="31" t="s">
        <v>454</v>
      </c>
      <c r="AF56" s="29"/>
    </row>
    <row r="57" spans="1:37" x14ac:dyDescent="0.2">
      <c r="A57" s="12"/>
      <c r="B57" s="12"/>
      <c r="F57" s="12"/>
      <c r="G57" s="18"/>
      <c r="K57" s="12"/>
      <c r="L57" s="12"/>
      <c r="O57" s="12"/>
      <c r="P57" s="12"/>
      <c r="Q57" s="18"/>
      <c r="T57" s="12"/>
      <c r="U57" s="31" t="s">
        <v>524</v>
      </c>
      <c r="Y57" s="31" t="s">
        <v>327</v>
      </c>
      <c r="Z57" s="31" t="s">
        <v>455</v>
      </c>
      <c r="AF57" s="29"/>
    </row>
    <row r="58" spans="1:37" x14ac:dyDescent="0.2">
      <c r="A58" s="12"/>
      <c r="B58" s="12"/>
      <c r="F58" s="12"/>
      <c r="G58" s="18"/>
      <c r="K58" s="12"/>
      <c r="L58" s="12"/>
      <c r="O58" s="12"/>
      <c r="P58" s="12"/>
      <c r="Q58" s="18"/>
      <c r="T58" s="12"/>
      <c r="U58" s="31" t="s">
        <v>525</v>
      </c>
      <c r="Y58" s="31" t="s">
        <v>328</v>
      </c>
      <c r="Z58" s="31" t="s">
        <v>456</v>
      </c>
      <c r="AF58" s="29"/>
    </row>
    <row r="59" spans="1:37" x14ac:dyDescent="0.2">
      <c r="A59" s="12"/>
      <c r="B59" s="12"/>
      <c r="F59" s="12"/>
      <c r="G59" s="18"/>
      <c r="K59" s="12"/>
      <c r="L59" s="12"/>
      <c r="O59" s="12"/>
      <c r="P59" s="12"/>
      <c r="Q59" s="18"/>
      <c r="T59" s="12"/>
      <c r="Y59" s="31" t="s">
        <v>329</v>
      </c>
      <c r="Z59" s="31" t="s">
        <v>457</v>
      </c>
      <c r="AF59" s="29"/>
    </row>
    <row r="60" spans="1:37" x14ac:dyDescent="0.2">
      <c r="A60" s="12"/>
      <c r="B60" s="12"/>
      <c r="F60" s="12"/>
      <c r="G60" s="18"/>
      <c r="K60" s="12"/>
      <c r="L60" s="12"/>
      <c r="O60" s="12"/>
      <c r="P60" s="12"/>
      <c r="Q60" s="18"/>
      <c r="T60" s="12"/>
      <c r="Y60" s="31" t="s">
        <v>330</v>
      </c>
      <c r="Z60" s="31" t="s">
        <v>458</v>
      </c>
      <c r="AF60" s="29"/>
    </row>
    <row r="61" spans="1:37" x14ac:dyDescent="0.2">
      <c r="A61" s="12"/>
      <c r="B61" s="12"/>
      <c r="F61" s="12"/>
      <c r="G61" s="18"/>
      <c r="K61" s="12"/>
      <c r="L61" s="12"/>
      <c r="O61" s="12"/>
      <c r="P61" s="12"/>
      <c r="Q61" s="18"/>
      <c r="T61" s="12"/>
      <c r="Y61" s="31" t="s">
        <v>331</v>
      </c>
      <c r="Z61" s="31" t="s">
        <v>459</v>
      </c>
      <c r="AF61" s="29"/>
    </row>
    <row r="62" spans="1:37" x14ac:dyDescent="0.2">
      <c r="A62" s="12"/>
      <c r="B62" s="12"/>
      <c r="F62" s="12"/>
      <c r="G62" s="18"/>
      <c r="K62" s="12"/>
      <c r="L62" s="12"/>
      <c r="O62" s="12"/>
      <c r="P62" s="12"/>
      <c r="Q62" s="18"/>
      <c r="T62" s="12"/>
      <c r="Y62" s="31" t="s">
        <v>332</v>
      </c>
      <c r="Z62" s="31" t="s">
        <v>460</v>
      </c>
      <c r="AF62" s="29"/>
    </row>
    <row r="63" spans="1:37" x14ac:dyDescent="0.2">
      <c r="A63" s="12"/>
      <c r="B63" s="12"/>
      <c r="F63" s="12"/>
      <c r="G63" s="18"/>
      <c r="K63" s="12"/>
      <c r="L63" s="12"/>
      <c r="O63" s="12"/>
      <c r="P63" s="12"/>
      <c r="Q63" s="18"/>
      <c r="T63" s="12"/>
      <c r="Y63" s="31" t="s">
        <v>333</v>
      </c>
      <c r="Z63" s="31" t="s">
        <v>461</v>
      </c>
      <c r="AF63" s="29"/>
    </row>
    <row r="64" spans="1:37" x14ac:dyDescent="0.2">
      <c r="A64" s="12"/>
      <c r="B64" s="12"/>
      <c r="F64" s="12"/>
      <c r="G64" s="18"/>
      <c r="K64" s="12"/>
      <c r="L64" s="12"/>
      <c r="O64" s="12"/>
      <c r="P64" s="12"/>
      <c r="Q64" s="18"/>
      <c r="T64" s="12"/>
      <c r="Y64" s="31" t="s">
        <v>334</v>
      </c>
      <c r="Z64" s="31" t="s">
        <v>462</v>
      </c>
      <c r="AF64" s="29"/>
    </row>
    <row r="65" spans="1:32" x14ac:dyDescent="0.2">
      <c r="A65" s="12"/>
      <c r="B65" s="12"/>
      <c r="F65" s="12"/>
      <c r="G65" s="18"/>
      <c r="K65" s="12"/>
      <c r="L65" s="12"/>
      <c r="O65" s="12"/>
      <c r="P65" s="12"/>
      <c r="Q65" s="18"/>
      <c r="T65" s="12"/>
      <c r="Y65" s="31" t="s">
        <v>335</v>
      </c>
      <c r="Z65" s="31" t="s">
        <v>463</v>
      </c>
      <c r="AF65" s="29"/>
    </row>
    <row r="66" spans="1:32" x14ac:dyDescent="0.2">
      <c r="A66" s="12"/>
      <c r="B66" s="12"/>
      <c r="F66" s="12"/>
      <c r="G66" s="18"/>
      <c r="K66" s="12"/>
      <c r="L66" s="12"/>
      <c r="O66" s="12"/>
      <c r="P66" s="12"/>
      <c r="Q66" s="18"/>
      <c r="T66" s="12"/>
      <c r="Y66" s="31" t="s">
        <v>64</v>
      </c>
      <c r="Z66" s="31" t="s">
        <v>464</v>
      </c>
      <c r="AF66" s="29"/>
    </row>
    <row r="67" spans="1:32" x14ac:dyDescent="0.2">
      <c r="A67" s="12"/>
      <c r="B67" s="12"/>
      <c r="F67" s="12"/>
      <c r="G67" s="18"/>
      <c r="K67" s="12"/>
      <c r="L67" s="12"/>
      <c r="O67" s="12"/>
      <c r="P67" s="12"/>
      <c r="Q67" s="18"/>
      <c r="T67" s="12"/>
      <c r="Y67" s="31" t="s">
        <v>336</v>
      </c>
      <c r="Z67" s="31" t="s">
        <v>465</v>
      </c>
      <c r="AF67" s="29"/>
    </row>
    <row r="68" spans="1:32" x14ac:dyDescent="0.2">
      <c r="A68" s="12"/>
      <c r="B68" s="12"/>
      <c r="F68" s="12"/>
      <c r="G68" s="18"/>
      <c r="K68" s="12"/>
      <c r="L68" s="12"/>
      <c r="O68" s="12"/>
      <c r="P68" s="12"/>
      <c r="Q68" s="18"/>
      <c r="T68" s="12"/>
      <c r="Y68" s="31" t="s">
        <v>337</v>
      </c>
      <c r="Z68" s="31" t="s">
        <v>466</v>
      </c>
      <c r="AF68" s="29"/>
    </row>
    <row r="69" spans="1:32" x14ac:dyDescent="0.2">
      <c r="A69" s="12"/>
      <c r="B69" s="12"/>
      <c r="F69" s="12"/>
      <c r="G69" s="18"/>
      <c r="K69" s="12"/>
      <c r="L69" s="12"/>
      <c r="O69" s="12"/>
      <c r="P69" s="12"/>
      <c r="Q69" s="18"/>
      <c r="T69" s="12"/>
      <c r="Y69" s="31" t="s">
        <v>338</v>
      </c>
      <c r="Z69" s="31" t="s">
        <v>467</v>
      </c>
      <c r="AF69" s="29"/>
    </row>
    <row r="70" spans="1:32" x14ac:dyDescent="0.2">
      <c r="A70" s="12"/>
      <c r="B70" s="12"/>
      <c r="Y70" s="31" t="s">
        <v>339</v>
      </c>
      <c r="Z70" s="31" t="s">
        <v>468</v>
      </c>
    </row>
    <row r="71" spans="1:32" x14ac:dyDescent="0.2">
      <c r="Y71" s="31" t="s">
        <v>340</v>
      </c>
      <c r="Z71" s="31" t="s">
        <v>469</v>
      </c>
    </row>
    <row r="72" spans="1:32" x14ac:dyDescent="0.2">
      <c r="Y72" s="31" t="s">
        <v>341</v>
      </c>
      <c r="Z72" s="31" t="s">
        <v>470</v>
      </c>
    </row>
    <row r="73" spans="1:32" x14ac:dyDescent="0.2">
      <c r="Y73" s="31" t="s">
        <v>342</v>
      </c>
      <c r="Z73" s="31" t="s">
        <v>471</v>
      </c>
    </row>
    <row r="74" spans="1:32" x14ac:dyDescent="0.2">
      <c r="Y74" s="31" t="s">
        <v>343</v>
      </c>
      <c r="Z74" s="31" t="s">
        <v>472</v>
      </c>
    </row>
    <row r="75" spans="1:32" x14ac:dyDescent="0.2">
      <c r="Y75" s="31" t="s">
        <v>344</v>
      </c>
      <c r="Z75" s="31" t="s">
        <v>473</v>
      </c>
    </row>
    <row r="76" spans="1:32" x14ac:dyDescent="0.2">
      <c r="Y76" s="31" t="s">
        <v>345</v>
      </c>
      <c r="Z76" s="31" t="s">
        <v>474</v>
      </c>
    </row>
    <row r="77" spans="1:32" x14ac:dyDescent="0.2">
      <c r="Y77" s="31" t="s">
        <v>346</v>
      </c>
      <c r="Z77" s="31" t="s">
        <v>475</v>
      </c>
    </row>
    <row r="78" spans="1:32" x14ac:dyDescent="0.2">
      <c r="Y78" s="31" t="s">
        <v>347</v>
      </c>
      <c r="Z78" s="31" t="s">
        <v>476</v>
      </c>
    </row>
    <row r="79" spans="1:32" x14ac:dyDescent="0.2">
      <c r="Y79" s="31" t="s">
        <v>348</v>
      </c>
      <c r="Z79" s="31" t="s">
        <v>477</v>
      </c>
    </row>
    <row r="80" spans="1:32" x14ac:dyDescent="0.2">
      <c r="Y80" s="31" t="s">
        <v>349</v>
      </c>
      <c r="Z80" s="31" t="s">
        <v>478</v>
      </c>
    </row>
    <row r="81" spans="25:26" x14ac:dyDescent="0.2">
      <c r="Y81" s="31" t="s">
        <v>350</v>
      </c>
      <c r="Z81" s="31" t="s">
        <v>479</v>
      </c>
    </row>
    <row r="82" spans="25:26" x14ac:dyDescent="0.2">
      <c r="Y82" s="31" t="s">
        <v>351</v>
      </c>
      <c r="Z82" s="31" t="s">
        <v>480</v>
      </c>
    </row>
    <row r="83" spans="25:26" x14ac:dyDescent="0.2">
      <c r="Y83" s="31" t="s">
        <v>352</v>
      </c>
      <c r="Z83" s="31" t="s">
        <v>481</v>
      </c>
    </row>
    <row r="84" spans="25:26" x14ac:dyDescent="0.2">
      <c r="Y84" s="31" t="s">
        <v>353</v>
      </c>
      <c r="Z84" s="31" t="s">
        <v>482</v>
      </c>
    </row>
    <row r="85" spans="25:26" x14ac:dyDescent="0.2">
      <c r="Y85" s="31" t="s">
        <v>354</v>
      </c>
      <c r="Z85" s="31" t="s">
        <v>483</v>
      </c>
    </row>
    <row r="86" spans="25:26" x14ac:dyDescent="0.2">
      <c r="Y86" s="31" t="s">
        <v>355</v>
      </c>
      <c r="Z86" s="31" t="s">
        <v>484</v>
      </c>
    </row>
    <row r="87" spans="25:26" x14ac:dyDescent="0.2">
      <c r="Y87" s="31" t="s">
        <v>356</v>
      </c>
      <c r="Z87" s="31" t="s">
        <v>485</v>
      </c>
    </row>
    <row r="88" spans="25:26" x14ac:dyDescent="0.2">
      <c r="Y88" s="31" t="s">
        <v>357</v>
      </c>
      <c r="Z88" s="31" t="s">
        <v>486</v>
      </c>
    </row>
    <row r="89" spans="25:26" x14ac:dyDescent="0.2">
      <c r="Y89" s="31" t="s">
        <v>358</v>
      </c>
      <c r="Z89" s="31" t="s">
        <v>487</v>
      </c>
    </row>
    <row r="90" spans="25:26" x14ac:dyDescent="0.2">
      <c r="Y90" s="31" t="s">
        <v>359</v>
      </c>
      <c r="Z90" s="31" t="s">
        <v>488</v>
      </c>
    </row>
    <row r="91" spans="25:26" x14ac:dyDescent="0.2">
      <c r="Y91" s="31" t="s">
        <v>360</v>
      </c>
      <c r="Z91" s="31" t="s">
        <v>489</v>
      </c>
    </row>
    <row r="92" spans="25:26" x14ac:dyDescent="0.2">
      <c r="Y92" s="31" t="s">
        <v>361</v>
      </c>
      <c r="Z92" s="31" t="s">
        <v>490</v>
      </c>
    </row>
    <row r="93" spans="25:26" x14ac:dyDescent="0.2">
      <c r="Y93" s="31" t="s">
        <v>362</v>
      </c>
      <c r="Z93" s="31" t="s">
        <v>491</v>
      </c>
    </row>
    <row r="94" spans="25:26" x14ac:dyDescent="0.2">
      <c r="Y94" s="31" t="s">
        <v>363</v>
      </c>
      <c r="Z94" s="31" t="s">
        <v>492</v>
      </c>
    </row>
    <row r="95" spans="25:26" x14ac:dyDescent="0.2">
      <c r="Y95" s="31" t="s">
        <v>364</v>
      </c>
      <c r="Z95" s="31" t="s">
        <v>493</v>
      </c>
    </row>
    <row r="96" spans="25:26" x14ac:dyDescent="0.2">
      <c r="Y96" s="31" t="s">
        <v>268</v>
      </c>
      <c r="Z96" s="31" t="s">
        <v>494</v>
      </c>
    </row>
    <row r="97" spans="25:26" x14ac:dyDescent="0.2">
      <c r="Y97" s="31" t="s">
        <v>365</v>
      </c>
      <c r="Z97" s="31" t="s">
        <v>495</v>
      </c>
    </row>
    <row r="98" spans="25:26" x14ac:dyDescent="0.2">
      <c r="Y98" s="31" t="s">
        <v>366</v>
      </c>
      <c r="Z98" s="31" t="s">
        <v>496</v>
      </c>
    </row>
    <row r="99" spans="25:26" x14ac:dyDescent="0.2">
      <c r="Y99" s="31" t="s">
        <v>396</v>
      </c>
      <c r="Z99" s="31" t="s">
        <v>497</v>
      </c>
    </row>
    <row r="100" spans="25:26" x14ac:dyDescent="0.2">
      <c r="Y100" s="31" t="s">
        <v>582</v>
      </c>
      <c r="Z100" s="31"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85" zoomScaleNormal="75" zoomScaleSheetLayoutView="85"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1" ht="23.25" customHeight="1" thickBot="1" x14ac:dyDescent="0.25">
      <c r="AP1" s="34"/>
      <c r="AQ1" s="34"/>
      <c r="AR1" s="34"/>
      <c r="AS1" s="34"/>
      <c r="AT1" s="34"/>
      <c r="AU1" s="34"/>
      <c r="AV1" s="34"/>
      <c r="AW1" s="35"/>
    </row>
    <row r="2" spans="1:51" ht="30" customHeight="1" x14ac:dyDescent="0.2">
      <c r="A2" s="751" t="s">
        <v>26</v>
      </c>
      <c r="B2" s="752"/>
      <c r="C2" s="752"/>
      <c r="D2" s="752"/>
      <c r="E2" s="752"/>
      <c r="F2" s="753"/>
      <c r="G2" s="196" t="s">
        <v>721</v>
      </c>
      <c r="H2" s="197"/>
      <c r="I2" s="197"/>
      <c r="J2" s="197"/>
      <c r="K2" s="197"/>
      <c r="L2" s="197"/>
      <c r="M2" s="197"/>
      <c r="N2" s="197"/>
      <c r="O2" s="197"/>
      <c r="P2" s="197"/>
      <c r="Q2" s="197"/>
      <c r="R2" s="197"/>
      <c r="S2" s="197"/>
      <c r="T2" s="197"/>
      <c r="U2" s="197"/>
      <c r="V2" s="197"/>
      <c r="W2" s="197"/>
      <c r="X2" s="197"/>
      <c r="Y2" s="197"/>
      <c r="Z2" s="197"/>
      <c r="AA2" s="197"/>
      <c r="AB2" s="198"/>
      <c r="AC2" s="196" t="s">
        <v>715</v>
      </c>
      <c r="AD2" s="197"/>
      <c r="AE2" s="197"/>
      <c r="AF2" s="197"/>
      <c r="AG2" s="197"/>
      <c r="AH2" s="197"/>
      <c r="AI2" s="197"/>
      <c r="AJ2" s="197"/>
      <c r="AK2" s="197"/>
      <c r="AL2" s="197"/>
      <c r="AM2" s="197"/>
      <c r="AN2" s="197"/>
      <c r="AO2" s="197"/>
      <c r="AP2" s="197"/>
      <c r="AQ2" s="197"/>
      <c r="AR2" s="197"/>
      <c r="AS2" s="197"/>
      <c r="AT2" s="197"/>
      <c r="AU2" s="197"/>
      <c r="AV2" s="197"/>
      <c r="AW2" s="197"/>
      <c r="AX2" s="198"/>
      <c r="AY2">
        <f>COUNTA($G$4,$AC$4)</f>
        <v>2</v>
      </c>
    </row>
    <row r="3" spans="1:51" ht="24.75" customHeight="1" x14ac:dyDescent="0.2">
      <c r="A3" s="754"/>
      <c r="B3" s="755"/>
      <c r="C3" s="755"/>
      <c r="D3" s="755"/>
      <c r="E3" s="755"/>
      <c r="F3" s="756"/>
      <c r="G3" s="200" t="s">
        <v>15</v>
      </c>
      <c r="H3" s="201"/>
      <c r="I3" s="201"/>
      <c r="J3" s="201"/>
      <c r="K3" s="201"/>
      <c r="L3" s="202" t="s">
        <v>16</v>
      </c>
      <c r="M3" s="201"/>
      <c r="N3" s="201"/>
      <c r="O3" s="201"/>
      <c r="P3" s="201"/>
      <c r="Q3" s="201"/>
      <c r="R3" s="201"/>
      <c r="S3" s="201"/>
      <c r="T3" s="201"/>
      <c r="U3" s="201"/>
      <c r="V3" s="201"/>
      <c r="W3" s="201"/>
      <c r="X3" s="203"/>
      <c r="Y3" s="204" t="s">
        <v>17</v>
      </c>
      <c r="Z3" s="205"/>
      <c r="AA3" s="205"/>
      <c r="AB3" s="206"/>
      <c r="AC3" s="200" t="s">
        <v>15</v>
      </c>
      <c r="AD3" s="201"/>
      <c r="AE3" s="201"/>
      <c r="AF3" s="201"/>
      <c r="AG3" s="201"/>
      <c r="AH3" s="202" t="s">
        <v>16</v>
      </c>
      <c r="AI3" s="201"/>
      <c r="AJ3" s="201"/>
      <c r="AK3" s="201"/>
      <c r="AL3" s="201"/>
      <c r="AM3" s="201"/>
      <c r="AN3" s="201"/>
      <c r="AO3" s="201"/>
      <c r="AP3" s="201"/>
      <c r="AQ3" s="201"/>
      <c r="AR3" s="201"/>
      <c r="AS3" s="201"/>
      <c r="AT3" s="203"/>
      <c r="AU3" s="204" t="s">
        <v>17</v>
      </c>
      <c r="AV3" s="205"/>
      <c r="AW3" s="205"/>
      <c r="AX3" s="207"/>
      <c r="AY3" s="33">
        <f>$AY$2</f>
        <v>2</v>
      </c>
    </row>
    <row r="4" spans="1:51" ht="24.75" customHeight="1" x14ac:dyDescent="0.2">
      <c r="A4" s="754"/>
      <c r="B4" s="755"/>
      <c r="C4" s="755"/>
      <c r="D4" s="755"/>
      <c r="E4" s="755"/>
      <c r="F4" s="756"/>
      <c r="G4" s="172" t="s">
        <v>692</v>
      </c>
      <c r="H4" s="173"/>
      <c r="I4" s="173"/>
      <c r="J4" s="173"/>
      <c r="K4" s="174"/>
      <c r="L4" s="175" t="s">
        <v>722</v>
      </c>
      <c r="M4" s="176"/>
      <c r="N4" s="176"/>
      <c r="O4" s="176"/>
      <c r="P4" s="176"/>
      <c r="Q4" s="176"/>
      <c r="R4" s="176"/>
      <c r="S4" s="176"/>
      <c r="T4" s="176"/>
      <c r="U4" s="176"/>
      <c r="V4" s="176"/>
      <c r="W4" s="176"/>
      <c r="X4" s="177"/>
      <c r="Y4" s="178">
        <v>0.3</v>
      </c>
      <c r="Z4" s="179"/>
      <c r="AA4" s="179"/>
      <c r="AB4" s="181"/>
      <c r="AC4" s="172" t="s">
        <v>692</v>
      </c>
      <c r="AD4" s="173"/>
      <c r="AE4" s="173"/>
      <c r="AF4" s="173"/>
      <c r="AG4" s="174"/>
      <c r="AH4" s="175" t="s">
        <v>703</v>
      </c>
      <c r="AI4" s="176"/>
      <c r="AJ4" s="176"/>
      <c r="AK4" s="176"/>
      <c r="AL4" s="176"/>
      <c r="AM4" s="176"/>
      <c r="AN4" s="176"/>
      <c r="AO4" s="176"/>
      <c r="AP4" s="176"/>
      <c r="AQ4" s="176"/>
      <c r="AR4" s="176"/>
      <c r="AS4" s="176"/>
      <c r="AT4" s="177"/>
      <c r="AU4" s="178">
        <v>1.6</v>
      </c>
      <c r="AV4" s="179"/>
      <c r="AW4" s="179"/>
      <c r="AX4" s="181"/>
      <c r="AY4" s="33">
        <f t="shared" ref="AY4:AY5" si="0">$AY$2</f>
        <v>2</v>
      </c>
    </row>
    <row r="5" spans="1:51" ht="24.75" customHeight="1" thickBot="1" x14ac:dyDescent="0.25">
      <c r="A5" s="754"/>
      <c r="B5" s="755"/>
      <c r="C5" s="755"/>
      <c r="D5" s="755"/>
      <c r="E5" s="755"/>
      <c r="F5" s="756"/>
      <c r="G5" s="187" t="s">
        <v>18</v>
      </c>
      <c r="H5" s="188"/>
      <c r="I5" s="188"/>
      <c r="J5" s="188"/>
      <c r="K5" s="188"/>
      <c r="L5" s="189"/>
      <c r="M5" s="190"/>
      <c r="N5" s="190"/>
      <c r="O5" s="190"/>
      <c r="P5" s="190"/>
      <c r="Q5" s="190"/>
      <c r="R5" s="190"/>
      <c r="S5" s="190"/>
      <c r="T5" s="190"/>
      <c r="U5" s="190"/>
      <c r="V5" s="190"/>
      <c r="W5" s="190"/>
      <c r="X5" s="191"/>
      <c r="Y5" s="192">
        <f>SUM(Y4:AB4)</f>
        <v>0.3</v>
      </c>
      <c r="Z5" s="193"/>
      <c r="AA5" s="193"/>
      <c r="AB5" s="194"/>
      <c r="AC5" s="187" t="s">
        <v>18</v>
      </c>
      <c r="AD5" s="188"/>
      <c r="AE5" s="188"/>
      <c r="AF5" s="188"/>
      <c r="AG5" s="188"/>
      <c r="AH5" s="189"/>
      <c r="AI5" s="190"/>
      <c r="AJ5" s="190"/>
      <c r="AK5" s="190"/>
      <c r="AL5" s="190"/>
      <c r="AM5" s="190"/>
      <c r="AN5" s="190"/>
      <c r="AO5" s="190"/>
      <c r="AP5" s="190"/>
      <c r="AQ5" s="190"/>
      <c r="AR5" s="190"/>
      <c r="AS5" s="190"/>
      <c r="AT5" s="191"/>
      <c r="AU5" s="192">
        <f>SUM(AU4:AX4)</f>
        <v>1.6</v>
      </c>
      <c r="AV5" s="193"/>
      <c r="AW5" s="193"/>
      <c r="AX5" s="195"/>
      <c r="AY5" s="33">
        <f t="shared" si="0"/>
        <v>2</v>
      </c>
    </row>
    <row r="6" spans="1:51" ht="30" customHeight="1" x14ac:dyDescent="0.2">
      <c r="A6" s="754"/>
      <c r="B6" s="755"/>
      <c r="C6" s="755"/>
      <c r="D6" s="755"/>
      <c r="E6" s="755"/>
      <c r="F6" s="756"/>
      <c r="G6" s="196" t="s">
        <v>714</v>
      </c>
      <c r="H6" s="757"/>
      <c r="I6" s="757"/>
      <c r="J6" s="757"/>
      <c r="K6" s="757"/>
      <c r="L6" s="757"/>
      <c r="M6" s="757"/>
      <c r="N6" s="757"/>
      <c r="O6" s="757"/>
      <c r="P6" s="757"/>
      <c r="Q6" s="757"/>
      <c r="R6" s="757"/>
      <c r="S6" s="757"/>
      <c r="T6" s="757"/>
      <c r="U6" s="757"/>
      <c r="V6" s="757"/>
      <c r="W6" s="757"/>
      <c r="X6" s="757"/>
      <c r="Y6" s="757"/>
      <c r="Z6" s="757"/>
      <c r="AA6" s="757"/>
      <c r="AB6" s="758"/>
      <c r="AC6" s="196" t="s">
        <v>739</v>
      </c>
      <c r="AD6" s="197"/>
      <c r="AE6" s="197"/>
      <c r="AF6" s="197"/>
      <c r="AG6" s="197"/>
      <c r="AH6" s="197"/>
      <c r="AI6" s="197"/>
      <c r="AJ6" s="197"/>
      <c r="AK6" s="197"/>
      <c r="AL6" s="197"/>
      <c r="AM6" s="197"/>
      <c r="AN6" s="197"/>
      <c r="AO6" s="197"/>
      <c r="AP6" s="197"/>
      <c r="AQ6" s="197"/>
      <c r="AR6" s="197"/>
      <c r="AS6" s="197"/>
      <c r="AT6" s="197"/>
      <c r="AU6" s="197"/>
      <c r="AV6" s="197"/>
      <c r="AW6" s="197"/>
      <c r="AX6" s="198"/>
      <c r="AY6">
        <f>COUNTA($G$8,$AC$8)</f>
        <v>2</v>
      </c>
    </row>
    <row r="7" spans="1:51" ht="25.5" customHeight="1" x14ac:dyDescent="0.2">
      <c r="A7" s="754"/>
      <c r="B7" s="755"/>
      <c r="C7" s="755"/>
      <c r="D7" s="755"/>
      <c r="E7" s="755"/>
      <c r="F7" s="756"/>
      <c r="G7" s="200" t="s">
        <v>15</v>
      </c>
      <c r="H7" s="201"/>
      <c r="I7" s="201"/>
      <c r="J7" s="201"/>
      <c r="K7" s="201"/>
      <c r="L7" s="202" t="s">
        <v>16</v>
      </c>
      <c r="M7" s="201"/>
      <c r="N7" s="201"/>
      <c r="O7" s="201"/>
      <c r="P7" s="201"/>
      <c r="Q7" s="201"/>
      <c r="R7" s="201"/>
      <c r="S7" s="201"/>
      <c r="T7" s="201"/>
      <c r="U7" s="201"/>
      <c r="V7" s="201"/>
      <c r="W7" s="201"/>
      <c r="X7" s="203"/>
      <c r="Y7" s="204" t="s">
        <v>17</v>
      </c>
      <c r="Z7" s="205"/>
      <c r="AA7" s="205"/>
      <c r="AB7" s="206"/>
      <c r="AC7" s="200" t="s">
        <v>15</v>
      </c>
      <c r="AD7" s="201"/>
      <c r="AE7" s="201"/>
      <c r="AF7" s="201"/>
      <c r="AG7" s="201"/>
      <c r="AH7" s="202" t="s">
        <v>16</v>
      </c>
      <c r="AI7" s="201"/>
      <c r="AJ7" s="201"/>
      <c r="AK7" s="201"/>
      <c r="AL7" s="201"/>
      <c r="AM7" s="201"/>
      <c r="AN7" s="201"/>
      <c r="AO7" s="201"/>
      <c r="AP7" s="201"/>
      <c r="AQ7" s="201"/>
      <c r="AR7" s="201"/>
      <c r="AS7" s="201"/>
      <c r="AT7" s="203"/>
      <c r="AU7" s="204" t="s">
        <v>17</v>
      </c>
      <c r="AV7" s="205"/>
      <c r="AW7" s="205"/>
      <c r="AX7" s="207"/>
      <c r="AY7" s="33">
        <f>$AY$6</f>
        <v>2</v>
      </c>
    </row>
    <row r="8" spans="1:51" ht="24.75" customHeight="1" x14ac:dyDescent="0.2">
      <c r="A8" s="754"/>
      <c r="B8" s="755"/>
      <c r="C8" s="755"/>
      <c r="D8" s="755"/>
      <c r="E8" s="755"/>
      <c r="F8" s="756"/>
      <c r="G8" s="172" t="s">
        <v>692</v>
      </c>
      <c r="H8" s="173"/>
      <c r="I8" s="173"/>
      <c r="J8" s="173"/>
      <c r="K8" s="174"/>
      <c r="L8" s="175" t="s">
        <v>704</v>
      </c>
      <c r="M8" s="176"/>
      <c r="N8" s="176"/>
      <c r="O8" s="176"/>
      <c r="P8" s="176"/>
      <c r="Q8" s="176"/>
      <c r="R8" s="176"/>
      <c r="S8" s="176"/>
      <c r="T8" s="176"/>
      <c r="U8" s="176"/>
      <c r="V8" s="176"/>
      <c r="W8" s="176"/>
      <c r="X8" s="177"/>
      <c r="Y8" s="178">
        <v>0.9</v>
      </c>
      <c r="Z8" s="179"/>
      <c r="AA8" s="179"/>
      <c r="AB8" s="180"/>
      <c r="AC8" s="172" t="s">
        <v>692</v>
      </c>
      <c r="AD8" s="173"/>
      <c r="AE8" s="173"/>
      <c r="AF8" s="173"/>
      <c r="AG8" s="174"/>
      <c r="AH8" s="175" t="s">
        <v>740</v>
      </c>
      <c r="AI8" s="176"/>
      <c r="AJ8" s="176"/>
      <c r="AK8" s="176"/>
      <c r="AL8" s="176"/>
      <c r="AM8" s="176"/>
      <c r="AN8" s="176"/>
      <c r="AO8" s="176"/>
      <c r="AP8" s="176"/>
      <c r="AQ8" s="176"/>
      <c r="AR8" s="176"/>
      <c r="AS8" s="176"/>
      <c r="AT8" s="177"/>
      <c r="AU8" s="178">
        <v>1.6</v>
      </c>
      <c r="AV8" s="179"/>
      <c r="AW8" s="179"/>
      <c r="AX8" s="181"/>
      <c r="AY8" s="33">
        <f>$AY$6</f>
        <v>2</v>
      </c>
    </row>
    <row r="9" spans="1:51" ht="24.75" customHeight="1" thickBot="1" x14ac:dyDescent="0.25">
      <c r="A9" s="754"/>
      <c r="B9" s="755"/>
      <c r="C9" s="755"/>
      <c r="D9" s="755"/>
      <c r="E9" s="755"/>
      <c r="F9" s="756"/>
      <c r="G9" s="187" t="s">
        <v>18</v>
      </c>
      <c r="H9" s="188"/>
      <c r="I9" s="188"/>
      <c r="J9" s="188"/>
      <c r="K9" s="188"/>
      <c r="L9" s="189"/>
      <c r="M9" s="190"/>
      <c r="N9" s="190"/>
      <c r="O9" s="190"/>
      <c r="P9" s="190"/>
      <c r="Q9" s="190"/>
      <c r="R9" s="190"/>
      <c r="S9" s="190"/>
      <c r="T9" s="190"/>
      <c r="U9" s="190"/>
      <c r="V9" s="190"/>
      <c r="W9" s="190"/>
      <c r="X9" s="191"/>
      <c r="Y9" s="192">
        <f>SUM(Y8:AB8)</f>
        <v>0.9</v>
      </c>
      <c r="Z9" s="193"/>
      <c r="AA9" s="193"/>
      <c r="AB9" s="194"/>
      <c r="AC9" s="187" t="s">
        <v>18</v>
      </c>
      <c r="AD9" s="188"/>
      <c r="AE9" s="188"/>
      <c r="AF9" s="188"/>
      <c r="AG9" s="188"/>
      <c r="AH9" s="189"/>
      <c r="AI9" s="190"/>
      <c r="AJ9" s="190"/>
      <c r="AK9" s="190"/>
      <c r="AL9" s="190"/>
      <c r="AM9" s="190"/>
      <c r="AN9" s="190"/>
      <c r="AO9" s="190"/>
      <c r="AP9" s="190"/>
      <c r="AQ9" s="190"/>
      <c r="AR9" s="190"/>
      <c r="AS9" s="190"/>
      <c r="AT9" s="191"/>
      <c r="AU9" s="192">
        <f>SUM(AU8:AX8)</f>
        <v>1.6</v>
      </c>
      <c r="AV9" s="193"/>
      <c r="AW9" s="193"/>
      <c r="AX9" s="195"/>
      <c r="AY9" s="33">
        <f>$AY$6</f>
        <v>2</v>
      </c>
    </row>
    <row r="10" spans="1:51" ht="30" customHeight="1" x14ac:dyDescent="0.2">
      <c r="A10" s="754"/>
      <c r="B10" s="755"/>
      <c r="C10" s="755"/>
      <c r="D10" s="755"/>
      <c r="E10" s="755"/>
      <c r="F10" s="756"/>
      <c r="G10" s="196" t="s">
        <v>760</v>
      </c>
      <c r="H10" s="197"/>
      <c r="I10" s="197"/>
      <c r="J10" s="197"/>
      <c r="K10" s="197"/>
      <c r="L10" s="197"/>
      <c r="M10" s="197"/>
      <c r="N10" s="197"/>
      <c r="O10" s="197"/>
      <c r="P10" s="197"/>
      <c r="Q10" s="197"/>
      <c r="R10" s="197"/>
      <c r="S10" s="197"/>
      <c r="T10" s="197"/>
      <c r="U10" s="197"/>
      <c r="V10" s="197"/>
      <c r="W10" s="197"/>
      <c r="X10" s="197"/>
      <c r="Y10" s="197"/>
      <c r="Z10" s="197"/>
      <c r="AA10" s="197"/>
      <c r="AB10" s="198"/>
      <c r="AC10" s="196" t="s">
        <v>738</v>
      </c>
      <c r="AD10" s="197"/>
      <c r="AE10" s="197"/>
      <c r="AF10" s="197"/>
      <c r="AG10" s="197"/>
      <c r="AH10" s="197"/>
      <c r="AI10" s="197"/>
      <c r="AJ10" s="197"/>
      <c r="AK10" s="197"/>
      <c r="AL10" s="197"/>
      <c r="AM10" s="197"/>
      <c r="AN10" s="197"/>
      <c r="AO10" s="197"/>
      <c r="AP10" s="197"/>
      <c r="AQ10" s="197"/>
      <c r="AR10" s="197"/>
      <c r="AS10" s="197"/>
      <c r="AT10" s="197"/>
      <c r="AU10" s="197"/>
      <c r="AV10" s="197"/>
      <c r="AW10" s="197"/>
      <c r="AX10" s="198"/>
      <c r="AY10">
        <f>COUNTA($G$12,$AC$12)</f>
        <v>2</v>
      </c>
    </row>
    <row r="11" spans="1:51" ht="24.75" customHeight="1" x14ac:dyDescent="0.2">
      <c r="A11" s="754"/>
      <c r="B11" s="755"/>
      <c r="C11" s="755"/>
      <c r="D11" s="755"/>
      <c r="E11" s="755"/>
      <c r="F11" s="756"/>
      <c r="G11" s="200" t="s">
        <v>15</v>
      </c>
      <c r="H11" s="201"/>
      <c r="I11" s="201"/>
      <c r="J11" s="201"/>
      <c r="K11" s="201"/>
      <c r="L11" s="202" t="s">
        <v>16</v>
      </c>
      <c r="M11" s="201"/>
      <c r="N11" s="201"/>
      <c r="O11" s="201"/>
      <c r="P11" s="201"/>
      <c r="Q11" s="201"/>
      <c r="R11" s="201"/>
      <c r="S11" s="201"/>
      <c r="T11" s="201"/>
      <c r="U11" s="201"/>
      <c r="V11" s="201"/>
      <c r="W11" s="201"/>
      <c r="X11" s="203"/>
      <c r="Y11" s="204" t="s">
        <v>17</v>
      </c>
      <c r="Z11" s="205"/>
      <c r="AA11" s="205"/>
      <c r="AB11" s="206"/>
      <c r="AC11" s="200" t="s">
        <v>15</v>
      </c>
      <c r="AD11" s="201"/>
      <c r="AE11" s="201"/>
      <c r="AF11" s="201"/>
      <c r="AG11" s="201"/>
      <c r="AH11" s="202" t="s">
        <v>16</v>
      </c>
      <c r="AI11" s="201"/>
      <c r="AJ11" s="201"/>
      <c r="AK11" s="201"/>
      <c r="AL11" s="201"/>
      <c r="AM11" s="201"/>
      <c r="AN11" s="201"/>
      <c r="AO11" s="201"/>
      <c r="AP11" s="201"/>
      <c r="AQ11" s="201"/>
      <c r="AR11" s="201"/>
      <c r="AS11" s="201"/>
      <c r="AT11" s="203"/>
      <c r="AU11" s="204" t="s">
        <v>17</v>
      </c>
      <c r="AV11" s="205"/>
      <c r="AW11" s="205"/>
      <c r="AX11" s="207"/>
      <c r="AY11" s="33">
        <f>$AY$10</f>
        <v>2</v>
      </c>
    </row>
    <row r="12" spans="1:51" ht="24.75" customHeight="1" x14ac:dyDescent="0.2">
      <c r="A12" s="754"/>
      <c r="B12" s="755"/>
      <c r="C12" s="755"/>
      <c r="D12" s="755"/>
      <c r="E12" s="755"/>
      <c r="F12" s="756"/>
      <c r="G12" s="172" t="s">
        <v>692</v>
      </c>
      <c r="H12" s="173"/>
      <c r="I12" s="173"/>
      <c r="J12" s="173"/>
      <c r="K12" s="174"/>
      <c r="L12" s="175" t="s">
        <v>693</v>
      </c>
      <c r="M12" s="176"/>
      <c r="N12" s="176"/>
      <c r="O12" s="176"/>
      <c r="P12" s="176"/>
      <c r="Q12" s="176"/>
      <c r="R12" s="176"/>
      <c r="S12" s="176"/>
      <c r="T12" s="176"/>
      <c r="U12" s="176"/>
      <c r="V12" s="176"/>
      <c r="W12" s="176"/>
      <c r="X12" s="177"/>
      <c r="Y12" s="178">
        <v>3.7</v>
      </c>
      <c r="Z12" s="179"/>
      <c r="AA12" s="179"/>
      <c r="AB12" s="181"/>
      <c r="AC12" s="172" t="s">
        <v>692</v>
      </c>
      <c r="AD12" s="173"/>
      <c r="AE12" s="173"/>
      <c r="AF12" s="173"/>
      <c r="AG12" s="174"/>
      <c r="AH12" s="175" t="s">
        <v>695</v>
      </c>
      <c r="AI12" s="176"/>
      <c r="AJ12" s="176"/>
      <c r="AK12" s="176"/>
      <c r="AL12" s="176"/>
      <c r="AM12" s="176"/>
      <c r="AN12" s="176"/>
      <c r="AO12" s="176"/>
      <c r="AP12" s="176"/>
      <c r="AQ12" s="176"/>
      <c r="AR12" s="176"/>
      <c r="AS12" s="176"/>
      <c r="AT12" s="177"/>
      <c r="AU12" s="178">
        <v>1.9</v>
      </c>
      <c r="AV12" s="179"/>
      <c r="AW12" s="179"/>
      <c r="AX12" s="180"/>
      <c r="AY12" s="33">
        <f>$AY$10</f>
        <v>2</v>
      </c>
    </row>
    <row r="13" spans="1:51" ht="24.75" customHeight="1" x14ac:dyDescent="0.2">
      <c r="A13" s="754"/>
      <c r="B13" s="755"/>
      <c r="C13" s="755"/>
      <c r="D13" s="755"/>
      <c r="E13" s="755"/>
      <c r="F13" s="756"/>
      <c r="G13" s="187" t="s">
        <v>18</v>
      </c>
      <c r="H13" s="188"/>
      <c r="I13" s="188"/>
      <c r="J13" s="188"/>
      <c r="K13" s="188"/>
      <c r="L13" s="189"/>
      <c r="M13" s="190"/>
      <c r="N13" s="190"/>
      <c r="O13" s="190"/>
      <c r="P13" s="190"/>
      <c r="Q13" s="190"/>
      <c r="R13" s="190"/>
      <c r="S13" s="190"/>
      <c r="T13" s="190"/>
      <c r="U13" s="190"/>
      <c r="V13" s="190"/>
      <c r="W13" s="190"/>
      <c r="X13" s="191"/>
      <c r="Y13" s="192">
        <f>SUM(Y12:AB12)</f>
        <v>3.7</v>
      </c>
      <c r="Z13" s="193"/>
      <c r="AA13" s="193"/>
      <c r="AB13" s="194"/>
      <c r="AC13" s="187" t="s">
        <v>18</v>
      </c>
      <c r="AD13" s="188"/>
      <c r="AE13" s="188"/>
      <c r="AF13" s="188"/>
      <c r="AG13" s="188"/>
      <c r="AH13" s="189"/>
      <c r="AI13" s="190"/>
      <c r="AJ13" s="190"/>
      <c r="AK13" s="190"/>
      <c r="AL13" s="190"/>
      <c r="AM13" s="190"/>
      <c r="AN13" s="190"/>
      <c r="AO13" s="190"/>
      <c r="AP13" s="190"/>
      <c r="AQ13" s="190"/>
      <c r="AR13" s="190"/>
      <c r="AS13" s="190"/>
      <c r="AT13" s="191"/>
      <c r="AU13" s="192">
        <f>SUM(AU12:AX12)</f>
        <v>1.9</v>
      </c>
      <c r="AV13" s="193"/>
      <c r="AW13" s="193"/>
      <c r="AX13" s="195"/>
      <c r="AY13" s="33">
        <f>$AY$10</f>
        <v>2</v>
      </c>
    </row>
    <row r="14" spans="1:51" ht="24.75" customHeight="1" x14ac:dyDescent="0.2">
      <c r="A14" s="36"/>
      <c r="B14" s="36"/>
      <c r="C14" s="36"/>
      <c r="D14" s="36"/>
      <c r="E14" s="36"/>
      <c r="F14" s="36"/>
      <c r="G14" s="37"/>
      <c r="H14" s="37"/>
      <c r="I14" s="37"/>
      <c r="J14" s="37"/>
      <c r="K14" s="37"/>
      <c r="L14" s="38"/>
      <c r="M14" s="37"/>
      <c r="N14" s="37"/>
      <c r="O14" s="37"/>
      <c r="P14" s="37"/>
      <c r="Q14" s="37"/>
      <c r="R14" s="37"/>
      <c r="S14" s="37"/>
      <c r="T14" s="37"/>
      <c r="U14" s="37"/>
      <c r="V14" s="37"/>
      <c r="W14" s="37"/>
      <c r="X14" s="37"/>
      <c r="Y14" s="39"/>
      <c r="Z14" s="39"/>
      <c r="AA14" s="39"/>
      <c r="AB14" s="39"/>
      <c r="AC14" s="37"/>
      <c r="AD14" s="37"/>
      <c r="AE14" s="37"/>
      <c r="AF14" s="37"/>
      <c r="AG14" s="37"/>
      <c r="AH14" s="38"/>
      <c r="AI14" s="37"/>
      <c r="AJ14" s="37"/>
      <c r="AK14" s="37"/>
      <c r="AL14" s="37"/>
      <c r="AM14" s="37"/>
      <c r="AN14" s="37"/>
      <c r="AO14" s="37"/>
      <c r="AP14" s="37"/>
      <c r="AQ14" s="37"/>
      <c r="AR14" s="37"/>
      <c r="AS14" s="37"/>
      <c r="AT14" s="37"/>
      <c r="AU14" s="39"/>
      <c r="AV14" s="39"/>
      <c r="AW14" s="39"/>
      <c r="AX14" s="39"/>
    </row>
  </sheetData>
  <sheetProtection formatRows="0"/>
  <mergeCells count="61">
    <mergeCell ref="AU13:AX13"/>
    <mergeCell ref="G13:K13"/>
    <mergeCell ref="L13:X13"/>
    <mergeCell ref="Y13:AB13"/>
    <mergeCell ref="AC13:AG13"/>
    <mergeCell ref="AH13:AT13"/>
    <mergeCell ref="AU9:AX9"/>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9:K9"/>
    <mergeCell ref="L9:X9"/>
    <mergeCell ref="Y9:AB9"/>
    <mergeCell ref="AC9:AG9"/>
    <mergeCell ref="AH9:AT9"/>
    <mergeCell ref="AU8:AX8"/>
    <mergeCell ref="G6:AB6"/>
    <mergeCell ref="AC6:AX6"/>
    <mergeCell ref="G7:K7"/>
    <mergeCell ref="L7:X7"/>
    <mergeCell ref="Y7:AB7"/>
    <mergeCell ref="AC7:AG7"/>
    <mergeCell ref="AH7:AT7"/>
    <mergeCell ref="AU7:AX7"/>
    <mergeCell ref="G8:K8"/>
    <mergeCell ref="L8:X8"/>
    <mergeCell ref="Y8:AB8"/>
    <mergeCell ref="AC8:AG8"/>
    <mergeCell ref="AH8:AT8"/>
    <mergeCell ref="A2:F13"/>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s>
  <phoneticPr fontId="5"/>
  <conditionalFormatting sqref="Y5">
    <cfRule type="expression" dxfId="63" priority="287">
      <formula>IF(RIGHT(TEXT(Y5,"0.#"),1)=".",FALSE,TRUE)</formula>
    </cfRule>
    <cfRule type="expression" dxfId="62" priority="288">
      <formula>IF(RIGHT(TEXT(Y5,"0.#"),1)=".",TRUE,FALSE)</formula>
    </cfRule>
  </conditionalFormatting>
  <conditionalFormatting sqref="AU5">
    <cfRule type="expression" dxfId="61" priority="281">
      <formula>IF(RIGHT(TEXT(AU5,"0.#"),1)=".",FALSE,TRUE)</formula>
    </cfRule>
    <cfRule type="expression" dxfId="60" priority="282">
      <formula>IF(RIGHT(TEXT(AU5,"0.#"),1)=".",TRUE,FALSE)</formula>
    </cfRule>
  </conditionalFormatting>
  <conditionalFormatting sqref="Y9">
    <cfRule type="expression" dxfId="59" priority="275">
      <formula>IF(RIGHT(TEXT(Y9,"0.#"),1)=".",FALSE,TRUE)</formula>
    </cfRule>
    <cfRule type="expression" dxfId="58" priority="276">
      <formula>IF(RIGHT(TEXT(Y9,"0.#"),1)=".",TRUE,FALSE)</formula>
    </cfRule>
  </conditionalFormatting>
  <conditionalFormatting sqref="AU9">
    <cfRule type="expression" dxfId="57" priority="269">
      <formula>IF(RIGHT(TEXT(AU9,"0.#"),1)=".",FALSE,TRUE)</formula>
    </cfRule>
    <cfRule type="expression" dxfId="56" priority="270">
      <formula>IF(RIGHT(TEXT(AU9,"0.#"),1)=".",TRUE,FALSE)</formula>
    </cfRule>
  </conditionalFormatting>
  <conditionalFormatting sqref="Y13">
    <cfRule type="expression" dxfId="55" priority="263">
      <formula>IF(RIGHT(TEXT(Y13,"0.#"),1)=".",FALSE,TRUE)</formula>
    </cfRule>
    <cfRule type="expression" dxfId="54" priority="264">
      <formula>IF(RIGHT(TEXT(Y13,"0.#"),1)=".",TRUE,FALSE)</formula>
    </cfRule>
  </conditionalFormatting>
  <conditionalFormatting sqref="AU13">
    <cfRule type="expression" dxfId="53" priority="257">
      <formula>IF(RIGHT(TEXT(AU13,"0.#"),1)=".",FALSE,TRUE)</formula>
    </cfRule>
    <cfRule type="expression" dxfId="52" priority="258">
      <formula>IF(RIGHT(TEXT(AU13,"0.#"),1)=".",TRUE,FALSE)</formula>
    </cfRule>
  </conditionalFormatting>
  <conditionalFormatting sqref="Y4">
    <cfRule type="expression" dxfId="51" priority="17">
      <formula>IF(RIGHT(TEXT(Y4,"0.#"),1)=".",FALSE,TRUE)</formula>
    </cfRule>
    <cfRule type="expression" dxfId="50" priority="18">
      <formula>IF(RIGHT(TEXT(Y4,"0.#"),1)=".",TRUE,FALSE)</formula>
    </cfRule>
  </conditionalFormatting>
  <conditionalFormatting sqref="AU8">
    <cfRule type="expression" dxfId="49" priority="9">
      <formula>IF(RIGHT(TEXT(AU8,"0.#"),1)=".",FALSE,TRUE)</formula>
    </cfRule>
    <cfRule type="expression" dxfId="48" priority="10">
      <formula>IF(RIGHT(TEXT(AU8,"0.#"),1)=".",TRUE,FALSE)</formula>
    </cfRule>
  </conditionalFormatting>
  <conditionalFormatting sqref="Y8">
    <cfRule type="expression" dxfId="47" priority="7">
      <formula>IF(RIGHT(TEXT(Y8,"0.#"),1)=".",FALSE,TRUE)</formula>
    </cfRule>
    <cfRule type="expression" dxfId="46" priority="8">
      <formula>IF(RIGHT(TEXT(Y8,"0.#"),1)=".",TRUE,FALSE)</formula>
    </cfRule>
  </conditionalFormatting>
  <conditionalFormatting sqref="AU4">
    <cfRule type="expression" dxfId="45" priority="5">
      <formula>IF(RIGHT(TEXT(AU4,"0.#"),1)=".",FALSE,TRUE)</formula>
    </cfRule>
    <cfRule type="expression" dxfId="44" priority="6">
      <formula>IF(RIGHT(TEXT(AU4,"0.#"),1)=".",TRUE,FALSE)</formula>
    </cfRule>
  </conditionalFormatting>
  <conditionalFormatting sqref="AU12">
    <cfRule type="expression" dxfId="43" priority="3">
      <formula>IF(RIGHT(TEXT(AU12,"0.#"),1)=".",FALSE,TRUE)</formula>
    </cfRule>
    <cfRule type="expression" dxfId="42" priority="4">
      <formula>IF(RIGHT(TEXT(AU12,"0.#"),1)=".",TRUE,FALSE)</formula>
    </cfRule>
  </conditionalFormatting>
  <conditionalFormatting sqref="Y12">
    <cfRule type="expression" dxfId="41" priority="1">
      <formula>IF(RIGHT(TEXT(Y12,"0.#"),1)=".",FALSE,TRUE)</formula>
    </cfRule>
    <cfRule type="expression" dxfId="40" priority="2">
      <formula>IF(RIGHT(TEXT(Y12,"0.#"),1)=".",TRUE,FALSE)</formula>
    </cfRule>
  </conditionalFormatting>
  <dataValidations count="1">
    <dataValidation type="custom" imeMode="disabled" allowBlank="1" showInputMessage="1" showErrorMessage="1" sqref="Y4:AB4 AU4:AX4 Y8:AB8 AU8:AX8 Y12:AB12 AU12:AX12 CM13:CP13 BQ13:BT13">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24"/>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4" customWidth="1"/>
    <col min="34" max="37" width="3.44140625" style="64" customWidth="1"/>
    <col min="38" max="41" width="2.6640625" style="64" customWidth="1"/>
    <col min="42" max="50" width="3.109375" style="65" customWidth="1"/>
    <col min="51" max="51" width="11.1093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2"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2" x14ac:dyDescent="0.2">
      <c r="A2" s="9"/>
      <c r="B2" s="48" t="s">
        <v>211</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2" customFormat="1" ht="59.25" customHeight="1" x14ac:dyDescent="0.2">
      <c r="A3" s="139"/>
      <c r="B3" s="139"/>
      <c r="C3" s="142" t="s">
        <v>24</v>
      </c>
      <c r="D3" s="139"/>
      <c r="E3" s="139"/>
      <c r="F3" s="139"/>
      <c r="G3" s="139"/>
      <c r="H3" s="139"/>
      <c r="I3" s="139"/>
      <c r="J3" s="759" t="s">
        <v>192</v>
      </c>
      <c r="K3" s="760"/>
      <c r="L3" s="760"/>
      <c r="M3" s="760"/>
      <c r="N3" s="760"/>
      <c r="O3" s="760"/>
      <c r="P3" s="142" t="s">
        <v>25</v>
      </c>
      <c r="Q3" s="142"/>
      <c r="R3" s="142"/>
      <c r="S3" s="142"/>
      <c r="T3" s="142"/>
      <c r="U3" s="142"/>
      <c r="V3" s="142"/>
      <c r="W3" s="142"/>
      <c r="X3" s="142"/>
      <c r="Y3" s="143" t="s">
        <v>225</v>
      </c>
      <c r="Z3" s="144"/>
      <c r="AA3" s="144"/>
      <c r="AB3" s="144"/>
      <c r="AC3" s="759" t="s">
        <v>219</v>
      </c>
      <c r="AD3" s="759"/>
      <c r="AE3" s="759"/>
      <c r="AF3" s="759"/>
      <c r="AG3" s="759"/>
      <c r="AH3" s="143" t="s">
        <v>185</v>
      </c>
      <c r="AI3" s="139"/>
      <c r="AJ3" s="139"/>
      <c r="AK3" s="139"/>
      <c r="AL3" s="139" t="s">
        <v>19</v>
      </c>
      <c r="AM3" s="139"/>
      <c r="AN3" s="139"/>
      <c r="AO3" s="145"/>
      <c r="AP3" s="761" t="s">
        <v>193</v>
      </c>
      <c r="AQ3" s="761"/>
      <c r="AR3" s="761"/>
      <c r="AS3" s="761"/>
      <c r="AT3" s="761"/>
      <c r="AU3" s="761"/>
      <c r="AV3" s="761"/>
      <c r="AW3" s="761"/>
      <c r="AX3" s="761"/>
      <c r="AY3">
        <f>$AY$2</f>
        <v>1</v>
      </c>
      <c r="AZ3" s="33"/>
    </row>
    <row r="4" spans="1:52" ht="58.5" customHeight="1" x14ac:dyDescent="0.2">
      <c r="A4" s="763">
        <v>1</v>
      </c>
      <c r="B4" s="763">
        <v>1</v>
      </c>
      <c r="C4" s="147" t="s">
        <v>729</v>
      </c>
      <c r="D4" s="148"/>
      <c r="E4" s="148"/>
      <c r="F4" s="148"/>
      <c r="G4" s="148"/>
      <c r="H4" s="148"/>
      <c r="I4" s="148"/>
      <c r="J4" s="137">
        <v>6011101002696</v>
      </c>
      <c r="K4" s="138"/>
      <c r="L4" s="138"/>
      <c r="M4" s="138"/>
      <c r="N4" s="138"/>
      <c r="O4" s="138"/>
      <c r="P4" s="155" t="s">
        <v>730</v>
      </c>
      <c r="Q4" s="149"/>
      <c r="R4" s="149"/>
      <c r="S4" s="149"/>
      <c r="T4" s="149"/>
      <c r="U4" s="149"/>
      <c r="V4" s="149"/>
      <c r="W4" s="149"/>
      <c r="X4" s="149"/>
      <c r="Y4" s="120">
        <v>0.3</v>
      </c>
      <c r="Z4" s="121"/>
      <c r="AA4" s="121"/>
      <c r="AB4" s="122"/>
      <c r="AC4" s="762" t="s">
        <v>242</v>
      </c>
      <c r="AD4" s="762"/>
      <c r="AE4" s="762"/>
      <c r="AF4" s="762"/>
      <c r="AG4" s="762"/>
      <c r="AH4" s="156" t="s">
        <v>702</v>
      </c>
      <c r="AI4" s="157"/>
      <c r="AJ4" s="157"/>
      <c r="AK4" s="157"/>
      <c r="AL4" s="128" t="s">
        <v>702</v>
      </c>
      <c r="AM4" s="129"/>
      <c r="AN4" s="129"/>
      <c r="AO4" s="130"/>
      <c r="AP4" s="131"/>
      <c r="AQ4" s="131"/>
      <c r="AR4" s="131"/>
      <c r="AS4" s="131"/>
      <c r="AT4" s="131"/>
      <c r="AU4" s="131"/>
      <c r="AV4" s="131"/>
      <c r="AW4" s="131"/>
      <c r="AX4" s="131"/>
      <c r="AY4">
        <f>$AY$2</f>
        <v>1</v>
      </c>
    </row>
    <row r="5" spans="1:52" x14ac:dyDescent="0.2">
      <c r="A5" s="40"/>
      <c r="B5" s="40"/>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2" x14ac:dyDescent="0.2">
      <c r="A6" s="9"/>
      <c r="B6" s="48" t="s">
        <v>212</v>
      </c>
      <c r="C6" s="52"/>
      <c r="D6" s="52"/>
      <c r="E6" s="52"/>
      <c r="F6" s="52"/>
      <c r="G6" s="52"/>
      <c r="H6" s="52"/>
      <c r="I6" s="52"/>
      <c r="J6" s="52"/>
      <c r="K6" s="52"/>
      <c r="L6" s="52"/>
      <c r="M6" s="52"/>
      <c r="N6" s="52"/>
      <c r="O6" s="52"/>
      <c r="P6" s="57"/>
      <c r="Q6" s="57"/>
      <c r="R6" s="57"/>
      <c r="S6" s="57"/>
      <c r="T6" s="57"/>
      <c r="U6" s="57"/>
      <c r="V6" s="57"/>
      <c r="W6" s="57"/>
      <c r="X6" s="57"/>
      <c r="Y6" s="58"/>
      <c r="Z6" s="58"/>
      <c r="AA6" s="58"/>
      <c r="AB6" s="58"/>
      <c r="AC6" s="58"/>
      <c r="AD6" s="58"/>
      <c r="AE6" s="58"/>
      <c r="AF6" s="58"/>
      <c r="AG6" s="58"/>
      <c r="AH6" s="58"/>
      <c r="AI6" s="58"/>
      <c r="AJ6" s="58"/>
      <c r="AK6" s="58"/>
      <c r="AL6" s="58"/>
      <c r="AM6" s="58"/>
      <c r="AN6" s="58"/>
      <c r="AO6" s="58"/>
      <c r="AP6" s="57"/>
      <c r="AQ6" s="57"/>
      <c r="AR6" s="57"/>
      <c r="AS6" s="57"/>
      <c r="AT6" s="57"/>
      <c r="AU6" s="57"/>
      <c r="AV6" s="57"/>
      <c r="AW6" s="57"/>
      <c r="AX6" s="57"/>
      <c r="AY6">
        <f>$AY$5</f>
        <v>1</v>
      </c>
    </row>
    <row r="7" spans="1:52" customFormat="1" ht="59.25" customHeight="1" x14ac:dyDescent="0.2">
      <c r="A7" s="139"/>
      <c r="B7" s="139"/>
      <c r="C7" s="139" t="s">
        <v>24</v>
      </c>
      <c r="D7" s="139"/>
      <c r="E7" s="139"/>
      <c r="F7" s="139"/>
      <c r="G7" s="139"/>
      <c r="H7" s="139"/>
      <c r="I7" s="139"/>
      <c r="J7" s="759" t="s">
        <v>192</v>
      </c>
      <c r="K7" s="760"/>
      <c r="L7" s="760"/>
      <c r="M7" s="760"/>
      <c r="N7" s="760"/>
      <c r="O7" s="760"/>
      <c r="P7" s="142" t="s">
        <v>25</v>
      </c>
      <c r="Q7" s="142"/>
      <c r="R7" s="142"/>
      <c r="S7" s="142"/>
      <c r="T7" s="142"/>
      <c r="U7" s="142"/>
      <c r="V7" s="142"/>
      <c r="W7" s="142"/>
      <c r="X7" s="142"/>
      <c r="Y7" s="143" t="s">
        <v>225</v>
      </c>
      <c r="Z7" s="144"/>
      <c r="AA7" s="144"/>
      <c r="AB7" s="144"/>
      <c r="AC7" s="759" t="s">
        <v>219</v>
      </c>
      <c r="AD7" s="759"/>
      <c r="AE7" s="759"/>
      <c r="AF7" s="759"/>
      <c r="AG7" s="759"/>
      <c r="AH7" s="143" t="s">
        <v>185</v>
      </c>
      <c r="AI7" s="139"/>
      <c r="AJ7" s="139"/>
      <c r="AK7" s="139"/>
      <c r="AL7" s="139" t="s">
        <v>19</v>
      </c>
      <c r="AM7" s="139"/>
      <c r="AN7" s="139"/>
      <c r="AO7" s="145"/>
      <c r="AP7" s="761" t="s">
        <v>193</v>
      </c>
      <c r="AQ7" s="761"/>
      <c r="AR7" s="761"/>
      <c r="AS7" s="761"/>
      <c r="AT7" s="761"/>
      <c r="AU7" s="761"/>
      <c r="AV7" s="761"/>
      <c r="AW7" s="761"/>
      <c r="AX7" s="761"/>
      <c r="AY7">
        <f>$AY$5</f>
        <v>1</v>
      </c>
      <c r="AZ7" s="33"/>
    </row>
    <row r="8" spans="1:52" ht="62.25" customHeight="1" x14ac:dyDescent="0.2">
      <c r="A8" s="763">
        <v>1</v>
      </c>
      <c r="B8" s="763">
        <v>1</v>
      </c>
      <c r="C8" s="147" t="s">
        <v>701</v>
      </c>
      <c r="D8" s="148"/>
      <c r="E8" s="148"/>
      <c r="F8" s="148"/>
      <c r="G8" s="148"/>
      <c r="H8" s="148"/>
      <c r="I8" s="148"/>
      <c r="J8" s="137">
        <v>8010401021636</v>
      </c>
      <c r="K8" s="138"/>
      <c r="L8" s="138"/>
      <c r="M8" s="138"/>
      <c r="N8" s="138"/>
      <c r="O8" s="138"/>
      <c r="P8" s="155" t="s">
        <v>731</v>
      </c>
      <c r="Q8" s="149"/>
      <c r="R8" s="149"/>
      <c r="S8" s="149"/>
      <c r="T8" s="149"/>
      <c r="U8" s="149"/>
      <c r="V8" s="149"/>
      <c r="W8" s="149"/>
      <c r="X8" s="149"/>
      <c r="Y8" s="120">
        <v>1.6</v>
      </c>
      <c r="Z8" s="121"/>
      <c r="AA8" s="121"/>
      <c r="AB8" s="122"/>
      <c r="AC8" s="762" t="s">
        <v>242</v>
      </c>
      <c r="AD8" s="762"/>
      <c r="AE8" s="762"/>
      <c r="AF8" s="762"/>
      <c r="AG8" s="762"/>
      <c r="AH8" s="156" t="s">
        <v>702</v>
      </c>
      <c r="AI8" s="157"/>
      <c r="AJ8" s="157"/>
      <c r="AK8" s="157"/>
      <c r="AL8" s="128" t="s">
        <v>702</v>
      </c>
      <c r="AM8" s="129"/>
      <c r="AN8" s="129"/>
      <c r="AO8" s="130"/>
      <c r="AP8" s="131"/>
      <c r="AQ8" s="131"/>
      <c r="AR8" s="131"/>
      <c r="AS8" s="131"/>
      <c r="AT8" s="131"/>
      <c r="AU8" s="131"/>
      <c r="AV8" s="131"/>
      <c r="AW8" s="131"/>
      <c r="AX8" s="131"/>
      <c r="AY8">
        <f>$AY$5</f>
        <v>1</v>
      </c>
    </row>
    <row r="9" spans="1:52" x14ac:dyDescent="0.2">
      <c r="P9" s="65"/>
      <c r="Q9" s="65"/>
      <c r="R9" s="65"/>
      <c r="S9" s="65"/>
      <c r="T9" s="65"/>
      <c r="U9" s="65"/>
      <c r="V9" s="65"/>
      <c r="W9" s="65"/>
      <c r="X9" s="65"/>
      <c r="Y9" s="66"/>
      <c r="Z9" s="66"/>
      <c r="AA9" s="66"/>
      <c r="AB9" s="66"/>
      <c r="AC9" s="66"/>
      <c r="AD9" s="66"/>
      <c r="AE9" s="66"/>
      <c r="AF9" s="66"/>
      <c r="AG9" s="66"/>
      <c r="AH9" s="66"/>
      <c r="AI9" s="66"/>
      <c r="AJ9" s="66"/>
      <c r="AK9" s="66"/>
      <c r="AL9" s="66"/>
      <c r="AM9" s="66"/>
      <c r="AN9" s="66"/>
      <c r="AO9" s="66"/>
      <c r="AY9">
        <f>COUNTA($C$12)</f>
        <v>1</v>
      </c>
    </row>
    <row r="10" spans="1:52" x14ac:dyDescent="0.2">
      <c r="A10" s="9"/>
      <c r="B10" s="48" t="s">
        <v>170</v>
      </c>
      <c r="C10" s="52"/>
      <c r="D10" s="52"/>
      <c r="E10" s="52"/>
      <c r="F10" s="52"/>
      <c r="G10" s="52"/>
      <c r="H10" s="52"/>
      <c r="I10" s="52"/>
      <c r="J10" s="52"/>
      <c r="K10" s="52"/>
      <c r="L10" s="52"/>
      <c r="M10" s="52"/>
      <c r="N10" s="52"/>
      <c r="O10" s="52"/>
      <c r="P10" s="57"/>
      <c r="Q10" s="57"/>
      <c r="R10" s="57"/>
      <c r="S10" s="57"/>
      <c r="T10" s="57"/>
      <c r="U10" s="57"/>
      <c r="V10" s="57"/>
      <c r="W10" s="57"/>
      <c r="X10" s="57"/>
      <c r="Y10" s="58"/>
      <c r="Z10" s="58"/>
      <c r="AA10" s="58"/>
      <c r="AB10" s="58"/>
      <c r="AC10" s="58"/>
      <c r="AD10" s="58"/>
      <c r="AE10" s="58"/>
      <c r="AF10" s="58"/>
      <c r="AG10" s="58"/>
      <c r="AH10" s="58"/>
      <c r="AI10" s="58"/>
      <c r="AJ10" s="58"/>
      <c r="AK10" s="58"/>
      <c r="AL10" s="58"/>
      <c r="AM10" s="58"/>
      <c r="AN10" s="58"/>
      <c r="AO10" s="58"/>
      <c r="AP10" s="57"/>
      <c r="AQ10" s="57"/>
      <c r="AR10" s="57"/>
      <c r="AS10" s="57"/>
      <c r="AT10" s="57"/>
      <c r="AU10" s="57"/>
      <c r="AV10" s="57"/>
      <c r="AW10" s="57"/>
      <c r="AX10" s="57"/>
      <c r="AY10" s="33">
        <f>$AY$9</f>
        <v>1</v>
      </c>
    </row>
    <row r="11" spans="1:52" customFormat="1" ht="59.25" customHeight="1" x14ac:dyDescent="0.2">
      <c r="A11" s="139"/>
      <c r="B11" s="139"/>
      <c r="C11" s="139" t="s">
        <v>24</v>
      </c>
      <c r="D11" s="139"/>
      <c r="E11" s="139"/>
      <c r="F11" s="139"/>
      <c r="G11" s="139"/>
      <c r="H11" s="139"/>
      <c r="I11" s="139"/>
      <c r="J11" s="759" t="s">
        <v>192</v>
      </c>
      <c r="K11" s="760"/>
      <c r="L11" s="760"/>
      <c r="M11" s="760"/>
      <c r="N11" s="760"/>
      <c r="O11" s="760"/>
      <c r="P11" s="142" t="s">
        <v>25</v>
      </c>
      <c r="Q11" s="142"/>
      <c r="R11" s="142"/>
      <c r="S11" s="142"/>
      <c r="T11" s="142"/>
      <c r="U11" s="142"/>
      <c r="V11" s="142"/>
      <c r="W11" s="142"/>
      <c r="X11" s="142"/>
      <c r="Y11" s="143" t="s">
        <v>225</v>
      </c>
      <c r="Z11" s="144"/>
      <c r="AA11" s="144"/>
      <c r="AB11" s="144"/>
      <c r="AC11" s="759" t="s">
        <v>219</v>
      </c>
      <c r="AD11" s="759"/>
      <c r="AE11" s="759"/>
      <c r="AF11" s="759"/>
      <c r="AG11" s="759"/>
      <c r="AH11" s="143" t="s">
        <v>185</v>
      </c>
      <c r="AI11" s="139"/>
      <c r="AJ11" s="139"/>
      <c r="AK11" s="139"/>
      <c r="AL11" s="139" t="s">
        <v>19</v>
      </c>
      <c r="AM11" s="139"/>
      <c r="AN11" s="139"/>
      <c r="AO11" s="145"/>
      <c r="AP11" s="761" t="s">
        <v>193</v>
      </c>
      <c r="AQ11" s="761"/>
      <c r="AR11" s="761"/>
      <c r="AS11" s="761"/>
      <c r="AT11" s="761"/>
      <c r="AU11" s="761"/>
      <c r="AV11" s="761"/>
      <c r="AW11" s="761"/>
      <c r="AX11" s="761"/>
      <c r="AY11" s="33">
        <f>$AY$9</f>
        <v>1</v>
      </c>
      <c r="AZ11" s="33"/>
    </row>
    <row r="12" spans="1:52" ht="64.5" customHeight="1" x14ac:dyDescent="0.2">
      <c r="A12" s="763">
        <v>1</v>
      </c>
      <c r="B12" s="763">
        <v>1</v>
      </c>
      <c r="C12" s="147" t="s">
        <v>705</v>
      </c>
      <c r="D12" s="148"/>
      <c r="E12" s="148"/>
      <c r="F12" s="148"/>
      <c r="G12" s="148"/>
      <c r="H12" s="148"/>
      <c r="I12" s="148"/>
      <c r="J12" s="137">
        <v>6180001069391</v>
      </c>
      <c r="K12" s="138"/>
      <c r="L12" s="138"/>
      <c r="M12" s="138"/>
      <c r="N12" s="138"/>
      <c r="O12" s="138"/>
      <c r="P12" s="155" t="s">
        <v>732</v>
      </c>
      <c r="Q12" s="149"/>
      <c r="R12" s="149"/>
      <c r="S12" s="149"/>
      <c r="T12" s="149"/>
      <c r="U12" s="149"/>
      <c r="V12" s="149"/>
      <c r="W12" s="149"/>
      <c r="X12" s="149"/>
      <c r="Y12" s="120">
        <v>0.9</v>
      </c>
      <c r="Z12" s="121"/>
      <c r="AA12" s="121"/>
      <c r="AB12" s="122"/>
      <c r="AC12" s="762" t="s">
        <v>242</v>
      </c>
      <c r="AD12" s="762"/>
      <c r="AE12" s="762"/>
      <c r="AF12" s="762"/>
      <c r="AG12" s="762"/>
      <c r="AH12" s="128" t="s">
        <v>266</v>
      </c>
      <c r="AI12" s="129"/>
      <c r="AJ12" s="129"/>
      <c r="AK12" s="130"/>
      <c r="AL12" s="128" t="s">
        <v>266</v>
      </c>
      <c r="AM12" s="129"/>
      <c r="AN12" s="129"/>
      <c r="AO12" s="130"/>
      <c r="AP12" s="131"/>
      <c r="AQ12" s="131"/>
      <c r="AR12" s="131"/>
      <c r="AS12" s="131"/>
      <c r="AT12" s="131"/>
      <c r="AU12" s="131"/>
      <c r="AV12" s="131"/>
      <c r="AW12" s="131"/>
      <c r="AX12" s="131"/>
      <c r="AY12" s="33">
        <f>$AY$9</f>
        <v>1</v>
      </c>
    </row>
    <row r="13" spans="1:52" x14ac:dyDescent="0.2">
      <c r="P13" s="65"/>
      <c r="Q13" s="65"/>
      <c r="R13" s="65"/>
      <c r="S13" s="65"/>
      <c r="T13" s="65"/>
      <c r="U13" s="65"/>
      <c r="V13" s="65"/>
      <c r="W13" s="65"/>
      <c r="X13" s="65"/>
      <c r="Y13" s="66"/>
      <c r="Z13" s="66"/>
      <c r="AA13" s="66"/>
      <c r="AB13" s="66"/>
      <c r="AC13" s="66"/>
      <c r="AD13" s="66"/>
      <c r="AE13" s="66"/>
      <c r="AF13" s="66"/>
      <c r="AG13" s="66"/>
      <c r="AH13" s="66"/>
      <c r="AI13" s="66"/>
      <c r="AJ13" s="66"/>
      <c r="AK13" s="66"/>
      <c r="AL13" s="66"/>
      <c r="AM13" s="66"/>
      <c r="AN13" s="66"/>
      <c r="AO13" s="66"/>
      <c r="AY13">
        <f>COUNTA($C$16)</f>
        <v>1</v>
      </c>
    </row>
    <row r="14" spans="1:52" x14ac:dyDescent="0.2">
      <c r="A14" s="9"/>
      <c r="B14" s="48" t="s">
        <v>171</v>
      </c>
      <c r="C14" s="52"/>
      <c r="D14" s="52"/>
      <c r="E14" s="52"/>
      <c r="F14" s="52"/>
      <c r="G14" s="52"/>
      <c r="H14" s="52"/>
      <c r="I14" s="52"/>
      <c r="J14" s="52"/>
      <c r="K14" s="52"/>
      <c r="L14" s="52"/>
      <c r="M14" s="52"/>
      <c r="N14" s="52"/>
      <c r="O14" s="52"/>
      <c r="P14" s="57"/>
      <c r="Q14" s="57"/>
      <c r="R14" s="57"/>
      <c r="S14" s="57"/>
      <c r="T14" s="57"/>
      <c r="U14" s="57"/>
      <c r="V14" s="57"/>
      <c r="W14" s="57"/>
      <c r="X14" s="57"/>
      <c r="Y14" s="58"/>
      <c r="Z14" s="58"/>
      <c r="AA14" s="58"/>
      <c r="AB14" s="58"/>
      <c r="AC14" s="58"/>
      <c r="AD14" s="58"/>
      <c r="AE14" s="58"/>
      <c r="AF14" s="58"/>
      <c r="AG14" s="58"/>
      <c r="AH14" s="58"/>
      <c r="AI14" s="58"/>
      <c r="AJ14" s="58"/>
      <c r="AK14" s="58"/>
      <c r="AL14" s="58"/>
      <c r="AM14" s="58"/>
      <c r="AN14" s="58"/>
      <c r="AO14" s="58"/>
      <c r="AP14" s="57"/>
      <c r="AQ14" s="57"/>
      <c r="AR14" s="57"/>
      <c r="AS14" s="57"/>
      <c r="AT14" s="57"/>
      <c r="AU14" s="57"/>
      <c r="AV14" s="57"/>
      <c r="AW14" s="57"/>
      <c r="AX14" s="57"/>
      <c r="AY14" s="33">
        <f>$AY$13</f>
        <v>1</v>
      </c>
    </row>
    <row r="15" spans="1:52" customFormat="1" ht="59.25" customHeight="1" x14ac:dyDescent="0.2">
      <c r="A15" s="139"/>
      <c r="B15" s="139"/>
      <c r="C15" s="139" t="s">
        <v>24</v>
      </c>
      <c r="D15" s="139"/>
      <c r="E15" s="139"/>
      <c r="F15" s="139"/>
      <c r="G15" s="139"/>
      <c r="H15" s="139"/>
      <c r="I15" s="139"/>
      <c r="J15" s="759" t="s">
        <v>192</v>
      </c>
      <c r="K15" s="760"/>
      <c r="L15" s="760"/>
      <c r="M15" s="760"/>
      <c r="N15" s="760"/>
      <c r="O15" s="760"/>
      <c r="P15" s="142" t="s">
        <v>25</v>
      </c>
      <c r="Q15" s="142"/>
      <c r="R15" s="142"/>
      <c r="S15" s="142"/>
      <c r="T15" s="142"/>
      <c r="U15" s="142"/>
      <c r="V15" s="142"/>
      <c r="W15" s="142"/>
      <c r="X15" s="142"/>
      <c r="Y15" s="143" t="s">
        <v>225</v>
      </c>
      <c r="Z15" s="144"/>
      <c r="AA15" s="144"/>
      <c r="AB15" s="144"/>
      <c r="AC15" s="759" t="s">
        <v>219</v>
      </c>
      <c r="AD15" s="759"/>
      <c r="AE15" s="759"/>
      <c r="AF15" s="759"/>
      <c r="AG15" s="759"/>
      <c r="AH15" s="143" t="s">
        <v>185</v>
      </c>
      <c r="AI15" s="139"/>
      <c r="AJ15" s="139"/>
      <c r="AK15" s="139"/>
      <c r="AL15" s="139" t="s">
        <v>19</v>
      </c>
      <c r="AM15" s="139"/>
      <c r="AN15" s="139"/>
      <c r="AO15" s="145"/>
      <c r="AP15" s="761" t="s">
        <v>193</v>
      </c>
      <c r="AQ15" s="761"/>
      <c r="AR15" s="761"/>
      <c r="AS15" s="761"/>
      <c r="AT15" s="761"/>
      <c r="AU15" s="761"/>
      <c r="AV15" s="761"/>
      <c r="AW15" s="761"/>
      <c r="AX15" s="761"/>
      <c r="AY15" s="33">
        <f>$AY$13</f>
        <v>1</v>
      </c>
      <c r="AZ15" s="33"/>
    </row>
    <row r="16" spans="1:52" ht="61.5" customHeight="1" x14ac:dyDescent="0.2">
      <c r="A16" s="763">
        <v>1</v>
      </c>
      <c r="B16" s="763">
        <v>1</v>
      </c>
      <c r="C16" s="147" t="s">
        <v>741</v>
      </c>
      <c r="D16" s="148"/>
      <c r="E16" s="148"/>
      <c r="F16" s="148"/>
      <c r="G16" s="148"/>
      <c r="H16" s="148"/>
      <c r="I16" s="148"/>
      <c r="J16" s="137">
        <v>5011001069481</v>
      </c>
      <c r="K16" s="138"/>
      <c r="L16" s="138"/>
      <c r="M16" s="138"/>
      <c r="N16" s="138"/>
      <c r="O16" s="138"/>
      <c r="P16" s="155" t="s">
        <v>740</v>
      </c>
      <c r="Q16" s="149"/>
      <c r="R16" s="149"/>
      <c r="S16" s="149"/>
      <c r="T16" s="149"/>
      <c r="U16" s="149"/>
      <c r="V16" s="149"/>
      <c r="W16" s="149"/>
      <c r="X16" s="149"/>
      <c r="Y16" s="120">
        <v>1.6</v>
      </c>
      <c r="Z16" s="121"/>
      <c r="AA16" s="121"/>
      <c r="AB16" s="122"/>
      <c r="AC16" s="150" t="s">
        <v>242</v>
      </c>
      <c r="AD16" s="151"/>
      <c r="AE16" s="151"/>
      <c r="AF16" s="151"/>
      <c r="AG16" s="151"/>
      <c r="AH16" s="126" t="s">
        <v>266</v>
      </c>
      <c r="AI16" s="127"/>
      <c r="AJ16" s="127"/>
      <c r="AK16" s="127"/>
      <c r="AL16" s="128" t="s">
        <v>266</v>
      </c>
      <c r="AM16" s="129"/>
      <c r="AN16" s="129"/>
      <c r="AO16" s="130"/>
      <c r="AP16" s="131"/>
      <c r="AQ16" s="131"/>
      <c r="AR16" s="131"/>
      <c r="AS16" s="131"/>
      <c r="AT16" s="131"/>
      <c r="AU16" s="131"/>
      <c r="AV16" s="131"/>
      <c r="AW16" s="131"/>
      <c r="AX16" s="131"/>
      <c r="AY16" s="33">
        <f>$AY$13</f>
        <v>1</v>
      </c>
    </row>
    <row r="17" spans="1:52" x14ac:dyDescent="0.2">
      <c r="P17" s="65"/>
      <c r="Q17" s="65"/>
      <c r="R17" s="65"/>
      <c r="S17" s="65"/>
      <c r="T17" s="65"/>
      <c r="U17" s="65"/>
      <c r="V17" s="65"/>
      <c r="W17" s="65"/>
      <c r="X17" s="65"/>
      <c r="Y17" s="66"/>
      <c r="Z17" s="66"/>
      <c r="AA17" s="66"/>
      <c r="AB17" s="66"/>
      <c r="AC17" s="66"/>
      <c r="AD17" s="66"/>
      <c r="AE17" s="66"/>
      <c r="AF17" s="66"/>
      <c r="AG17" s="66"/>
      <c r="AH17" s="66"/>
      <c r="AI17" s="66"/>
      <c r="AJ17" s="66"/>
      <c r="AK17" s="66"/>
      <c r="AL17" s="66"/>
      <c r="AM17" s="66"/>
      <c r="AN17" s="66"/>
      <c r="AO17" s="66"/>
      <c r="AY17">
        <f>COUNTA($C$20)</f>
        <v>1</v>
      </c>
    </row>
    <row r="18" spans="1:52" x14ac:dyDescent="0.2">
      <c r="A18" s="9"/>
      <c r="B18" s="48" t="s">
        <v>172</v>
      </c>
      <c r="C18" s="52"/>
      <c r="D18" s="52"/>
      <c r="E18" s="52"/>
      <c r="F18" s="52"/>
      <c r="G18" s="52"/>
      <c r="H18" s="52"/>
      <c r="I18" s="52"/>
      <c r="J18" s="52"/>
      <c r="K18" s="52"/>
      <c r="L18" s="52"/>
      <c r="M18" s="52"/>
      <c r="N18" s="52"/>
      <c r="O18" s="52"/>
      <c r="P18" s="57"/>
      <c r="Q18" s="57"/>
      <c r="R18" s="57"/>
      <c r="S18" s="57"/>
      <c r="T18" s="57"/>
      <c r="U18" s="57"/>
      <c r="V18" s="57"/>
      <c r="W18" s="57"/>
      <c r="X18" s="57"/>
      <c r="Y18" s="58"/>
      <c r="Z18" s="58"/>
      <c r="AA18" s="58"/>
      <c r="AB18" s="58"/>
      <c r="AC18" s="58"/>
      <c r="AD18" s="58"/>
      <c r="AE18" s="58"/>
      <c r="AF18" s="58"/>
      <c r="AG18" s="58"/>
      <c r="AH18" s="58"/>
      <c r="AI18" s="58"/>
      <c r="AJ18" s="58"/>
      <c r="AK18" s="58"/>
      <c r="AL18" s="58"/>
      <c r="AM18" s="58"/>
      <c r="AN18" s="58"/>
      <c r="AO18" s="58"/>
      <c r="AP18" s="57"/>
      <c r="AQ18" s="57"/>
      <c r="AR18" s="57"/>
      <c r="AS18" s="57"/>
      <c r="AT18" s="57"/>
      <c r="AU18" s="57"/>
      <c r="AV18" s="57"/>
      <c r="AW18" s="57"/>
      <c r="AX18" s="57"/>
      <c r="AY18" s="33">
        <f>$AY$17</f>
        <v>1</v>
      </c>
    </row>
    <row r="19" spans="1:52" customFormat="1" ht="59.25" customHeight="1" x14ac:dyDescent="0.2">
      <c r="A19" s="139"/>
      <c r="B19" s="139"/>
      <c r="C19" s="139" t="s">
        <v>24</v>
      </c>
      <c r="D19" s="139"/>
      <c r="E19" s="139"/>
      <c r="F19" s="139"/>
      <c r="G19" s="139"/>
      <c r="H19" s="139"/>
      <c r="I19" s="139"/>
      <c r="J19" s="759" t="s">
        <v>192</v>
      </c>
      <c r="K19" s="760"/>
      <c r="L19" s="760"/>
      <c r="M19" s="760"/>
      <c r="N19" s="760"/>
      <c r="O19" s="760"/>
      <c r="P19" s="142" t="s">
        <v>25</v>
      </c>
      <c r="Q19" s="142"/>
      <c r="R19" s="142"/>
      <c r="S19" s="142"/>
      <c r="T19" s="142"/>
      <c r="U19" s="142"/>
      <c r="V19" s="142"/>
      <c r="W19" s="142"/>
      <c r="X19" s="142"/>
      <c r="Y19" s="143" t="s">
        <v>225</v>
      </c>
      <c r="Z19" s="144"/>
      <c r="AA19" s="144"/>
      <c r="AB19" s="144"/>
      <c r="AC19" s="759" t="s">
        <v>219</v>
      </c>
      <c r="AD19" s="759"/>
      <c r="AE19" s="759"/>
      <c r="AF19" s="759"/>
      <c r="AG19" s="759"/>
      <c r="AH19" s="143" t="s">
        <v>185</v>
      </c>
      <c r="AI19" s="139"/>
      <c r="AJ19" s="139"/>
      <c r="AK19" s="139"/>
      <c r="AL19" s="139" t="s">
        <v>19</v>
      </c>
      <c r="AM19" s="139"/>
      <c r="AN19" s="139"/>
      <c r="AO19" s="145"/>
      <c r="AP19" s="761" t="s">
        <v>193</v>
      </c>
      <c r="AQ19" s="761"/>
      <c r="AR19" s="761"/>
      <c r="AS19" s="761"/>
      <c r="AT19" s="761"/>
      <c r="AU19" s="761"/>
      <c r="AV19" s="761"/>
      <c r="AW19" s="761"/>
      <c r="AX19" s="761"/>
      <c r="AY19" s="33">
        <f>$AY$17</f>
        <v>1</v>
      </c>
      <c r="AZ19" s="33"/>
    </row>
    <row r="20" spans="1:52" ht="55.2" customHeight="1" x14ac:dyDescent="0.2">
      <c r="A20" s="763">
        <v>1</v>
      </c>
      <c r="B20" s="763">
        <v>1</v>
      </c>
      <c r="C20" s="147" t="s">
        <v>759</v>
      </c>
      <c r="D20" s="148"/>
      <c r="E20" s="148"/>
      <c r="F20" s="148"/>
      <c r="G20" s="148"/>
      <c r="H20" s="148"/>
      <c r="I20" s="148"/>
      <c r="J20" s="137">
        <v>5010005007398</v>
      </c>
      <c r="K20" s="138"/>
      <c r="L20" s="138"/>
      <c r="M20" s="138"/>
      <c r="N20" s="138"/>
      <c r="O20" s="138"/>
      <c r="P20" s="155" t="s">
        <v>733</v>
      </c>
      <c r="Q20" s="149"/>
      <c r="R20" s="149"/>
      <c r="S20" s="149"/>
      <c r="T20" s="149"/>
      <c r="U20" s="149"/>
      <c r="V20" s="149"/>
      <c r="W20" s="149"/>
      <c r="X20" s="149"/>
      <c r="Y20" s="120">
        <v>3.7</v>
      </c>
      <c r="Z20" s="121"/>
      <c r="AA20" s="121"/>
      <c r="AB20" s="122"/>
      <c r="AC20" s="150" t="s">
        <v>242</v>
      </c>
      <c r="AD20" s="151"/>
      <c r="AE20" s="151"/>
      <c r="AF20" s="151"/>
      <c r="AG20" s="151"/>
      <c r="AH20" s="126" t="s">
        <v>266</v>
      </c>
      <c r="AI20" s="127"/>
      <c r="AJ20" s="127"/>
      <c r="AK20" s="127"/>
      <c r="AL20" s="128" t="s">
        <v>266</v>
      </c>
      <c r="AM20" s="129"/>
      <c r="AN20" s="129"/>
      <c r="AO20" s="130"/>
      <c r="AP20" s="131"/>
      <c r="AQ20" s="131"/>
      <c r="AR20" s="131"/>
      <c r="AS20" s="131"/>
      <c r="AT20" s="131"/>
      <c r="AU20" s="131"/>
      <c r="AV20" s="131"/>
      <c r="AW20" s="131"/>
      <c r="AX20" s="131"/>
      <c r="AY20" s="33">
        <f>$AY$17</f>
        <v>1</v>
      </c>
    </row>
    <row r="21" spans="1:52" x14ac:dyDescent="0.2">
      <c r="P21" s="65"/>
      <c r="Q21" s="65"/>
      <c r="R21" s="65"/>
      <c r="S21" s="65"/>
      <c r="T21" s="65"/>
      <c r="U21" s="65"/>
      <c r="V21" s="65"/>
      <c r="W21" s="65"/>
      <c r="X21" s="65"/>
      <c r="Y21" s="66"/>
      <c r="Z21" s="66"/>
      <c r="AA21" s="66"/>
      <c r="AB21" s="66"/>
      <c r="AC21" s="66"/>
      <c r="AD21" s="66"/>
      <c r="AE21" s="66"/>
      <c r="AF21" s="66"/>
      <c r="AG21" s="66"/>
      <c r="AH21" s="66"/>
      <c r="AI21" s="66"/>
      <c r="AJ21" s="66"/>
      <c r="AK21" s="66"/>
      <c r="AL21" s="66"/>
      <c r="AM21" s="66"/>
      <c r="AN21" s="66"/>
      <c r="AO21" s="66"/>
      <c r="AY21">
        <f>COUNTA($C$24)</f>
        <v>1</v>
      </c>
    </row>
    <row r="22" spans="1:52" x14ac:dyDescent="0.2">
      <c r="A22" s="9"/>
      <c r="B22" s="48" t="s">
        <v>173</v>
      </c>
      <c r="C22" s="52"/>
      <c r="D22" s="52"/>
      <c r="E22" s="52"/>
      <c r="F22" s="52"/>
      <c r="G22" s="52"/>
      <c r="H22" s="52"/>
      <c r="I22" s="52"/>
      <c r="J22" s="52"/>
      <c r="K22" s="52"/>
      <c r="L22" s="52"/>
      <c r="M22" s="52"/>
      <c r="N22" s="52"/>
      <c r="O22" s="52"/>
      <c r="P22" s="57"/>
      <c r="Q22" s="57"/>
      <c r="R22" s="57"/>
      <c r="S22" s="57"/>
      <c r="T22" s="57"/>
      <c r="U22" s="57"/>
      <c r="V22" s="57"/>
      <c r="W22" s="57"/>
      <c r="X22" s="57"/>
      <c r="Y22" s="58"/>
      <c r="Z22" s="58"/>
      <c r="AA22" s="58"/>
      <c r="AB22" s="58"/>
      <c r="AC22" s="58"/>
      <c r="AD22" s="58"/>
      <c r="AE22" s="58"/>
      <c r="AF22" s="58"/>
      <c r="AG22" s="58"/>
      <c r="AH22" s="58"/>
      <c r="AI22" s="58"/>
      <c r="AJ22" s="58"/>
      <c r="AK22" s="58"/>
      <c r="AL22" s="58"/>
      <c r="AM22" s="58"/>
      <c r="AN22" s="58"/>
      <c r="AO22" s="58"/>
      <c r="AP22" s="57"/>
      <c r="AQ22" s="57"/>
      <c r="AR22" s="57"/>
      <c r="AS22" s="57"/>
      <c r="AT22" s="57"/>
      <c r="AU22" s="57"/>
      <c r="AV22" s="57"/>
      <c r="AW22" s="57"/>
      <c r="AX22" s="57"/>
      <c r="AY22" s="33">
        <f>$AY$21</f>
        <v>1</v>
      </c>
    </row>
    <row r="23" spans="1:52" customFormat="1" ht="59.25" customHeight="1" x14ac:dyDescent="0.2">
      <c r="A23" s="139"/>
      <c r="B23" s="139"/>
      <c r="C23" s="139" t="s">
        <v>24</v>
      </c>
      <c r="D23" s="139"/>
      <c r="E23" s="139"/>
      <c r="F23" s="139"/>
      <c r="G23" s="139"/>
      <c r="H23" s="139"/>
      <c r="I23" s="139"/>
      <c r="J23" s="759" t="s">
        <v>192</v>
      </c>
      <c r="K23" s="760"/>
      <c r="L23" s="760"/>
      <c r="M23" s="760"/>
      <c r="N23" s="760"/>
      <c r="O23" s="760"/>
      <c r="P23" s="142" t="s">
        <v>25</v>
      </c>
      <c r="Q23" s="142"/>
      <c r="R23" s="142"/>
      <c r="S23" s="142"/>
      <c r="T23" s="142"/>
      <c r="U23" s="142"/>
      <c r="V23" s="142"/>
      <c r="W23" s="142"/>
      <c r="X23" s="142"/>
      <c r="Y23" s="143" t="s">
        <v>225</v>
      </c>
      <c r="Z23" s="144"/>
      <c r="AA23" s="144"/>
      <c r="AB23" s="144"/>
      <c r="AC23" s="759" t="s">
        <v>219</v>
      </c>
      <c r="AD23" s="759"/>
      <c r="AE23" s="759"/>
      <c r="AF23" s="759"/>
      <c r="AG23" s="759"/>
      <c r="AH23" s="143" t="s">
        <v>185</v>
      </c>
      <c r="AI23" s="139"/>
      <c r="AJ23" s="139"/>
      <c r="AK23" s="139"/>
      <c r="AL23" s="139" t="s">
        <v>19</v>
      </c>
      <c r="AM23" s="139"/>
      <c r="AN23" s="139"/>
      <c r="AO23" s="145"/>
      <c r="AP23" s="761" t="s">
        <v>193</v>
      </c>
      <c r="AQ23" s="761"/>
      <c r="AR23" s="761"/>
      <c r="AS23" s="761"/>
      <c r="AT23" s="761"/>
      <c r="AU23" s="761"/>
      <c r="AV23" s="761"/>
      <c r="AW23" s="761"/>
      <c r="AX23" s="761"/>
      <c r="AY23" s="33">
        <f>$AY$21</f>
        <v>1</v>
      </c>
      <c r="AZ23" s="33"/>
    </row>
    <row r="24" spans="1:52" ht="55.2" customHeight="1" x14ac:dyDescent="0.2">
      <c r="A24" s="763">
        <v>1</v>
      </c>
      <c r="B24" s="763">
        <v>1</v>
      </c>
      <c r="C24" s="147" t="s">
        <v>694</v>
      </c>
      <c r="D24" s="148"/>
      <c r="E24" s="148"/>
      <c r="F24" s="148"/>
      <c r="G24" s="148"/>
      <c r="H24" s="148"/>
      <c r="I24" s="148"/>
      <c r="J24" s="137">
        <v>8011001032461</v>
      </c>
      <c r="K24" s="138"/>
      <c r="L24" s="138"/>
      <c r="M24" s="138"/>
      <c r="N24" s="138"/>
      <c r="O24" s="138"/>
      <c r="P24" s="155" t="s">
        <v>734</v>
      </c>
      <c r="Q24" s="149"/>
      <c r="R24" s="149"/>
      <c r="S24" s="149"/>
      <c r="T24" s="149"/>
      <c r="U24" s="149"/>
      <c r="V24" s="149"/>
      <c r="W24" s="149"/>
      <c r="X24" s="149"/>
      <c r="Y24" s="120">
        <v>1.9</v>
      </c>
      <c r="Z24" s="121"/>
      <c r="AA24" s="121"/>
      <c r="AB24" s="122"/>
      <c r="AC24" s="150" t="s">
        <v>242</v>
      </c>
      <c r="AD24" s="151"/>
      <c r="AE24" s="151"/>
      <c r="AF24" s="151"/>
      <c r="AG24" s="151"/>
      <c r="AH24" s="126" t="s">
        <v>266</v>
      </c>
      <c r="AI24" s="127"/>
      <c r="AJ24" s="127"/>
      <c r="AK24" s="127"/>
      <c r="AL24" s="128" t="s">
        <v>266</v>
      </c>
      <c r="AM24" s="129"/>
      <c r="AN24" s="129"/>
      <c r="AO24" s="130"/>
      <c r="AP24" s="131"/>
      <c r="AQ24" s="131"/>
      <c r="AR24" s="131"/>
      <c r="AS24" s="131"/>
      <c r="AT24" s="131"/>
      <c r="AU24" s="131"/>
      <c r="AV24" s="131"/>
      <c r="AW24" s="131"/>
      <c r="AX24" s="131"/>
      <c r="AY24" s="33">
        <f>$AY$21</f>
        <v>1</v>
      </c>
    </row>
  </sheetData>
  <sheetProtection formatRows="0"/>
  <mergeCells count="108">
    <mergeCell ref="AP24:AX24"/>
    <mergeCell ref="A24:B24"/>
    <mergeCell ref="A23:B23"/>
    <mergeCell ref="C24:I24"/>
    <mergeCell ref="J24:O24"/>
    <mergeCell ref="P24:X24"/>
    <mergeCell ref="Y24:AB24"/>
    <mergeCell ref="AC24:AG24"/>
    <mergeCell ref="AH24:AK24"/>
    <mergeCell ref="AL24:AO24"/>
    <mergeCell ref="A20:B20"/>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12:B12"/>
    <mergeCell ref="A11:B11"/>
    <mergeCell ref="C11:I11"/>
    <mergeCell ref="J11:O11"/>
    <mergeCell ref="P11:X11"/>
    <mergeCell ref="Y11:AB11"/>
    <mergeCell ref="AC11:AG11"/>
    <mergeCell ref="AH11:AK11"/>
    <mergeCell ref="AL11:AO11"/>
    <mergeCell ref="C12:I12"/>
    <mergeCell ref="J12:O12"/>
    <mergeCell ref="P12:X12"/>
    <mergeCell ref="Y12:AB12"/>
    <mergeCell ref="AC12:AG12"/>
    <mergeCell ref="AH12:AK12"/>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4:B4"/>
    <mergeCell ref="C3:I3"/>
    <mergeCell ref="J3:O3"/>
    <mergeCell ref="P3:X3"/>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C23:I23"/>
    <mergeCell ref="J23:O23"/>
    <mergeCell ref="P23:X23"/>
    <mergeCell ref="Y23:AB23"/>
    <mergeCell ref="AC23:AG23"/>
    <mergeCell ref="AH23:AK23"/>
    <mergeCell ref="AL23:AO23"/>
    <mergeCell ref="AP23:AX23"/>
    <mergeCell ref="AP19:AX19"/>
    <mergeCell ref="AP20:AX20"/>
  </mergeCells>
  <phoneticPr fontId="5"/>
  <conditionalFormatting sqref="AL8:AO8">
    <cfRule type="expression" dxfId="39" priority="371">
      <formula>IF(AND(AL8&gt;=0, RIGHT(TEXT(AL8,"0.#"),1)&lt;&gt;"."),TRUE,FALSE)</formula>
    </cfRule>
    <cfRule type="expression" dxfId="38" priority="372">
      <formula>IF(AND(AL8&gt;=0, RIGHT(TEXT(AL8,"0.#"),1)="."),TRUE,FALSE)</formula>
    </cfRule>
    <cfRule type="expression" dxfId="37" priority="373">
      <formula>IF(AND(AL8&lt;0, RIGHT(TEXT(AL8,"0.#"),1)&lt;&gt;"."),TRUE,FALSE)</formula>
    </cfRule>
    <cfRule type="expression" dxfId="36" priority="374">
      <formula>IF(AND(AL8&lt;0, RIGHT(TEXT(AL8,"0.#"),1)="."),TRUE,FALSE)</formula>
    </cfRule>
  </conditionalFormatting>
  <conditionalFormatting sqref="AL16:AO16">
    <cfRule type="expression" dxfId="35" priority="43">
      <formula>IF(AND(AL16&gt;=0, RIGHT(TEXT(AL16,"0.#"),1)&lt;&gt;"."),TRUE,FALSE)</formula>
    </cfRule>
    <cfRule type="expression" dxfId="34" priority="44">
      <formula>IF(AND(AL16&gt;=0, RIGHT(TEXT(AL16,"0.#"),1)="."),TRUE,FALSE)</formula>
    </cfRule>
    <cfRule type="expression" dxfId="33" priority="45">
      <formula>IF(AND(AL16&lt;0, RIGHT(TEXT(AL16,"0.#"),1)&lt;&gt;"."),TRUE,FALSE)</formula>
    </cfRule>
    <cfRule type="expression" dxfId="32" priority="46">
      <formula>IF(AND(AL16&lt;0, RIGHT(TEXT(AL16,"0.#"),1)="."),TRUE,FALSE)</formula>
    </cfRule>
  </conditionalFormatting>
  <conditionalFormatting sqref="AH12:AK12">
    <cfRule type="expression" dxfId="31" priority="35">
      <formula>IF(AND(AH12&gt;=0, RIGHT(TEXT(AH12,"0.#"),1)&lt;&gt;"."),TRUE,FALSE)</formula>
    </cfRule>
    <cfRule type="expression" dxfId="30" priority="36">
      <formula>IF(AND(AH12&gt;=0, RIGHT(TEXT(AH12,"0.#"),1)="."),TRUE,FALSE)</formula>
    </cfRule>
    <cfRule type="expression" dxfId="29" priority="37">
      <formula>IF(AND(AH12&lt;0, RIGHT(TEXT(AH12,"0.#"),1)&lt;&gt;"."),TRUE,FALSE)</formula>
    </cfRule>
    <cfRule type="expression" dxfId="28" priority="38">
      <formula>IF(AND(AH12&lt;0, RIGHT(TEXT(AH12,"0.#"),1)="."),TRUE,FALSE)</formula>
    </cfRule>
  </conditionalFormatting>
  <conditionalFormatting sqref="AL12:AO12">
    <cfRule type="expression" dxfId="27" priority="31">
      <formula>IF(AND(AL12&gt;=0, RIGHT(TEXT(AL12,"0.#"),1)&lt;&gt;"."),TRUE,FALSE)</formula>
    </cfRule>
    <cfRule type="expression" dxfId="26" priority="32">
      <formula>IF(AND(AL12&gt;=0, RIGHT(TEXT(AL12,"0.#"),1)="."),TRUE,FALSE)</formula>
    </cfRule>
    <cfRule type="expression" dxfId="25" priority="33">
      <formula>IF(AND(AL12&lt;0, RIGHT(TEXT(AL12,"0.#"),1)&lt;&gt;"."),TRUE,FALSE)</formula>
    </cfRule>
    <cfRule type="expression" dxfId="24" priority="34">
      <formula>IF(AND(AL12&lt;0, RIGHT(TEXT(AL12,"0.#"),1)="."),TRUE,FALSE)</formula>
    </cfRule>
  </conditionalFormatting>
  <conditionalFormatting sqref="AL4:AO4">
    <cfRule type="expression" dxfId="23" priority="27">
      <formula>IF(AND(AL4&gt;=0, RIGHT(TEXT(AL4,"0.#"),1)&lt;&gt;"."),TRUE,FALSE)</formula>
    </cfRule>
    <cfRule type="expression" dxfId="22" priority="28">
      <formula>IF(AND(AL4&gt;=0, RIGHT(TEXT(AL4,"0.#"),1)="."),TRUE,FALSE)</formula>
    </cfRule>
    <cfRule type="expression" dxfId="21" priority="29">
      <formula>IF(AND(AL4&lt;0, RIGHT(TEXT(AL4,"0.#"),1)&lt;&gt;"."),TRUE,FALSE)</formula>
    </cfRule>
    <cfRule type="expression" dxfId="20" priority="30">
      <formula>IF(AND(AL4&lt;0, RIGHT(TEXT(AL4,"0.#"),1)="."),TRUE,FALSE)</formula>
    </cfRule>
  </conditionalFormatting>
  <conditionalFormatting sqref="Y4">
    <cfRule type="expression" dxfId="19" priority="25">
      <formula>IF(RIGHT(TEXT(Y4,"0.#"),1)=".",FALSE,TRUE)</formula>
    </cfRule>
    <cfRule type="expression" dxfId="18" priority="26">
      <formula>IF(RIGHT(TEXT(Y4,"0.#"),1)=".",TRUE,FALSE)</formula>
    </cfRule>
  </conditionalFormatting>
  <conditionalFormatting sqref="Y16">
    <cfRule type="expression" dxfId="17" priority="17">
      <formula>IF(RIGHT(TEXT(Y16,"0.#"),1)=".",FALSE,TRUE)</formula>
    </cfRule>
    <cfRule type="expression" dxfId="16" priority="18">
      <formula>IF(RIGHT(TEXT(Y16,"0.#"),1)=".",TRUE,FALSE)</formula>
    </cfRule>
  </conditionalFormatting>
  <conditionalFormatting sqref="Y12">
    <cfRule type="expression" dxfId="15" priority="15">
      <formula>IF(RIGHT(TEXT(Y12,"0.#"),1)=".",FALSE,TRUE)</formula>
    </cfRule>
    <cfRule type="expression" dxfId="14" priority="16">
      <formula>IF(RIGHT(TEXT(Y12,"0.#"),1)=".",TRUE,FALSE)</formula>
    </cfRule>
  </conditionalFormatting>
  <conditionalFormatting sqref="Y8">
    <cfRule type="expression" dxfId="13" priority="13">
      <formula>IF(RIGHT(TEXT(Y8,"0.#"),1)=".",FALSE,TRUE)</formula>
    </cfRule>
    <cfRule type="expression" dxfId="12" priority="14">
      <formula>IF(RIGHT(TEXT(Y8,"0.#"),1)=".",TRUE,FALSE)</formula>
    </cfRule>
  </conditionalFormatting>
  <conditionalFormatting sqref="AL24:AO24">
    <cfRule type="expression" dxfId="11" priority="9">
      <formula>IF(AND(AL24&gt;=0, RIGHT(TEXT(AL24,"0.#"),1)&lt;&gt;"."),TRUE,FALSE)</formula>
    </cfRule>
    <cfRule type="expression" dxfId="10" priority="10">
      <formula>IF(AND(AL24&gt;=0, RIGHT(TEXT(AL24,"0.#"),1)="."),TRUE,FALSE)</formula>
    </cfRule>
    <cfRule type="expression" dxfId="9" priority="11">
      <formula>IF(AND(AL24&lt;0, RIGHT(TEXT(AL24,"0.#"),1)&lt;&gt;"."),TRUE,FALSE)</formula>
    </cfRule>
    <cfRule type="expression" dxfId="8" priority="12">
      <formula>IF(AND(AL24&lt;0, RIGHT(TEXT(AL24,"0.#"),1)="."),TRUE,FALSE)</formula>
    </cfRule>
  </conditionalFormatting>
  <conditionalFormatting sqref="Y24">
    <cfRule type="expression" dxfId="7" priority="7">
      <formula>IF(RIGHT(TEXT(Y24,"0.#"),1)=".",FALSE,TRUE)</formula>
    </cfRule>
    <cfRule type="expression" dxfId="6" priority="8">
      <formula>IF(RIGHT(TEXT(Y24,"0.#"),1)=".",TRUE,FALSE)</formula>
    </cfRule>
  </conditionalFormatting>
  <conditionalFormatting sqref="AL20:AO20">
    <cfRule type="expression" dxfId="5" priority="3">
      <formula>IF(AND(AL20&gt;=0, RIGHT(TEXT(AL20,"0.#"),1)&lt;&gt;"."),TRUE,FALSE)</formula>
    </cfRule>
    <cfRule type="expression" dxfId="4" priority="4">
      <formula>IF(AND(AL20&gt;=0, RIGHT(TEXT(AL20,"0.#"),1)="."),TRUE,FALSE)</formula>
    </cfRule>
    <cfRule type="expression" dxfId="3" priority="5">
      <formula>IF(AND(AL20&lt;0, RIGHT(TEXT(AL20,"0.#"),1)&lt;&gt;"."),TRUE,FALSE)</formula>
    </cfRule>
    <cfRule type="expression" dxfId="2" priority="6">
      <formula>IF(AND(AL20&lt;0, RIGHT(TEXT(AL20,"0.#"),1)="."),TRUE,FALSE)</formula>
    </cfRule>
  </conditionalFormatting>
  <conditionalFormatting sqref="Y20">
    <cfRule type="expression" dxfId="1" priority="1">
      <formula>IF(RIGHT(TEXT(Y20,"0.#"),1)=".",FALSE,TRUE)</formula>
    </cfRule>
    <cfRule type="expression" dxfId="0" priority="2">
      <formula>IF(RIGHT(TEXT(Y20,"0.#"),1)=".",TRUE,FALSE)</formula>
    </cfRule>
  </conditionalFormatting>
  <dataValidations count="3">
    <dataValidation type="custom" imeMode="disabled" allowBlank="1" showInputMessage="1" showErrorMessage="1" sqref="AL8 AL24 AL12 AL20 AL16 AL4 Y4:AB4 Y8:AB8 Y12:AB12 Y16:AB16 Y20:AB20 Y24:AB24">
      <formula1>OR(ISNUMBER(Y4), Y4="-")</formula1>
    </dataValidation>
    <dataValidation type="custom" imeMode="disabled" allowBlank="1" showInputMessage="1" showErrorMessage="1" sqref="AH4:AK4 AH8:AK8 AH12:AK12 AH16:AK16 AH20:AK20 AH24:AK24">
      <formula1>OR(AND(MOD(IF(ISNUMBER(AH4), AH4, 0.5),1)=0, 0&lt;=AH4), AH4="-")</formula1>
    </dataValidation>
    <dataValidation type="custom" allowBlank="1" showInputMessage="1" showErrorMessage="1" errorTitle="法人番号チェック" error="法人番号は13桁の数字で入力してください。" sqref="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2022-08-25T16:35:15Z</dcterms:created>
  <dcterms:modified xsi:type="dcterms:W3CDTF">2022-08-26T12:27:24Z</dcterms:modified>
</cp:coreProperties>
</file>