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11" r:id="rId1"/>
    <sheet name="入力規則等" sheetId="4" r:id="rId2"/>
  </sheets>
  <definedNames>
    <definedName name="_xlnm._FilterDatabase" localSheetId="0" hidden="1">行政事業レビューシート!$AZ$1:$AZ$113</definedName>
    <definedName name="_xlnm.Print_Area" localSheetId="0">行政事業レビューシート!$A$1:$AY$113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13" i="11" l="1"/>
  <c r="AY112" i="11"/>
  <c r="AY111" i="11"/>
  <c r="AY39" i="11" l="1"/>
  <c r="AY47" i="11" s="1"/>
  <c r="AY44" i="11" l="1"/>
  <c r="AY48" i="11"/>
  <c r="AY41" i="11"/>
  <c r="AY45" i="11"/>
  <c r="AY40" i="11"/>
  <c r="AY42" i="11"/>
  <c r="AY46" i="11"/>
  <c r="AY43" i="11"/>
  <c r="AW86" i="11" l="1"/>
  <c r="AT86" i="11"/>
  <c r="AQ86" i="11"/>
  <c r="AL86" i="11"/>
  <c r="AI86" i="11"/>
  <c r="AF86" i="11"/>
  <c r="Z86" i="11"/>
  <c r="W86" i="11"/>
  <c r="T86" i="11"/>
  <c r="N86" i="11"/>
  <c r="AU104" i="11" l="1"/>
  <c r="Y104"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<sst xmlns="http://schemas.openxmlformats.org/spreadsheetml/2006/main" count="812" uniqueCount="630">
  <si>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</si>
  <si>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</si>
  <si>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</si>
  <si>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</si>
  <si>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</si>
  <si>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</si>
  <si>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</si>
  <si>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</si>
  <si>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</si>
  <si>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</si>
  <si>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</si>
  <si>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</si>
  <si>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</si>
  <si>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</si>
  <si>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</si>
  <si>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</si>
  <si>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</si>
  <si>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</si>
  <si>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</si>
  <si>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</si>
  <si>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</si>
  <si>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</si>
  <si>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</si>
  <si>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</si>
  <si>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</si>
  <si>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</si>
  <si>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</si>
  <si>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</si>
  <si>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</si>
  <si>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</si>
  <si>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</si>
  <si>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</si>
  <si>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</si>
  <si>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</si>
  <si>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</si>
  <si>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</si>
  <si>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</si>
  <si>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</si>
  <si>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</si>
  <si>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</si>
  <si>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</si>
  <si>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</si>
  <si>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</si>
  <si>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</si>
  <si>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</si>
  <si>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</si>
  <si>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</si>
  <si>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</si>
  <si>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</si>
  <si>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</si>
  <si>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</si>
  <si>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</si>
  <si>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</si>
  <si>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</si>
  <si>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</si>
  <si>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</si>
  <si>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</si>
  <si>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</si>
  <si>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</si>
  <si>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</si>
  <si>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</si>
  <si>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</si>
  <si>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</si>
  <si>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</si>
  <si>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</si>
  <si>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</si>
  <si>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</si>
  <si>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</si>
  <si>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</si>
  <si>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</si>
  <si>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</si>
  <si>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</si>
  <si>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</si>
  <si>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</si>
  <si>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</si>
  <si>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</si>
  <si>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</si>
  <si>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</si>
  <si>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</si>
  <si>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</si>
  <si>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</si>
  <si>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</si>
  <si>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</si>
  <si>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</si>
  <si>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</si>
  <si>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</si>
  <si>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</si>
  <si>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</si>
  <si>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</si>
  <si>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</si>
  <si>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</si>
  <si>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</si>
  <si>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</si>
  <si>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</si>
  <si>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</si>
  <si>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</si>
  <si>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</si>
  <si>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</si>
  <si>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</si>
  <si>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</si>
  <si>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</si>
  <si>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</si>
  <si>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</si>
  <si>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</si>
  <si>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</si>
  <si>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</si>
  <si>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</si>
  <si>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</si>
  <si>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</si>
  <si>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</si>
  <si>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</si>
  <si>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</si>
  <si>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</si>
  <si>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</si>
  <si>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</si>
  <si>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</si>
  <si>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</si>
  <si>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</si>
  <si>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</si>
  <si>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</si>
  <si>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</si>
  <si>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</si>
  <si>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</si>
  <si>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</si>
  <si>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</si>
  <si>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</si>
  <si>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</si>
  <si>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</si>
  <si>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</si>
  <si>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</si>
  <si>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</si>
  <si>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</si>
  <si>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</si>
  <si>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</si>
  <si>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</si>
  <si>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</si>
  <si>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</si>
  <si>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</si>
  <si>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</si>
  <si>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</si>
  <si>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</si>
  <si>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</si>
  <si>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</si>
  <si>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</si>
  <si>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</si>
  <si>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</si>
  <si>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</si>
  <si>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</si>
  <si>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</si>
  <si>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</si>
  <si>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</si>
  <si>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</si>
  <si>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</si>
  <si>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</si>
  <si>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</si>
  <si>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</si>
  <si>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</si>
  <si>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</si>
  <si>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</si>
  <si>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</si>
  <si>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</si>
  <si>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</si>
  <si>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</si>
  <si>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</si>
  <si>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</si>
  <si>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</si>
  <si>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</si>
  <si>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</si>
  <si>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</si>
  <si>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</si>
  <si>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</si>
  <si>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</si>
  <si>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</si>
  <si>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</si>
  <si>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</si>
  <si>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</si>
  <si>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</si>
  <si>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</si>
  <si>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</si>
  <si>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</si>
  <si>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</si>
  <si>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</si>
  <si>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</si>
  <si>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</si>
  <si>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</si>
  <si>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</si>
  <si>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</si>
  <si>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</si>
  <si>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</si>
  <si>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</si>
  <si>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</si>
  <si>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</si>
  <si>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</si>
  <si>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</si>
  <si>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</si>
  <si>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</si>
  <si>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</si>
  <si>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</si>
  <si>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</si>
  <si>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</si>
  <si>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</si>
  <si>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</si>
  <si>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</si>
  <si>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</si>
  <si>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</si>
  <si>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</si>
  <si>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</si>
  <si>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</si>
  <si>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</si>
  <si>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</si>
  <si>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</si>
  <si>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</si>
  <si>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</si>
  <si>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</si>
  <si>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</si>
  <si>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</si>
  <si>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</si>
  <si>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</si>
  <si>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</si>
  <si>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</si>
  <si>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</si>
  <si>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</si>
  <si>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</si>
  <si>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</si>
  <si>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</si>
  <si>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</si>
  <si>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</si>
  <si>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</si>
  <si>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</si>
  <si>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</si>
  <si>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</si>
  <si>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</si>
  <si>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</si>
  <si>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</si>
  <si>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</si>
  <si>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</si>
  <si>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</si>
  <si>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</si>
  <si>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</si>
  <si>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</si>
  <si>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</si>
  <si>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</si>
  <si>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</si>
  <si>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</si>
  <si>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</si>
  <si>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</si>
  <si>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</si>
  <si>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</si>
  <si>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</si>
  <si>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</si>
  <si>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</si>
  <si>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</si>
  <si>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</si>
  <si>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</si>
  <si>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</si>
  <si>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</si>
  <si>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</si>
  <si>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</si>
  <si>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</si>
  <si>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</si>
  <si>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</si>
  <si>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</si>
  <si>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</si>
  <si>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</si>
  <si>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</si>
  <si>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</si>
  <si>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</si>
  <si>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</si>
  <si>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</si>
  <si>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</si>
  <si>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</si>
  <si>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</si>
  <si>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</si>
  <si>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</si>
  <si>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</si>
  <si>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</si>
  <si>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</si>
  <si>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</si>
  <si>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</si>
  <si>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</si>
  <si>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</si>
  <si>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</si>
  <si>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</si>
  <si>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</si>
  <si>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</si>
  <si>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</si>
  <si>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</si>
  <si>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</si>
  <si>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</si>
  <si>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</si>
  <si>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</si>
  <si>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</si>
  <si>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</si>
  <si>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</si>
  <si>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</si>
  <si>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</si>
  <si>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</si>
  <si>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</si>
  <si>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</si>
  <si>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</si>
  <si>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</si>
  <si>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</si>
  <si>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</si>
  <si>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</si>
  <si>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</si>
  <si>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</si>
  <si>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</si>
  <si>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</si>
  <si>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</si>
  <si>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</si>
  <si>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</si>
  <si>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</si>
  <si>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</si>
  <si>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</si>
  <si>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</si>
  <si>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</si>
  <si>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</si>
  <si>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</si>
  <si>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</si>
  <si>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</si>
  <si>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</si>
  <si>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</si>
  <si>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</si>
  <si>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</si>
  <si>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</si>
  <si>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</si>
  <si>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</si>
  <si>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</si>
  <si>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</si>
  <si>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</si>
  <si>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</si>
  <si>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</si>
  <si>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</si>
  <si>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</si>
  <si>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</si>
  <si>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</si>
  <si>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</si>
  <si>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</si>
  <si>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</si>
  <si>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</si>
  <si>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</si>
  <si>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</si>
  <si>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</si>
  <si>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</si>
  <si>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</si>
  <si>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</si>
  <si>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</si>
  <si>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</si>
  <si>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</si>
  <si>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</si>
  <si>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</si>
  <si>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</si>
  <si>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</si>
  <si>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</si>
  <si>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</si>
  <si>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</si>
  <si>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</si>
  <si>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</si>
  <si>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</si>
  <si>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</si>
  <si>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</si>
  <si>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</si>
  <si>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</si>
  <si>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</si>
  <si>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</si>
  <si>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</si>
  <si>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</si>
  <si>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</si>
  <si>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</si>
  <si>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</si>
  <si>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</si>
  <si>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</si>
  <si>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</si>
  <si>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</si>
  <si>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</si>
  <si>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</si>
  <si>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</si>
  <si>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</si>
  <si>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</si>
  <si>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</si>
  <si>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</si>
  <si>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</si>
  <si>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</si>
  <si>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</si>
  <si>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</si>
  <si>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</si>
  <si>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</si>
  <si>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</si>
  <si>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</si>
  <si>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</si>
  <si>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</si>
  <si>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</si>
  <si>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</si>
  <si>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</si>
  <si>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</si>
  <si>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</si>
  <si>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</si>
  <si>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</si>
  <si>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</si>
  <si>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</si>
  <si>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</si>
  <si>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</si>
  <si>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</si>
  <si>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</si>
  <si>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</si>
  <si>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</si>
  <si>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</si>
  <si>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</si>
  <si>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</si>
  <si>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</si>
  <si>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</si>
  <si>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</si>
  <si>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</si>
  <si>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</si>
  <si>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</si>
  <si>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</si>
  <si>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</si>
  <si>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</si>
  <si>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</si>
  <si>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</si>
  <si>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</si>
  <si>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</si>
  <si>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</si>
  <si>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</si>
  <si>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</si>
  <si>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</si>
  <si>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</si>
  <si>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</si>
  <si>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</si>
  <si>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</si>
  <si>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</si>
  <si>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</si>
  <si>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</si>
  <si>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</si>
  <si>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</si>
  <si>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</si>
  <si>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</si>
  <si>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</si>
  <si>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</si>
  <si>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</si>
  <si>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</si>
  <si>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</si>
  <si>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</si>
  <si>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</si>
  <si>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</si>
  <si>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</si>
  <si>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</si>
  <si>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</si>
  <si>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</si>
  <si>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</si>
  <si>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</si>
  <si>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</si>
  <si>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</si>
  <si>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</si>
  <si>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</si>
  <si>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</si>
  <si>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</si>
  <si>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</si>
  <si>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</si>
  <si>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</si>
  <si>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</si>
  <si>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</si>
  <si>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</si>
  <si>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</si>
  <si>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</si>
  <si>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</si>
  <si>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</si>
  <si>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</si>
  <si>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</si>
  <si>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</si>
  <si>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</si>
  <si>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</si>
  <si>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</si>
  <si>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</si>
  <si>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</si>
  <si>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</si>
  <si>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</si>
  <si>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</si>
  <si>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</si>
  <si>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</si>
  <si>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</si>
  <si>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</si>
  <si>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</si>
  <si>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</si>
  <si>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</si>
  <si>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</si>
  <si>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</si>
  <si>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</si>
  <si>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</si>
  <si>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</si>
  <si>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</si>
  <si>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</si>
  <si>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</si>
  <si>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</si>
  <si>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</si>
  <si>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</si>
  <si>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</si>
  <si>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</si>
  <si>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</si>
  <si>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</si>
  <si>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</si>
  <si>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</si>
  <si>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</si>
  <si>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</si>
  <si>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</si>
  <si>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</si>
  <si>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</si>
  <si>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</si>
  <si>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</si>
  <si>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</si>
  <si>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</si>
  <si>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</si>
  <si>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</si>
  <si>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</si>
  <si>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</si>
  <si>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</si>
  <si>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</si>
  <si>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</si>
  <si>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</si>
  <si>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</si>
  <si>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</si>
  <si>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</si>
  <si>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</si>
  <si>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</si>
  <si>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</si>
  <si>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</si>
  <si>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</si>
  <si>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</si>
  <si>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</si>
  <si>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</si>
  <si>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</si>
  <si>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</si>
  <si>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</si>
  <si>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</si>
  <si>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</si>
  <si>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</si>
  <si>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</si>
  <si>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</si>
  <si>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</si>
  <si>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</si>
  <si>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</si>
  <si>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</si>
  <si>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</si>
  <si>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</si>
  <si>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</si>
  <si>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</si>
  <si>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</si>
  <si>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</si>
  <si>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</si>
  <si>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</si>
  <si>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</si>
  <si>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</si>
  <si>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</si>
  <si>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</si>
  <si>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</si>
  <si>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</si>
  <si>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</si>
  <si>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</si>
  <si>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</si>
  <si>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</si>
  <si>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</si>
  <si>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</si>
  <si>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</si>
  <si>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交通動態の変化に対応する道路環境創出事業</t>
  </si>
  <si>
    <t>沖縄振興局</t>
  </si>
  <si>
    <t>令和3年度</t>
  </si>
  <si>
    <t>参事官(振興第一担当)</t>
  </si>
  <si>
    <t>沖縄振興特別措置法</t>
  </si>
  <si>
    <t>沖縄振興基本方針（平成24年5月内閣総理大臣決定）</t>
  </si>
  <si>
    <t>-</t>
  </si>
  <si>
    <t>快適な道路環境の実現に向けて、深刻な交通渋滞の緩和や魅力的な沿道アメニティ景観を形成を検討するための調査</t>
  </si>
  <si>
    <t>調査の実施及び取りまとめ報告書の件数</t>
  </si>
  <si>
    <t>件</t>
  </si>
  <si>
    <t>快適な道路環境の実現に向けて、深刻な交通渋滞の緩和や魅力的な沿道アメニティ景観を形成を検討するものとしているための調査費用から単位値コストを算出
X:執行額／Y:調査数　　　　　　　　　　　　　　</t>
    <phoneticPr fontId="5"/>
  </si>
  <si>
    <t>百万円</t>
  </si>
  <si>
    <t>百万円/件</t>
    <phoneticPr fontId="5"/>
  </si>
  <si>
    <t>新03</t>
  </si>
  <si>
    <t>○</t>
  </si>
  <si>
    <t>府</t>
  </si>
  <si>
    <t>快適な道路環境の実現に向けて、深刻な交通渋滞の緩和や魅力的な沿道アメニティ景観を形成を検討するものとしているため。</t>
    <phoneticPr fontId="5"/>
  </si>
  <si>
    <t>９．沖縄政策</t>
    <phoneticPr fontId="5"/>
  </si>
  <si>
    <t>９．沖縄振興に関する施策の推進</t>
    <phoneticPr fontId="5"/>
  </si>
  <si>
    <t>慢性的渋滞の緩和、そのための多様な移動手段の確保、観光需要回復後も見据えた景観形成の取組により、新型コロナウィルス感染症の拡大が沈静化した後の企業の生産性及び国際観光競争力の向上を図るものであり、国民や社会のニーズは高い</t>
    <rPh sb="0" eb="2">
      <t>マンセイ</t>
    </rPh>
    <rPh sb="2" eb="3">
      <t>テキ</t>
    </rPh>
    <rPh sb="3" eb="5">
      <t>ジュウタイ</t>
    </rPh>
    <rPh sb="6" eb="8">
      <t>カンワ</t>
    </rPh>
    <rPh sb="14" eb="16">
      <t>タヨウ</t>
    </rPh>
    <rPh sb="17" eb="19">
      <t>イドウ</t>
    </rPh>
    <rPh sb="19" eb="21">
      <t>シュダン</t>
    </rPh>
    <rPh sb="22" eb="24">
      <t>カクホ</t>
    </rPh>
    <rPh sb="25" eb="27">
      <t>カンコウ</t>
    </rPh>
    <rPh sb="27" eb="29">
      <t>ジュヨウ</t>
    </rPh>
    <rPh sb="29" eb="31">
      <t>カイフク</t>
    </rPh>
    <rPh sb="31" eb="32">
      <t>ゴ</t>
    </rPh>
    <rPh sb="33" eb="35">
      <t>ミス</t>
    </rPh>
    <rPh sb="37" eb="39">
      <t>ケイカン</t>
    </rPh>
    <rPh sb="39" eb="41">
      <t>ケイセイ</t>
    </rPh>
    <rPh sb="42" eb="44">
      <t>トリクミ</t>
    </rPh>
    <rPh sb="48" eb="50">
      <t>シンガタ</t>
    </rPh>
    <rPh sb="57" eb="60">
      <t>カンセンショウ</t>
    </rPh>
    <rPh sb="61" eb="63">
      <t>カクダイ</t>
    </rPh>
    <rPh sb="64" eb="67">
      <t>チンセイカ</t>
    </rPh>
    <rPh sb="69" eb="70">
      <t>ノチ</t>
    </rPh>
    <rPh sb="71" eb="73">
      <t>キギョウ</t>
    </rPh>
    <rPh sb="74" eb="77">
      <t>セイサンセイ</t>
    </rPh>
    <rPh sb="77" eb="78">
      <t>オヨ</t>
    </rPh>
    <rPh sb="79" eb="81">
      <t>コクサイ</t>
    </rPh>
    <rPh sb="81" eb="83">
      <t>カンコウ</t>
    </rPh>
    <rPh sb="83" eb="86">
      <t>キョウソウリョク</t>
    </rPh>
    <rPh sb="87" eb="89">
      <t>コウジョウ</t>
    </rPh>
    <rPh sb="90" eb="91">
      <t>ハカ</t>
    </rPh>
    <rPh sb="98" eb="100">
      <t>コクミン</t>
    </rPh>
    <rPh sb="101" eb="103">
      <t>シャカイ</t>
    </rPh>
    <rPh sb="108" eb="109">
      <t>タカ</t>
    </rPh>
    <phoneticPr fontId="5"/>
  </si>
  <si>
    <t>本調査は、全国的な知見を踏まえ実施する必要があり、また、民間事業者の自発的な取り組みに委ねる性質のものでもないため、調査の効率性の観点からも国が率先して実施する必要がある。</t>
  </si>
  <si>
    <t>慢性的渋滞の緩和、そのための多様な移動手段の確保、観光需要回復後も見据えた景観形成の取組により、新型コロナウィルス感染症の拡大が沈静化した後の企業の生産性及び国際観光競争力の向上を図るものであり優先度は高い</t>
    <rPh sb="0" eb="2">
      <t>マンセイ</t>
    </rPh>
    <rPh sb="2" eb="3">
      <t>テキ</t>
    </rPh>
    <rPh sb="3" eb="5">
      <t>ジュウタイ</t>
    </rPh>
    <rPh sb="6" eb="8">
      <t>カンワ</t>
    </rPh>
    <rPh sb="14" eb="16">
      <t>タヨウ</t>
    </rPh>
    <rPh sb="17" eb="19">
      <t>イドウ</t>
    </rPh>
    <rPh sb="19" eb="21">
      <t>シュダン</t>
    </rPh>
    <rPh sb="22" eb="24">
      <t>カクホ</t>
    </rPh>
    <rPh sb="25" eb="27">
      <t>カンコウ</t>
    </rPh>
    <rPh sb="27" eb="29">
      <t>ジュヨウ</t>
    </rPh>
    <rPh sb="29" eb="31">
      <t>カイフク</t>
    </rPh>
    <rPh sb="31" eb="32">
      <t>ゴ</t>
    </rPh>
    <rPh sb="33" eb="35">
      <t>ミス</t>
    </rPh>
    <rPh sb="37" eb="39">
      <t>ケイカン</t>
    </rPh>
    <rPh sb="39" eb="41">
      <t>ケイセイ</t>
    </rPh>
    <rPh sb="42" eb="44">
      <t>トリクミ</t>
    </rPh>
    <rPh sb="48" eb="50">
      <t>シンガタ</t>
    </rPh>
    <rPh sb="57" eb="60">
      <t>カンセンショウ</t>
    </rPh>
    <rPh sb="61" eb="63">
      <t>カクダイ</t>
    </rPh>
    <rPh sb="64" eb="67">
      <t>チンセイカ</t>
    </rPh>
    <rPh sb="69" eb="70">
      <t>ノチ</t>
    </rPh>
    <rPh sb="71" eb="73">
      <t>キギョウ</t>
    </rPh>
    <rPh sb="74" eb="77">
      <t>セイサンセイ</t>
    </rPh>
    <rPh sb="77" eb="78">
      <t>オヨ</t>
    </rPh>
    <rPh sb="79" eb="81">
      <t>コクサイ</t>
    </rPh>
    <rPh sb="81" eb="83">
      <t>カンコウ</t>
    </rPh>
    <rPh sb="83" eb="86">
      <t>キョウソウリョク</t>
    </rPh>
    <rPh sb="87" eb="89">
      <t>コウジョウ</t>
    </rPh>
    <rPh sb="90" eb="91">
      <t>ハカ</t>
    </rPh>
    <rPh sb="97" eb="100">
      <t>ユウセンド</t>
    </rPh>
    <rPh sb="101" eb="102">
      <t>タカ</t>
    </rPh>
    <phoneticPr fontId="5"/>
  </si>
  <si>
    <t>‐</t>
  </si>
  <si>
    <t>株式会社オリエンタルコンサルタンツ　沖縄支社</t>
    <phoneticPr fontId="5"/>
  </si>
  <si>
    <t>人件費</t>
    <rPh sb="0" eb="3">
      <t>ジンケンヒ</t>
    </rPh>
    <phoneticPr fontId="5"/>
  </si>
  <si>
    <t>再委託費</t>
    <rPh sb="0" eb="4">
      <t>サイイタクヒ</t>
    </rPh>
    <phoneticPr fontId="5"/>
  </si>
  <si>
    <t>その他</t>
    <rPh sb="2" eb="3">
      <t>ホカ</t>
    </rPh>
    <phoneticPr fontId="5"/>
  </si>
  <si>
    <t>計画、調査、検討</t>
    <rPh sb="0" eb="2">
      <t>ケイカク</t>
    </rPh>
    <rPh sb="3" eb="5">
      <t>チョウサ</t>
    </rPh>
    <rPh sb="6" eb="8">
      <t>ケントウ</t>
    </rPh>
    <phoneticPr fontId="5"/>
  </si>
  <si>
    <t>サイクルポート新設</t>
    <rPh sb="7" eb="9">
      <t>シンセツ</t>
    </rPh>
    <phoneticPr fontId="5"/>
  </si>
  <si>
    <t>旅費、一般管理費等、消費税</t>
    <rPh sb="0" eb="2">
      <t>リョヒ</t>
    </rPh>
    <rPh sb="3" eb="8">
      <t>イッパンカンリヒ</t>
    </rPh>
    <rPh sb="8" eb="9">
      <t>トウ</t>
    </rPh>
    <rPh sb="10" eb="13">
      <t>ショウヒゼイ</t>
    </rPh>
    <phoneticPr fontId="5"/>
  </si>
  <si>
    <t>-</t>
    <phoneticPr fontId="5"/>
  </si>
  <si>
    <t>Ｒ３年度で事業終了</t>
    <rPh sb="2" eb="4">
      <t>ネンド</t>
    </rPh>
    <rPh sb="5" eb="7">
      <t>ジギョウ</t>
    </rPh>
    <rPh sb="7" eb="9">
      <t>シュウリョウ</t>
    </rPh>
    <phoneticPr fontId="5"/>
  </si>
  <si>
    <t>74.1/4</t>
    <phoneticPr fontId="5"/>
  </si>
  <si>
    <t>一般社団法人　沖縄しまたて協会</t>
    <rPh sb="7" eb="9">
      <t>オキナワ</t>
    </rPh>
    <phoneticPr fontId="5"/>
  </si>
  <si>
    <t>有</t>
  </si>
  <si>
    <t>無</t>
  </si>
  <si>
    <t>競争入札により業者を選定し、経費の削減に努めている。</t>
    <rPh sb="0" eb="2">
      <t>キョウソウ</t>
    </rPh>
    <rPh sb="2" eb="4">
      <t>ニュウサツ</t>
    </rPh>
    <rPh sb="7" eb="9">
      <t>ギョウシャ</t>
    </rPh>
    <rPh sb="10" eb="12">
      <t>センテイ</t>
    </rPh>
    <rPh sb="14" eb="16">
      <t>ケイヒ</t>
    </rPh>
    <rPh sb="17" eb="19">
      <t>サクゲン</t>
    </rPh>
    <rPh sb="20" eb="21">
      <t>ツト</t>
    </rPh>
    <phoneticPr fontId="5"/>
  </si>
  <si>
    <t>事業目的に則し、合理的なものとなっている。</t>
    <rPh sb="0" eb="2">
      <t>ジギョウ</t>
    </rPh>
    <rPh sb="2" eb="4">
      <t>モクテキ</t>
    </rPh>
    <rPh sb="5" eb="6">
      <t>ソク</t>
    </rPh>
    <rPh sb="8" eb="11">
      <t>ゴウリテキ</t>
    </rPh>
    <phoneticPr fontId="5"/>
  </si>
  <si>
    <t>交通環境等の改善に向けた課題を整理するため、調査の実施及びとりまとめ報告書の作成を行っている。</t>
    <rPh sb="0" eb="2">
      <t>コウツウ</t>
    </rPh>
    <rPh sb="2" eb="4">
      <t>カンキョウ</t>
    </rPh>
    <rPh sb="4" eb="5">
      <t>ナド</t>
    </rPh>
    <rPh sb="6" eb="8">
      <t>カイゼン</t>
    </rPh>
    <rPh sb="9" eb="10">
      <t>ム</t>
    </rPh>
    <rPh sb="12" eb="14">
      <t>カダイ</t>
    </rPh>
    <rPh sb="15" eb="17">
      <t>セイリ</t>
    </rPh>
    <rPh sb="22" eb="24">
      <t>チョウサ</t>
    </rPh>
    <rPh sb="25" eb="27">
      <t>ジッシ</t>
    </rPh>
    <rPh sb="27" eb="28">
      <t>オヨ</t>
    </rPh>
    <rPh sb="34" eb="37">
      <t>ホウコクショ</t>
    </rPh>
    <rPh sb="38" eb="40">
      <t>サクセイ</t>
    </rPh>
    <rPh sb="41" eb="42">
      <t>オコナ</t>
    </rPh>
    <phoneticPr fontId="5"/>
  </si>
  <si>
    <t>交通環境等の改善に向けた課題を整理するためという目的に則した調査を実施している。</t>
    <rPh sb="0" eb="2">
      <t>コウツウ</t>
    </rPh>
    <rPh sb="2" eb="4">
      <t>カンキョウ</t>
    </rPh>
    <rPh sb="4" eb="5">
      <t>ナド</t>
    </rPh>
    <rPh sb="6" eb="8">
      <t>カイゼン</t>
    </rPh>
    <rPh sb="9" eb="10">
      <t>ム</t>
    </rPh>
    <rPh sb="12" eb="14">
      <t>カダイ</t>
    </rPh>
    <rPh sb="15" eb="17">
      <t>セイリ</t>
    </rPh>
    <rPh sb="24" eb="26">
      <t>モクテキ</t>
    </rPh>
    <rPh sb="27" eb="28">
      <t>ソク</t>
    </rPh>
    <rPh sb="30" eb="32">
      <t>チョウサ</t>
    </rPh>
    <rPh sb="33" eb="35">
      <t>ジッシ</t>
    </rPh>
    <phoneticPr fontId="5"/>
  </si>
  <si>
    <t>新型コロナウイルス感染症の拡大が沈静化した後の沖縄振興も見据え、住民のみならず観光客にとっても快適な道路環境の実現に向けて、深刻な交通渋滞の緩和や魅力的な沿道アメニティ景観を形成するための新たな取り組みを総合的かつ戦略的に検討を行う。</t>
    <phoneticPr fontId="5"/>
  </si>
  <si>
    <t>新型コロナウイルス感染症の拡大が沈静化した後の沖縄振興も見据え、住民のみならず観光客にとっても快適な道路環境の実現に向けて、深刻な交通渋滞の緩和や魅力的な沿道アメニティ景観を形成するための新たな取り組みを総合的かつ戦略的に検討を目的とし、R3年度は目標達成に必要な調査等を行った。</t>
    <rPh sb="114" eb="116">
      <t>モクテキ</t>
    </rPh>
    <rPh sb="121" eb="123">
      <t>ネンド</t>
    </rPh>
    <rPh sb="124" eb="126">
      <t>モクヒョウ</t>
    </rPh>
    <rPh sb="126" eb="128">
      <t>タッセイ</t>
    </rPh>
    <rPh sb="129" eb="131">
      <t>ヒツヨウ</t>
    </rPh>
    <rPh sb="132" eb="134">
      <t>チョウサ</t>
    </rPh>
    <rPh sb="134" eb="135">
      <t>ナド</t>
    </rPh>
    <rPh sb="136" eb="137">
      <t>オコナ</t>
    </rPh>
    <phoneticPr fontId="5"/>
  </si>
  <si>
    <t>主な目的は達成しており、特に改善点はなし</t>
    <rPh sb="0" eb="1">
      <t>オモ</t>
    </rPh>
    <rPh sb="2" eb="4">
      <t>モクテキ</t>
    </rPh>
    <rPh sb="5" eb="7">
      <t>タッセイ</t>
    </rPh>
    <rPh sb="12" eb="13">
      <t>トク</t>
    </rPh>
    <rPh sb="14" eb="16">
      <t>カイゼン</t>
    </rPh>
    <rPh sb="16" eb="17">
      <t>テン</t>
    </rPh>
    <phoneticPr fontId="5"/>
  </si>
  <si>
    <t>-</t>
    <phoneticPr fontId="5"/>
  </si>
  <si>
    <t>　令和３年度は➀那覇都市圏に流入する交通量を抑制するため、公共交通端末としてのシェアサイクル利用の実証実験を実施➁交通渋滞緩和を目的に公共交通への利用転換のため、感染防止等による安全かつ快適なバス構築の実証運行を実施③交通結節点の検討として、結節点の機能と施設等の整理、事業用地活用に向け複数案の概略図・特徴・課題の検討を実施④快適な道路環境の実現に向けた検討を踏まえ、魅力的な沿道アメニティ景観を創出・持続するための事例集を作成
　支出先の選定にあたっては、競争性、透明性及び公平性の確保を図る観点から、総合評価方式により公募を行ったうえで契約を締結している。</t>
    <rPh sb="1" eb="3">
      <t>レイワ</t>
    </rPh>
    <rPh sb="4" eb="6">
      <t>ネンド</t>
    </rPh>
    <rPh sb="57" eb="59">
      <t>コウツウ</t>
    </rPh>
    <rPh sb="59" eb="61">
      <t>ジュウタイ</t>
    </rPh>
    <rPh sb="61" eb="63">
      <t>カンワ</t>
    </rPh>
    <rPh sb="64" eb="66">
      <t>モクテキ</t>
    </rPh>
    <rPh sb="67" eb="69">
      <t>コウキョウ</t>
    </rPh>
    <rPh sb="69" eb="71">
      <t>コウツウ</t>
    </rPh>
    <rPh sb="73" eb="75">
      <t>リヨウ</t>
    </rPh>
    <rPh sb="75" eb="77">
      <t>テンカン</t>
    </rPh>
    <rPh sb="81" eb="86">
      <t>カンセンボウシトウ</t>
    </rPh>
    <rPh sb="89" eb="91">
      <t>アンゼン</t>
    </rPh>
    <rPh sb="93" eb="95">
      <t>カイテキ</t>
    </rPh>
    <rPh sb="98" eb="100">
      <t>コウチク</t>
    </rPh>
    <rPh sb="101" eb="103">
      <t>ジッショウ</t>
    </rPh>
    <rPh sb="103" eb="105">
      <t>ウンコウ</t>
    </rPh>
    <rPh sb="106" eb="108">
      <t>ジッシ</t>
    </rPh>
    <rPh sb="109" eb="111">
      <t>コウツウ</t>
    </rPh>
    <rPh sb="111" eb="114">
      <t>ケッセツテン</t>
    </rPh>
    <rPh sb="115" eb="117">
      <t>ケントウ</t>
    </rPh>
    <rPh sb="121" eb="124">
      <t>ケッセツテン</t>
    </rPh>
    <rPh sb="125" eb="127">
      <t>キノウ</t>
    </rPh>
    <rPh sb="128" eb="130">
      <t>シセツ</t>
    </rPh>
    <rPh sb="130" eb="131">
      <t>ナド</t>
    </rPh>
    <rPh sb="132" eb="134">
      <t>セイリ</t>
    </rPh>
    <rPh sb="135" eb="137">
      <t>ジギョウ</t>
    </rPh>
    <rPh sb="137" eb="139">
      <t>ヨウチ</t>
    </rPh>
    <rPh sb="139" eb="141">
      <t>カツヨウ</t>
    </rPh>
    <rPh sb="142" eb="143">
      <t>ム</t>
    </rPh>
    <rPh sb="144" eb="146">
      <t>フクスウ</t>
    </rPh>
    <rPh sb="146" eb="147">
      <t>アン</t>
    </rPh>
    <rPh sb="148" eb="150">
      <t>ガイリャク</t>
    </rPh>
    <rPh sb="150" eb="151">
      <t>ズ</t>
    </rPh>
    <rPh sb="152" eb="154">
      <t>トクチョウ</t>
    </rPh>
    <rPh sb="155" eb="157">
      <t>カダイ</t>
    </rPh>
    <rPh sb="158" eb="160">
      <t>ケントウ</t>
    </rPh>
    <rPh sb="161" eb="163">
      <t>ジッシ</t>
    </rPh>
    <phoneticPr fontId="5"/>
  </si>
  <si>
    <t>一般競争・指名競争（最低価格）契約方式による支出先の選定を行っており、競争性と公正性を確保し、経費の削減に努めている。
なお、本事業においては、一者応札・一者応募となったものがあったが、ヒアリングによりその原因を調査している。</t>
    <rPh sb="0" eb="2">
      <t>イッパン</t>
    </rPh>
    <rPh sb="2" eb="4">
      <t>キョウソウ</t>
    </rPh>
    <rPh sb="5" eb="7">
      <t>シメイ</t>
    </rPh>
    <rPh sb="7" eb="9">
      <t>キョウソウ</t>
    </rPh>
    <rPh sb="10" eb="12">
      <t>サイテイ</t>
    </rPh>
    <rPh sb="12" eb="14">
      <t>カカク</t>
    </rPh>
    <rPh sb="15" eb="17">
      <t>ケイヤク</t>
    </rPh>
    <rPh sb="17" eb="19">
      <t>ホウシキ</t>
    </rPh>
    <rPh sb="22" eb="24">
      <t>シシュツ</t>
    </rPh>
    <rPh sb="24" eb="25">
      <t>サキ</t>
    </rPh>
    <rPh sb="26" eb="28">
      <t>センテイ</t>
    </rPh>
    <rPh sb="29" eb="30">
      <t>オコナ</t>
    </rPh>
    <rPh sb="35" eb="38">
      <t>キョウソウセイ</t>
    </rPh>
    <rPh sb="39" eb="41">
      <t>コウセイ</t>
    </rPh>
    <rPh sb="41" eb="42">
      <t>セイ</t>
    </rPh>
    <rPh sb="43" eb="45">
      <t>カクホ</t>
    </rPh>
    <rPh sb="47" eb="49">
      <t>ケイヒ</t>
    </rPh>
    <rPh sb="50" eb="52">
      <t>サクゲン</t>
    </rPh>
    <rPh sb="53" eb="54">
      <t>ツト</t>
    </rPh>
    <rPh sb="63" eb="66">
      <t>ホンジギョウ</t>
    </rPh>
    <rPh sb="72" eb="74">
      <t>イッシャ</t>
    </rPh>
    <rPh sb="74" eb="76">
      <t>オウサツ</t>
    </rPh>
    <rPh sb="77" eb="79">
      <t>イッシャ</t>
    </rPh>
    <rPh sb="79" eb="81">
      <t>オウボ</t>
    </rPh>
    <rPh sb="103" eb="105">
      <t>ゲンイン</t>
    </rPh>
    <rPh sb="106" eb="108">
      <t>チョウサ</t>
    </rPh>
    <phoneticPr fontId="5"/>
  </si>
  <si>
    <t>-</t>
    <phoneticPr fontId="5"/>
  </si>
  <si>
    <t>住民および観光客に対する道路環境の創出と利便性の方策を検討する。</t>
    <rPh sb="0" eb="2">
      <t>ジュウミン</t>
    </rPh>
    <rPh sb="5" eb="8">
      <t>カンコウキャク</t>
    </rPh>
    <rPh sb="9" eb="10">
      <t>タイ</t>
    </rPh>
    <rPh sb="12" eb="16">
      <t>ドウロカンキョウ</t>
    </rPh>
    <rPh sb="17" eb="19">
      <t>ソウシュツ</t>
    </rPh>
    <rPh sb="20" eb="23">
      <t>リベンセイ</t>
    </rPh>
    <rPh sb="24" eb="26">
      <t>ホウサク</t>
    </rPh>
    <rPh sb="27" eb="29">
      <t>ケントウ</t>
    </rPh>
    <phoneticPr fontId="5"/>
  </si>
  <si>
    <t>道路利用者における快適性・利便性の向上</t>
    <rPh sb="0" eb="2">
      <t>ドウロ</t>
    </rPh>
    <rPh sb="2" eb="5">
      <t>リヨウシャ</t>
    </rPh>
    <rPh sb="9" eb="12">
      <t>カイテキセイ</t>
    </rPh>
    <rPh sb="13" eb="16">
      <t>リベンセイ</t>
    </rPh>
    <rPh sb="17" eb="19">
      <t>コウジョウ</t>
    </rPh>
    <phoneticPr fontId="5"/>
  </si>
  <si>
    <t>方策策定数</t>
    <rPh sb="0" eb="2">
      <t>ホウサク</t>
    </rPh>
    <rPh sb="2" eb="5">
      <t>サクテイスウ</t>
    </rPh>
    <phoneticPr fontId="5"/>
  </si>
  <si>
    <t>渋滞緩和に向けた公共交通利用促進調査業務</t>
    <rPh sb="0" eb="2">
      <t>ジュウタイ</t>
    </rPh>
    <rPh sb="2" eb="4">
      <t>カンワ</t>
    </rPh>
    <rPh sb="5" eb="6">
      <t>ム</t>
    </rPh>
    <rPh sb="8" eb="10">
      <t>コウキョウ</t>
    </rPh>
    <rPh sb="10" eb="12">
      <t>コウツウ</t>
    </rPh>
    <rPh sb="12" eb="14">
      <t>リヨウ</t>
    </rPh>
    <rPh sb="14" eb="16">
      <t>ソクシン</t>
    </rPh>
    <rPh sb="16" eb="18">
      <t>チョウサ</t>
    </rPh>
    <rPh sb="18" eb="20">
      <t>ギョウム</t>
    </rPh>
    <phoneticPr fontId="5"/>
  </si>
  <si>
    <t>魅力的な沿道アメニティの創出検討業務</t>
    <rPh sb="0" eb="3">
      <t>ミリョクテキ</t>
    </rPh>
    <rPh sb="4" eb="6">
      <t>エンドウ</t>
    </rPh>
    <rPh sb="12" eb="14">
      <t>ソウシュツ</t>
    </rPh>
    <rPh sb="14" eb="16">
      <t>ケントウ</t>
    </rPh>
    <rPh sb="16" eb="18">
      <t>ギョウム</t>
    </rPh>
    <phoneticPr fontId="5"/>
  </si>
  <si>
    <t>感染防止対策及び快適性向上によるバス利用の促進のための実証調査事業</t>
    <phoneticPr fontId="5"/>
  </si>
  <si>
    <t>次世代都市交通システム導入に関する調査検討業務</t>
    <phoneticPr fontId="5"/>
  </si>
  <si>
    <t>-</t>
    <phoneticPr fontId="5"/>
  </si>
  <si>
    <t>-</t>
    <phoneticPr fontId="5"/>
  </si>
  <si>
    <t>国交省や他の都道府県、バス事業者や鉄道事業者（民間）でも似たような調査事業を、全国各地で行っている。わざわざ内閣府の予算でやる意味があるのか。また、内閣府がこの金額の４件で、何が分かったのかも、不明。事業の概要と成果について、一般国民、そして沖縄県民は本シートを見るしかないのだが、ここには記載も資料の案内も無い。このままでは、事例集の作成と契約を締結自体が「目的」になっていると理解されても仕方ないだろう。説明責任の観点から言えば、不十分である。</t>
    <phoneticPr fontId="5"/>
  </si>
  <si>
    <t>終了予定</t>
  </si>
  <si>
    <t>①働き方改革に伴う新たな交通行動を踏まえた公共交通利用等促進調査、②コロナ対策を踏まえた安全・快適なバスのあり方調査、③公共交通利便性向上に向けた基幹バスの交通結節点における乗降場の整序等可能性検討、④魅力的な沿道アメニティ景観の創出に向けた検討を実施する。</t>
    <phoneticPr fontId="5"/>
  </si>
  <si>
    <t xml:space="preserve">成果物の一部は沖縄総合事務局ホームページへ掲載し、調査結果を関連事業に反映させるなど調査実施内容は活用されている。
</t>
    <phoneticPr fontId="5"/>
  </si>
  <si>
    <t>-</t>
    <phoneticPr fontId="5"/>
  </si>
  <si>
    <t>外部有識者の所見を踏まえ、国民へ説明責任という観点から、沖縄県との役割分担を明らかにしつつ、本事業を内閣府において実施する意義を説明されたい。また、本事業によって得られた成果（調査結果）を明らかにされたい。なお、今後、同種の事業を実施する際は、本事業で得られた知見やノウハウを最大限生かして、効率的・効果的な事業の実施に努めること。</t>
    <phoneticPr fontId="5"/>
  </si>
  <si>
    <t>野本　英伸</t>
    <rPh sb="0" eb="2">
      <t>ノモト</t>
    </rPh>
    <rPh sb="3" eb="5">
      <t>ヒデノブ</t>
    </rPh>
    <phoneticPr fontId="5"/>
  </si>
  <si>
    <t>　沖縄振興については国が国家戦略として総合的・積極的に推進しているところ、渋滞対策についても主要幹線道路を管理する国が知見を活かして本調査事業を行っているところ。県等とは国が設置する「沖縄地方渋滞対策推進協議会」等を通じて連携を図っている。
　本事業では、渋滞緩和のための諸方策について
・シェアサイクルの普及のためには、路線バス等公共交通機関からの端末利用を促進するためのサイクルポート増加等が課題であること
・安全かつ快適なバス環境構築のためには、時間短縮や快適な通勤が可能な「通勤急行バス」運行が有効であること
・交通結節点の整備には、歩行者の交通モード間の乗継等の交通機能やまちづくりと連携した賑わい機能等が必要であること
等の調査結果が得られたところであり、これらは今後のバス事業者との協議や交通結節点整備等に活かしていくこととしている。
　今後、同種の事業を実施する際は、本事業で得られた知見やノウハウを最大限生かして、効率的・効果的な事業の実施に努めていく。</t>
    <rPh sb="1" eb="3">
      <t>オキナワ</t>
    </rPh>
    <rPh sb="3" eb="5">
      <t>シンコウ</t>
    </rPh>
    <rPh sb="10" eb="11">
      <t>クニ</t>
    </rPh>
    <rPh sb="12" eb="14">
      <t>コッカ</t>
    </rPh>
    <rPh sb="14" eb="16">
      <t>センリャク</t>
    </rPh>
    <rPh sb="19" eb="22">
      <t>ソウゴウテキ</t>
    </rPh>
    <rPh sb="23" eb="26">
      <t>セッキョクテキ</t>
    </rPh>
    <rPh sb="27" eb="29">
      <t>スイシン</t>
    </rPh>
    <rPh sb="37" eb="39">
      <t>ジュウタイ</t>
    </rPh>
    <rPh sb="39" eb="41">
      <t>タイサク</t>
    </rPh>
    <rPh sb="46" eb="48">
      <t>シュヨウ</t>
    </rPh>
    <rPh sb="48" eb="50">
      <t>カンセン</t>
    </rPh>
    <rPh sb="50" eb="52">
      <t>ドウロ</t>
    </rPh>
    <rPh sb="53" eb="55">
      <t>カンリ</t>
    </rPh>
    <rPh sb="57" eb="58">
      <t>クニ</t>
    </rPh>
    <rPh sb="59" eb="61">
      <t>チケン</t>
    </rPh>
    <rPh sb="62" eb="63">
      <t>イ</t>
    </rPh>
    <rPh sb="66" eb="67">
      <t>ホン</t>
    </rPh>
    <rPh sb="67" eb="69">
      <t>チョウサ</t>
    </rPh>
    <rPh sb="69" eb="71">
      <t>ジギョウ</t>
    </rPh>
    <rPh sb="72" eb="73">
      <t>オコナ</t>
    </rPh>
    <rPh sb="81" eb="82">
      <t>ケン</t>
    </rPh>
    <rPh sb="82" eb="83">
      <t>トウ</t>
    </rPh>
    <rPh sb="85" eb="86">
      <t>クニ</t>
    </rPh>
    <rPh sb="87" eb="89">
      <t>セッチ</t>
    </rPh>
    <rPh sb="92" eb="94">
      <t>オキナワ</t>
    </rPh>
    <rPh sb="94" eb="96">
      <t>チホウ</t>
    </rPh>
    <rPh sb="96" eb="98">
      <t>ジュウタイ</t>
    </rPh>
    <rPh sb="98" eb="100">
      <t>タイサク</t>
    </rPh>
    <rPh sb="100" eb="102">
      <t>スイシン</t>
    </rPh>
    <rPh sb="102" eb="105">
      <t>キョウギカイ</t>
    </rPh>
    <rPh sb="106" eb="107">
      <t>トウ</t>
    </rPh>
    <rPh sb="108" eb="109">
      <t>ツウ</t>
    </rPh>
    <rPh sb="111" eb="113">
      <t>レンケイ</t>
    </rPh>
    <rPh sb="114" eb="115">
      <t>ハカ</t>
    </rPh>
    <rPh sb="128" eb="130">
      <t>ジュウタイ</t>
    </rPh>
    <rPh sb="130" eb="132">
      <t>カンワ</t>
    </rPh>
    <rPh sb="136" eb="137">
      <t>ショ</t>
    </rPh>
    <rPh sb="137" eb="139">
      <t>ホウサク</t>
    </rPh>
    <rPh sb="161" eb="163">
      <t>ロセン</t>
    </rPh>
    <rPh sb="165" eb="166">
      <t>トウ</t>
    </rPh>
    <rPh sb="166" eb="172">
      <t>コウキョウコウツウキカン</t>
    </rPh>
    <rPh sb="175" eb="179">
      <t>タンマツリヨウ</t>
    </rPh>
    <rPh sb="180" eb="182">
      <t>ソクシン</t>
    </rPh>
    <rPh sb="194" eb="196">
      <t>ゾウカ</t>
    </rPh>
    <rPh sb="196" eb="197">
      <t>トウ</t>
    </rPh>
    <rPh sb="198" eb="200">
      <t>カダイ</t>
    </rPh>
    <rPh sb="260" eb="262">
      <t>コウツウ</t>
    </rPh>
    <rPh sb="262" eb="265">
      <t>ケッセツテン</t>
    </rPh>
    <rPh sb="343" eb="346">
      <t>ジギョウシャ</t>
    </rPh>
    <rPh sb="348" eb="350">
      <t>キョウギ</t>
    </rPh>
    <rPh sb="376" eb="378">
      <t>コンゴ</t>
    </rPh>
    <rPh sb="379" eb="381">
      <t>ドウシュ</t>
    </rPh>
    <rPh sb="382" eb="384">
      <t>ジギョウ</t>
    </rPh>
    <rPh sb="385" eb="387">
      <t>ジッシ</t>
    </rPh>
    <rPh sb="389" eb="390">
      <t>サイ</t>
    </rPh>
    <rPh sb="392" eb="393">
      <t>ホン</t>
    </rPh>
    <rPh sb="393" eb="395">
      <t>ジギョウ</t>
    </rPh>
    <rPh sb="396" eb="397">
      <t>エ</t>
    </rPh>
    <rPh sb="400" eb="402">
      <t>チケン</t>
    </rPh>
    <rPh sb="408" eb="411">
      <t>サイダイゲン</t>
    </rPh>
    <rPh sb="411" eb="412">
      <t>イ</t>
    </rPh>
    <rPh sb="416" eb="418">
      <t>コウリツ</t>
    </rPh>
    <rPh sb="418" eb="419">
      <t>テキ</t>
    </rPh>
    <rPh sb="420" eb="423">
      <t>コウカテキ</t>
    </rPh>
    <rPh sb="424" eb="426">
      <t>ジギョウ</t>
    </rPh>
    <rPh sb="427" eb="429">
      <t>ジッシ</t>
    </rPh>
    <rPh sb="430" eb="431">
      <t>ツト</t>
    </rPh>
    <phoneticPr fontId="5"/>
  </si>
  <si>
    <t>A.一般財団法人計量計画研究所・株式会社中央建設コンサルタント設計共同体</t>
    <rPh sb="2" eb="4">
      <t>イッパン</t>
    </rPh>
    <rPh sb="4" eb="6">
      <t>ザイダン</t>
    </rPh>
    <rPh sb="6" eb="8">
      <t>ホウジン</t>
    </rPh>
    <rPh sb="16" eb="18">
      <t>カブシキ</t>
    </rPh>
    <rPh sb="18" eb="20">
      <t>カイシャ</t>
    </rPh>
    <phoneticPr fontId="5"/>
  </si>
  <si>
    <t>一般財団法人計量計画研究所・株式会社中央建設コンサルタント設計共同体</t>
    <rPh sb="0" eb="2">
      <t>イッパン</t>
    </rPh>
    <rPh sb="2" eb="4">
      <t>ザイダン</t>
    </rPh>
    <rPh sb="4" eb="6">
      <t>ホウジン</t>
    </rPh>
    <rPh sb="14" eb="16">
      <t>カブシキ</t>
    </rPh>
    <rPh sb="16" eb="18">
      <t>カイシャ</t>
    </rPh>
    <phoneticPr fontId="5"/>
  </si>
  <si>
    <t>株式会社中央建設コンサルタント・一般財団法人道路新産業開発機構設計共同体</t>
    <rPh sb="0" eb="2">
      <t>カブシキ</t>
    </rPh>
    <rPh sb="2" eb="4">
      <t>カイシャ</t>
    </rPh>
    <rPh sb="16" eb="18">
      <t>イッパン</t>
    </rPh>
    <rPh sb="18" eb="20">
      <t>ザイダン</t>
    </rPh>
    <rPh sb="20" eb="22">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</si>
</sst>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7" fontId="0" fillId="0" borderId="113"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8"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0000FF"/>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118533</xdr:colOff>
      <xdr:row>88</xdr:row>
      <xdr:rowOff>169333</xdr:rowOff>
    </xdr:from>
    <xdr:to>
      <xdr:col>26</xdr:col>
      <xdr:colOff>49876</xdr:colOff>
      <xdr:row>90</xdr:row>
      <xdr:rowOff>20467</xdr:rowOff>
    </xdr:to>
    <xdr:sp macro="" textlink="">
      <xdr:nvSpPr>
        <xdr:cNvPr id="18" name="テキスト ボックス 17"/>
        <xdr:cNvSpPr txBox="1"/>
      </xdr:nvSpPr>
      <xdr:spPr>
        <a:xfrm>
          <a:off x="2353733" y="49386066"/>
          <a:ext cx="2539076" cy="56233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p>
      </xdr:txBody>
    </xdr:sp>
    <xdr:clientData/>
  </xdr:twoCellAnchor>
  <xdr:twoCellAnchor>
    <xdr:from>
      <xdr:col>19</xdr:col>
      <xdr:colOff>56827</xdr:colOff>
      <xdr:row>91</xdr:row>
      <xdr:rowOff>104692</xdr:rowOff>
    </xdr:from>
    <xdr:to>
      <xdr:col>19</xdr:col>
      <xdr:colOff>66352</xdr:colOff>
      <xdr:row>94</xdr:row>
      <xdr:rowOff>44603</xdr:rowOff>
    </xdr:to>
    <xdr:cxnSp macro="">
      <xdr:nvCxnSpPr>
        <xdr:cNvPr id="19" name="直線矢印コネクタ 18"/>
        <xdr:cNvCxnSpPr>
          <a:cxnSpLocks noChangeShapeType="1"/>
        </xdr:cNvCxnSpPr>
      </xdr:nvCxnSpPr>
      <xdr:spPr bwMode="auto">
        <a:xfrm>
          <a:off x="3595894" y="50388225"/>
          <a:ext cx="9525" cy="99824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173653</xdr:colOff>
      <xdr:row>90</xdr:row>
      <xdr:rowOff>52335</xdr:rowOff>
    </xdr:from>
    <xdr:to>
      <xdr:col>23</xdr:col>
      <xdr:colOff>103883</xdr:colOff>
      <xdr:row>91</xdr:row>
      <xdr:rowOff>38017</xdr:rowOff>
    </xdr:to>
    <xdr:sp macro="" textlink="">
      <xdr:nvSpPr>
        <xdr:cNvPr id="20" name="大かっこ 13"/>
        <xdr:cNvSpPr>
          <a:spLocks noChangeArrowheads="1"/>
        </xdr:cNvSpPr>
      </xdr:nvSpPr>
      <xdr:spPr bwMode="auto">
        <a:xfrm>
          <a:off x="2781386" y="49980268"/>
          <a:ext cx="1606630" cy="341282"/>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144769</xdr:colOff>
      <xdr:row>96</xdr:row>
      <xdr:rowOff>216635</xdr:rowOff>
    </xdr:from>
    <xdr:to>
      <xdr:col>22</xdr:col>
      <xdr:colOff>157107</xdr:colOff>
      <xdr:row>97</xdr:row>
      <xdr:rowOff>268941</xdr:rowOff>
    </xdr:to>
    <xdr:sp macro="" textlink="">
      <xdr:nvSpPr>
        <xdr:cNvPr id="21" name="テキスト ボックス 20"/>
        <xdr:cNvSpPr txBox="1"/>
      </xdr:nvSpPr>
      <xdr:spPr>
        <a:xfrm>
          <a:off x="3170357" y="44894488"/>
          <a:ext cx="1424279" cy="399688"/>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事業の企画立案</a:t>
          </a:r>
          <a:endParaRPr lang="ja-JP" altLang="ja-JP">
            <a:effectLst/>
          </a:endParaRPr>
        </a:p>
      </xdr:txBody>
    </xdr:sp>
    <xdr:clientData/>
  </xdr:twoCellAnchor>
  <xdr:twoCellAnchor>
    <xdr:from>
      <xdr:col>33</xdr:col>
      <xdr:colOff>57515</xdr:colOff>
      <xdr:row>96</xdr:row>
      <xdr:rowOff>68036</xdr:rowOff>
    </xdr:from>
    <xdr:to>
      <xdr:col>43</xdr:col>
      <xdr:colOff>147835</xdr:colOff>
      <xdr:row>97</xdr:row>
      <xdr:rowOff>280147</xdr:rowOff>
    </xdr:to>
    <xdr:sp macro="" textlink="">
      <xdr:nvSpPr>
        <xdr:cNvPr id="22" name="テキスト ボックス 21"/>
        <xdr:cNvSpPr txBox="1"/>
      </xdr:nvSpPr>
      <xdr:spPr>
        <a:xfrm>
          <a:off x="6793051" y="38685107"/>
          <a:ext cx="2131391" cy="565897"/>
        </a:xfrm>
        <a:prstGeom prst="rect">
          <a:avLst/>
        </a:prstGeom>
        <a:solidFill>
          <a:sysClr val="window" lastClr="FFFFFF"/>
        </a:solid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交通動態の変化に対応する道路環境創出事業の実施</a:t>
          </a:r>
        </a:p>
      </xdr:txBody>
    </xdr:sp>
    <xdr:clientData/>
  </xdr:twoCellAnchor>
  <xdr:twoCellAnchor>
    <xdr:from>
      <xdr:col>31</xdr:col>
      <xdr:colOff>30875</xdr:colOff>
      <xdr:row>93</xdr:row>
      <xdr:rowOff>255514</xdr:rowOff>
    </xdr:from>
    <xdr:to>
      <xdr:col>43</xdr:col>
      <xdr:colOff>76873</xdr:colOff>
      <xdr:row>94</xdr:row>
      <xdr:rowOff>214826</xdr:rowOff>
    </xdr:to>
    <xdr:sp macro="" textlink="">
      <xdr:nvSpPr>
        <xdr:cNvPr id="23" name="テキスト ボックス 22"/>
        <xdr:cNvSpPr txBox="1"/>
      </xdr:nvSpPr>
      <xdr:spPr>
        <a:xfrm>
          <a:off x="5805142" y="51241781"/>
          <a:ext cx="2281198" cy="314912"/>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139127</xdr:colOff>
      <xdr:row>94</xdr:row>
      <xdr:rowOff>193829</xdr:rowOff>
    </xdr:from>
    <xdr:to>
      <xdr:col>45</xdr:col>
      <xdr:colOff>73489</xdr:colOff>
      <xdr:row>96</xdr:row>
      <xdr:rowOff>79657</xdr:rowOff>
    </xdr:to>
    <xdr:sp macro="" textlink="">
      <xdr:nvSpPr>
        <xdr:cNvPr id="24" name="テキスト ボックス 23"/>
        <xdr:cNvSpPr txBox="1"/>
      </xdr:nvSpPr>
      <xdr:spPr>
        <a:xfrm>
          <a:off x="5913394" y="51535696"/>
          <a:ext cx="2542095" cy="5885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７４．１百万円　（</a:t>
          </a:r>
          <a:r>
            <a:rPr kumimoji="1" lang="ja-JP" altLang="ja-JP" sz="1100" b="0" i="0" baseline="0">
              <a:effectLst/>
              <a:latin typeface="+mn-lt"/>
              <a:ea typeface="+mn-ea"/>
              <a:cs typeface="+mn-cs"/>
            </a:rPr>
            <a:t>４</a:t>
          </a:r>
          <a:r>
            <a:rPr kumimoji="1" lang="ja-JP" altLang="en-US" sz="1100" b="0" i="0" baseline="0">
              <a:effectLst/>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122408</xdr:colOff>
      <xdr:row>94</xdr:row>
      <xdr:rowOff>216953</xdr:rowOff>
    </xdr:from>
    <xdr:to>
      <xdr:col>26</xdr:col>
      <xdr:colOff>53751</xdr:colOff>
      <xdr:row>96</xdr:row>
      <xdr:rowOff>92357</xdr:rowOff>
    </xdr:to>
    <xdr:sp macro="" textlink="">
      <xdr:nvSpPr>
        <xdr:cNvPr id="25" name="テキスト ボックス 24"/>
        <xdr:cNvSpPr txBox="1"/>
      </xdr:nvSpPr>
      <xdr:spPr>
        <a:xfrm>
          <a:off x="2357608" y="51558820"/>
          <a:ext cx="2539076" cy="57813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７５百万円</a:t>
          </a:r>
        </a:p>
      </xdr:txBody>
    </xdr:sp>
    <xdr:clientData/>
  </xdr:twoCellAnchor>
  <xdr:twoCellAnchor>
    <xdr:from>
      <xdr:col>14</xdr:col>
      <xdr:colOff>164128</xdr:colOff>
      <xdr:row>96</xdr:row>
      <xdr:rowOff>250761</xdr:rowOff>
    </xdr:from>
    <xdr:to>
      <xdr:col>23</xdr:col>
      <xdr:colOff>81810</xdr:colOff>
      <xdr:row>97</xdr:row>
      <xdr:rowOff>241639</xdr:rowOff>
    </xdr:to>
    <xdr:sp macro="" textlink="">
      <xdr:nvSpPr>
        <xdr:cNvPr id="26" name="大かっこ 13"/>
        <xdr:cNvSpPr>
          <a:spLocks noChangeArrowheads="1"/>
        </xdr:cNvSpPr>
      </xdr:nvSpPr>
      <xdr:spPr bwMode="auto">
        <a:xfrm>
          <a:off x="2771861" y="52295361"/>
          <a:ext cx="1594082" cy="34647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13387</xdr:colOff>
      <xdr:row>90</xdr:row>
      <xdr:rowOff>119339</xdr:rowOff>
    </xdr:from>
    <xdr:to>
      <xdr:col>23</xdr:col>
      <xdr:colOff>16096</xdr:colOff>
      <xdr:row>91</xdr:row>
      <xdr:rowOff>149761</xdr:rowOff>
    </xdr:to>
    <xdr:sp macro="" textlink="">
      <xdr:nvSpPr>
        <xdr:cNvPr id="27" name="テキスト ボックス 26"/>
        <xdr:cNvSpPr txBox="1"/>
      </xdr:nvSpPr>
      <xdr:spPr>
        <a:xfrm>
          <a:off x="2993654" y="50047272"/>
          <a:ext cx="1306575" cy="386022"/>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31</xdr:col>
      <xdr:colOff>164230</xdr:colOff>
      <xdr:row>96</xdr:row>
      <xdr:rowOff>147153</xdr:rowOff>
    </xdr:from>
    <xdr:to>
      <xdr:col>44</xdr:col>
      <xdr:colOff>137211</xdr:colOff>
      <xdr:row>97</xdr:row>
      <xdr:rowOff>235323</xdr:rowOff>
    </xdr:to>
    <xdr:sp macro="" textlink="">
      <xdr:nvSpPr>
        <xdr:cNvPr id="28" name="大かっこ 13"/>
        <xdr:cNvSpPr>
          <a:spLocks noChangeArrowheads="1"/>
        </xdr:cNvSpPr>
      </xdr:nvSpPr>
      <xdr:spPr bwMode="auto">
        <a:xfrm>
          <a:off x="6491551" y="38764224"/>
          <a:ext cx="2626374" cy="44195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50800</xdr:colOff>
      <xdr:row>95</xdr:row>
      <xdr:rowOff>186267</xdr:rowOff>
    </xdr:from>
    <xdr:to>
      <xdr:col>31</xdr:col>
      <xdr:colOff>153583</xdr:colOff>
      <xdr:row>95</xdr:row>
      <xdr:rowOff>186267</xdr:rowOff>
    </xdr:to>
    <xdr:cxnSp macro="">
      <xdr:nvCxnSpPr>
        <xdr:cNvPr id="33" name="直線矢印コネクタ 32"/>
        <xdr:cNvCxnSpPr/>
      </xdr:nvCxnSpPr>
      <xdr:spPr>
        <a:xfrm>
          <a:off x="4893733" y="51875267"/>
          <a:ext cx="103411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
  <sheetViews>
    <sheetView tabSelected="1" view="pageBreakPreview" zoomScale="70" zoomScaleNormal="100"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625">
        <v>2022</v>
      </c>
      <c r="AE2" s="625"/>
      <c r="AF2" s="625"/>
      <c r="AG2" s="625"/>
      <c r="AH2" s="625"/>
      <c r="AI2" s="53" t="s">
        <v>245</v>
      </c>
      <c r="AJ2" s="625" t="s">
        <v>578</v>
      </c>
      <c r="AK2" s="625"/>
      <c r="AL2" s="625"/>
      <c r="AM2" s="625"/>
      <c r="AN2" s="53" t="s">
        <v>245</v>
      </c>
      <c r="AO2" s="625">
        <v>21</v>
      </c>
      <c r="AP2" s="625"/>
      <c r="AQ2" s="625"/>
      <c r="AR2" s="54" t="s">
        <v>245</v>
      </c>
      <c r="AS2" s="626">
        <v>109</v>
      </c>
      <c r="AT2" s="626"/>
      <c r="AU2" s="626"/>
      <c r="AV2" s="53" t="str">
        <f>IF(AW2="","","-")</f>
        <v/>
      </c>
      <c r="AW2" s="627"/>
      <c r="AX2" s="627"/>
    </row>
    <row r="3" spans="1:50" ht="21" customHeight="1" thickBot="1" x14ac:dyDescent="0.2">
      <c r="A3" s="628" t="s">
        <v>553</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21" t="s">
        <v>59</v>
      </c>
      <c r="AJ3" s="630" t="s">
        <v>562</v>
      </c>
      <c r="AK3" s="630"/>
      <c r="AL3" s="630"/>
      <c r="AM3" s="630"/>
      <c r="AN3" s="630"/>
      <c r="AO3" s="630"/>
      <c r="AP3" s="630"/>
      <c r="AQ3" s="630"/>
      <c r="AR3" s="630"/>
      <c r="AS3" s="630"/>
      <c r="AT3" s="630"/>
      <c r="AU3" s="630"/>
      <c r="AV3" s="630"/>
      <c r="AW3" s="630"/>
      <c r="AX3" s="22" t="s">
        <v>60</v>
      </c>
    </row>
    <row r="4" spans="1:50" ht="24.75" customHeight="1" x14ac:dyDescent="0.15">
      <c r="A4" s="600" t="s">
        <v>23</v>
      </c>
      <c r="B4" s="601"/>
      <c r="C4" s="601"/>
      <c r="D4" s="601"/>
      <c r="E4" s="601"/>
      <c r="F4" s="601"/>
      <c r="G4" s="602" t="s">
        <v>563</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564</v>
      </c>
      <c r="AF4" s="608"/>
      <c r="AG4" s="608"/>
      <c r="AH4" s="608"/>
      <c r="AI4" s="608"/>
      <c r="AJ4" s="608"/>
      <c r="AK4" s="608"/>
      <c r="AL4" s="608"/>
      <c r="AM4" s="608"/>
      <c r="AN4" s="608"/>
      <c r="AO4" s="608"/>
      <c r="AP4" s="609"/>
      <c r="AQ4" s="610" t="s">
        <v>2</v>
      </c>
      <c r="AR4" s="605"/>
      <c r="AS4" s="605"/>
      <c r="AT4" s="605"/>
      <c r="AU4" s="605"/>
      <c r="AV4" s="605"/>
      <c r="AW4" s="605"/>
      <c r="AX4" s="611"/>
    </row>
    <row r="5" spans="1:50" ht="30" customHeight="1" x14ac:dyDescent="0.15">
      <c r="A5" s="612" t="s">
        <v>62</v>
      </c>
      <c r="B5" s="613"/>
      <c r="C5" s="613"/>
      <c r="D5" s="613"/>
      <c r="E5" s="613"/>
      <c r="F5" s="614"/>
      <c r="G5" s="615" t="s">
        <v>565</v>
      </c>
      <c r="H5" s="616"/>
      <c r="I5" s="616"/>
      <c r="J5" s="616"/>
      <c r="K5" s="616"/>
      <c r="L5" s="616"/>
      <c r="M5" s="617" t="s">
        <v>61</v>
      </c>
      <c r="N5" s="618"/>
      <c r="O5" s="618"/>
      <c r="P5" s="618"/>
      <c r="Q5" s="618"/>
      <c r="R5" s="619"/>
      <c r="S5" s="620" t="s">
        <v>565</v>
      </c>
      <c r="T5" s="616"/>
      <c r="U5" s="616"/>
      <c r="V5" s="616"/>
      <c r="W5" s="616"/>
      <c r="X5" s="621"/>
      <c r="Y5" s="622" t="s">
        <v>3</v>
      </c>
      <c r="Z5" s="623"/>
      <c r="AA5" s="623"/>
      <c r="AB5" s="623"/>
      <c r="AC5" s="623"/>
      <c r="AD5" s="624"/>
      <c r="AE5" s="645" t="s">
        <v>566</v>
      </c>
      <c r="AF5" s="645"/>
      <c r="AG5" s="645"/>
      <c r="AH5" s="645"/>
      <c r="AI5" s="645"/>
      <c r="AJ5" s="645"/>
      <c r="AK5" s="645"/>
      <c r="AL5" s="645"/>
      <c r="AM5" s="645"/>
      <c r="AN5" s="645"/>
      <c r="AO5" s="645"/>
      <c r="AP5" s="646"/>
      <c r="AQ5" s="647" t="s">
        <v>625</v>
      </c>
      <c r="AR5" s="648"/>
      <c r="AS5" s="648"/>
      <c r="AT5" s="648"/>
      <c r="AU5" s="648"/>
      <c r="AV5" s="648"/>
      <c r="AW5" s="648"/>
      <c r="AX5" s="649"/>
    </row>
    <row r="6" spans="1:50" ht="39" customHeight="1" x14ac:dyDescent="0.15">
      <c r="A6" s="650" t="s">
        <v>4</v>
      </c>
      <c r="B6" s="651"/>
      <c r="C6" s="651"/>
      <c r="D6" s="651"/>
      <c r="E6" s="651"/>
      <c r="F6" s="651"/>
      <c r="G6" s="652" t="str">
        <f>入力規則等!F39</f>
        <v>一般会計</v>
      </c>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4"/>
    </row>
    <row r="7" spans="1:50" ht="49.5" customHeight="1" x14ac:dyDescent="0.15">
      <c r="A7" s="631" t="s">
        <v>20</v>
      </c>
      <c r="B7" s="632"/>
      <c r="C7" s="632"/>
      <c r="D7" s="632"/>
      <c r="E7" s="632"/>
      <c r="F7" s="633"/>
      <c r="G7" s="655" t="s">
        <v>567</v>
      </c>
      <c r="H7" s="656"/>
      <c r="I7" s="656"/>
      <c r="J7" s="656"/>
      <c r="K7" s="656"/>
      <c r="L7" s="656"/>
      <c r="M7" s="656"/>
      <c r="N7" s="656"/>
      <c r="O7" s="656"/>
      <c r="P7" s="656"/>
      <c r="Q7" s="656"/>
      <c r="R7" s="656"/>
      <c r="S7" s="656"/>
      <c r="T7" s="656"/>
      <c r="U7" s="656"/>
      <c r="V7" s="656"/>
      <c r="W7" s="656"/>
      <c r="X7" s="657"/>
      <c r="Y7" s="658" t="s">
        <v>238</v>
      </c>
      <c r="Z7" s="423"/>
      <c r="AA7" s="423"/>
      <c r="AB7" s="423"/>
      <c r="AC7" s="423"/>
      <c r="AD7" s="659"/>
      <c r="AE7" s="587" t="s">
        <v>568</v>
      </c>
      <c r="AF7" s="588"/>
      <c r="AG7" s="588"/>
      <c r="AH7" s="588"/>
      <c r="AI7" s="588"/>
      <c r="AJ7" s="588"/>
      <c r="AK7" s="588"/>
      <c r="AL7" s="588"/>
      <c r="AM7" s="588"/>
      <c r="AN7" s="588"/>
      <c r="AO7" s="588"/>
      <c r="AP7" s="588"/>
      <c r="AQ7" s="588"/>
      <c r="AR7" s="588"/>
      <c r="AS7" s="588"/>
      <c r="AT7" s="588"/>
      <c r="AU7" s="588"/>
      <c r="AV7" s="588"/>
      <c r="AW7" s="588"/>
      <c r="AX7" s="589"/>
    </row>
    <row r="8" spans="1:50" ht="53.25" customHeight="1" x14ac:dyDescent="0.15">
      <c r="A8" s="631" t="s">
        <v>176</v>
      </c>
      <c r="B8" s="632"/>
      <c r="C8" s="632"/>
      <c r="D8" s="632"/>
      <c r="E8" s="632"/>
      <c r="F8" s="633"/>
      <c r="G8" s="634" t="str">
        <f>入力規則等!A27</f>
        <v>沖縄振興</v>
      </c>
      <c r="H8" s="635"/>
      <c r="I8" s="635"/>
      <c r="J8" s="635"/>
      <c r="K8" s="635"/>
      <c r="L8" s="635"/>
      <c r="M8" s="635"/>
      <c r="N8" s="635"/>
      <c r="O8" s="635"/>
      <c r="P8" s="635"/>
      <c r="Q8" s="635"/>
      <c r="R8" s="635"/>
      <c r="S8" s="635"/>
      <c r="T8" s="635"/>
      <c r="U8" s="635"/>
      <c r="V8" s="635"/>
      <c r="W8" s="635"/>
      <c r="X8" s="636"/>
      <c r="Y8" s="637" t="s">
        <v>177</v>
      </c>
      <c r="Z8" s="638"/>
      <c r="AA8" s="638"/>
      <c r="AB8" s="638"/>
      <c r="AC8" s="638"/>
      <c r="AD8" s="639"/>
      <c r="AE8" s="640" t="str">
        <f>入力規則等!K13</f>
        <v>その他の事項経費</v>
      </c>
      <c r="AF8" s="635"/>
      <c r="AG8" s="635"/>
      <c r="AH8" s="635"/>
      <c r="AI8" s="635"/>
      <c r="AJ8" s="635"/>
      <c r="AK8" s="635"/>
      <c r="AL8" s="635"/>
      <c r="AM8" s="635"/>
      <c r="AN8" s="635"/>
      <c r="AO8" s="635"/>
      <c r="AP8" s="635"/>
      <c r="AQ8" s="635"/>
      <c r="AR8" s="635"/>
      <c r="AS8" s="635"/>
      <c r="AT8" s="635"/>
      <c r="AU8" s="635"/>
      <c r="AV8" s="635"/>
      <c r="AW8" s="635"/>
      <c r="AX8" s="641"/>
    </row>
    <row r="9" spans="1:50" ht="58.5" customHeight="1" x14ac:dyDescent="0.15">
      <c r="A9" s="557" t="s">
        <v>21</v>
      </c>
      <c r="B9" s="558"/>
      <c r="C9" s="558"/>
      <c r="D9" s="558"/>
      <c r="E9" s="558"/>
      <c r="F9" s="558"/>
      <c r="G9" s="642" t="s">
        <v>603</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4"/>
    </row>
    <row r="10" spans="1:50" ht="80.25" customHeight="1" x14ac:dyDescent="0.15">
      <c r="A10" s="545" t="s">
        <v>27</v>
      </c>
      <c r="B10" s="546"/>
      <c r="C10" s="546"/>
      <c r="D10" s="546"/>
      <c r="E10" s="546"/>
      <c r="F10" s="546"/>
      <c r="G10" s="547" t="s">
        <v>621</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9"/>
    </row>
    <row r="11" spans="1:50" ht="42" customHeight="1" x14ac:dyDescent="0.15">
      <c r="A11" s="545" t="s">
        <v>5</v>
      </c>
      <c r="B11" s="546"/>
      <c r="C11" s="546"/>
      <c r="D11" s="546"/>
      <c r="E11" s="546"/>
      <c r="F11" s="550"/>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554" t="s">
        <v>22</v>
      </c>
      <c r="B12" s="555"/>
      <c r="C12" s="555"/>
      <c r="D12" s="555"/>
      <c r="E12" s="555"/>
      <c r="F12" s="556"/>
      <c r="G12" s="560"/>
      <c r="H12" s="561"/>
      <c r="I12" s="561"/>
      <c r="J12" s="561"/>
      <c r="K12" s="561"/>
      <c r="L12" s="561"/>
      <c r="M12" s="561"/>
      <c r="N12" s="561"/>
      <c r="O12" s="561"/>
      <c r="P12" s="391" t="s">
        <v>377</v>
      </c>
      <c r="Q12" s="392"/>
      <c r="R12" s="392"/>
      <c r="S12" s="392"/>
      <c r="T12" s="392"/>
      <c r="U12" s="392"/>
      <c r="V12" s="393"/>
      <c r="W12" s="391" t="s">
        <v>529</v>
      </c>
      <c r="X12" s="392"/>
      <c r="Y12" s="392"/>
      <c r="Z12" s="392"/>
      <c r="AA12" s="392"/>
      <c r="AB12" s="392"/>
      <c r="AC12" s="393"/>
      <c r="AD12" s="391" t="s">
        <v>531</v>
      </c>
      <c r="AE12" s="392"/>
      <c r="AF12" s="392"/>
      <c r="AG12" s="392"/>
      <c r="AH12" s="392"/>
      <c r="AI12" s="392"/>
      <c r="AJ12" s="393"/>
      <c r="AK12" s="391" t="s">
        <v>544</v>
      </c>
      <c r="AL12" s="392"/>
      <c r="AM12" s="392"/>
      <c r="AN12" s="392"/>
      <c r="AO12" s="392"/>
      <c r="AP12" s="392"/>
      <c r="AQ12" s="393"/>
      <c r="AR12" s="391" t="s">
        <v>545</v>
      </c>
      <c r="AS12" s="392"/>
      <c r="AT12" s="392"/>
      <c r="AU12" s="392"/>
      <c r="AV12" s="392"/>
      <c r="AW12" s="392"/>
      <c r="AX12" s="593"/>
    </row>
    <row r="13" spans="1:50" ht="21" customHeight="1" x14ac:dyDescent="0.15">
      <c r="A13" s="215"/>
      <c r="B13" s="216"/>
      <c r="C13" s="216"/>
      <c r="D13" s="216"/>
      <c r="E13" s="216"/>
      <c r="F13" s="217"/>
      <c r="G13" s="577" t="s">
        <v>6</v>
      </c>
      <c r="H13" s="578"/>
      <c r="I13" s="594" t="s">
        <v>7</v>
      </c>
      <c r="J13" s="595"/>
      <c r="K13" s="595"/>
      <c r="L13" s="595"/>
      <c r="M13" s="595"/>
      <c r="N13" s="595"/>
      <c r="O13" s="596"/>
      <c r="P13" s="562" t="s">
        <v>569</v>
      </c>
      <c r="Q13" s="563"/>
      <c r="R13" s="563"/>
      <c r="S13" s="563"/>
      <c r="T13" s="563"/>
      <c r="U13" s="563"/>
      <c r="V13" s="564"/>
      <c r="W13" s="562" t="s">
        <v>569</v>
      </c>
      <c r="X13" s="563"/>
      <c r="Y13" s="563"/>
      <c r="Z13" s="563"/>
      <c r="AA13" s="563"/>
      <c r="AB13" s="563"/>
      <c r="AC13" s="564"/>
      <c r="AD13" s="562">
        <v>75</v>
      </c>
      <c r="AE13" s="563"/>
      <c r="AF13" s="563"/>
      <c r="AG13" s="563"/>
      <c r="AH13" s="563"/>
      <c r="AI13" s="563"/>
      <c r="AJ13" s="564"/>
      <c r="AK13" s="562" t="s">
        <v>593</v>
      </c>
      <c r="AL13" s="563"/>
      <c r="AM13" s="563"/>
      <c r="AN13" s="563"/>
      <c r="AO13" s="563"/>
      <c r="AP13" s="563"/>
      <c r="AQ13" s="564"/>
      <c r="AR13" s="529" t="s">
        <v>606</v>
      </c>
      <c r="AS13" s="530"/>
      <c r="AT13" s="530"/>
      <c r="AU13" s="530"/>
      <c r="AV13" s="530"/>
      <c r="AW13" s="530"/>
      <c r="AX13" s="597"/>
    </row>
    <row r="14" spans="1:50" ht="21" customHeight="1" x14ac:dyDescent="0.15">
      <c r="A14" s="215"/>
      <c r="B14" s="216"/>
      <c r="C14" s="216"/>
      <c r="D14" s="216"/>
      <c r="E14" s="216"/>
      <c r="F14" s="217"/>
      <c r="G14" s="579"/>
      <c r="H14" s="580"/>
      <c r="I14" s="572" t="s">
        <v>8</v>
      </c>
      <c r="J14" s="573"/>
      <c r="K14" s="573"/>
      <c r="L14" s="573"/>
      <c r="M14" s="573"/>
      <c r="N14" s="573"/>
      <c r="O14" s="574"/>
      <c r="P14" s="562" t="s">
        <v>569</v>
      </c>
      <c r="Q14" s="563"/>
      <c r="R14" s="563"/>
      <c r="S14" s="563"/>
      <c r="T14" s="563"/>
      <c r="U14" s="563"/>
      <c r="V14" s="564"/>
      <c r="W14" s="562" t="s">
        <v>569</v>
      </c>
      <c r="X14" s="563"/>
      <c r="Y14" s="563"/>
      <c r="Z14" s="563"/>
      <c r="AA14" s="563"/>
      <c r="AB14" s="563"/>
      <c r="AC14" s="564"/>
      <c r="AD14" s="562" t="s">
        <v>569</v>
      </c>
      <c r="AE14" s="563"/>
      <c r="AF14" s="563"/>
      <c r="AG14" s="563"/>
      <c r="AH14" s="563"/>
      <c r="AI14" s="563"/>
      <c r="AJ14" s="564"/>
      <c r="AK14" s="562" t="s">
        <v>593</v>
      </c>
      <c r="AL14" s="563"/>
      <c r="AM14" s="563"/>
      <c r="AN14" s="563"/>
      <c r="AO14" s="563"/>
      <c r="AP14" s="563"/>
      <c r="AQ14" s="564"/>
      <c r="AR14" s="583"/>
      <c r="AS14" s="583"/>
      <c r="AT14" s="583"/>
      <c r="AU14" s="583"/>
      <c r="AV14" s="583"/>
      <c r="AW14" s="583"/>
      <c r="AX14" s="584"/>
    </row>
    <row r="15" spans="1:50" ht="21" customHeight="1" x14ac:dyDescent="0.15">
      <c r="A15" s="215"/>
      <c r="B15" s="216"/>
      <c r="C15" s="216"/>
      <c r="D15" s="216"/>
      <c r="E15" s="216"/>
      <c r="F15" s="217"/>
      <c r="G15" s="579"/>
      <c r="H15" s="580"/>
      <c r="I15" s="572" t="s">
        <v>47</v>
      </c>
      <c r="J15" s="585"/>
      <c r="K15" s="585"/>
      <c r="L15" s="585"/>
      <c r="M15" s="585"/>
      <c r="N15" s="585"/>
      <c r="O15" s="586"/>
      <c r="P15" s="562" t="s">
        <v>569</v>
      </c>
      <c r="Q15" s="563"/>
      <c r="R15" s="563"/>
      <c r="S15" s="563"/>
      <c r="T15" s="563"/>
      <c r="U15" s="563"/>
      <c r="V15" s="564"/>
      <c r="W15" s="562" t="s">
        <v>569</v>
      </c>
      <c r="X15" s="563"/>
      <c r="Y15" s="563"/>
      <c r="Z15" s="563"/>
      <c r="AA15" s="563"/>
      <c r="AB15" s="563"/>
      <c r="AC15" s="564"/>
      <c r="AD15" s="562" t="s">
        <v>569</v>
      </c>
      <c r="AE15" s="563"/>
      <c r="AF15" s="563"/>
      <c r="AG15" s="563"/>
      <c r="AH15" s="563"/>
      <c r="AI15" s="563"/>
      <c r="AJ15" s="564"/>
      <c r="AK15" s="562" t="s">
        <v>593</v>
      </c>
      <c r="AL15" s="563"/>
      <c r="AM15" s="563"/>
      <c r="AN15" s="563"/>
      <c r="AO15" s="563"/>
      <c r="AP15" s="563"/>
      <c r="AQ15" s="564"/>
      <c r="AR15" s="562" t="s">
        <v>606</v>
      </c>
      <c r="AS15" s="563"/>
      <c r="AT15" s="563"/>
      <c r="AU15" s="563"/>
      <c r="AV15" s="563"/>
      <c r="AW15" s="563"/>
      <c r="AX15" s="598"/>
    </row>
    <row r="16" spans="1:50" ht="21" customHeight="1" x14ac:dyDescent="0.15">
      <c r="A16" s="215"/>
      <c r="B16" s="216"/>
      <c r="C16" s="216"/>
      <c r="D16" s="216"/>
      <c r="E16" s="216"/>
      <c r="F16" s="217"/>
      <c r="G16" s="579"/>
      <c r="H16" s="580"/>
      <c r="I16" s="572" t="s">
        <v>48</v>
      </c>
      <c r="J16" s="585"/>
      <c r="K16" s="585"/>
      <c r="L16" s="585"/>
      <c r="M16" s="585"/>
      <c r="N16" s="585"/>
      <c r="O16" s="586"/>
      <c r="P16" s="562" t="s">
        <v>569</v>
      </c>
      <c r="Q16" s="563"/>
      <c r="R16" s="563"/>
      <c r="S16" s="563"/>
      <c r="T16" s="563"/>
      <c r="U16" s="563"/>
      <c r="V16" s="564"/>
      <c r="W16" s="562" t="s">
        <v>569</v>
      </c>
      <c r="X16" s="563"/>
      <c r="Y16" s="563"/>
      <c r="Z16" s="563"/>
      <c r="AA16" s="563"/>
      <c r="AB16" s="563"/>
      <c r="AC16" s="564"/>
      <c r="AD16" s="562" t="s">
        <v>569</v>
      </c>
      <c r="AE16" s="563"/>
      <c r="AF16" s="563"/>
      <c r="AG16" s="563"/>
      <c r="AH16" s="563"/>
      <c r="AI16" s="563"/>
      <c r="AJ16" s="564"/>
      <c r="AK16" s="562" t="s">
        <v>593</v>
      </c>
      <c r="AL16" s="563"/>
      <c r="AM16" s="563"/>
      <c r="AN16" s="563"/>
      <c r="AO16" s="563"/>
      <c r="AP16" s="563"/>
      <c r="AQ16" s="564"/>
      <c r="AR16" s="590"/>
      <c r="AS16" s="591"/>
      <c r="AT16" s="591"/>
      <c r="AU16" s="591"/>
      <c r="AV16" s="591"/>
      <c r="AW16" s="591"/>
      <c r="AX16" s="592"/>
    </row>
    <row r="17" spans="1:50" ht="24.75" customHeight="1" x14ac:dyDescent="0.15">
      <c r="A17" s="215"/>
      <c r="B17" s="216"/>
      <c r="C17" s="216"/>
      <c r="D17" s="216"/>
      <c r="E17" s="216"/>
      <c r="F17" s="217"/>
      <c r="G17" s="579"/>
      <c r="H17" s="580"/>
      <c r="I17" s="572" t="s">
        <v>46</v>
      </c>
      <c r="J17" s="573"/>
      <c r="K17" s="573"/>
      <c r="L17" s="573"/>
      <c r="M17" s="573"/>
      <c r="N17" s="573"/>
      <c r="O17" s="574"/>
      <c r="P17" s="562" t="s">
        <v>569</v>
      </c>
      <c r="Q17" s="563"/>
      <c r="R17" s="563"/>
      <c r="S17" s="563"/>
      <c r="T17" s="563"/>
      <c r="U17" s="563"/>
      <c r="V17" s="564"/>
      <c r="W17" s="562" t="s">
        <v>569</v>
      </c>
      <c r="X17" s="563"/>
      <c r="Y17" s="563"/>
      <c r="Z17" s="563"/>
      <c r="AA17" s="563"/>
      <c r="AB17" s="563"/>
      <c r="AC17" s="564"/>
      <c r="AD17" s="562" t="s">
        <v>569</v>
      </c>
      <c r="AE17" s="563"/>
      <c r="AF17" s="563"/>
      <c r="AG17" s="563"/>
      <c r="AH17" s="563"/>
      <c r="AI17" s="563"/>
      <c r="AJ17" s="564"/>
      <c r="AK17" s="562" t="s">
        <v>593</v>
      </c>
      <c r="AL17" s="563"/>
      <c r="AM17" s="563"/>
      <c r="AN17" s="563"/>
      <c r="AO17" s="563"/>
      <c r="AP17" s="563"/>
      <c r="AQ17" s="564"/>
      <c r="AR17" s="575"/>
      <c r="AS17" s="575"/>
      <c r="AT17" s="575"/>
      <c r="AU17" s="575"/>
      <c r="AV17" s="575"/>
      <c r="AW17" s="575"/>
      <c r="AX17" s="576"/>
    </row>
    <row r="18" spans="1:50" ht="24.75" customHeight="1" x14ac:dyDescent="0.15">
      <c r="A18" s="215"/>
      <c r="B18" s="216"/>
      <c r="C18" s="216"/>
      <c r="D18" s="216"/>
      <c r="E18" s="216"/>
      <c r="F18" s="217"/>
      <c r="G18" s="581"/>
      <c r="H18" s="582"/>
      <c r="I18" s="565" t="s">
        <v>18</v>
      </c>
      <c r="J18" s="566"/>
      <c r="K18" s="566"/>
      <c r="L18" s="566"/>
      <c r="M18" s="566"/>
      <c r="N18" s="566"/>
      <c r="O18" s="567"/>
      <c r="P18" s="568">
        <f>SUM(P13:V17)</f>
        <v>0</v>
      </c>
      <c r="Q18" s="569"/>
      <c r="R18" s="569"/>
      <c r="S18" s="569"/>
      <c r="T18" s="569"/>
      <c r="U18" s="569"/>
      <c r="V18" s="570"/>
      <c r="W18" s="568">
        <f>SUM(W13:AC17)</f>
        <v>0</v>
      </c>
      <c r="X18" s="569"/>
      <c r="Y18" s="569"/>
      <c r="Z18" s="569"/>
      <c r="AA18" s="569"/>
      <c r="AB18" s="569"/>
      <c r="AC18" s="570"/>
      <c r="AD18" s="568">
        <f>SUM(AD13:AJ17)</f>
        <v>75</v>
      </c>
      <c r="AE18" s="569"/>
      <c r="AF18" s="569"/>
      <c r="AG18" s="569"/>
      <c r="AH18" s="569"/>
      <c r="AI18" s="569"/>
      <c r="AJ18" s="570"/>
      <c r="AK18" s="568">
        <f>SUM(AK13:AQ17)</f>
        <v>0</v>
      </c>
      <c r="AL18" s="569"/>
      <c r="AM18" s="569"/>
      <c r="AN18" s="569"/>
      <c r="AO18" s="569"/>
      <c r="AP18" s="569"/>
      <c r="AQ18" s="570"/>
      <c r="AR18" s="568">
        <f>SUM(AR13:AX17)</f>
        <v>0</v>
      </c>
      <c r="AS18" s="569"/>
      <c r="AT18" s="569"/>
      <c r="AU18" s="569"/>
      <c r="AV18" s="569"/>
      <c r="AW18" s="569"/>
      <c r="AX18" s="571"/>
    </row>
    <row r="19" spans="1:50" ht="24.75" customHeight="1" x14ac:dyDescent="0.15">
      <c r="A19" s="215"/>
      <c r="B19" s="216"/>
      <c r="C19" s="216"/>
      <c r="D19" s="216"/>
      <c r="E19" s="216"/>
      <c r="F19" s="217"/>
      <c r="G19" s="543" t="s">
        <v>9</v>
      </c>
      <c r="H19" s="544"/>
      <c r="I19" s="544"/>
      <c r="J19" s="544"/>
      <c r="K19" s="544"/>
      <c r="L19" s="544"/>
      <c r="M19" s="544"/>
      <c r="N19" s="544"/>
      <c r="O19" s="544"/>
      <c r="P19" s="562">
        <v>0</v>
      </c>
      <c r="Q19" s="563"/>
      <c r="R19" s="563"/>
      <c r="S19" s="563"/>
      <c r="T19" s="563"/>
      <c r="U19" s="563"/>
      <c r="V19" s="564"/>
      <c r="W19" s="562">
        <v>0</v>
      </c>
      <c r="X19" s="563"/>
      <c r="Y19" s="563"/>
      <c r="Z19" s="563"/>
      <c r="AA19" s="563"/>
      <c r="AB19" s="563"/>
      <c r="AC19" s="564"/>
      <c r="AD19" s="562">
        <v>74.064999999999998</v>
      </c>
      <c r="AE19" s="563"/>
      <c r="AF19" s="563"/>
      <c r="AG19" s="563"/>
      <c r="AH19" s="563"/>
      <c r="AI19" s="563"/>
      <c r="AJ19" s="564"/>
      <c r="AK19" s="540"/>
      <c r="AL19" s="540"/>
      <c r="AM19" s="540"/>
      <c r="AN19" s="540"/>
      <c r="AO19" s="540"/>
      <c r="AP19" s="540"/>
      <c r="AQ19" s="540"/>
      <c r="AR19" s="540"/>
      <c r="AS19" s="540"/>
      <c r="AT19" s="540"/>
      <c r="AU19" s="540"/>
      <c r="AV19" s="540"/>
      <c r="AW19" s="540"/>
      <c r="AX19" s="542"/>
    </row>
    <row r="20" spans="1:50" ht="24.75" customHeight="1" x14ac:dyDescent="0.15">
      <c r="A20" s="215"/>
      <c r="B20" s="216"/>
      <c r="C20" s="216"/>
      <c r="D20" s="216"/>
      <c r="E20" s="216"/>
      <c r="F20" s="217"/>
      <c r="G20" s="543" t="s">
        <v>10</v>
      </c>
      <c r="H20" s="544"/>
      <c r="I20" s="544"/>
      <c r="J20" s="544"/>
      <c r="K20" s="544"/>
      <c r="L20" s="544"/>
      <c r="M20" s="544"/>
      <c r="N20" s="544"/>
      <c r="O20" s="544"/>
      <c r="P20" s="539" t="str">
        <f>IF(P18=0, "-", SUM(P19)/P18)</f>
        <v>-</v>
      </c>
      <c r="Q20" s="539"/>
      <c r="R20" s="539"/>
      <c r="S20" s="539"/>
      <c r="T20" s="539"/>
      <c r="U20" s="539"/>
      <c r="V20" s="539"/>
      <c r="W20" s="539" t="str">
        <f>IF(W18=0, "-", SUM(W19)/W18)</f>
        <v>-</v>
      </c>
      <c r="X20" s="539"/>
      <c r="Y20" s="539"/>
      <c r="Z20" s="539"/>
      <c r="AA20" s="539"/>
      <c r="AB20" s="539"/>
      <c r="AC20" s="539"/>
      <c r="AD20" s="539">
        <f>IF(AD18=0, "-", SUM(AD19)/AD18)</f>
        <v>0.98753333333333326</v>
      </c>
      <c r="AE20" s="539"/>
      <c r="AF20" s="539"/>
      <c r="AG20" s="539"/>
      <c r="AH20" s="539"/>
      <c r="AI20" s="539"/>
      <c r="AJ20" s="539"/>
      <c r="AK20" s="540"/>
      <c r="AL20" s="540"/>
      <c r="AM20" s="540"/>
      <c r="AN20" s="540"/>
      <c r="AO20" s="540"/>
      <c r="AP20" s="540"/>
      <c r="AQ20" s="541"/>
      <c r="AR20" s="541"/>
      <c r="AS20" s="541"/>
      <c r="AT20" s="541"/>
      <c r="AU20" s="540"/>
      <c r="AV20" s="540"/>
      <c r="AW20" s="540"/>
      <c r="AX20" s="542"/>
    </row>
    <row r="21" spans="1:50" ht="25.5" customHeight="1" x14ac:dyDescent="0.15">
      <c r="A21" s="557"/>
      <c r="B21" s="558"/>
      <c r="C21" s="558"/>
      <c r="D21" s="558"/>
      <c r="E21" s="558"/>
      <c r="F21" s="559"/>
      <c r="G21" s="537" t="s">
        <v>213</v>
      </c>
      <c r="H21" s="538"/>
      <c r="I21" s="538"/>
      <c r="J21" s="538"/>
      <c r="K21" s="538"/>
      <c r="L21" s="538"/>
      <c r="M21" s="538"/>
      <c r="N21" s="538"/>
      <c r="O21" s="538"/>
      <c r="P21" s="539" t="str">
        <f>IF(P19=0, "-", SUM(P19)/SUM(P13,P14))</f>
        <v>-</v>
      </c>
      <c r="Q21" s="539"/>
      <c r="R21" s="539"/>
      <c r="S21" s="539"/>
      <c r="T21" s="539"/>
      <c r="U21" s="539"/>
      <c r="V21" s="539"/>
      <c r="W21" s="539" t="str">
        <f>IF(W19=0, "-", SUM(W19)/SUM(W13,W14))</f>
        <v>-</v>
      </c>
      <c r="X21" s="539"/>
      <c r="Y21" s="539"/>
      <c r="Z21" s="539"/>
      <c r="AA21" s="539"/>
      <c r="AB21" s="539"/>
      <c r="AC21" s="539"/>
      <c r="AD21" s="539">
        <f>IF(AD19=0, "-", SUM(AD19)/SUM(AD13,AD14))</f>
        <v>0.98753333333333326</v>
      </c>
      <c r="AE21" s="539"/>
      <c r="AF21" s="539"/>
      <c r="AG21" s="539"/>
      <c r="AH21" s="539"/>
      <c r="AI21" s="539"/>
      <c r="AJ21" s="539"/>
      <c r="AK21" s="540"/>
      <c r="AL21" s="540"/>
      <c r="AM21" s="540"/>
      <c r="AN21" s="540"/>
      <c r="AO21" s="540"/>
      <c r="AP21" s="540"/>
      <c r="AQ21" s="541"/>
      <c r="AR21" s="541"/>
      <c r="AS21" s="541"/>
      <c r="AT21" s="541"/>
      <c r="AU21" s="540"/>
      <c r="AV21" s="540"/>
      <c r="AW21" s="540"/>
      <c r="AX21" s="542"/>
    </row>
    <row r="22" spans="1:50" ht="18.75" customHeight="1" x14ac:dyDescent="0.15">
      <c r="A22" s="489" t="s">
        <v>548</v>
      </c>
      <c r="B22" s="490"/>
      <c r="C22" s="490"/>
      <c r="D22" s="490"/>
      <c r="E22" s="490"/>
      <c r="F22" s="491"/>
      <c r="G22" s="495" t="s">
        <v>207</v>
      </c>
      <c r="H22" s="496"/>
      <c r="I22" s="496"/>
      <c r="J22" s="496"/>
      <c r="K22" s="496"/>
      <c r="L22" s="496"/>
      <c r="M22" s="496"/>
      <c r="N22" s="496"/>
      <c r="O22" s="497"/>
      <c r="P22" s="498" t="s">
        <v>546</v>
      </c>
      <c r="Q22" s="496"/>
      <c r="R22" s="496"/>
      <c r="S22" s="496"/>
      <c r="T22" s="496"/>
      <c r="U22" s="496"/>
      <c r="V22" s="497"/>
      <c r="W22" s="498" t="s">
        <v>547</v>
      </c>
      <c r="X22" s="496"/>
      <c r="Y22" s="496"/>
      <c r="Z22" s="496"/>
      <c r="AA22" s="496"/>
      <c r="AB22" s="496"/>
      <c r="AC22" s="497"/>
      <c r="AD22" s="498" t="s">
        <v>206</v>
      </c>
      <c r="AE22" s="496"/>
      <c r="AF22" s="496"/>
      <c r="AG22" s="496"/>
      <c r="AH22" s="496"/>
      <c r="AI22" s="496"/>
      <c r="AJ22" s="496"/>
      <c r="AK22" s="496"/>
      <c r="AL22" s="496"/>
      <c r="AM22" s="496"/>
      <c r="AN22" s="496"/>
      <c r="AO22" s="496"/>
      <c r="AP22" s="496"/>
      <c r="AQ22" s="496"/>
      <c r="AR22" s="496"/>
      <c r="AS22" s="496"/>
      <c r="AT22" s="496"/>
      <c r="AU22" s="496"/>
      <c r="AV22" s="496"/>
      <c r="AW22" s="496"/>
      <c r="AX22" s="525"/>
    </row>
    <row r="23" spans="1:50" ht="25.5" customHeight="1" x14ac:dyDescent="0.15">
      <c r="A23" s="492"/>
      <c r="B23" s="493"/>
      <c r="C23" s="493"/>
      <c r="D23" s="493"/>
      <c r="E23" s="493"/>
      <c r="F23" s="494"/>
      <c r="G23" s="526" t="s">
        <v>618</v>
      </c>
      <c r="H23" s="527"/>
      <c r="I23" s="527"/>
      <c r="J23" s="527"/>
      <c r="K23" s="527"/>
      <c r="L23" s="527"/>
      <c r="M23" s="527"/>
      <c r="N23" s="527"/>
      <c r="O23" s="528"/>
      <c r="P23" s="529" t="s">
        <v>593</v>
      </c>
      <c r="Q23" s="530"/>
      <c r="R23" s="530"/>
      <c r="S23" s="530"/>
      <c r="T23" s="530"/>
      <c r="U23" s="530"/>
      <c r="V23" s="531"/>
      <c r="W23" s="529" t="s">
        <v>593</v>
      </c>
      <c r="X23" s="530"/>
      <c r="Y23" s="530"/>
      <c r="Z23" s="530"/>
      <c r="AA23" s="530"/>
      <c r="AB23" s="530"/>
      <c r="AC23" s="531"/>
      <c r="AD23" s="532" t="s">
        <v>594</v>
      </c>
      <c r="AE23" s="533"/>
      <c r="AF23" s="533"/>
      <c r="AG23" s="533"/>
      <c r="AH23" s="533"/>
      <c r="AI23" s="533"/>
      <c r="AJ23" s="533"/>
      <c r="AK23" s="533"/>
      <c r="AL23" s="533"/>
      <c r="AM23" s="533"/>
      <c r="AN23" s="533"/>
      <c r="AO23" s="533"/>
      <c r="AP23" s="533"/>
      <c r="AQ23" s="533"/>
      <c r="AR23" s="533"/>
      <c r="AS23" s="533"/>
      <c r="AT23" s="533"/>
      <c r="AU23" s="533"/>
      <c r="AV23" s="533"/>
      <c r="AW23" s="533"/>
      <c r="AX23" s="534"/>
    </row>
    <row r="24" spans="1:50" ht="25.5" customHeight="1" thickBot="1" x14ac:dyDescent="0.2">
      <c r="A24" s="492"/>
      <c r="B24" s="493"/>
      <c r="C24" s="493"/>
      <c r="D24" s="493"/>
      <c r="E24" s="493"/>
      <c r="F24" s="494"/>
      <c r="G24" s="199" t="s">
        <v>18</v>
      </c>
      <c r="H24" s="499"/>
      <c r="I24" s="499"/>
      <c r="J24" s="499"/>
      <c r="K24" s="499"/>
      <c r="L24" s="499"/>
      <c r="M24" s="499"/>
      <c r="N24" s="499"/>
      <c r="O24" s="500"/>
      <c r="P24" s="501" t="str">
        <f>AK13</f>
        <v>-</v>
      </c>
      <c r="Q24" s="502"/>
      <c r="R24" s="502"/>
      <c r="S24" s="502"/>
      <c r="T24" s="502"/>
      <c r="U24" s="502"/>
      <c r="V24" s="503"/>
      <c r="W24" s="504" t="str">
        <f>AR13</f>
        <v>-</v>
      </c>
      <c r="X24" s="505"/>
      <c r="Y24" s="505"/>
      <c r="Z24" s="505"/>
      <c r="AA24" s="505"/>
      <c r="AB24" s="505"/>
      <c r="AC24" s="506"/>
      <c r="AD24" s="535"/>
      <c r="AE24" s="535"/>
      <c r="AF24" s="535"/>
      <c r="AG24" s="535"/>
      <c r="AH24" s="535"/>
      <c r="AI24" s="535"/>
      <c r="AJ24" s="535"/>
      <c r="AK24" s="535"/>
      <c r="AL24" s="535"/>
      <c r="AM24" s="535"/>
      <c r="AN24" s="535"/>
      <c r="AO24" s="535"/>
      <c r="AP24" s="535"/>
      <c r="AQ24" s="535"/>
      <c r="AR24" s="535"/>
      <c r="AS24" s="535"/>
      <c r="AT24" s="535"/>
      <c r="AU24" s="535"/>
      <c r="AV24" s="535"/>
      <c r="AW24" s="535"/>
      <c r="AX24" s="536"/>
    </row>
    <row r="25" spans="1:50" ht="47.25" customHeight="1" x14ac:dyDescent="0.15">
      <c r="A25" s="507" t="s">
        <v>537</v>
      </c>
      <c r="B25" s="508"/>
      <c r="C25" s="508"/>
      <c r="D25" s="508"/>
      <c r="E25" s="508"/>
      <c r="F25" s="509"/>
      <c r="G25" s="510" t="s">
        <v>610</v>
      </c>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2"/>
    </row>
    <row r="26" spans="1:50" ht="31.5" customHeight="1" x14ac:dyDescent="0.15">
      <c r="A26" s="435" t="s">
        <v>538</v>
      </c>
      <c r="B26" s="78"/>
      <c r="C26" s="78"/>
      <c r="D26" s="78"/>
      <c r="E26" s="78"/>
      <c r="F26" s="79"/>
      <c r="G26" s="436" t="s">
        <v>533</v>
      </c>
      <c r="H26" s="437"/>
      <c r="I26" s="437"/>
      <c r="J26" s="437"/>
      <c r="K26" s="437"/>
      <c r="L26" s="437"/>
      <c r="M26" s="437"/>
      <c r="N26" s="437"/>
      <c r="O26" s="437"/>
      <c r="P26" s="438" t="s">
        <v>532</v>
      </c>
      <c r="Q26" s="437"/>
      <c r="R26" s="437"/>
      <c r="S26" s="437"/>
      <c r="T26" s="437"/>
      <c r="U26" s="437"/>
      <c r="V26" s="437"/>
      <c r="W26" s="437"/>
      <c r="X26" s="439"/>
      <c r="Y26" s="440"/>
      <c r="Z26" s="441"/>
      <c r="AA26" s="442"/>
      <c r="AB26" s="443" t="s">
        <v>11</v>
      </c>
      <c r="AC26" s="443"/>
      <c r="AD26" s="443"/>
      <c r="AE26" s="94" t="s">
        <v>377</v>
      </c>
      <c r="AF26" s="444"/>
      <c r="AG26" s="444"/>
      <c r="AH26" s="445"/>
      <c r="AI26" s="94" t="s">
        <v>529</v>
      </c>
      <c r="AJ26" s="444"/>
      <c r="AK26" s="444"/>
      <c r="AL26" s="445"/>
      <c r="AM26" s="94" t="s">
        <v>345</v>
      </c>
      <c r="AN26" s="444"/>
      <c r="AO26" s="444"/>
      <c r="AP26" s="445"/>
      <c r="AQ26" s="457" t="s">
        <v>376</v>
      </c>
      <c r="AR26" s="458"/>
      <c r="AS26" s="458"/>
      <c r="AT26" s="459"/>
      <c r="AU26" s="457" t="s">
        <v>549</v>
      </c>
      <c r="AV26" s="458"/>
      <c r="AW26" s="458"/>
      <c r="AX26" s="460"/>
    </row>
    <row r="27" spans="1:50" ht="23.25" customHeight="1" x14ac:dyDescent="0.15">
      <c r="A27" s="435"/>
      <c r="B27" s="78"/>
      <c r="C27" s="78"/>
      <c r="D27" s="78"/>
      <c r="E27" s="78"/>
      <c r="F27" s="79"/>
      <c r="G27" s="513" t="s">
        <v>611</v>
      </c>
      <c r="H27" s="514"/>
      <c r="I27" s="514"/>
      <c r="J27" s="514"/>
      <c r="K27" s="514"/>
      <c r="L27" s="514"/>
      <c r="M27" s="514"/>
      <c r="N27" s="514"/>
      <c r="O27" s="514"/>
      <c r="P27" s="282" t="s">
        <v>612</v>
      </c>
      <c r="Q27" s="517"/>
      <c r="R27" s="517"/>
      <c r="S27" s="517"/>
      <c r="T27" s="517"/>
      <c r="U27" s="517"/>
      <c r="V27" s="517"/>
      <c r="W27" s="517"/>
      <c r="X27" s="518"/>
      <c r="Y27" s="522" t="s">
        <v>51</v>
      </c>
      <c r="Z27" s="523"/>
      <c r="AA27" s="524"/>
      <c r="AB27" s="456" t="s">
        <v>572</v>
      </c>
      <c r="AC27" s="456"/>
      <c r="AD27" s="456"/>
      <c r="AE27" s="449" t="s">
        <v>569</v>
      </c>
      <c r="AF27" s="449"/>
      <c r="AG27" s="449"/>
      <c r="AH27" s="449"/>
      <c r="AI27" s="449" t="s">
        <v>569</v>
      </c>
      <c r="AJ27" s="449"/>
      <c r="AK27" s="449"/>
      <c r="AL27" s="449"/>
      <c r="AM27" s="449">
        <v>4</v>
      </c>
      <c r="AN27" s="449"/>
      <c r="AO27" s="449"/>
      <c r="AP27" s="449"/>
      <c r="AQ27" s="450" t="s">
        <v>593</v>
      </c>
      <c r="AR27" s="449"/>
      <c r="AS27" s="449"/>
      <c r="AT27" s="449"/>
      <c r="AU27" s="62" t="s">
        <v>593</v>
      </c>
      <c r="AV27" s="451"/>
      <c r="AW27" s="451"/>
      <c r="AX27" s="452"/>
    </row>
    <row r="28" spans="1:50" ht="23.25" customHeight="1" x14ac:dyDescent="0.15">
      <c r="A28" s="384"/>
      <c r="B28" s="129"/>
      <c r="C28" s="129"/>
      <c r="D28" s="129"/>
      <c r="E28" s="129"/>
      <c r="F28" s="130"/>
      <c r="G28" s="515"/>
      <c r="H28" s="516"/>
      <c r="I28" s="516"/>
      <c r="J28" s="516"/>
      <c r="K28" s="516"/>
      <c r="L28" s="516"/>
      <c r="M28" s="516"/>
      <c r="N28" s="516"/>
      <c r="O28" s="516"/>
      <c r="P28" s="519"/>
      <c r="Q28" s="520"/>
      <c r="R28" s="520"/>
      <c r="S28" s="520"/>
      <c r="T28" s="520"/>
      <c r="U28" s="520"/>
      <c r="V28" s="520"/>
      <c r="W28" s="520"/>
      <c r="X28" s="521"/>
      <c r="Y28" s="453" t="s">
        <v>52</v>
      </c>
      <c r="Z28" s="454"/>
      <c r="AA28" s="455"/>
      <c r="AB28" s="456" t="s">
        <v>572</v>
      </c>
      <c r="AC28" s="456"/>
      <c r="AD28" s="456"/>
      <c r="AE28" s="449" t="s">
        <v>569</v>
      </c>
      <c r="AF28" s="449"/>
      <c r="AG28" s="449"/>
      <c r="AH28" s="449"/>
      <c r="AI28" s="449" t="s">
        <v>569</v>
      </c>
      <c r="AJ28" s="449"/>
      <c r="AK28" s="449"/>
      <c r="AL28" s="449"/>
      <c r="AM28" s="449">
        <v>4</v>
      </c>
      <c r="AN28" s="449"/>
      <c r="AO28" s="449"/>
      <c r="AP28" s="449"/>
      <c r="AQ28" s="450" t="s">
        <v>593</v>
      </c>
      <c r="AR28" s="449"/>
      <c r="AS28" s="449"/>
      <c r="AT28" s="449"/>
      <c r="AU28" s="62" t="s">
        <v>593</v>
      </c>
      <c r="AV28" s="451"/>
      <c r="AW28" s="451"/>
      <c r="AX28" s="452"/>
    </row>
    <row r="29" spans="1:50" ht="23.25" customHeight="1" x14ac:dyDescent="0.15">
      <c r="A29" s="416" t="s">
        <v>539</v>
      </c>
      <c r="B29" s="417"/>
      <c r="C29" s="417"/>
      <c r="D29" s="417"/>
      <c r="E29" s="417"/>
      <c r="F29" s="418"/>
      <c r="G29" s="392" t="s">
        <v>540</v>
      </c>
      <c r="H29" s="392"/>
      <c r="I29" s="392"/>
      <c r="J29" s="392"/>
      <c r="K29" s="392"/>
      <c r="L29" s="392"/>
      <c r="M29" s="392"/>
      <c r="N29" s="392"/>
      <c r="O29" s="392"/>
      <c r="P29" s="392"/>
      <c r="Q29" s="392"/>
      <c r="R29" s="392"/>
      <c r="S29" s="392"/>
      <c r="T29" s="392"/>
      <c r="U29" s="392"/>
      <c r="V29" s="392"/>
      <c r="W29" s="392"/>
      <c r="X29" s="393"/>
      <c r="Y29" s="425"/>
      <c r="Z29" s="426"/>
      <c r="AA29" s="427"/>
      <c r="AB29" s="391" t="s">
        <v>11</v>
      </c>
      <c r="AC29" s="392"/>
      <c r="AD29" s="393"/>
      <c r="AE29" s="391" t="s">
        <v>377</v>
      </c>
      <c r="AF29" s="392"/>
      <c r="AG29" s="392"/>
      <c r="AH29" s="393"/>
      <c r="AI29" s="391" t="s">
        <v>529</v>
      </c>
      <c r="AJ29" s="392"/>
      <c r="AK29" s="392"/>
      <c r="AL29" s="393"/>
      <c r="AM29" s="391" t="s">
        <v>345</v>
      </c>
      <c r="AN29" s="392"/>
      <c r="AO29" s="392"/>
      <c r="AP29" s="393"/>
      <c r="AQ29" s="461" t="s">
        <v>550</v>
      </c>
      <c r="AR29" s="462"/>
      <c r="AS29" s="462"/>
      <c r="AT29" s="462"/>
      <c r="AU29" s="462"/>
      <c r="AV29" s="462"/>
      <c r="AW29" s="462"/>
      <c r="AX29" s="463"/>
    </row>
    <row r="30" spans="1:50" ht="23.25" customHeight="1" x14ac:dyDescent="0.15">
      <c r="A30" s="419"/>
      <c r="B30" s="420"/>
      <c r="C30" s="420"/>
      <c r="D30" s="420"/>
      <c r="E30" s="420"/>
      <c r="F30" s="421"/>
      <c r="G30" s="483" t="s">
        <v>573</v>
      </c>
      <c r="H30" s="484"/>
      <c r="I30" s="484"/>
      <c r="J30" s="484"/>
      <c r="K30" s="484"/>
      <c r="L30" s="484"/>
      <c r="M30" s="484"/>
      <c r="N30" s="484"/>
      <c r="O30" s="484"/>
      <c r="P30" s="484"/>
      <c r="Q30" s="484"/>
      <c r="R30" s="484"/>
      <c r="S30" s="484"/>
      <c r="T30" s="484"/>
      <c r="U30" s="484"/>
      <c r="V30" s="484"/>
      <c r="W30" s="484"/>
      <c r="X30" s="484"/>
      <c r="Y30" s="464" t="s">
        <v>539</v>
      </c>
      <c r="Z30" s="465"/>
      <c r="AA30" s="466"/>
      <c r="AB30" s="467" t="s">
        <v>574</v>
      </c>
      <c r="AC30" s="468"/>
      <c r="AD30" s="469"/>
      <c r="AE30" s="450" t="s">
        <v>569</v>
      </c>
      <c r="AF30" s="450"/>
      <c r="AG30" s="450"/>
      <c r="AH30" s="450"/>
      <c r="AI30" s="450" t="s">
        <v>569</v>
      </c>
      <c r="AJ30" s="450"/>
      <c r="AK30" s="450"/>
      <c r="AL30" s="450"/>
      <c r="AM30" s="450">
        <v>18.5</v>
      </c>
      <c r="AN30" s="450"/>
      <c r="AO30" s="450"/>
      <c r="AP30" s="450"/>
      <c r="AQ30" s="62" t="s">
        <v>593</v>
      </c>
      <c r="AR30" s="63"/>
      <c r="AS30" s="63"/>
      <c r="AT30" s="63"/>
      <c r="AU30" s="63"/>
      <c r="AV30" s="63"/>
      <c r="AW30" s="63"/>
      <c r="AX30" s="67"/>
    </row>
    <row r="31" spans="1:50" ht="46.5" customHeight="1" x14ac:dyDescent="0.15">
      <c r="A31" s="422"/>
      <c r="B31" s="423"/>
      <c r="C31" s="423"/>
      <c r="D31" s="423"/>
      <c r="E31" s="423"/>
      <c r="F31" s="424"/>
      <c r="G31" s="485"/>
      <c r="H31" s="486"/>
      <c r="I31" s="486"/>
      <c r="J31" s="486"/>
      <c r="K31" s="486"/>
      <c r="L31" s="486"/>
      <c r="M31" s="486"/>
      <c r="N31" s="486"/>
      <c r="O31" s="486"/>
      <c r="P31" s="486"/>
      <c r="Q31" s="486"/>
      <c r="R31" s="486"/>
      <c r="S31" s="486"/>
      <c r="T31" s="486"/>
      <c r="U31" s="486"/>
      <c r="V31" s="486"/>
      <c r="W31" s="486"/>
      <c r="X31" s="486"/>
      <c r="Y31" s="479" t="s">
        <v>541</v>
      </c>
      <c r="Z31" s="487"/>
      <c r="AA31" s="488"/>
      <c r="AB31" s="428" t="s">
        <v>575</v>
      </c>
      <c r="AC31" s="429"/>
      <c r="AD31" s="430"/>
      <c r="AE31" s="431" t="s">
        <v>569</v>
      </c>
      <c r="AF31" s="431"/>
      <c r="AG31" s="431"/>
      <c r="AH31" s="431"/>
      <c r="AI31" s="431" t="s">
        <v>569</v>
      </c>
      <c r="AJ31" s="431"/>
      <c r="AK31" s="431"/>
      <c r="AL31" s="431"/>
      <c r="AM31" s="431" t="s">
        <v>595</v>
      </c>
      <c r="AN31" s="431"/>
      <c r="AO31" s="431"/>
      <c r="AP31" s="431"/>
      <c r="AQ31" s="431" t="s">
        <v>593</v>
      </c>
      <c r="AR31" s="431"/>
      <c r="AS31" s="431"/>
      <c r="AT31" s="431"/>
      <c r="AU31" s="431"/>
      <c r="AV31" s="431"/>
      <c r="AW31" s="431"/>
      <c r="AX31" s="446"/>
    </row>
    <row r="32" spans="1:50" ht="18.75" customHeight="1" x14ac:dyDescent="0.15">
      <c r="A32" s="394" t="s">
        <v>211</v>
      </c>
      <c r="B32" s="395"/>
      <c r="C32" s="395"/>
      <c r="D32" s="395"/>
      <c r="E32" s="395"/>
      <c r="F32" s="396"/>
      <c r="G32" s="404" t="s">
        <v>139</v>
      </c>
      <c r="H32" s="131"/>
      <c r="I32" s="131"/>
      <c r="J32" s="131"/>
      <c r="K32" s="131"/>
      <c r="L32" s="131"/>
      <c r="M32" s="131"/>
      <c r="N32" s="131"/>
      <c r="O32" s="132"/>
      <c r="P32" s="133" t="s">
        <v>55</v>
      </c>
      <c r="Q32" s="131"/>
      <c r="R32" s="131"/>
      <c r="S32" s="131"/>
      <c r="T32" s="131"/>
      <c r="U32" s="131"/>
      <c r="V32" s="131"/>
      <c r="W32" s="131"/>
      <c r="X32" s="132"/>
      <c r="Y32" s="405"/>
      <c r="Z32" s="406"/>
      <c r="AA32" s="407"/>
      <c r="AB32" s="411" t="s">
        <v>11</v>
      </c>
      <c r="AC32" s="412"/>
      <c r="AD32" s="413"/>
      <c r="AE32" s="411" t="s">
        <v>377</v>
      </c>
      <c r="AF32" s="412"/>
      <c r="AG32" s="412"/>
      <c r="AH32" s="413"/>
      <c r="AI32" s="414" t="s">
        <v>529</v>
      </c>
      <c r="AJ32" s="414"/>
      <c r="AK32" s="414"/>
      <c r="AL32" s="411"/>
      <c r="AM32" s="414" t="s">
        <v>345</v>
      </c>
      <c r="AN32" s="414"/>
      <c r="AO32" s="414"/>
      <c r="AP32" s="411"/>
      <c r="AQ32" s="432" t="s">
        <v>167</v>
      </c>
      <c r="AR32" s="433"/>
      <c r="AS32" s="433"/>
      <c r="AT32" s="434"/>
      <c r="AU32" s="131" t="s">
        <v>128</v>
      </c>
      <c r="AV32" s="131"/>
      <c r="AW32" s="131"/>
      <c r="AX32" s="134"/>
    </row>
    <row r="33" spans="1:60" ht="18.75" customHeight="1" x14ac:dyDescent="0.15">
      <c r="A33" s="397"/>
      <c r="B33" s="398"/>
      <c r="C33" s="398"/>
      <c r="D33" s="398"/>
      <c r="E33" s="398"/>
      <c r="F33" s="399"/>
      <c r="G33" s="83"/>
      <c r="H33" s="84"/>
      <c r="I33" s="84"/>
      <c r="J33" s="84"/>
      <c r="K33" s="84"/>
      <c r="L33" s="84"/>
      <c r="M33" s="84"/>
      <c r="N33" s="84"/>
      <c r="O33" s="85"/>
      <c r="P33" s="87"/>
      <c r="Q33" s="84"/>
      <c r="R33" s="84"/>
      <c r="S33" s="84"/>
      <c r="T33" s="84"/>
      <c r="U33" s="84"/>
      <c r="V33" s="84"/>
      <c r="W33" s="84"/>
      <c r="X33" s="85"/>
      <c r="Y33" s="408"/>
      <c r="Z33" s="409"/>
      <c r="AA33" s="410"/>
      <c r="AB33" s="94"/>
      <c r="AC33" s="95"/>
      <c r="AD33" s="96"/>
      <c r="AE33" s="94"/>
      <c r="AF33" s="95"/>
      <c r="AG33" s="95"/>
      <c r="AH33" s="96"/>
      <c r="AI33" s="415"/>
      <c r="AJ33" s="415"/>
      <c r="AK33" s="415"/>
      <c r="AL33" s="94"/>
      <c r="AM33" s="415"/>
      <c r="AN33" s="415"/>
      <c r="AO33" s="415"/>
      <c r="AP33" s="94"/>
      <c r="AQ33" s="447" t="s">
        <v>617</v>
      </c>
      <c r="AR33" s="448"/>
      <c r="AS33" s="105" t="s">
        <v>168</v>
      </c>
      <c r="AT33" s="106"/>
      <c r="AU33" s="104" t="s">
        <v>617</v>
      </c>
      <c r="AV33" s="104"/>
      <c r="AW33" s="84" t="s">
        <v>166</v>
      </c>
      <c r="AX33" s="107"/>
    </row>
    <row r="34" spans="1:60" ht="23.25" customHeight="1" x14ac:dyDescent="0.15">
      <c r="A34" s="400"/>
      <c r="B34" s="398"/>
      <c r="C34" s="398"/>
      <c r="D34" s="398"/>
      <c r="E34" s="398"/>
      <c r="F34" s="399"/>
      <c r="G34" s="470" t="s">
        <v>569</v>
      </c>
      <c r="H34" s="471"/>
      <c r="I34" s="471"/>
      <c r="J34" s="471"/>
      <c r="K34" s="471"/>
      <c r="L34" s="471"/>
      <c r="M34" s="471"/>
      <c r="N34" s="471"/>
      <c r="O34" s="472"/>
      <c r="P34" s="109" t="s">
        <v>569</v>
      </c>
      <c r="Q34" s="109"/>
      <c r="R34" s="109"/>
      <c r="S34" s="109"/>
      <c r="T34" s="109"/>
      <c r="U34" s="109"/>
      <c r="V34" s="109"/>
      <c r="W34" s="109"/>
      <c r="X34" s="110"/>
      <c r="Y34" s="479" t="s">
        <v>12</v>
      </c>
      <c r="Z34" s="480"/>
      <c r="AA34" s="481"/>
      <c r="AB34" s="126" t="s">
        <v>569</v>
      </c>
      <c r="AC34" s="126"/>
      <c r="AD34" s="126"/>
      <c r="AE34" s="62" t="s">
        <v>569</v>
      </c>
      <c r="AF34" s="63"/>
      <c r="AG34" s="63"/>
      <c r="AH34" s="63"/>
      <c r="AI34" s="62" t="s">
        <v>569</v>
      </c>
      <c r="AJ34" s="63"/>
      <c r="AK34" s="63"/>
      <c r="AL34" s="63"/>
      <c r="AM34" s="62" t="s">
        <v>617</v>
      </c>
      <c r="AN34" s="63"/>
      <c r="AO34" s="63"/>
      <c r="AP34" s="63"/>
      <c r="AQ34" s="64" t="s">
        <v>569</v>
      </c>
      <c r="AR34" s="65"/>
      <c r="AS34" s="65"/>
      <c r="AT34" s="66"/>
      <c r="AU34" s="63" t="s">
        <v>569</v>
      </c>
      <c r="AV34" s="63"/>
      <c r="AW34" s="63"/>
      <c r="AX34" s="67"/>
    </row>
    <row r="35" spans="1:60" ht="23.25" customHeight="1" x14ac:dyDescent="0.15">
      <c r="A35" s="401"/>
      <c r="B35" s="402"/>
      <c r="C35" s="402"/>
      <c r="D35" s="402"/>
      <c r="E35" s="402"/>
      <c r="F35" s="403"/>
      <c r="G35" s="473"/>
      <c r="H35" s="474"/>
      <c r="I35" s="474"/>
      <c r="J35" s="474"/>
      <c r="K35" s="474"/>
      <c r="L35" s="474"/>
      <c r="M35" s="474"/>
      <c r="N35" s="474"/>
      <c r="O35" s="475"/>
      <c r="P35" s="112"/>
      <c r="Q35" s="112"/>
      <c r="R35" s="112"/>
      <c r="S35" s="112"/>
      <c r="T35" s="112"/>
      <c r="U35" s="112"/>
      <c r="V35" s="112"/>
      <c r="W35" s="112"/>
      <c r="X35" s="113"/>
      <c r="Y35" s="391" t="s">
        <v>50</v>
      </c>
      <c r="Z35" s="392"/>
      <c r="AA35" s="393"/>
      <c r="AB35" s="127" t="s">
        <v>569</v>
      </c>
      <c r="AC35" s="127"/>
      <c r="AD35" s="127"/>
      <c r="AE35" s="62" t="s">
        <v>569</v>
      </c>
      <c r="AF35" s="63"/>
      <c r="AG35" s="63"/>
      <c r="AH35" s="63"/>
      <c r="AI35" s="62" t="s">
        <v>569</v>
      </c>
      <c r="AJ35" s="63"/>
      <c r="AK35" s="63"/>
      <c r="AL35" s="63"/>
      <c r="AM35" s="62" t="s">
        <v>617</v>
      </c>
      <c r="AN35" s="63"/>
      <c r="AO35" s="63"/>
      <c r="AP35" s="63"/>
      <c r="AQ35" s="64" t="s">
        <v>569</v>
      </c>
      <c r="AR35" s="65"/>
      <c r="AS35" s="65"/>
      <c r="AT35" s="66"/>
      <c r="AU35" s="63" t="s">
        <v>569</v>
      </c>
      <c r="AV35" s="63"/>
      <c r="AW35" s="63"/>
      <c r="AX35" s="67"/>
    </row>
    <row r="36" spans="1:60" ht="23.25" customHeight="1" x14ac:dyDescent="0.15">
      <c r="A36" s="400"/>
      <c r="B36" s="398"/>
      <c r="C36" s="398"/>
      <c r="D36" s="398"/>
      <c r="E36" s="398"/>
      <c r="F36" s="399"/>
      <c r="G36" s="476"/>
      <c r="H36" s="477"/>
      <c r="I36" s="477"/>
      <c r="J36" s="477"/>
      <c r="K36" s="477"/>
      <c r="L36" s="477"/>
      <c r="M36" s="477"/>
      <c r="N36" s="477"/>
      <c r="O36" s="478"/>
      <c r="P36" s="115"/>
      <c r="Q36" s="115"/>
      <c r="R36" s="115"/>
      <c r="S36" s="115"/>
      <c r="T36" s="115"/>
      <c r="U36" s="115"/>
      <c r="V36" s="115"/>
      <c r="W36" s="115"/>
      <c r="X36" s="116"/>
      <c r="Y36" s="391" t="s">
        <v>13</v>
      </c>
      <c r="Z36" s="392"/>
      <c r="AA36" s="393"/>
      <c r="AB36" s="482" t="s">
        <v>14</v>
      </c>
      <c r="AC36" s="482"/>
      <c r="AD36" s="482"/>
      <c r="AE36" s="62" t="s">
        <v>569</v>
      </c>
      <c r="AF36" s="63"/>
      <c r="AG36" s="63"/>
      <c r="AH36" s="63"/>
      <c r="AI36" s="62" t="s">
        <v>569</v>
      </c>
      <c r="AJ36" s="63"/>
      <c r="AK36" s="63"/>
      <c r="AL36" s="63"/>
      <c r="AM36" s="62" t="s">
        <v>617</v>
      </c>
      <c r="AN36" s="63"/>
      <c r="AO36" s="63"/>
      <c r="AP36" s="63"/>
      <c r="AQ36" s="64" t="s">
        <v>569</v>
      </c>
      <c r="AR36" s="65"/>
      <c r="AS36" s="65"/>
      <c r="AT36" s="66"/>
      <c r="AU36" s="63" t="s">
        <v>569</v>
      </c>
      <c r="AV36" s="63"/>
      <c r="AW36" s="63"/>
      <c r="AX36" s="67"/>
    </row>
    <row r="37" spans="1:60" ht="23.25" customHeight="1" x14ac:dyDescent="0.15">
      <c r="A37" s="383" t="s">
        <v>230</v>
      </c>
      <c r="B37" s="75"/>
      <c r="C37" s="75"/>
      <c r="D37" s="75"/>
      <c r="E37" s="75"/>
      <c r="F37" s="76"/>
      <c r="G37" s="385" t="s">
        <v>569</v>
      </c>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7"/>
    </row>
    <row r="38" spans="1:60" ht="23.25" customHeight="1" x14ac:dyDescent="0.15">
      <c r="A38" s="384"/>
      <c r="B38" s="129"/>
      <c r="C38" s="129"/>
      <c r="D38" s="129"/>
      <c r="E38" s="129"/>
      <c r="F38" s="130"/>
      <c r="G38" s="388"/>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90"/>
    </row>
    <row r="39" spans="1:60" ht="18.75" customHeight="1" x14ac:dyDescent="0.15">
      <c r="A39" s="147" t="s">
        <v>534</v>
      </c>
      <c r="B39" s="77" t="s">
        <v>535</v>
      </c>
      <c r="C39" s="78"/>
      <c r="D39" s="78"/>
      <c r="E39" s="78"/>
      <c r="F39" s="79"/>
      <c r="G39" s="131" t="s">
        <v>536</v>
      </c>
      <c r="H39" s="131"/>
      <c r="I39" s="131"/>
      <c r="J39" s="131"/>
      <c r="K39" s="131"/>
      <c r="L39" s="131"/>
      <c r="M39" s="131"/>
      <c r="N39" s="131"/>
      <c r="O39" s="131"/>
      <c r="P39" s="131"/>
      <c r="Q39" s="131"/>
      <c r="R39" s="131"/>
      <c r="S39" s="131"/>
      <c r="T39" s="131"/>
      <c r="U39" s="131"/>
      <c r="V39" s="131"/>
      <c r="W39" s="131"/>
      <c r="X39" s="131"/>
      <c r="Y39" s="131"/>
      <c r="Z39" s="131"/>
      <c r="AA39" s="132"/>
      <c r="AB39" s="133" t="s">
        <v>551</v>
      </c>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4"/>
      <c r="AY39">
        <f>COUNTA($G$41)</f>
        <v>1</v>
      </c>
    </row>
    <row r="40" spans="1:60" ht="22.5" customHeight="1" x14ac:dyDescent="0.15">
      <c r="A40" s="148"/>
      <c r="B40" s="77"/>
      <c r="C40" s="78"/>
      <c r="D40" s="78"/>
      <c r="E40" s="78"/>
      <c r="F40" s="79"/>
      <c r="G40" s="84"/>
      <c r="H40" s="84"/>
      <c r="I40" s="84"/>
      <c r="J40" s="84"/>
      <c r="K40" s="84"/>
      <c r="L40" s="84"/>
      <c r="M40" s="84"/>
      <c r="N40" s="84"/>
      <c r="O40" s="84"/>
      <c r="P40" s="84"/>
      <c r="Q40" s="84"/>
      <c r="R40" s="84"/>
      <c r="S40" s="84"/>
      <c r="T40" s="84"/>
      <c r="U40" s="84"/>
      <c r="V40" s="84"/>
      <c r="W40" s="84"/>
      <c r="X40" s="84"/>
      <c r="Y40" s="84"/>
      <c r="Z40" s="84"/>
      <c r="AA40" s="85"/>
      <c r="AB40" s="87"/>
      <c r="AC40" s="84"/>
      <c r="AD40" s="84"/>
      <c r="AE40" s="84"/>
      <c r="AF40" s="84"/>
      <c r="AG40" s="84"/>
      <c r="AH40" s="84"/>
      <c r="AI40" s="84"/>
      <c r="AJ40" s="84"/>
      <c r="AK40" s="84"/>
      <c r="AL40" s="84"/>
      <c r="AM40" s="84"/>
      <c r="AN40" s="84"/>
      <c r="AO40" s="84"/>
      <c r="AP40" s="84"/>
      <c r="AQ40" s="84"/>
      <c r="AR40" s="84"/>
      <c r="AS40" s="84"/>
      <c r="AT40" s="84"/>
      <c r="AU40" s="84"/>
      <c r="AV40" s="84"/>
      <c r="AW40" s="84"/>
      <c r="AX40" s="107"/>
      <c r="AY40">
        <f t="shared" ref="AY40:AY48" si="0">$AY$39</f>
        <v>1</v>
      </c>
    </row>
    <row r="41" spans="1:60" ht="22.5" customHeight="1" x14ac:dyDescent="0.15">
      <c r="A41" s="148"/>
      <c r="B41" s="77"/>
      <c r="C41" s="78"/>
      <c r="D41" s="78"/>
      <c r="E41" s="78"/>
      <c r="F41" s="79"/>
      <c r="G41" s="135" t="s">
        <v>579</v>
      </c>
      <c r="H41" s="135"/>
      <c r="I41" s="135"/>
      <c r="J41" s="135"/>
      <c r="K41" s="135"/>
      <c r="L41" s="135"/>
      <c r="M41" s="135"/>
      <c r="N41" s="135"/>
      <c r="O41" s="135"/>
      <c r="P41" s="135"/>
      <c r="Q41" s="135"/>
      <c r="R41" s="135"/>
      <c r="S41" s="135"/>
      <c r="T41" s="135"/>
      <c r="U41" s="135"/>
      <c r="V41" s="135"/>
      <c r="W41" s="135"/>
      <c r="X41" s="135"/>
      <c r="Y41" s="135"/>
      <c r="Z41" s="135"/>
      <c r="AA41" s="136"/>
      <c r="AB41" s="141" t="s">
        <v>604</v>
      </c>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42"/>
      <c r="AY41">
        <f t="shared" si="0"/>
        <v>1</v>
      </c>
    </row>
    <row r="42" spans="1:60" ht="22.5" customHeight="1" x14ac:dyDescent="0.15">
      <c r="A42" s="148"/>
      <c r="B42" s="77"/>
      <c r="C42" s="78"/>
      <c r="D42" s="78"/>
      <c r="E42" s="78"/>
      <c r="F42" s="79"/>
      <c r="G42" s="137"/>
      <c r="H42" s="137"/>
      <c r="I42" s="137"/>
      <c r="J42" s="137"/>
      <c r="K42" s="137"/>
      <c r="L42" s="137"/>
      <c r="M42" s="137"/>
      <c r="N42" s="137"/>
      <c r="O42" s="137"/>
      <c r="P42" s="137"/>
      <c r="Q42" s="137"/>
      <c r="R42" s="137"/>
      <c r="S42" s="137"/>
      <c r="T42" s="137"/>
      <c r="U42" s="137"/>
      <c r="V42" s="137"/>
      <c r="W42" s="137"/>
      <c r="X42" s="137"/>
      <c r="Y42" s="137"/>
      <c r="Z42" s="137"/>
      <c r="AA42" s="138"/>
      <c r="AB42" s="143"/>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44"/>
      <c r="AY42">
        <f t="shared" si="0"/>
        <v>1</v>
      </c>
    </row>
    <row r="43" spans="1:60" ht="19.5" customHeight="1" x14ac:dyDescent="0.15">
      <c r="A43" s="148"/>
      <c r="B43" s="128"/>
      <c r="C43" s="129"/>
      <c r="D43" s="129"/>
      <c r="E43" s="129"/>
      <c r="F43" s="130"/>
      <c r="G43" s="139"/>
      <c r="H43" s="139"/>
      <c r="I43" s="139"/>
      <c r="J43" s="139"/>
      <c r="K43" s="139"/>
      <c r="L43" s="139"/>
      <c r="M43" s="139"/>
      <c r="N43" s="139"/>
      <c r="O43" s="139"/>
      <c r="P43" s="139"/>
      <c r="Q43" s="139"/>
      <c r="R43" s="139"/>
      <c r="S43" s="139"/>
      <c r="T43" s="139"/>
      <c r="U43" s="139"/>
      <c r="V43" s="139"/>
      <c r="W43" s="139"/>
      <c r="X43" s="139"/>
      <c r="Y43" s="139"/>
      <c r="Z43" s="139"/>
      <c r="AA43" s="140"/>
      <c r="AB43" s="145"/>
      <c r="AC43" s="139"/>
      <c r="AD43" s="139"/>
      <c r="AE43" s="137"/>
      <c r="AF43" s="137"/>
      <c r="AG43" s="137"/>
      <c r="AH43" s="137"/>
      <c r="AI43" s="137"/>
      <c r="AJ43" s="137"/>
      <c r="AK43" s="137"/>
      <c r="AL43" s="137"/>
      <c r="AM43" s="137"/>
      <c r="AN43" s="137"/>
      <c r="AO43" s="137"/>
      <c r="AP43" s="137"/>
      <c r="AQ43" s="137"/>
      <c r="AR43" s="137"/>
      <c r="AS43" s="137"/>
      <c r="AT43" s="137"/>
      <c r="AU43" s="139"/>
      <c r="AV43" s="139"/>
      <c r="AW43" s="139"/>
      <c r="AX43" s="146"/>
      <c r="AY43">
        <f t="shared" si="0"/>
        <v>1</v>
      </c>
    </row>
    <row r="44" spans="1:60" ht="18.75" customHeight="1" x14ac:dyDescent="0.15">
      <c r="A44" s="148"/>
      <c r="B44" s="74" t="s">
        <v>138</v>
      </c>
      <c r="C44" s="75"/>
      <c r="D44" s="75"/>
      <c r="E44" s="75"/>
      <c r="F44" s="76"/>
      <c r="G44" s="80" t="s">
        <v>56</v>
      </c>
      <c r="H44" s="81"/>
      <c r="I44" s="81"/>
      <c r="J44" s="81"/>
      <c r="K44" s="81"/>
      <c r="L44" s="81"/>
      <c r="M44" s="81"/>
      <c r="N44" s="81"/>
      <c r="O44" s="82"/>
      <c r="P44" s="86" t="s">
        <v>58</v>
      </c>
      <c r="Q44" s="81"/>
      <c r="R44" s="81"/>
      <c r="S44" s="81"/>
      <c r="T44" s="81"/>
      <c r="U44" s="81"/>
      <c r="V44" s="81"/>
      <c r="W44" s="81"/>
      <c r="X44" s="82"/>
      <c r="Y44" s="88"/>
      <c r="Z44" s="89"/>
      <c r="AA44" s="90"/>
      <c r="AB44" s="91" t="s">
        <v>11</v>
      </c>
      <c r="AC44" s="92"/>
      <c r="AD44" s="93"/>
      <c r="AE44" s="97" t="s">
        <v>377</v>
      </c>
      <c r="AF44" s="97"/>
      <c r="AG44" s="97"/>
      <c r="AH44" s="97"/>
      <c r="AI44" s="97" t="s">
        <v>529</v>
      </c>
      <c r="AJ44" s="97"/>
      <c r="AK44" s="97"/>
      <c r="AL44" s="97"/>
      <c r="AM44" s="97" t="s">
        <v>345</v>
      </c>
      <c r="AN44" s="97"/>
      <c r="AO44" s="97"/>
      <c r="AP44" s="97"/>
      <c r="AQ44" s="98" t="s">
        <v>167</v>
      </c>
      <c r="AR44" s="99"/>
      <c r="AS44" s="99"/>
      <c r="AT44" s="100"/>
      <c r="AU44" s="101" t="s">
        <v>128</v>
      </c>
      <c r="AV44" s="101"/>
      <c r="AW44" s="101"/>
      <c r="AX44" s="102"/>
      <c r="AY44">
        <f t="shared" si="0"/>
        <v>1</v>
      </c>
      <c r="AZ44" s="10"/>
      <c r="BA44" s="10"/>
      <c r="BB44" s="10"/>
      <c r="BC44" s="10"/>
    </row>
    <row r="45" spans="1:60" ht="18.75" customHeight="1" x14ac:dyDescent="0.15">
      <c r="A45" s="148"/>
      <c r="B45" s="77"/>
      <c r="C45" s="78"/>
      <c r="D45" s="78"/>
      <c r="E45" s="78"/>
      <c r="F45" s="79"/>
      <c r="G45" s="83"/>
      <c r="H45" s="84"/>
      <c r="I45" s="84"/>
      <c r="J45" s="84"/>
      <c r="K45" s="84"/>
      <c r="L45" s="84"/>
      <c r="M45" s="84"/>
      <c r="N45" s="84"/>
      <c r="O45" s="85"/>
      <c r="P45" s="87"/>
      <c r="Q45" s="84"/>
      <c r="R45" s="84"/>
      <c r="S45" s="84"/>
      <c r="T45" s="84"/>
      <c r="U45" s="84"/>
      <c r="V45" s="84"/>
      <c r="W45" s="84"/>
      <c r="X45" s="85"/>
      <c r="Y45" s="88"/>
      <c r="Z45" s="89"/>
      <c r="AA45" s="90"/>
      <c r="AB45" s="94"/>
      <c r="AC45" s="95"/>
      <c r="AD45" s="96"/>
      <c r="AE45" s="97"/>
      <c r="AF45" s="97"/>
      <c r="AG45" s="97"/>
      <c r="AH45" s="97"/>
      <c r="AI45" s="97"/>
      <c r="AJ45" s="97"/>
      <c r="AK45" s="97"/>
      <c r="AL45" s="97"/>
      <c r="AM45" s="97"/>
      <c r="AN45" s="97"/>
      <c r="AO45" s="97"/>
      <c r="AP45" s="97"/>
      <c r="AQ45" s="103" t="s">
        <v>569</v>
      </c>
      <c r="AR45" s="104"/>
      <c r="AS45" s="105" t="s">
        <v>168</v>
      </c>
      <c r="AT45" s="106"/>
      <c r="AU45" s="104">
        <v>3</v>
      </c>
      <c r="AV45" s="104"/>
      <c r="AW45" s="84" t="s">
        <v>166</v>
      </c>
      <c r="AX45" s="107"/>
      <c r="AY45">
        <f t="shared" si="0"/>
        <v>1</v>
      </c>
      <c r="AZ45" s="10"/>
      <c r="BA45" s="10"/>
      <c r="BB45" s="10"/>
      <c r="BC45" s="10"/>
      <c r="BD45" s="10"/>
      <c r="BE45" s="10"/>
      <c r="BF45" s="10"/>
      <c r="BG45" s="10"/>
      <c r="BH45" s="10"/>
    </row>
    <row r="46" spans="1:60" ht="23.25" customHeight="1" x14ac:dyDescent="0.15">
      <c r="A46" s="148"/>
      <c r="B46" s="77"/>
      <c r="C46" s="78"/>
      <c r="D46" s="78"/>
      <c r="E46" s="78"/>
      <c r="F46" s="79"/>
      <c r="G46" s="108" t="s">
        <v>570</v>
      </c>
      <c r="H46" s="109"/>
      <c r="I46" s="109"/>
      <c r="J46" s="109"/>
      <c r="K46" s="109"/>
      <c r="L46" s="109"/>
      <c r="M46" s="109"/>
      <c r="N46" s="109"/>
      <c r="O46" s="110"/>
      <c r="P46" s="109" t="s">
        <v>571</v>
      </c>
      <c r="Q46" s="117"/>
      <c r="R46" s="117"/>
      <c r="S46" s="117"/>
      <c r="T46" s="117"/>
      <c r="U46" s="117"/>
      <c r="V46" s="117"/>
      <c r="W46" s="117"/>
      <c r="X46" s="118"/>
      <c r="Y46" s="123" t="s">
        <v>57</v>
      </c>
      <c r="Z46" s="124"/>
      <c r="AA46" s="125"/>
      <c r="AB46" s="126" t="s">
        <v>572</v>
      </c>
      <c r="AC46" s="126"/>
      <c r="AD46" s="126"/>
      <c r="AE46" s="62" t="s">
        <v>569</v>
      </c>
      <c r="AF46" s="63"/>
      <c r="AG46" s="63"/>
      <c r="AH46" s="63"/>
      <c r="AI46" s="62" t="s">
        <v>569</v>
      </c>
      <c r="AJ46" s="63"/>
      <c r="AK46" s="63"/>
      <c r="AL46" s="63"/>
      <c r="AM46" s="62">
        <v>4</v>
      </c>
      <c r="AN46" s="63"/>
      <c r="AO46" s="63"/>
      <c r="AP46" s="63"/>
      <c r="AQ46" s="64" t="s">
        <v>569</v>
      </c>
      <c r="AR46" s="65"/>
      <c r="AS46" s="65"/>
      <c r="AT46" s="66"/>
      <c r="AU46" s="63" t="s">
        <v>569</v>
      </c>
      <c r="AV46" s="63"/>
      <c r="AW46" s="63"/>
      <c r="AX46" s="67"/>
      <c r="AY46">
        <f t="shared" si="0"/>
        <v>1</v>
      </c>
    </row>
    <row r="47" spans="1:60" ht="23.25" customHeight="1" x14ac:dyDescent="0.15">
      <c r="A47" s="148"/>
      <c r="B47" s="77"/>
      <c r="C47" s="78"/>
      <c r="D47" s="78"/>
      <c r="E47" s="78"/>
      <c r="F47" s="79"/>
      <c r="G47" s="111"/>
      <c r="H47" s="112"/>
      <c r="I47" s="112"/>
      <c r="J47" s="112"/>
      <c r="K47" s="112"/>
      <c r="L47" s="112"/>
      <c r="M47" s="112"/>
      <c r="N47" s="112"/>
      <c r="O47" s="113"/>
      <c r="P47" s="119"/>
      <c r="Q47" s="119"/>
      <c r="R47" s="119"/>
      <c r="S47" s="119"/>
      <c r="T47" s="119"/>
      <c r="U47" s="119"/>
      <c r="V47" s="119"/>
      <c r="W47" s="119"/>
      <c r="X47" s="120"/>
      <c r="Y47" s="68" t="s">
        <v>50</v>
      </c>
      <c r="Z47" s="69"/>
      <c r="AA47" s="70"/>
      <c r="AB47" s="127" t="s">
        <v>572</v>
      </c>
      <c r="AC47" s="127"/>
      <c r="AD47" s="127"/>
      <c r="AE47" s="62" t="s">
        <v>569</v>
      </c>
      <c r="AF47" s="63"/>
      <c r="AG47" s="63"/>
      <c r="AH47" s="63"/>
      <c r="AI47" s="62" t="s">
        <v>569</v>
      </c>
      <c r="AJ47" s="63"/>
      <c r="AK47" s="63"/>
      <c r="AL47" s="63"/>
      <c r="AM47" s="62">
        <v>4</v>
      </c>
      <c r="AN47" s="63"/>
      <c r="AO47" s="63"/>
      <c r="AP47" s="63"/>
      <c r="AQ47" s="64" t="s">
        <v>569</v>
      </c>
      <c r="AR47" s="65"/>
      <c r="AS47" s="65"/>
      <c r="AT47" s="66"/>
      <c r="AU47" s="63">
        <v>4</v>
      </c>
      <c r="AV47" s="63"/>
      <c r="AW47" s="63"/>
      <c r="AX47" s="67"/>
      <c r="AY47">
        <f t="shared" si="0"/>
        <v>1</v>
      </c>
      <c r="AZ47" s="10"/>
      <c r="BA47" s="10"/>
      <c r="BB47" s="10"/>
      <c r="BC47" s="10"/>
    </row>
    <row r="48" spans="1:60" ht="23.25" customHeight="1" thickBot="1" x14ac:dyDescent="0.2">
      <c r="A48" s="148"/>
      <c r="B48" s="77"/>
      <c r="C48" s="78"/>
      <c r="D48" s="78"/>
      <c r="E48" s="78"/>
      <c r="F48" s="79"/>
      <c r="G48" s="114"/>
      <c r="H48" s="115"/>
      <c r="I48" s="115"/>
      <c r="J48" s="115"/>
      <c r="K48" s="115"/>
      <c r="L48" s="115"/>
      <c r="M48" s="115"/>
      <c r="N48" s="115"/>
      <c r="O48" s="116"/>
      <c r="P48" s="121"/>
      <c r="Q48" s="121"/>
      <c r="R48" s="121"/>
      <c r="S48" s="121"/>
      <c r="T48" s="121"/>
      <c r="U48" s="121"/>
      <c r="V48" s="121"/>
      <c r="W48" s="121"/>
      <c r="X48" s="122"/>
      <c r="Y48" s="68" t="s">
        <v>13</v>
      </c>
      <c r="Z48" s="69"/>
      <c r="AA48" s="70"/>
      <c r="AB48" s="71" t="s">
        <v>14</v>
      </c>
      <c r="AC48" s="71"/>
      <c r="AD48" s="71"/>
      <c r="AE48" s="72" t="s">
        <v>569</v>
      </c>
      <c r="AF48" s="73"/>
      <c r="AG48" s="73"/>
      <c r="AH48" s="73"/>
      <c r="AI48" s="72" t="s">
        <v>569</v>
      </c>
      <c r="AJ48" s="73"/>
      <c r="AK48" s="73"/>
      <c r="AL48" s="73"/>
      <c r="AM48" s="72">
        <v>100</v>
      </c>
      <c r="AN48" s="73"/>
      <c r="AO48" s="73"/>
      <c r="AP48" s="73"/>
      <c r="AQ48" s="64" t="s">
        <v>569</v>
      </c>
      <c r="AR48" s="65"/>
      <c r="AS48" s="65"/>
      <c r="AT48" s="66"/>
      <c r="AU48" s="63" t="s">
        <v>569</v>
      </c>
      <c r="AV48" s="63"/>
      <c r="AW48" s="63"/>
      <c r="AX48" s="67"/>
      <c r="AY48">
        <f t="shared" si="0"/>
        <v>1</v>
      </c>
      <c r="AZ48" s="10"/>
      <c r="BA48" s="10"/>
      <c r="BB48" s="10"/>
      <c r="BC48" s="10"/>
      <c r="BD48" s="10"/>
      <c r="BE48" s="10"/>
      <c r="BF48" s="10"/>
      <c r="BG48" s="10"/>
      <c r="BH48" s="10"/>
    </row>
    <row r="49" spans="1:51" ht="45" customHeight="1" x14ac:dyDescent="0.15">
      <c r="A49" s="298" t="s">
        <v>244</v>
      </c>
      <c r="B49" s="299"/>
      <c r="C49" s="302" t="s">
        <v>169</v>
      </c>
      <c r="D49" s="299"/>
      <c r="E49" s="304" t="s">
        <v>182</v>
      </c>
      <c r="F49" s="305"/>
      <c r="G49" s="306" t="s">
        <v>580</v>
      </c>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1" ht="32.25" customHeight="1" x14ac:dyDescent="0.15">
      <c r="A50" s="300"/>
      <c r="B50" s="301"/>
      <c r="C50" s="303"/>
      <c r="D50" s="301"/>
      <c r="E50" s="74" t="s">
        <v>181</v>
      </c>
      <c r="F50" s="76"/>
      <c r="G50" s="108" t="s">
        <v>581</v>
      </c>
      <c r="H50" s="109"/>
      <c r="I50" s="109"/>
      <c r="J50" s="109"/>
      <c r="K50" s="109"/>
      <c r="L50" s="109"/>
      <c r="M50" s="109"/>
      <c r="N50" s="109"/>
      <c r="O50" s="109"/>
      <c r="P50" s="109"/>
      <c r="Q50" s="109"/>
      <c r="R50" s="109"/>
      <c r="S50" s="109"/>
      <c r="T50" s="109"/>
      <c r="U50" s="109"/>
      <c r="V50" s="110"/>
      <c r="W50" s="369" t="s">
        <v>542</v>
      </c>
      <c r="X50" s="370"/>
      <c r="Y50" s="370"/>
      <c r="Z50" s="370"/>
      <c r="AA50" s="371"/>
      <c r="AB50" s="372" t="s">
        <v>617</v>
      </c>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4"/>
    </row>
    <row r="51" spans="1:51" ht="21" customHeight="1" x14ac:dyDescent="0.15">
      <c r="A51" s="300"/>
      <c r="B51" s="301"/>
      <c r="C51" s="303"/>
      <c r="D51" s="301"/>
      <c r="E51" s="128"/>
      <c r="F51" s="130"/>
      <c r="G51" s="114"/>
      <c r="H51" s="115"/>
      <c r="I51" s="115"/>
      <c r="J51" s="115"/>
      <c r="K51" s="115"/>
      <c r="L51" s="115"/>
      <c r="M51" s="115"/>
      <c r="N51" s="115"/>
      <c r="O51" s="115"/>
      <c r="P51" s="115"/>
      <c r="Q51" s="115"/>
      <c r="R51" s="115"/>
      <c r="S51" s="115"/>
      <c r="T51" s="115"/>
      <c r="U51" s="115"/>
      <c r="V51" s="116"/>
      <c r="W51" s="375" t="s">
        <v>543</v>
      </c>
      <c r="X51" s="376"/>
      <c r="Y51" s="376"/>
      <c r="Z51" s="376"/>
      <c r="AA51" s="377"/>
      <c r="AB51" s="372" t="s">
        <v>617</v>
      </c>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4"/>
    </row>
    <row r="52" spans="1:51" ht="34.5" customHeight="1" x14ac:dyDescent="0.15">
      <c r="A52" s="300"/>
      <c r="B52" s="301"/>
      <c r="C52" s="378" t="s">
        <v>555</v>
      </c>
      <c r="D52" s="379"/>
      <c r="E52" s="74" t="s">
        <v>240</v>
      </c>
      <c r="F52" s="76"/>
      <c r="G52" s="359" t="s">
        <v>172</v>
      </c>
      <c r="H52" s="360"/>
      <c r="I52" s="360"/>
      <c r="J52" s="380" t="s">
        <v>569</v>
      </c>
      <c r="K52" s="381"/>
      <c r="L52" s="381"/>
      <c r="M52" s="381"/>
      <c r="N52" s="381"/>
      <c r="O52" s="381"/>
      <c r="P52" s="381"/>
      <c r="Q52" s="381"/>
      <c r="R52" s="381"/>
      <c r="S52" s="381"/>
      <c r="T52" s="382"/>
      <c r="U52" s="357" t="s">
        <v>617</v>
      </c>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8"/>
      <c r="AY52" s="49"/>
    </row>
    <row r="53" spans="1:51" ht="34.5" customHeight="1" x14ac:dyDescent="0.15">
      <c r="A53" s="300"/>
      <c r="B53" s="301"/>
      <c r="C53" s="303"/>
      <c r="D53" s="301"/>
      <c r="E53" s="77"/>
      <c r="F53" s="79"/>
      <c r="G53" s="359" t="s">
        <v>556</v>
      </c>
      <c r="H53" s="360"/>
      <c r="I53" s="360"/>
      <c r="J53" s="360"/>
      <c r="K53" s="360"/>
      <c r="L53" s="360"/>
      <c r="M53" s="360"/>
      <c r="N53" s="360"/>
      <c r="O53" s="360"/>
      <c r="P53" s="360"/>
      <c r="Q53" s="360"/>
      <c r="R53" s="360"/>
      <c r="S53" s="360"/>
      <c r="T53" s="360"/>
      <c r="U53" s="356" t="s">
        <v>617</v>
      </c>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8"/>
      <c r="AY53" s="49"/>
    </row>
    <row r="54" spans="1:51" ht="34.5" customHeight="1" thickBot="1" x14ac:dyDescent="0.2">
      <c r="A54" s="300"/>
      <c r="B54" s="301"/>
      <c r="C54" s="303"/>
      <c r="D54" s="301"/>
      <c r="E54" s="128"/>
      <c r="F54" s="130"/>
      <c r="G54" s="359" t="s">
        <v>543</v>
      </c>
      <c r="H54" s="360"/>
      <c r="I54" s="360"/>
      <c r="J54" s="360"/>
      <c r="K54" s="360"/>
      <c r="L54" s="360"/>
      <c r="M54" s="360"/>
      <c r="N54" s="360"/>
      <c r="O54" s="360"/>
      <c r="P54" s="360"/>
      <c r="Q54" s="360"/>
      <c r="R54" s="360"/>
      <c r="S54" s="360"/>
      <c r="T54" s="360"/>
      <c r="U54" s="599" t="s">
        <v>617</v>
      </c>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3"/>
      <c r="AY54" s="49"/>
    </row>
    <row r="55" spans="1:51" ht="27" customHeight="1" x14ac:dyDescent="0.15">
      <c r="A55" s="361" t="s">
        <v>44</v>
      </c>
      <c r="B55" s="362"/>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3"/>
    </row>
    <row r="56" spans="1:51" ht="27" customHeight="1" x14ac:dyDescent="0.15">
      <c r="A56" s="5"/>
      <c r="B56" s="6"/>
      <c r="C56" s="364" t="s">
        <v>29</v>
      </c>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6"/>
      <c r="AD56" s="365" t="s">
        <v>33</v>
      </c>
      <c r="AE56" s="365"/>
      <c r="AF56" s="365"/>
      <c r="AG56" s="367" t="s">
        <v>28</v>
      </c>
      <c r="AH56" s="365"/>
      <c r="AI56" s="365"/>
      <c r="AJ56" s="365"/>
      <c r="AK56" s="365"/>
      <c r="AL56" s="365"/>
      <c r="AM56" s="365"/>
      <c r="AN56" s="365"/>
      <c r="AO56" s="365"/>
      <c r="AP56" s="365"/>
      <c r="AQ56" s="365"/>
      <c r="AR56" s="365"/>
      <c r="AS56" s="365"/>
      <c r="AT56" s="365"/>
      <c r="AU56" s="365"/>
      <c r="AV56" s="365"/>
      <c r="AW56" s="365"/>
      <c r="AX56" s="368"/>
    </row>
    <row r="57" spans="1:51" ht="64.5" customHeight="1" x14ac:dyDescent="0.15">
      <c r="A57" s="331" t="s">
        <v>133</v>
      </c>
      <c r="B57" s="332"/>
      <c r="C57" s="337" t="s">
        <v>134</v>
      </c>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9"/>
      <c r="AD57" s="340" t="s">
        <v>577</v>
      </c>
      <c r="AE57" s="341"/>
      <c r="AF57" s="341"/>
      <c r="AG57" s="342" t="s">
        <v>582</v>
      </c>
      <c r="AH57" s="343"/>
      <c r="AI57" s="343"/>
      <c r="AJ57" s="343"/>
      <c r="AK57" s="343"/>
      <c r="AL57" s="343"/>
      <c r="AM57" s="343"/>
      <c r="AN57" s="343"/>
      <c r="AO57" s="343"/>
      <c r="AP57" s="343"/>
      <c r="AQ57" s="343"/>
      <c r="AR57" s="343"/>
      <c r="AS57" s="343"/>
      <c r="AT57" s="343"/>
      <c r="AU57" s="343"/>
      <c r="AV57" s="343"/>
      <c r="AW57" s="343"/>
      <c r="AX57" s="344"/>
    </row>
    <row r="58" spans="1:51" ht="54" customHeight="1" x14ac:dyDescent="0.15">
      <c r="A58" s="333"/>
      <c r="B58" s="334"/>
      <c r="C58" s="345" t="s">
        <v>34</v>
      </c>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271"/>
      <c r="AD58" s="272" t="s">
        <v>577</v>
      </c>
      <c r="AE58" s="273"/>
      <c r="AF58" s="273"/>
      <c r="AG58" s="267" t="s">
        <v>583</v>
      </c>
      <c r="AH58" s="268"/>
      <c r="AI58" s="268"/>
      <c r="AJ58" s="268"/>
      <c r="AK58" s="268"/>
      <c r="AL58" s="268"/>
      <c r="AM58" s="268"/>
      <c r="AN58" s="268"/>
      <c r="AO58" s="268"/>
      <c r="AP58" s="268"/>
      <c r="AQ58" s="268"/>
      <c r="AR58" s="268"/>
      <c r="AS58" s="268"/>
      <c r="AT58" s="268"/>
      <c r="AU58" s="268"/>
      <c r="AV58" s="268"/>
      <c r="AW58" s="268"/>
      <c r="AX58" s="269"/>
    </row>
    <row r="59" spans="1:51" ht="59.25" customHeight="1" x14ac:dyDescent="0.15">
      <c r="A59" s="335"/>
      <c r="B59" s="336"/>
      <c r="C59" s="347" t="s">
        <v>135</v>
      </c>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9"/>
      <c r="AD59" s="291" t="s">
        <v>577</v>
      </c>
      <c r="AE59" s="292"/>
      <c r="AF59" s="292"/>
      <c r="AG59" s="314" t="s">
        <v>584</v>
      </c>
      <c r="AH59" s="112"/>
      <c r="AI59" s="112"/>
      <c r="AJ59" s="112"/>
      <c r="AK59" s="112"/>
      <c r="AL59" s="112"/>
      <c r="AM59" s="112"/>
      <c r="AN59" s="112"/>
      <c r="AO59" s="112"/>
      <c r="AP59" s="112"/>
      <c r="AQ59" s="112"/>
      <c r="AR59" s="112"/>
      <c r="AS59" s="112"/>
      <c r="AT59" s="112"/>
      <c r="AU59" s="112"/>
      <c r="AV59" s="112"/>
      <c r="AW59" s="112"/>
      <c r="AX59" s="315"/>
    </row>
    <row r="60" spans="1:51" ht="27" customHeight="1" x14ac:dyDescent="0.15">
      <c r="A60" s="247" t="s">
        <v>36</v>
      </c>
      <c r="B60" s="309"/>
      <c r="C60" s="311" t="s">
        <v>38</v>
      </c>
      <c r="D60" s="278"/>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3"/>
      <c r="AD60" s="279" t="s">
        <v>577</v>
      </c>
      <c r="AE60" s="280"/>
      <c r="AF60" s="280"/>
      <c r="AG60" s="282" t="s">
        <v>608</v>
      </c>
      <c r="AH60" s="109"/>
      <c r="AI60" s="109"/>
      <c r="AJ60" s="109"/>
      <c r="AK60" s="109"/>
      <c r="AL60" s="109"/>
      <c r="AM60" s="109"/>
      <c r="AN60" s="109"/>
      <c r="AO60" s="109"/>
      <c r="AP60" s="109"/>
      <c r="AQ60" s="109"/>
      <c r="AR60" s="109"/>
      <c r="AS60" s="109"/>
      <c r="AT60" s="109"/>
      <c r="AU60" s="109"/>
      <c r="AV60" s="109"/>
      <c r="AW60" s="109"/>
      <c r="AX60" s="283"/>
    </row>
    <row r="61" spans="1:51" ht="35.25" customHeight="1" x14ac:dyDescent="0.15">
      <c r="A61" s="249"/>
      <c r="B61" s="310"/>
      <c r="C61" s="316"/>
      <c r="D61" s="317"/>
      <c r="E61" s="320" t="s">
        <v>231</v>
      </c>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2"/>
      <c r="AD61" s="272" t="s">
        <v>597</v>
      </c>
      <c r="AE61" s="273"/>
      <c r="AF61" s="323"/>
      <c r="AG61" s="314"/>
      <c r="AH61" s="112"/>
      <c r="AI61" s="112"/>
      <c r="AJ61" s="112"/>
      <c r="AK61" s="112"/>
      <c r="AL61" s="112"/>
      <c r="AM61" s="112"/>
      <c r="AN61" s="112"/>
      <c r="AO61" s="112"/>
      <c r="AP61" s="112"/>
      <c r="AQ61" s="112"/>
      <c r="AR61" s="112"/>
      <c r="AS61" s="112"/>
      <c r="AT61" s="112"/>
      <c r="AU61" s="112"/>
      <c r="AV61" s="112"/>
      <c r="AW61" s="112"/>
      <c r="AX61" s="315"/>
    </row>
    <row r="62" spans="1:51" ht="26.25" customHeight="1" x14ac:dyDescent="0.15">
      <c r="A62" s="249"/>
      <c r="B62" s="310"/>
      <c r="C62" s="318"/>
      <c r="D62" s="319"/>
      <c r="E62" s="324" t="s">
        <v>201</v>
      </c>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6"/>
      <c r="AD62" s="327" t="s">
        <v>598</v>
      </c>
      <c r="AE62" s="328"/>
      <c r="AF62" s="328"/>
      <c r="AG62" s="314"/>
      <c r="AH62" s="112"/>
      <c r="AI62" s="112"/>
      <c r="AJ62" s="112"/>
      <c r="AK62" s="112"/>
      <c r="AL62" s="112"/>
      <c r="AM62" s="112"/>
      <c r="AN62" s="112"/>
      <c r="AO62" s="112"/>
      <c r="AP62" s="112"/>
      <c r="AQ62" s="112"/>
      <c r="AR62" s="112"/>
      <c r="AS62" s="112"/>
      <c r="AT62" s="112"/>
      <c r="AU62" s="112"/>
      <c r="AV62" s="112"/>
      <c r="AW62" s="112"/>
      <c r="AX62" s="315"/>
    </row>
    <row r="63" spans="1:51" ht="26.25" customHeight="1" x14ac:dyDescent="0.15">
      <c r="A63" s="249"/>
      <c r="B63" s="250"/>
      <c r="C63" s="329" t="s">
        <v>39</v>
      </c>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256" t="s">
        <v>585</v>
      </c>
      <c r="AE63" s="257"/>
      <c r="AF63" s="257"/>
      <c r="AG63" s="259" t="s">
        <v>245</v>
      </c>
      <c r="AH63" s="260"/>
      <c r="AI63" s="260"/>
      <c r="AJ63" s="260"/>
      <c r="AK63" s="260"/>
      <c r="AL63" s="260"/>
      <c r="AM63" s="260"/>
      <c r="AN63" s="260"/>
      <c r="AO63" s="260"/>
      <c r="AP63" s="260"/>
      <c r="AQ63" s="260"/>
      <c r="AR63" s="260"/>
      <c r="AS63" s="260"/>
      <c r="AT63" s="260"/>
      <c r="AU63" s="260"/>
      <c r="AV63" s="260"/>
      <c r="AW63" s="260"/>
      <c r="AX63" s="261"/>
    </row>
    <row r="64" spans="1:51" ht="26.25" customHeight="1" x14ac:dyDescent="0.15">
      <c r="A64" s="249"/>
      <c r="B64" s="250"/>
      <c r="C64" s="270" t="s">
        <v>136</v>
      </c>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2" t="s">
        <v>577</v>
      </c>
      <c r="AE64" s="273"/>
      <c r="AF64" s="273"/>
      <c r="AG64" s="267" t="s">
        <v>599</v>
      </c>
      <c r="AH64" s="268"/>
      <c r="AI64" s="268"/>
      <c r="AJ64" s="268"/>
      <c r="AK64" s="268"/>
      <c r="AL64" s="268"/>
      <c r="AM64" s="268"/>
      <c r="AN64" s="268"/>
      <c r="AO64" s="268"/>
      <c r="AP64" s="268"/>
      <c r="AQ64" s="268"/>
      <c r="AR64" s="268"/>
      <c r="AS64" s="268"/>
      <c r="AT64" s="268"/>
      <c r="AU64" s="268"/>
      <c r="AV64" s="268"/>
      <c r="AW64" s="268"/>
      <c r="AX64" s="269"/>
    </row>
    <row r="65" spans="1:50" ht="26.25" customHeight="1" x14ac:dyDescent="0.15">
      <c r="A65" s="249"/>
      <c r="B65" s="250"/>
      <c r="C65" s="270" t="s">
        <v>35</v>
      </c>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2" t="s">
        <v>585</v>
      </c>
      <c r="AE65" s="273"/>
      <c r="AF65" s="273"/>
      <c r="AG65" s="267" t="s">
        <v>245</v>
      </c>
      <c r="AH65" s="268"/>
      <c r="AI65" s="268"/>
      <c r="AJ65" s="268"/>
      <c r="AK65" s="268"/>
      <c r="AL65" s="268"/>
      <c r="AM65" s="268"/>
      <c r="AN65" s="268"/>
      <c r="AO65" s="268"/>
      <c r="AP65" s="268"/>
      <c r="AQ65" s="268"/>
      <c r="AR65" s="268"/>
      <c r="AS65" s="268"/>
      <c r="AT65" s="268"/>
      <c r="AU65" s="268"/>
      <c r="AV65" s="268"/>
      <c r="AW65" s="268"/>
      <c r="AX65" s="269"/>
    </row>
    <row r="66" spans="1:50" ht="26.25" customHeight="1" x14ac:dyDescent="0.15">
      <c r="A66" s="249"/>
      <c r="B66" s="250"/>
      <c r="C66" s="270" t="s">
        <v>40</v>
      </c>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90"/>
      <c r="AD66" s="272" t="s">
        <v>577</v>
      </c>
      <c r="AE66" s="273"/>
      <c r="AF66" s="273"/>
      <c r="AG66" s="267" t="s">
        <v>600</v>
      </c>
      <c r="AH66" s="268"/>
      <c r="AI66" s="268"/>
      <c r="AJ66" s="268"/>
      <c r="AK66" s="268"/>
      <c r="AL66" s="268"/>
      <c r="AM66" s="268"/>
      <c r="AN66" s="268"/>
      <c r="AO66" s="268"/>
      <c r="AP66" s="268"/>
      <c r="AQ66" s="268"/>
      <c r="AR66" s="268"/>
      <c r="AS66" s="268"/>
      <c r="AT66" s="268"/>
      <c r="AU66" s="268"/>
      <c r="AV66" s="268"/>
      <c r="AW66" s="268"/>
      <c r="AX66" s="269"/>
    </row>
    <row r="67" spans="1:50" ht="26.25" customHeight="1" x14ac:dyDescent="0.15">
      <c r="A67" s="249"/>
      <c r="B67" s="250"/>
      <c r="C67" s="270" t="s">
        <v>209</v>
      </c>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90"/>
      <c r="AD67" s="291" t="s">
        <v>585</v>
      </c>
      <c r="AE67" s="292"/>
      <c r="AF67" s="292"/>
      <c r="AG67" s="293" t="s">
        <v>245</v>
      </c>
      <c r="AH67" s="294"/>
      <c r="AI67" s="294"/>
      <c r="AJ67" s="294"/>
      <c r="AK67" s="294"/>
      <c r="AL67" s="294"/>
      <c r="AM67" s="294"/>
      <c r="AN67" s="294"/>
      <c r="AO67" s="294"/>
      <c r="AP67" s="294"/>
      <c r="AQ67" s="294"/>
      <c r="AR67" s="294"/>
      <c r="AS67" s="294"/>
      <c r="AT67" s="294"/>
      <c r="AU67" s="294"/>
      <c r="AV67" s="294"/>
      <c r="AW67" s="294"/>
      <c r="AX67" s="295"/>
    </row>
    <row r="68" spans="1:50" ht="26.25" customHeight="1" x14ac:dyDescent="0.15">
      <c r="A68" s="249"/>
      <c r="B68" s="250"/>
      <c r="C68" s="350" t="s">
        <v>210</v>
      </c>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2"/>
      <c r="AD68" s="272" t="s">
        <v>585</v>
      </c>
      <c r="AE68" s="273"/>
      <c r="AF68" s="323"/>
      <c r="AG68" s="267" t="s">
        <v>245</v>
      </c>
      <c r="AH68" s="268"/>
      <c r="AI68" s="268"/>
      <c r="AJ68" s="268"/>
      <c r="AK68" s="268"/>
      <c r="AL68" s="268"/>
      <c r="AM68" s="268"/>
      <c r="AN68" s="268"/>
      <c r="AO68" s="268"/>
      <c r="AP68" s="268"/>
      <c r="AQ68" s="268"/>
      <c r="AR68" s="268"/>
      <c r="AS68" s="268"/>
      <c r="AT68" s="268"/>
      <c r="AU68" s="268"/>
      <c r="AV68" s="268"/>
      <c r="AW68" s="268"/>
      <c r="AX68" s="269"/>
    </row>
    <row r="69" spans="1:50" ht="26.25" customHeight="1" x14ac:dyDescent="0.15">
      <c r="A69" s="251"/>
      <c r="B69" s="252"/>
      <c r="C69" s="353" t="s">
        <v>202</v>
      </c>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5"/>
      <c r="AD69" s="284" t="s">
        <v>585</v>
      </c>
      <c r="AE69" s="285"/>
      <c r="AF69" s="286"/>
      <c r="AG69" s="287" t="s">
        <v>245</v>
      </c>
      <c r="AH69" s="288"/>
      <c r="AI69" s="288"/>
      <c r="AJ69" s="288"/>
      <c r="AK69" s="288"/>
      <c r="AL69" s="288"/>
      <c r="AM69" s="288"/>
      <c r="AN69" s="288"/>
      <c r="AO69" s="288"/>
      <c r="AP69" s="288"/>
      <c r="AQ69" s="288"/>
      <c r="AR69" s="288"/>
      <c r="AS69" s="288"/>
      <c r="AT69" s="288"/>
      <c r="AU69" s="288"/>
      <c r="AV69" s="288"/>
      <c r="AW69" s="288"/>
      <c r="AX69" s="289"/>
    </row>
    <row r="70" spans="1:50" ht="27" customHeight="1" x14ac:dyDescent="0.15">
      <c r="A70" s="247" t="s">
        <v>37</v>
      </c>
      <c r="B70" s="248"/>
      <c r="C70" s="253" t="s">
        <v>203</v>
      </c>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5"/>
      <c r="AD70" s="256" t="s">
        <v>577</v>
      </c>
      <c r="AE70" s="257"/>
      <c r="AF70" s="258"/>
      <c r="AG70" s="259" t="s">
        <v>601</v>
      </c>
      <c r="AH70" s="260"/>
      <c r="AI70" s="260"/>
      <c r="AJ70" s="260"/>
      <c r="AK70" s="260"/>
      <c r="AL70" s="260"/>
      <c r="AM70" s="260"/>
      <c r="AN70" s="260"/>
      <c r="AO70" s="260"/>
      <c r="AP70" s="260"/>
      <c r="AQ70" s="260"/>
      <c r="AR70" s="260"/>
      <c r="AS70" s="260"/>
      <c r="AT70" s="260"/>
      <c r="AU70" s="260"/>
      <c r="AV70" s="260"/>
      <c r="AW70" s="260"/>
      <c r="AX70" s="261"/>
    </row>
    <row r="71" spans="1:50" ht="35.25" customHeight="1" x14ac:dyDescent="0.15">
      <c r="A71" s="249"/>
      <c r="B71" s="250"/>
      <c r="C71" s="262" t="s">
        <v>42</v>
      </c>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4"/>
      <c r="AD71" s="265" t="s">
        <v>585</v>
      </c>
      <c r="AE71" s="266"/>
      <c r="AF71" s="266"/>
      <c r="AG71" s="267" t="s">
        <v>245</v>
      </c>
      <c r="AH71" s="268"/>
      <c r="AI71" s="268"/>
      <c r="AJ71" s="268"/>
      <c r="AK71" s="268"/>
      <c r="AL71" s="268"/>
      <c r="AM71" s="268"/>
      <c r="AN71" s="268"/>
      <c r="AO71" s="268"/>
      <c r="AP71" s="268"/>
      <c r="AQ71" s="268"/>
      <c r="AR71" s="268"/>
      <c r="AS71" s="268"/>
      <c r="AT71" s="268"/>
      <c r="AU71" s="268"/>
      <c r="AV71" s="268"/>
      <c r="AW71" s="268"/>
      <c r="AX71" s="269"/>
    </row>
    <row r="72" spans="1:50" ht="27" customHeight="1" x14ac:dyDescent="0.15">
      <c r="A72" s="249"/>
      <c r="B72" s="250"/>
      <c r="C72" s="270" t="s">
        <v>170</v>
      </c>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2" t="s">
        <v>577</v>
      </c>
      <c r="AE72" s="273"/>
      <c r="AF72" s="273"/>
      <c r="AG72" s="267" t="s">
        <v>602</v>
      </c>
      <c r="AH72" s="268"/>
      <c r="AI72" s="268"/>
      <c r="AJ72" s="268"/>
      <c r="AK72" s="268"/>
      <c r="AL72" s="268"/>
      <c r="AM72" s="268"/>
      <c r="AN72" s="268"/>
      <c r="AO72" s="268"/>
      <c r="AP72" s="268"/>
      <c r="AQ72" s="268"/>
      <c r="AR72" s="268"/>
      <c r="AS72" s="268"/>
      <c r="AT72" s="268"/>
      <c r="AU72" s="268"/>
      <c r="AV72" s="268"/>
      <c r="AW72" s="268"/>
      <c r="AX72" s="269"/>
    </row>
    <row r="73" spans="1:50" ht="39" customHeight="1" x14ac:dyDescent="0.15">
      <c r="A73" s="251"/>
      <c r="B73" s="252"/>
      <c r="C73" s="270" t="s">
        <v>41</v>
      </c>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2" t="s">
        <v>577</v>
      </c>
      <c r="AE73" s="273"/>
      <c r="AF73" s="273"/>
      <c r="AG73" s="296" t="s">
        <v>622</v>
      </c>
      <c r="AH73" s="115"/>
      <c r="AI73" s="115"/>
      <c r="AJ73" s="115"/>
      <c r="AK73" s="115"/>
      <c r="AL73" s="115"/>
      <c r="AM73" s="115"/>
      <c r="AN73" s="115"/>
      <c r="AO73" s="115"/>
      <c r="AP73" s="115"/>
      <c r="AQ73" s="115"/>
      <c r="AR73" s="115"/>
      <c r="AS73" s="115"/>
      <c r="AT73" s="115"/>
      <c r="AU73" s="115"/>
      <c r="AV73" s="115"/>
      <c r="AW73" s="115"/>
      <c r="AX73" s="297"/>
    </row>
    <row r="74" spans="1:50" ht="41.25" customHeight="1" x14ac:dyDescent="0.15">
      <c r="A74" s="274" t="s">
        <v>54</v>
      </c>
      <c r="B74" s="275"/>
      <c r="C74" s="276" t="s">
        <v>137</v>
      </c>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8"/>
      <c r="AD74" s="279" t="s">
        <v>585</v>
      </c>
      <c r="AE74" s="280"/>
      <c r="AF74" s="281"/>
      <c r="AG74" s="282" t="s">
        <v>617</v>
      </c>
      <c r="AH74" s="109"/>
      <c r="AI74" s="109"/>
      <c r="AJ74" s="109"/>
      <c r="AK74" s="109"/>
      <c r="AL74" s="109"/>
      <c r="AM74" s="109"/>
      <c r="AN74" s="109"/>
      <c r="AO74" s="109"/>
      <c r="AP74" s="109"/>
      <c r="AQ74" s="109"/>
      <c r="AR74" s="109"/>
      <c r="AS74" s="109"/>
      <c r="AT74" s="109"/>
      <c r="AU74" s="109"/>
      <c r="AV74" s="109"/>
      <c r="AW74" s="109"/>
      <c r="AX74" s="283"/>
    </row>
    <row r="75" spans="1:50" ht="80.25" customHeight="1" x14ac:dyDescent="0.15">
      <c r="A75" s="247" t="s">
        <v>45</v>
      </c>
      <c r="B75" s="670"/>
      <c r="C75" s="199" t="s">
        <v>49</v>
      </c>
      <c r="D75" s="499"/>
      <c r="E75" s="499"/>
      <c r="F75" s="500"/>
      <c r="G75" s="673" t="s">
        <v>607</v>
      </c>
      <c r="H75" s="673"/>
      <c r="I75" s="673"/>
      <c r="J75" s="673"/>
      <c r="K75" s="673"/>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673"/>
      <c r="AK75" s="673"/>
      <c r="AL75" s="673"/>
      <c r="AM75" s="673"/>
      <c r="AN75" s="673"/>
      <c r="AO75" s="673"/>
      <c r="AP75" s="673"/>
      <c r="AQ75" s="673"/>
      <c r="AR75" s="673"/>
      <c r="AS75" s="673"/>
      <c r="AT75" s="673"/>
      <c r="AU75" s="673"/>
      <c r="AV75" s="673"/>
      <c r="AW75" s="673"/>
      <c r="AX75" s="674"/>
    </row>
    <row r="76" spans="1:50" ht="67.5" customHeight="1" thickBot="1" x14ac:dyDescent="0.2">
      <c r="A76" s="671"/>
      <c r="B76" s="672"/>
      <c r="C76" s="675" t="s">
        <v>53</v>
      </c>
      <c r="D76" s="676"/>
      <c r="E76" s="676"/>
      <c r="F76" s="677"/>
      <c r="G76" s="678" t="s">
        <v>605</v>
      </c>
      <c r="H76" s="678"/>
      <c r="I76" s="678"/>
      <c r="J76" s="678"/>
      <c r="K76" s="678"/>
      <c r="L76" s="678"/>
      <c r="M76" s="678"/>
      <c r="N76" s="678"/>
      <c r="O76" s="678"/>
      <c r="P76" s="678"/>
      <c r="Q76" s="678"/>
      <c r="R76" s="678"/>
      <c r="S76" s="678"/>
      <c r="T76" s="678"/>
      <c r="U76" s="678"/>
      <c r="V76" s="678"/>
      <c r="W76" s="678"/>
      <c r="X76" s="678"/>
      <c r="Y76" s="678"/>
      <c r="Z76" s="678"/>
      <c r="AA76" s="678"/>
      <c r="AB76" s="678"/>
      <c r="AC76" s="678"/>
      <c r="AD76" s="678"/>
      <c r="AE76" s="678"/>
      <c r="AF76" s="678"/>
      <c r="AG76" s="678"/>
      <c r="AH76" s="678"/>
      <c r="AI76" s="678"/>
      <c r="AJ76" s="678"/>
      <c r="AK76" s="678"/>
      <c r="AL76" s="678"/>
      <c r="AM76" s="678"/>
      <c r="AN76" s="678"/>
      <c r="AO76" s="678"/>
      <c r="AP76" s="678"/>
      <c r="AQ76" s="678"/>
      <c r="AR76" s="678"/>
      <c r="AS76" s="678"/>
      <c r="AT76" s="678"/>
      <c r="AU76" s="678"/>
      <c r="AV76" s="678"/>
      <c r="AW76" s="678"/>
      <c r="AX76" s="679"/>
    </row>
    <row r="77" spans="1:50" ht="24" customHeight="1" x14ac:dyDescent="0.15">
      <c r="A77" s="660" t="s">
        <v>30</v>
      </c>
      <c r="B77" s="661"/>
      <c r="C77" s="661"/>
      <c r="D77" s="661"/>
      <c r="E77" s="661"/>
      <c r="F77" s="661"/>
      <c r="G77" s="661"/>
      <c r="H77" s="661"/>
      <c r="I77" s="661"/>
      <c r="J77" s="661"/>
      <c r="K77" s="661"/>
      <c r="L77" s="661"/>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2"/>
    </row>
    <row r="78" spans="1:50" ht="67.5" customHeight="1" thickBot="1" x14ac:dyDescent="0.2">
      <c r="A78" s="663" t="s">
        <v>619</v>
      </c>
      <c r="B78" s="664"/>
      <c r="C78" s="664"/>
      <c r="D78" s="664"/>
      <c r="E78" s="664"/>
      <c r="F78" s="664"/>
      <c r="G78" s="664"/>
      <c r="H78" s="664"/>
      <c r="I78" s="664"/>
      <c r="J78" s="664"/>
      <c r="K78" s="664"/>
      <c r="L78" s="664"/>
      <c r="M78" s="664"/>
      <c r="N78" s="664"/>
      <c r="O78" s="664"/>
      <c r="P78" s="664"/>
      <c r="Q78" s="664"/>
      <c r="R78" s="664"/>
      <c r="S78" s="664"/>
      <c r="T78" s="664"/>
      <c r="U78" s="664"/>
      <c r="V78" s="664"/>
      <c r="W78" s="664"/>
      <c r="X78" s="664"/>
      <c r="Y78" s="664"/>
      <c r="Z78" s="664"/>
      <c r="AA78" s="664"/>
      <c r="AB78" s="664"/>
      <c r="AC78" s="664"/>
      <c r="AD78" s="664"/>
      <c r="AE78" s="664"/>
      <c r="AF78" s="664"/>
      <c r="AG78" s="664"/>
      <c r="AH78" s="664"/>
      <c r="AI78" s="664"/>
      <c r="AJ78" s="664"/>
      <c r="AK78" s="664"/>
      <c r="AL78" s="664"/>
      <c r="AM78" s="664"/>
      <c r="AN78" s="664"/>
      <c r="AO78" s="664"/>
      <c r="AP78" s="664"/>
      <c r="AQ78" s="664"/>
      <c r="AR78" s="664"/>
      <c r="AS78" s="664"/>
      <c r="AT78" s="664"/>
      <c r="AU78" s="664"/>
      <c r="AV78" s="664"/>
      <c r="AW78" s="664"/>
      <c r="AX78" s="665"/>
    </row>
    <row r="79" spans="1:50" ht="24.75" customHeight="1" x14ac:dyDescent="0.15">
      <c r="A79" s="666" t="s">
        <v>31</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667"/>
      <c r="AP79" s="667"/>
      <c r="AQ79" s="667"/>
      <c r="AR79" s="667"/>
      <c r="AS79" s="667"/>
      <c r="AT79" s="667"/>
      <c r="AU79" s="667"/>
      <c r="AV79" s="667"/>
      <c r="AW79" s="667"/>
      <c r="AX79" s="668"/>
    </row>
    <row r="80" spans="1:50" ht="67.5" customHeight="1" thickBot="1" x14ac:dyDescent="0.2">
      <c r="A80" s="232" t="s">
        <v>620</v>
      </c>
      <c r="B80" s="233"/>
      <c r="C80" s="233"/>
      <c r="D80" s="233"/>
      <c r="E80" s="234"/>
      <c r="F80" s="669" t="s">
        <v>624</v>
      </c>
      <c r="G80" s="664"/>
      <c r="H80" s="664"/>
      <c r="I80" s="664"/>
      <c r="J80" s="664"/>
      <c r="K80" s="664"/>
      <c r="L80" s="664"/>
      <c r="M80" s="664"/>
      <c r="N80" s="664"/>
      <c r="O80" s="664"/>
      <c r="P80" s="664"/>
      <c r="Q80" s="664"/>
      <c r="R80" s="664"/>
      <c r="S80" s="664"/>
      <c r="T80" s="664"/>
      <c r="U80" s="664"/>
      <c r="V80" s="664"/>
      <c r="W80" s="664"/>
      <c r="X80" s="664"/>
      <c r="Y80" s="664"/>
      <c r="Z80" s="664"/>
      <c r="AA80" s="664"/>
      <c r="AB80" s="664"/>
      <c r="AC80" s="664"/>
      <c r="AD80" s="664"/>
      <c r="AE80" s="664"/>
      <c r="AF80" s="664"/>
      <c r="AG80" s="664"/>
      <c r="AH80" s="664"/>
      <c r="AI80" s="664"/>
      <c r="AJ80" s="664"/>
      <c r="AK80" s="664"/>
      <c r="AL80" s="664"/>
      <c r="AM80" s="664"/>
      <c r="AN80" s="664"/>
      <c r="AO80" s="664"/>
      <c r="AP80" s="664"/>
      <c r="AQ80" s="664"/>
      <c r="AR80" s="664"/>
      <c r="AS80" s="664"/>
      <c r="AT80" s="664"/>
      <c r="AU80" s="664"/>
      <c r="AV80" s="664"/>
      <c r="AW80" s="664"/>
      <c r="AX80" s="665"/>
    </row>
    <row r="81" spans="1:52" ht="24.75" customHeight="1" x14ac:dyDescent="0.15">
      <c r="A81" s="666" t="s">
        <v>43</v>
      </c>
      <c r="B81" s="667"/>
      <c r="C81" s="667"/>
      <c r="D81" s="667"/>
      <c r="E81" s="667"/>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8"/>
    </row>
    <row r="82" spans="1:52" ht="128.25" customHeight="1" thickBot="1" x14ac:dyDescent="0.2">
      <c r="A82" s="232" t="s">
        <v>232</v>
      </c>
      <c r="B82" s="233"/>
      <c r="C82" s="233"/>
      <c r="D82" s="233"/>
      <c r="E82" s="234"/>
      <c r="F82" s="235" t="s">
        <v>626</v>
      </c>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7"/>
    </row>
    <row r="83" spans="1:52" ht="24.75" customHeight="1" x14ac:dyDescent="0.15">
      <c r="A83" s="238" t="s">
        <v>32</v>
      </c>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row>
    <row r="84" spans="1:52" ht="81" customHeight="1" thickBot="1" x14ac:dyDescent="0.2">
      <c r="A84" s="241" t="s">
        <v>623</v>
      </c>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3"/>
    </row>
    <row r="85" spans="1:52" ht="24.75" customHeight="1" x14ac:dyDescent="0.15">
      <c r="A85" s="244" t="s">
        <v>212</v>
      </c>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6"/>
      <c r="AZ85" s="10"/>
    </row>
    <row r="86" spans="1:52" ht="24.75" customHeight="1" x14ac:dyDescent="0.15">
      <c r="A86" s="173" t="s">
        <v>552</v>
      </c>
      <c r="B86" s="173"/>
      <c r="C86" s="173"/>
      <c r="D86" s="173"/>
      <c r="E86" s="230" t="s">
        <v>562</v>
      </c>
      <c r="F86" s="61"/>
      <c r="G86" s="61"/>
      <c r="H86" s="55"/>
      <c r="I86" s="61" t="s">
        <v>576</v>
      </c>
      <c r="J86" s="61"/>
      <c r="K86" s="55"/>
      <c r="L86" s="231">
        <v>5</v>
      </c>
      <c r="M86" s="231"/>
      <c r="N86" s="55" t="str">
        <f>IF(O86="","","-")</f>
        <v/>
      </c>
      <c r="O86" s="228"/>
      <c r="P86" s="229"/>
      <c r="Q86" s="230"/>
      <c r="R86" s="61"/>
      <c r="S86" s="61"/>
      <c r="T86" s="55" t="str">
        <f>IF(Q86="","","-")</f>
        <v/>
      </c>
      <c r="U86" s="61"/>
      <c r="V86" s="61"/>
      <c r="W86" s="55" t="str">
        <f>IF(U86="","","-")</f>
        <v/>
      </c>
      <c r="X86" s="231"/>
      <c r="Y86" s="231"/>
      <c r="Z86" s="55" t="str">
        <f>IF(AA86="","","-")</f>
        <v/>
      </c>
      <c r="AA86" s="228"/>
      <c r="AB86" s="229"/>
      <c r="AC86" s="230"/>
      <c r="AD86" s="61"/>
      <c r="AE86" s="61"/>
      <c r="AF86" s="55" t="str">
        <f>IF(AC86="","","-")</f>
        <v/>
      </c>
      <c r="AG86" s="61"/>
      <c r="AH86" s="61"/>
      <c r="AI86" s="55" t="str">
        <f>IF(AG86="","","-")</f>
        <v/>
      </c>
      <c r="AJ86" s="231"/>
      <c r="AK86" s="231"/>
      <c r="AL86" s="55" t="str">
        <f>IF(AM86="","","-")</f>
        <v/>
      </c>
      <c r="AM86" s="228"/>
      <c r="AN86" s="229"/>
      <c r="AO86" s="230"/>
      <c r="AP86" s="61"/>
      <c r="AQ86" s="55" t="str">
        <f>IF(AO86="","","-")</f>
        <v/>
      </c>
      <c r="AR86" s="61"/>
      <c r="AS86" s="61"/>
      <c r="AT86" s="55" t="str">
        <f>IF(AR86="","","-")</f>
        <v/>
      </c>
      <c r="AU86" s="231"/>
      <c r="AV86" s="231"/>
      <c r="AW86" s="55" t="str">
        <f>IF(AX86="","","-")</f>
        <v/>
      </c>
      <c r="AX86" s="57"/>
    </row>
    <row r="87" spans="1:52" ht="24.75" customHeight="1" x14ac:dyDescent="0.15">
      <c r="A87" s="173" t="s">
        <v>345</v>
      </c>
      <c r="B87" s="173"/>
      <c r="C87" s="173"/>
      <c r="D87" s="173"/>
      <c r="E87" s="59">
        <v>2021</v>
      </c>
      <c r="F87" s="60"/>
      <c r="G87" s="61" t="s">
        <v>578</v>
      </c>
      <c r="H87" s="61"/>
      <c r="I87" s="61"/>
      <c r="J87" s="60" t="s">
        <v>503</v>
      </c>
      <c r="K87" s="60"/>
      <c r="L87" s="231">
        <v>2</v>
      </c>
      <c r="M87" s="231"/>
      <c r="N87" s="231"/>
      <c r="O87" s="60"/>
      <c r="P87" s="60"/>
      <c r="Q87" s="59"/>
      <c r="R87" s="60"/>
      <c r="S87" s="61"/>
      <c r="T87" s="61"/>
      <c r="U87" s="61"/>
      <c r="V87" s="60"/>
      <c r="W87" s="60"/>
      <c r="X87" s="231"/>
      <c r="Y87" s="231"/>
      <c r="Z87" s="231"/>
      <c r="AA87" s="60"/>
      <c r="AB87" s="214"/>
      <c r="AC87" s="59"/>
      <c r="AD87" s="60"/>
      <c r="AE87" s="61"/>
      <c r="AF87" s="61"/>
      <c r="AG87" s="61"/>
      <c r="AH87" s="60"/>
      <c r="AI87" s="60"/>
      <c r="AJ87" s="231"/>
      <c r="AK87" s="231"/>
      <c r="AL87" s="231"/>
      <c r="AM87" s="60"/>
      <c r="AN87" s="214"/>
      <c r="AO87" s="59"/>
      <c r="AP87" s="60"/>
      <c r="AQ87" s="61"/>
      <c r="AR87" s="61"/>
      <c r="AS87" s="61"/>
      <c r="AT87" s="60"/>
      <c r="AU87" s="60"/>
      <c r="AV87" s="231"/>
      <c r="AW87" s="231"/>
      <c r="AX87" s="57"/>
    </row>
    <row r="88" spans="1:52" ht="28.35" customHeight="1" x14ac:dyDescent="0.15">
      <c r="A88" s="215" t="s">
        <v>233</v>
      </c>
      <c r="B88" s="216"/>
      <c r="C88" s="216"/>
      <c r="D88" s="216"/>
      <c r="E88" s="216"/>
      <c r="F88" s="217"/>
      <c r="G88" s="43" t="s">
        <v>554</v>
      </c>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2" ht="28.35" customHeight="1" x14ac:dyDescent="0.15">
      <c r="A89" s="215"/>
      <c r="B89" s="216"/>
      <c r="C89" s="216"/>
      <c r="D89" s="216"/>
      <c r="E89" s="216"/>
      <c r="F89" s="217"/>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2" ht="28.35" customHeight="1" x14ac:dyDescent="0.15">
      <c r="A90" s="215"/>
      <c r="B90" s="216"/>
      <c r="C90" s="216"/>
      <c r="D90" s="216"/>
      <c r="E90" s="216"/>
      <c r="F90" s="217"/>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2" ht="28.35" customHeight="1" x14ac:dyDescent="0.15">
      <c r="A91" s="215"/>
      <c r="B91" s="216"/>
      <c r="C91" s="216"/>
      <c r="D91" s="216"/>
      <c r="E91" s="216"/>
      <c r="F91" s="217"/>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2" ht="27.75" customHeight="1" x14ac:dyDescent="0.15">
      <c r="A92" s="215"/>
      <c r="B92" s="216"/>
      <c r="C92" s="216"/>
      <c r="D92" s="216"/>
      <c r="E92" s="216"/>
      <c r="F92" s="217"/>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2" ht="28.35" customHeight="1" x14ac:dyDescent="0.15">
      <c r="A93" s="215"/>
      <c r="B93" s="216"/>
      <c r="C93" s="216"/>
      <c r="D93" s="216"/>
      <c r="E93" s="216"/>
      <c r="F93" s="217"/>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2" ht="28.35" customHeight="1" x14ac:dyDescent="0.15">
      <c r="A94" s="215"/>
      <c r="B94" s="216"/>
      <c r="C94" s="216"/>
      <c r="D94" s="216"/>
      <c r="E94" s="216"/>
      <c r="F94" s="217"/>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7.75" customHeight="1" x14ac:dyDescent="0.15">
      <c r="A95" s="215"/>
      <c r="B95" s="216"/>
      <c r="C95" s="216"/>
      <c r="D95" s="216"/>
      <c r="E95" s="216"/>
      <c r="F95" s="217"/>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215"/>
      <c r="B96" s="216"/>
      <c r="C96" s="216"/>
      <c r="D96" s="216"/>
      <c r="E96" s="216"/>
      <c r="F96" s="217"/>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8.35" customHeight="1" x14ac:dyDescent="0.15">
      <c r="A97" s="215"/>
      <c r="B97" s="216"/>
      <c r="C97" s="216"/>
      <c r="D97" s="216"/>
      <c r="E97" s="216"/>
      <c r="F97" s="217"/>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1" ht="27.75" customHeight="1" thickBot="1" x14ac:dyDescent="0.2">
      <c r="A98" s="215"/>
      <c r="B98" s="216"/>
      <c r="C98" s="216"/>
      <c r="D98" s="216"/>
      <c r="E98" s="216"/>
      <c r="F98" s="217"/>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1" ht="34.15" customHeight="1" x14ac:dyDescent="0.15">
      <c r="A99" s="218" t="s">
        <v>235</v>
      </c>
      <c r="B99" s="219"/>
      <c r="C99" s="219"/>
      <c r="D99" s="219"/>
      <c r="E99" s="219"/>
      <c r="F99" s="220"/>
      <c r="G99" s="224" t="s">
        <v>627</v>
      </c>
      <c r="H99" s="225"/>
      <c r="I99" s="225"/>
      <c r="J99" s="225"/>
      <c r="K99" s="225"/>
      <c r="L99" s="225"/>
      <c r="M99" s="225"/>
      <c r="N99" s="225"/>
      <c r="O99" s="225"/>
      <c r="P99" s="225"/>
      <c r="Q99" s="225"/>
      <c r="R99" s="225"/>
      <c r="S99" s="225"/>
      <c r="T99" s="225"/>
      <c r="U99" s="225"/>
      <c r="V99" s="225"/>
      <c r="W99" s="225"/>
      <c r="X99" s="225"/>
      <c r="Y99" s="225"/>
      <c r="Z99" s="225"/>
      <c r="AA99" s="225"/>
      <c r="AB99" s="226"/>
      <c r="AC99" s="224" t="s">
        <v>245</v>
      </c>
      <c r="AD99" s="225"/>
      <c r="AE99" s="225"/>
      <c r="AF99" s="225"/>
      <c r="AG99" s="225"/>
      <c r="AH99" s="225"/>
      <c r="AI99" s="225"/>
      <c r="AJ99" s="225"/>
      <c r="AK99" s="225"/>
      <c r="AL99" s="225"/>
      <c r="AM99" s="225"/>
      <c r="AN99" s="225"/>
      <c r="AO99" s="225"/>
      <c r="AP99" s="225"/>
      <c r="AQ99" s="225"/>
      <c r="AR99" s="225"/>
      <c r="AS99" s="225"/>
      <c r="AT99" s="225"/>
      <c r="AU99" s="225"/>
      <c r="AV99" s="225"/>
      <c r="AW99" s="225"/>
      <c r="AX99" s="227"/>
    </row>
    <row r="100" spans="1:51" ht="24.75" customHeight="1" x14ac:dyDescent="0.15">
      <c r="A100" s="221"/>
      <c r="B100" s="222"/>
      <c r="C100" s="222"/>
      <c r="D100" s="222"/>
      <c r="E100" s="222"/>
      <c r="F100" s="223"/>
      <c r="G100" s="199" t="s">
        <v>15</v>
      </c>
      <c r="H100" s="200"/>
      <c r="I100" s="200"/>
      <c r="J100" s="200"/>
      <c r="K100" s="200"/>
      <c r="L100" s="201" t="s">
        <v>16</v>
      </c>
      <c r="M100" s="200"/>
      <c r="N100" s="200"/>
      <c r="O100" s="200"/>
      <c r="P100" s="200"/>
      <c r="Q100" s="200"/>
      <c r="R100" s="200"/>
      <c r="S100" s="200"/>
      <c r="T100" s="200"/>
      <c r="U100" s="200"/>
      <c r="V100" s="200"/>
      <c r="W100" s="200"/>
      <c r="X100" s="202"/>
      <c r="Y100" s="196" t="s">
        <v>17</v>
      </c>
      <c r="Z100" s="197"/>
      <c r="AA100" s="197"/>
      <c r="AB100" s="198"/>
      <c r="AC100" s="199" t="s">
        <v>15</v>
      </c>
      <c r="AD100" s="200"/>
      <c r="AE100" s="200"/>
      <c r="AF100" s="200"/>
      <c r="AG100" s="200"/>
      <c r="AH100" s="201" t="s">
        <v>16</v>
      </c>
      <c r="AI100" s="200"/>
      <c r="AJ100" s="200"/>
      <c r="AK100" s="200"/>
      <c r="AL100" s="200"/>
      <c r="AM100" s="200"/>
      <c r="AN100" s="200"/>
      <c r="AO100" s="200"/>
      <c r="AP100" s="200"/>
      <c r="AQ100" s="200"/>
      <c r="AR100" s="200"/>
      <c r="AS100" s="200"/>
      <c r="AT100" s="202"/>
      <c r="AU100" s="196" t="s">
        <v>17</v>
      </c>
      <c r="AV100" s="197"/>
      <c r="AW100" s="197"/>
      <c r="AX100" s="203"/>
    </row>
    <row r="101" spans="1:51" ht="24.75" customHeight="1" x14ac:dyDescent="0.15">
      <c r="A101" s="221"/>
      <c r="B101" s="222"/>
      <c r="C101" s="222"/>
      <c r="D101" s="222"/>
      <c r="E101" s="222"/>
      <c r="F101" s="223"/>
      <c r="G101" s="204" t="s">
        <v>587</v>
      </c>
      <c r="H101" s="205"/>
      <c r="I101" s="205"/>
      <c r="J101" s="205"/>
      <c r="K101" s="206"/>
      <c r="L101" s="207" t="s">
        <v>590</v>
      </c>
      <c r="M101" s="208"/>
      <c r="N101" s="208"/>
      <c r="O101" s="208"/>
      <c r="P101" s="208"/>
      <c r="Q101" s="208"/>
      <c r="R101" s="208"/>
      <c r="S101" s="208"/>
      <c r="T101" s="208"/>
      <c r="U101" s="208"/>
      <c r="V101" s="208"/>
      <c r="W101" s="208"/>
      <c r="X101" s="209"/>
      <c r="Y101" s="210">
        <v>9.1999999999999993</v>
      </c>
      <c r="Z101" s="211"/>
      <c r="AA101" s="211"/>
      <c r="AB101" s="212"/>
      <c r="AC101" s="204" t="s">
        <v>617</v>
      </c>
      <c r="AD101" s="205"/>
      <c r="AE101" s="205"/>
      <c r="AF101" s="205"/>
      <c r="AG101" s="206"/>
      <c r="AH101" s="207" t="s">
        <v>617</v>
      </c>
      <c r="AI101" s="208"/>
      <c r="AJ101" s="208"/>
      <c r="AK101" s="208"/>
      <c r="AL101" s="208"/>
      <c r="AM101" s="208"/>
      <c r="AN101" s="208"/>
      <c r="AO101" s="208"/>
      <c r="AP101" s="208"/>
      <c r="AQ101" s="208"/>
      <c r="AR101" s="208"/>
      <c r="AS101" s="208"/>
      <c r="AT101" s="209"/>
      <c r="AU101" s="210" t="s">
        <v>617</v>
      </c>
      <c r="AV101" s="211"/>
      <c r="AW101" s="211"/>
      <c r="AX101" s="213"/>
    </row>
    <row r="102" spans="1:51" ht="24.75" customHeight="1" x14ac:dyDescent="0.15">
      <c r="A102" s="221"/>
      <c r="B102" s="222"/>
      <c r="C102" s="222"/>
      <c r="D102" s="222"/>
      <c r="E102" s="222"/>
      <c r="F102" s="223"/>
      <c r="G102" s="192" t="s">
        <v>588</v>
      </c>
      <c r="H102" s="193"/>
      <c r="I102" s="193"/>
      <c r="J102" s="193"/>
      <c r="K102" s="194"/>
      <c r="L102" s="186" t="s">
        <v>591</v>
      </c>
      <c r="M102" s="187"/>
      <c r="N102" s="187"/>
      <c r="O102" s="187"/>
      <c r="P102" s="187"/>
      <c r="Q102" s="187"/>
      <c r="R102" s="187"/>
      <c r="S102" s="187"/>
      <c r="T102" s="187"/>
      <c r="U102" s="187"/>
      <c r="V102" s="187"/>
      <c r="W102" s="187"/>
      <c r="X102" s="188"/>
      <c r="Y102" s="189">
        <v>0.3</v>
      </c>
      <c r="Z102" s="190"/>
      <c r="AA102" s="190"/>
      <c r="AB102" s="195"/>
      <c r="AC102" s="192" t="s">
        <v>617</v>
      </c>
      <c r="AD102" s="193"/>
      <c r="AE102" s="193"/>
      <c r="AF102" s="193"/>
      <c r="AG102" s="194"/>
      <c r="AH102" s="186" t="s">
        <v>617</v>
      </c>
      <c r="AI102" s="187"/>
      <c r="AJ102" s="187"/>
      <c r="AK102" s="187"/>
      <c r="AL102" s="187"/>
      <c r="AM102" s="187"/>
      <c r="AN102" s="187"/>
      <c r="AO102" s="187"/>
      <c r="AP102" s="187"/>
      <c r="AQ102" s="187"/>
      <c r="AR102" s="187"/>
      <c r="AS102" s="187"/>
      <c r="AT102" s="188"/>
      <c r="AU102" s="189" t="s">
        <v>617</v>
      </c>
      <c r="AV102" s="190"/>
      <c r="AW102" s="190"/>
      <c r="AX102" s="191"/>
    </row>
    <row r="103" spans="1:51" ht="24.75" customHeight="1" x14ac:dyDescent="0.15">
      <c r="A103" s="221"/>
      <c r="B103" s="222"/>
      <c r="C103" s="222"/>
      <c r="D103" s="222"/>
      <c r="E103" s="222"/>
      <c r="F103" s="223"/>
      <c r="G103" s="192" t="s">
        <v>589</v>
      </c>
      <c r="H103" s="193"/>
      <c r="I103" s="193"/>
      <c r="J103" s="193"/>
      <c r="K103" s="194"/>
      <c r="L103" s="186" t="s">
        <v>592</v>
      </c>
      <c r="M103" s="187"/>
      <c r="N103" s="187"/>
      <c r="O103" s="187"/>
      <c r="P103" s="187"/>
      <c r="Q103" s="187"/>
      <c r="R103" s="187"/>
      <c r="S103" s="187"/>
      <c r="T103" s="187"/>
      <c r="U103" s="187"/>
      <c r="V103" s="187"/>
      <c r="W103" s="187"/>
      <c r="X103" s="188"/>
      <c r="Y103" s="189">
        <v>15.4</v>
      </c>
      <c r="Z103" s="190"/>
      <c r="AA103" s="190"/>
      <c r="AB103" s="195"/>
      <c r="AC103" s="192" t="s">
        <v>617</v>
      </c>
      <c r="AD103" s="193"/>
      <c r="AE103" s="193"/>
      <c r="AF103" s="193"/>
      <c r="AG103" s="194"/>
      <c r="AH103" s="186" t="s">
        <v>617</v>
      </c>
      <c r="AI103" s="187"/>
      <c r="AJ103" s="187"/>
      <c r="AK103" s="187"/>
      <c r="AL103" s="187"/>
      <c r="AM103" s="187"/>
      <c r="AN103" s="187"/>
      <c r="AO103" s="187"/>
      <c r="AP103" s="187"/>
      <c r="AQ103" s="187"/>
      <c r="AR103" s="187"/>
      <c r="AS103" s="187"/>
      <c r="AT103" s="188"/>
      <c r="AU103" s="189" t="s">
        <v>617</v>
      </c>
      <c r="AV103" s="190"/>
      <c r="AW103" s="190"/>
      <c r="AX103" s="191"/>
    </row>
    <row r="104" spans="1:51" ht="24.75" customHeight="1" x14ac:dyDescent="0.15">
      <c r="A104" s="221"/>
      <c r="B104" s="222"/>
      <c r="C104" s="222"/>
      <c r="D104" s="222"/>
      <c r="E104" s="222"/>
      <c r="F104" s="223"/>
      <c r="G104" s="177" t="s">
        <v>18</v>
      </c>
      <c r="H104" s="178"/>
      <c r="I104" s="178"/>
      <c r="J104" s="178"/>
      <c r="K104" s="178"/>
      <c r="L104" s="179"/>
      <c r="M104" s="180"/>
      <c r="N104" s="180"/>
      <c r="O104" s="180"/>
      <c r="P104" s="180"/>
      <c r="Q104" s="180"/>
      <c r="R104" s="180"/>
      <c r="S104" s="180"/>
      <c r="T104" s="180"/>
      <c r="U104" s="180"/>
      <c r="V104" s="180"/>
      <c r="W104" s="180"/>
      <c r="X104" s="181"/>
      <c r="Y104" s="182">
        <f>SUM(Y101:AB103)</f>
        <v>24.9</v>
      </c>
      <c r="Z104" s="183"/>
      <c r="AA104" s="183"/>
      <c r="AB104" s="184"/>
      <c r="AC104" s="177" t="s">
        <v>18</v>
      </c>
      <c r="AD104" s="178"/>
      <c r="AE104" s="178"/>
      <c r="AF104" s="178"/>
      <c r="AG104" s="178"/>
      <c r="AH104" s="179"/>
      <c r="AI104" s="180"/>
      <c r="AJ104" s="180"/>
      <c r="AK104" s="180"/>
      <c r="AL104" s="180"/>
      <c r="AM104" s="180"/>
      <c r="AN104" s="180"/>
      <c r="AO104" s="180"/>
      <c r="AP104" s="180"/>
      <c r="AQ104" s="180"/>
      <c r="AR104" s="180"/>
      <c r="AS104" s="180"/>
      <c r="AT104" s="181"/>
      <c r="AU104" s="182">
        <f>SUM(AU101:AX103)</f>
        <v>0</v>
      </c>
      <c r="AV104" s="183"/>
      <c r="AW104" s="183"/>
      <c r="AX104" s="185"/>
    </row>
    <row r="105" spans="1:51" ht="24.75" customHeight="1" x14ac:dyDescent="0.15">
      <c r="A105" s="4"/>
      <c r="B105" s="4"/>
      <c r="C105" s="4"/>
      <c r="D105" s="4"/>
      <c r="E105" s="4"/>
      <c r="F105" s="4"/>
      <c r="G105" s="7"/>
      <c r="H105" s="7"/>
      <c r="I105" s="7"/>
      <c r="J105" s="7"/>
      <c r="K105" s="7"/>
      <c r="L105" s="3"/>
      <c r="M105" s="7"/>
      <c r="N105" s="7"/>
      <c r="O105" s="7"/>
      <c r="P105" s="7"/>
      <c r="Q105" s="7"/>
      <c r="R105" s="7"/>
      <c r="S105" s="7"/>
      <c r="T105" s="7"/>
      <c r="U105" s="7"/>
      <c r="V105" s="7"/>
      <c r="W105" s="7"/>
      <c r="X105" s="7"/>
      <c r="Y105" s="8"/>
      <c r="Z105" s="8"/>
      <c r="AA105" s="8"/>
      <c r="AB105" s="8"/>
      <c r="AC105" s="7"/>
      <c r="AD105" s="7"/>
      <c r="AE105" s="7"/>
      <c r="AF105" s="7"/>
      <c r="AG105" s="7"/>
      <c r="AH105" s="3"/>
      <c r="AI105" s="7"/>
      <c r="AJ105" s="7"/>
      <c r="AK105" s="7"/>
      <c r="AL105" s="7"/>
      <c r="AM105" s="7"/>
      <c r="AN105" s="7"/>
      <c r="AO105" s="7"/>
      <c r="AP105" s="7"/>
      <c r="AQ105" s="7"/>
      <c r="AR105" s="7"/>
      <c r="AS105" s="7"/>
      <c r="AT105" s="7"/>
      <c r="AU105" s="8"/>
      <c r="AV105" s="8"/>
      <c r="AW105" s="8"/>
      <c r="AX105" s="8"/>
    </row>
    <row r="106" spans="1:51" ht="24.75" customHeight="1" x14ac:dyDescent="0.15"/>
    <row r="107" spans="1:51" ht="24.75" customHeight="1" x14ac:dyDescent="0.15">
      <c r="A107" s="9"/>
      <c r="B107" s="1" t="s">
        <v>26</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spans="1:51" ht="24.75" customHeight="1" x14ac:dyDescent="0.15">
      <c r="A108" s="9"/>
      <c r="B108" s="36" t="s">
        <v>216</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spans="1:51" ht="59.25" customHeight="1" x14ac:dyDescent="0.15">
      <c r="A109" s="171"/>
      <c r="B109" s="171"/>
      <c r="C109" s="171" t="s">
        <v>24</v>
      </c>
      <c r="D109" s="171"/>
      <c r="E109" s="171"/>
      <c r="F109" s="171"/>
      <c r="G109" s="171"/>
      <c r="H109" s="171"/>
      <c r="I109" s="171"/>
      <c r="J109" s="172" t="s">
        <v>184</v>
      </c>
      <c r="K109" s="173"/>
      <c r="L109" s="173"/>
      <c r="M109" s="173"/>
      <c r="N109" s="173"/>
      <c r="O109" s="173"/>
      <c r="P109" s="97" t="s">
        <v>25</v>
      </c>
      <c r="Q109" s="97"/>
      <c r="R109" s="97"/>
      <c r="S109" s="97"/>
      <c r="T109" s="97"/>
      <c r="U109" s="97"/>
      <c r="V109" s="97"/>
      <c r="W109" s="97"/>
      <c r="X109" s="97"/>
      <c r="Y109" s="174" t="s">
        <v>183</v>
      </c>
      <c r="Z109" s="175"/>
      <c r="AA109" s="175"/>
      <c r="AB109" s="175"/>
      <c r="AC109" s="172" t="s">
        <v>208</v>
      </c>
      <c r="AD109" s="172"/>
      <c r="AE109" s="172"/>
      <c r="AF109" s="172"/>
      <c r="AG109" s="172"/>
      <c r="AH109" s="174" t="s">
        <v>221</v>
      </c>
      <c r="AI109" s="171"/>
      <c r="AJ109" s="171"/>
      <c r="AK109" s="171"/>
      <c r="AL109" s="171" t="s">
        <v>19</v>
      </c>
      <c r="AM109" s="171"/>
      <c r="AN109" s="171"/>
      <c r="AO109" s="176"/>
      <c r="AP109" s="170" t="s">
        <v>185</v>
      </c>
      <c r="AQ109" s="170"/>
      <c r="AR109" s="170"/>
      <c r="AS109" s="170"/>
      <c r="AT109" s="170"/>
      <c r="AU109" s="170"/>
      <c r="AV109" s="170"/>
      <c r="AW109" s="170"/>
      <c r="AX109" s="170"/>
    </row>
    <row r="110" spans="1:51" ht="64.5" customHeight="1" x14ac:dyDescent="0.15">
      <c r="A110" s="153">
        <v>1</v>
      </c>
      <c r="B110" s="153">
        <v>1</v>
      </c>
      <c r="C110" s="154" t="s">
        <v>628</v>
      </c>
      <c r="D110" s="155"/>
      <c r="E110" s="155"/>
      <c r="F110" s="155"/>
      <c r="G110" s="155"/>
      <c r="H110" s="155"/>
      <c r="I110" s="155"/>
      <c r="J110" s="156">
        <v>5011105004806</v>
      </c>
      <c r="K110" s="157"/>
      <c r="L110" s="157"/>
      <c r="M110" s="157"/>
      <c r="N110" s="157"/>
      <c r="O110" s="157"/>
      <c r="P110" s="158" t="s">
        <v>613</v>
      </c>
      <c r="Q110" s="159"/>
      <c r="R110" s="159"/>
      <c r="S110" s="159"/>
      <c r="T110" s="159"/>
      <c r="U110" s="159"/>
      <c r="V110" s="159"/>
      <c r="W110" s="159"/>
      <c r="X110" s="159"/>
      <c r="Y110" s="160">
        <v>24.9</v>
      </c>
      <c r="Z110" s="161"/>
      <c r="AA110" s="161"/>
      <c r="AB110" s="162"/>
      <c r="AC110" s="163" t="s">
        <v>223</v>
      </c>
      <c r="AD110" s="164"/>
      <c r="AE110" s="164"/>
      <c r="AF110" s="164"/>
      <c r="AG110" s="165"/>
      <c r="AH110" s="168">
        <v>1</v>
      </c>
      <c r="AI110" s="169"/>
      <c r="AJ110" s="169"/>
      <c r="AK110" s="169"/>
      <c r="AL110" s="150">
        <v>99.5</v>
      </c>
      <c r="AM110" s="151"/>
      <c r="AN110" s="151"/>
      <c r="AO110" s="152"/>
      <c r="AP110" s="149" t="s">
        <v>245</v>
      </c>
      <c r="AQ110" s="149"/>
      <c r="AR110" s="149"/>
      <c r="AS110" s="149"/>
      <c r="AT110" s="149"/>
      <c r="AU110" s="149"/>
      <c r="AV110" s="149"/>
      <c r="AW110" s="149"/>
      <c r="AX110" s="149"/>
    </row>
    <row r="111" spans="1:51" ht="64.5" customHeight="1" x14ac:dyDescent="0.15">
      <c r="A111" s="153">
        <v>2</v>
      </c>
      <c r="B111" s="153">
        <v>1</v>
      </c>
      <c r="C111" s="154" t="s">
        <v>596</v>
      </c>
      <c r="D111" s="155"/>
      <c r="E111" s="155"/>
      <c r="F111" s="155"/>
      <c r="G111" s="155"/>
      <c r="H111" s="155"/>
      <c r="I111" s="155"/>
      <c r="J111" s="156">
        <v>2360005003753</v>
      </c>
      <c r="K111" s="157"/>
      <c r="L111" s="157"/>
      <c r="M111" s="157"/>
      <c r="N111" s="157"/>
      <c r="O111" s="157"/>
      <c r="P111" s="158" t="s">
        <v>614</v>
      </c>
      <c r="Q111" s="159"/>
      <c r="R111" s="159"/>
      <c r="S111" s="159"/>
      <c r="T111" s="159"/>
      <c r="U111" s="159"/>
      <c r="V111" s="159"/>
      <c r="W111" s="159"/>
      <c r="X111" s="159"/>
      <c r="Y111" s="160">
        <v>19.8</v>
      </c>
      <c r="Z111" s="161"/>
      <c r="AA111" s="161"/>
      <c r="AB111" s="162"/>
      <c r="AC111" s="163" t="s">
        <v>223</v>
      </c>
      <c r="AD111" s="164"/>
      <c r="AE111" s="164"/>
      <c r="AF111" s="164"/>
      <c r="AG111" s="165"/>
      <c r="AH111" s="168">
        <v>1</v>
      </c>
      <c r="AI111" s="169"/>
      <c r="AJ111" s="169"/>
      <c r="AK111" s="169"/>
      <c r="AL111" s="150">
        <v>99</v>
      </c>
      <c r="AM111" s="151"/>
      <c r="AN111" s="151"/>
      <c r="AO111" s="152"/>
      <c r="AP111" s="149" t="s">
        <v>609</v>
      </c>
      <c r="AQ111" s="149"/>
      <c r="AR111" s="149"/>
      <c r="AS111" s="149"/>
      <c r="AT111" s="149"/>
      <c r="AU111" s="149"/>
      <c r="AV111" s="149"/>
      <c r="AW111" s="149"/>
      <c r="AX111" s="149"/>
      <c r="AY111">
        <f>COUNTA($C$111)</f>
        <v>1</v>
      </c>
    </row>
    <row r="112" spans="1:51" ht="64.5" customHeight="1" x14ac:dyDescent="0.15">
      <c r="A112" s="153">
        <v>3</v>
      </c>
      <c r="B112" s="153">
        <v>1</v>
      </c>
      <c r="C112" s="154" t="s">
        <v>586</v>
      </c>
      <c r="D112" s="155"/>
      <c r="E112" s="155"/>
      <c r="F112" s="155"/>
      <c r="G112" s="155"/>
      <c r="H112" s="155"/>
      <c r="I112" s="155"/>
      <c r="J112" s="156">
        <v>4011001005165</v>
      </c>
      <c r="K112" s="157"/>
      <c r="L112" s="157"/>
      <c r="M112" s="157"/>
      <c r="N112" s="157"/>
      <c r="O112" s="157"/>
      <c r="P112" s="158" t="s">
        <v>615</v>
      </c>
      <c r="Q112" s="159"/>
      <c r="R112" s="159"/>
      <c r="S112" s="159"/>
      <c r="T112" s="159"/>
      <c r="U112" s="159"/>
      <c r="V112" s="159"/>
      <c r="W112" s="159"/>
      <c r="X112" s="159"/>
      <c r="Y112" s="160">
        <v>14.8</v>
      </c>
      <c r="Z112" s="161"/>
      <c r="AA112" s="161"/>
      <c r="AB112" s="162"/>
      <c r="AC112" s="163" t="s">
        <v>223</v>
      </c>
      <c r="AD112" s="164"/>
      <c r="AE112" s="164"/>
      <c r="AF112" s="164"/>
      <c r="AG112" s="165"/>
      <c r="AH112" s="166">
        <v>2</v>
      </c>
      <c r="AI112" s="167"/>
      <c r="AJ112" s="167"/>
      <c r="AK112" s="167"/>
      <c r="AL112" s="150">
        <v>92.4</v>
      </c>
      <c r="AM112" s="151"/>
      <c r="AN112" s="151"/>
      <c r="AO112" s="152"/>
      <c r="AP112" s="149" t="s">
        <v>609</v>
      </c>
      <c r="AQ112" s="149"/>
      <c r="AR112" s="149"/>
      <c r="AS112" s="149"/>
      <c r="AT112" s="149"/>
      <c r="AU112" s="149"/>
      <c r="AV112" s="149"/>
      <c r="AW112" s="149"/>
      <c r="AX112" s="149"/>
      <c r="AY112">
        <f>COUNTA($C$112)</f>
        <v>1</v>
      </c>
    </row>
    <row r="113" spans="1:51" ht="64.5" customHeight="1" x14ac:dyDescent="0.15">
      <c r="A113" s="153">
        <v>4</v>
      </c>
      <c r="B113" s="153">
        <v>1</v>
      </c>
      <c r="C113" s="154" t="s">
        <v>629</v>
      </c>
      <c r="D113" s="155"/>
      <c r="E113" s="155"/>
      <c r="F113" s="155"/>
      <c r="G113" s="155"/>
      <c r="H113" s="155"/>
      <c r="I113" s="155"/>
      <c r="J113" s="156">
        <v>6360001008959</v>
      </c>
      <c r="K113" s="157"/>
      <c r="L113" s="157"/>
      <c r="M113" s="157"/>
      <c r="N113" s="157"/>
      <c r="O113" s="157"/>
      <c r="P113" s="158" t="s">
        <v>616</v>
      </c>
      <c r="Q113" s="159"/>
      <c r="R113" s="159"/>
      <c r="S113" s="159"/>
      <c r="T113" s="159"/>
      <c r="U113" s="159"/>
      <c r="V113" s="159"/>
      <c r="W113" s="159"/>
      <c r="X113" s="159"/>
      <c r="Y113" s="160">
        <v>14.6</v>
      </c>
      <c r="Z113" s="161"/>
      <c r="AA113" s="161"/>
      <c r="AB113" s="162"/>
      <c r="AC113" s="163" t="s">
        <v>223</v>
      </c>
      <c r="AD113" s="164"/>
      <c r="AE113" s="164"/>
      <c r="AF113" s="164"/>
      <c r="AG113" s="165"/>
      <c r="AH113" s="166">
        <v>1</v>
      </c>
      <c r="AI113" s="167"/>
      <c r="AJ113" s="167"/>
      <c r="AK113" s="167"/>
      <c r="AL113" s="150">
        <v>76.3</v>
      </c>
      <c r="AM113" s="151"/>
      <c r="AN113" s="151"/>
      <c r="AO113" s="152"/>
      <c r="AP113" s="149" t="s">
        <v>609</v>
      </c>
      <c r="AQ113" s="149"/>
      <c r="AR113" s="149"/>
      <c r="AS113" s="149"/>
      <c r="AT113" s="149"/>
      <c r="AU113" s="149"/>
      <c r="AV113" s="149"/>
      <c r="AW113" s="149"/>
      <c r="AX113" s="149"/>
      <c r="AY113">
        <f>COUNTA($C$113)</f>
        <v>1</v>
      </c>
    </row>
  </sheetData>
  <sheetProtection formatRows="0"/>
  <dataConsolidate link="1"/>
  <mergeCells count="451">
    <mergeCell ref="A77:AX77"/>
    <mergeCell ref="A78:AX78"/>
    <mergeCell ref="A79:AX79"/>
    <mergeCell ref="A80:E80"/>
    <mergeCell ref="F80:AX80"/>
    <mergeCell ref="A81:AX81"/>
    <mergeCell ref="A75:B76"/>
    <mergeCell ref="C75:F75"/>
    <mergeCell ref="G75:AX75"/>
    <mergeCell ref="C76:F76"/>
    <mergeCell ref="G76:AX76"/>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0:V51"/>
    <mergeCell ref="U54:AX54"/>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29:F31"/>
    <mergeCell ref="G29:X29"/>
    <mergeCell ref="Y29:AA29"/>
    <mergeCell ref="AB29:AD29"/>
    <mergeCell ref="AE29:AH29"/>
    <mergeCell ref="AI29:AL29"/>
    <mergeCell ref="AB31:AD31"/>
    <mergeCell ref="AE31:AH31"/>
    <mergeCell ref="AI31:AL31"/>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Q32:AT32"/>
    <mergeCell ref="AU32:AX32"/>
    <mergeCell ref="A55:AX55"/>
    <mergeCell ref="C56:AC56"/>
    <mergeCell ref="AD56:AF56"/>
    <mergeCell ref="AG56:AX56"/>
    <mergeCell ref="W50:AA50"/>
    <mergeCell ref="AB50:AX50"/>
    <mergeCell ref="W51:AA51"/>
    <mergeCell ref="AB51:AX51"/>
    <mergeCell ref="C52:D54"/>
    <mergeCell ref="E52:F54"/>
    <mergeCell ref="G52:I52"/>
    <mergeCell ref="J52:T52"/>
    <mergeCell ref="U52:AX52"/>
    <mergeCell ref="G53:T53"/>
    <mergeCell ref="A49:B54"/>
    <mergeCell ref="C49:D51"/>
    <mergeCell ref="E49:F49"/>
    <mergeCell ref="G49:AX49"/>
    <mergeCell ref="E50:F51"/>
    <mergeCell ref="A60:B69"/>
    <mergeCell ref="C60:AC60"/>
    <mergeCell ref="AD60:AF60"/>
    <mergeCell ref="AG60:AX62"/>
    <mergeCell ref="C61:D62"/>
    <mergeCell ref="E61:AC61"/>
    <mergeCell ref="AD61:AF61"/>
    <mergeCell ref="E62:AC62"/>
    <mergeCell ref="AD62:AF62"/>
    <mergeCell ref="C63:AC63"/>
    <mergeCell ref="A57:B59"/>
    <mergeCell ref="C57:AC57"/>
    <mergeCell ref="AD57:AF57"/>
    <mergeCell ref="AG57:AX57"/>
    <mergeCell ref="C58:AC58"/>
    <mergeCell ref="AD58:AF58"/>
    <mergeCell ref="AG58:AX58"/>
    <mergeCell ref="C59:AC59"/>
    <mergeCell ref="AD59:AF59"/>
    <mergeCell ref="A74:B74"/>
    <mergeCell ref="C74:AC74"/>
    <mergeCell ref="AD74:AF74"/>
    <mergeCell ref="AG74:AX74"/>
    <mergeCell ref="AD69:AF69"/>
    <mergeCell ref="AG69:AX69"/>
    <mergeCell ref="C66:AC66"/>
    <mergeCell ref="AD66:AF66"/>
    <mergeCell ref="AG66:AX66"/>
    <mergeCell ref="C67:AC67"/>
    <mergeCell ref="AD67:AF67"/>
    <mergeCell ref="AG67:AX67"/>
    <mergeCell ref="AG73:AX73"/>
    <mergeCell ref="C68:AC68"/>
    <mergeCell ref="AD68:AF68"/>
    <mergeCell ref="AG68:AX68"/>
    <mergeCell ref="C69:AC69"/>
    <mergeCell ref="A70:B73"/>
    <mergeCell ref="C70:AC70"/>
    <mergeCell ref="AD70:AF70"/>
    <mergeCell ref="AG70:AX70"/>
    <mergeCell ref="C71:AC71"/>
    <mergeCell ref="AD71:AF71"/>
    <mergeCell ref="AG71:AX71"/>
    <mergeCell ref="C72:AC72"/>
    <mergeCell ref="AD72:AF72"/>
    <mergeCell ref="AG72:AX72"/>
    <mergeCell ref="C73:AC73"/>
    <mergeCell ref="AD73:AF73"/>
    <mergeCell ref="Q86:S86"/>
    <mergeCell ref="L87:N87"/>
    <mergeCell ref="G103:K103"/>
    <mergeCell ref="L103:X103"/>
    <mergeCell ref="Y103:AB103"/>
    <mergeCell ref="AC103:AG103"/>
    <mergeCell ref="A82:E82"/>
    <mergeCell ref="F82:AX82"/>
    <mergeCell ref="A83:AX83"/>
    <mergeCell ref="A84:AX84"/>
    <mergeCell ref="A85:AX85"/>
    <mergeCell ref="X87:Z87"/>
    <mergeCell ref="AJ87:AL87"/>
    <mergeCell ref="AT87:AU87"/>
    <mergeCell ref="AV87:AW87"/>
    <mergeCell ref="A88:F98"/>
    <mergeCell ref="A99:F104"/>
    <mergeCell ref="G99:AB99"/>
    <mergeCell ref="AC99:AX99"/>
    <mergeCell ref="G100:K100"/>
    <mergeCell ref="L100:X100"/>
    <mergeCell ref="AA87:AB87"/>
    <mergeCell ref="AM86:AN86"/>
    <mergeCell ref="AO86:AP86"/>
    <mergeCell ref="AR86:AS86"/>
    <mergeCell ref="AU86:AV86"/>
    <mergeCell ref="A87:D87"/>
    <mergeCell ref="O87:P87"/>
    <mergeCell ref="U86:V86"/>
    <mergeCell ref="X86:Y86"/>
    <mergeCell ref="AA86:AB86"/>
    <mergeCell ref="AC86:AE86"/>
    <mergeCell ref="AG86:AH86"/>
    <mergeCell ref="AJ86:AK86"/>
    <mergeCell ref="A86:D86"/>
    <mergeCell ref="E86:G86"/>
    <mergeCell ref="I86:J86"/>
    <mergeCell ref="L86:M86"/>
    <mergeCell ref="O86:P86"/>
    <mergeCell ref="Y100:AB100"/>
    <mergeCell ref="AC100:AG100"/>
    <mergeCell ref="AH100:AT100"/>
    <mergeCell ref="AU100:AX100"/>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AH103:AT103"/>
    <mergeCell ref="AU103:AX103"/>
    <mergeCell ref="G102:K102"/>
    <mergeCell ref="L102:X102"/>
    <mergeCell ref="Y102:AB102"/>
    <mergeCell ref="AC102:AG102"/>
    <mergeCell ref="AH102:AT102"/>
    <mergeCell ref="AU102:AX102"/>
    <mergeCell ref="AP109:AX109"/>
    <mergeCell ref="A110:B110"/>
    <mergeCell ref="C110:I110"/>
    <mergeCell ref="J110:O110"/>
    <mergeCell ref="P110:X110"/>
    <mergeCell ref="Y110:AB110"/>
    <mergeCell ref="AC110:AG110"/>
    <mergeCell ref="AH110:AK110"/>
    <mergeCell ref="AL110:AO110"/>
    <mergeCell ref="AP110:AX110"/>
    <mergeCell ref="A109:B109"/>
    <mergeCell ref="C109:I109"/>
    <mergeCell ref="J109:O109"/>
    <mergeCell ref="P109:X109"/>
    <mergeCell ref="Y109:AB109"/>
    <mergeCell ref="AC109:AG109"/>
    <mergeCell ref="AH109:AK109"/>
    <mergeCell ref="AL109:AO109"/>
    <mergeCell ref="Y112:AB112"/>
    <mergeCell ref="AC112:AG112"/>
    <mergeCell ref="AH112:AK112"/>
    <mergeCell ref="A111:B111"/>
    <mergeCell ref="C111:I111"/>
    <mergeCell ref="J111:O111"/>
    <mergeCell ref="P111:X111"/>
    <mergeCell ref="Y111:AB111"/>
    <mergeCell ref="AC111:AG111"/>
    <mergeCell ref="B39:F43"/>
    <mergeCell ref="G39:AA40"/>
    <mergeCell ref="AB39:AX40"/>
    <mergeCell ref="G41:AA43"/>
    <mergeCell ref="AB41:AX43"/>
    <mergeCell ref="A39:A48"/>
    <mergeCell ref="AP113:AX113"/>
    <mergeCell ref="AL112:AO112"/>
    <mergeCell ref="AP112:AX112"/>
    <mergeCell ref="A113:B113"/>
    <mergeCell ref="C113:I113"/>
    <mergeCell ref="J113:O113"/>
    <mergeCell ref="P113:X113"/>
    <mergeCell ref="Y113:AB113"/>
    <mergeCell ref="AC113:AG113"/>
    <mergeCell ref="AH113:AK113"/>
    <mergeCell ref="AL113:AO113"/>
    <mergeCell ref="AH111:AK111"/>
    <mergeCell ref="AL111:AO111"/>
    <mergeCell ref="AP111:AX111"/>
    <mergeCell ref="A112:B112"/>
    <mergeCell ref="C112:I112"/>
    <mergeCell ref="J112:O112"/>
    <mergeCell ref="P112:X112"/>
    <mergeCell ref="AU44:AX44"/>
    <mergeCell ref="AQ45:AR45"/>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B44:F48"/>
    <mergeCell ref="G44:O45"/>
    <mergeCell ref="P44:X45"/>
    <mergeCell ref="Y44:AA45"/>
    <mergeCell ref="AB44:AD45"/>
    <mergeCell ref="AE44:AH45"/>
    <mergeCell ref="AI44:AL45"/>
    <mergeCell ref="AM44:AP45"/>
    <mergeCell ref="AQ44:AT44"/>
    <mergeCell ref="AQ87:AS87"/>
    <mergeCell ref="AM47:AP47"/>
    <mergeCell ref="AQ47:AT47"/>
    <mergeCell ref="AU47:AX47"/>
    <mergeCell ref="Y48:AA48"/>
    <mergeCell ref="AB48:AD48"/>
    <mergeCell ref="AE48:AH48"/>
    <mergeCell ref="AI48:AL48"/>
    <mergeCell ref="AM48:AP48"/>
    <mergeCell ref="AQ48:AT48"/>
    <mergeCell ref="AU48:AX48"/>
    <mergeCell ref="AM87:AN87"/>
    <mergeCell ref="AO87:AP87"/>
    <mergeCell ref="AD63:AF63"/>
    <mergeCell ref="AG63:AX63"/>
    <mergeCell ref="C64:AC64"/>
    <mergeCell ref="AD64:AF64"/>
    <mergeCell ref="AG64:AX64"/>
    <mergeCell ref="C65:AC65"/>
    <mergeCell ref="AD65:AF65"/>
    <mergeCell ref="AG65:AX65"/>
    <mergeCell ref="AG59:AX59"/>
    <mergeCell ref="U53:AX53"/>
    <mergeCell ref="G54:T54"/>
    <mergeCell ref="E87:F87"/>
    <mergeCell ref="G87:I87"/>
    <mergeCell ref="J87:K87"/>
    <mergeCell ref="Q87:R87"/>
    <mergeCell ref="S87:U87"/>
    <mergeCell ref="V87:W87"/>
    <mergeCell ref="AC87:AD87"/>
    <mergeCell ref="AE87:AG87"/>
    <mergeCell ref="AH87:AI87"/>
  </mergeCells>
  <phoneticPr fontId="5"/>
  <conditionalFormatting sqref="P14:AQ14">
    <cfRule type="expression" dxfId="121" priority="953">
      <formula>IF(RIGHT(TEXT(P14,"0.#"),1)=".",FALSE,TRUE)</formula>
    </cfRule>
    <cfRule type="expression" dxfId="120" priority="954">
      <formula>IF(RIGHT(TEXT(P14,"0.#"),1)=".",TRUE,FALSE)</formula>
    </cfRule>
  </conditionalFormatting>
  <conditionalFormatting sqref="P18:AX18">
    <cfRule type="expression" dxfId="119" priority="951">
      <formula>IF(RIGHT(TEXT(P18,"0.#"),1)=".",FALSE,TRUE)</formula>
    </cfRule>
    <cfRule type="expression" dxfId="118" priority="952">
      <formula>IF(RIGHT(TEXT(P18,"0.#"),1)=".",TRUE,FALSE)</formula>
    </cfRule>
  </conditionalFormatting>
  <conditionalFormatting sqref="Y104">
    <cfRule type="expression" dxfId="117" priority="947">
      <formula>IF(RIGHT(TEXT(Y104,"0.#"),1)=".",FALSE,TRUE)</formula>
    </cfRule>
    <cfRule type="expression" dxfId="116" priority="948">
      <formula>IF(RIGHT(TEXT(Y104,"0.#"),1)=".",TRUE,FALSE)</formula>
    </cfRule>
  </conditionalFormatting>
  <conditionalFormatting sqref="P16:AQ17 P15:AX15 P13:AX13">
    <cfRule type="expression" dxfId="115" priority="945">
      <formula>IF(RIGHT(TEXT(P13,"0.#"),1)=".",FALSE,TRUE)</formula>
    </cfRule>
    <cfRule type="expression" dxfId="114" priority="946">
      <formula>IF(RIGHT(TEXT(P13,"0.#"),1)=".",TRUE,FALSE)</formula>
    </cfRule>
  </conditionalFormatting>
  <conditionalFormatting sqref="P19:AJ19">
    <cfRule type="expression" dxfId="113" priority="943">
      <formula>IF(RIGHT(TEXT(P19,"0.#"),1)=".",FALSE,TRUE)</formula>
    </cfRule>
    <cfRule type="expression" dxfId="112" priority="944">
      <formula>IF(RIGHT(TEXT(P19,"0.#"),1)=".",TRUE,FALSE)</formula>
    </cfRule>
  </conditionalFormatting>
  <conditionalFormatting sqref="AE27 AQ27">
    <cfRule type="expression" dxfId="111" priority="941">
      <formula>IF(RIGHT(TEXT(AE27,"0.#"),1)=".",FALSE,TRUE)</formula>
    </cfRule>
    <cfRule type="expression" dxfId="110" priority="942">
      <formula>IF(RIGHT(TEXT(AE27,"0.#"),1)=".",TRUE,FALSE)</formula>
    </cfRule>
  </conditionalFormatting>
  <conditionalFormatting sqref="AU102">
    <cfRule type="expression" dxfId="109" priority="937">
      <formula>IF(RIGHT(TEXT(AU102,"0.#"),1)=".",FALSE,TRUE)</formula>
    </cfRule>
    <cfRule type="expression" dxfId="108" priority="938">
      <formula>IF(RIGHT(TEXT(AU102,"0.#"),1)=".",TRUE,FALSE)</formula>
    </cfRule>
  </conditionalFormatting>
  <conditionalFormatting sqref="AU104">
    <cfRule type="expression" dxfId="107" priority="935">
      <formula>IF(RIGHT(TEXT(AU104,"0.#"),1)=".",FALSE,TRUE)</formula>
    </cfRule>
    <cfRule type="expression" dxfId="106" priority="936">
      <formula>IF(RIGHT(TEXT(AU104,"0.#"),1)=".",TRUE,FALSE)</formula>
    </cfRule>
  </conditionalFormatting>
  <conditionalFormatting sqref="AU103 AU101">
    <cfRule type="expression" dxfId="105" priority="933">
      <formula>IF(RIGHT(TEXT(AU101,"0.#"),1)=".",FALSE,TRUE)</formula>
    </cfRule>
    <cfRule type="expression" dxfId="104" priority="934">
      <formula>IF(RIGHT(TEXT(AU101,"0.#"),1)=".",TRUE,FALSE)</formula>
    </cfRule>
  </conditionalFormatting>
  <conditionalFormatting sqref="AI27">
    <cfRule type="expression" dxfId="103" priority="919">
      <formula>IF(RIGHT(TEXT(AI27,"0.#"),1)=".",FALSE,TRUE)</formula>
    </cfRule>
    <cfRule type="expression" dxfId="102" priority="920">
      <formula>IF(RIGHT(TEXT(AI27,"0.#"),1)=".",TRUE,FALSE)</formula>
    </cfRule>
  </conditionalFormatting>
  <conditionalFormatting sqref="AM27">
    <cfRule type="expression" dxfId="101" priority="917">
      <formula>IF(RIGHT(TEXT(AM27,"0.#"),1)=".",FALSE,TRUE)</formula>
    </cfRule>
    <cfRule type="expression" dxfId="100" priority="918">
      <formula>IF(RIGHT(TEXT(AM27,"0.#"),1)=".",TRUE,FALSE)</formula>
    </cfRule>
  </conditionalFormatting>
  <conditionalFormatting sqref="AE28">
    <cfRule type="expression" dxfId="99" priority="915">
      <formula>IF(RIGHT(TEXT(AE28,"0.#"),1)=".",FALSE,TRUE)</formula>
    </cfRule>
    <cfRule type="expression" dxfId="98" priority="916">
      <formula>IF(RIGHT(TEXT(AE28,"0.#"),1)=".",TRUE,FALSE)</formula>
    </cfRule>
  </conditionalFormatting>
  <conditionalFormatting sqref="AI28">
    <cfRule type="expression" dxfId="97" priority="913">
      <formula>IF(RIGHT(TEXT(AI28,"0.#"),1)=".",FALSE,TRUE)</formula>
    </cfRule>
    <cfRule type="expression" dxfId="96" priority="914">
      <formula>IF(RIGHT(TEXT(AI28,"0.#"),1)=".",TRUE,FALSE)</formula>
    </cfRule>
  </conditionalFormatting>
  <conditionalFormatting sqref="AM28">
    <cfRule type="expression" dxfId="95" priority="911">
      <formula>IF(RIGHT(TEXT(AM28,"0.#"),1)=".",FALSE,TRUE)</formula>
    </cfRule>
    <cfRule type="expression" dxfId="94" priority="912">
      <formula>IF(RIGHT(TEXT(AM28,"0.#"),1)=".",TRUE,FALSE)</formula>
    </cfRule>
  </conditionalFormatting>
  <conditionalFormatting sqref="AQ28">
    <cfRule type="expression" dxfId="93" priority="909">
      <formula>IF(RIGHT(TEXT(AQ28,"0.#"),1)=".",FALSE,TRUE)</formula>
    </cfRule>
    <cfRule type="expression" dxfId="92" priority="910">
      <formula>IF(RIGHT(TEXT(AQ28,"0.#"),1)=".",TRUE,FALSE)</formula>
    </cfRule>
  </conditionalFormatting>
  <conditionalFormatting sqref="W23">
    <cfRule type="expression" dxfId="91" priority="867">
      <formula>IF(RIGHT(TEXT(W23,"0.#"),1)=".",FALSE,TRUE)</formula>
    </cfRule>
    <cfRule type="expression" dxfId="90" priority="868">
      <formula>IF(RIGHT(TEXT(W23,"0.#"),1)=".",TRUE,FALSE)</formula>
    </cfRule>
  </conditionalFormatting>
  <conditionalFormatting sqref="P23">
    <cfRule type="expression" dxfId="89" priority="861">
      <formula>IF(RIGHT(TEXT(P23,"0.#"),1)=".",FALSE,TRUE)</formula>
    </cfRule>
    <cfRule type="expression" dxfId="88" priority="862">
      <formula>IF(RIGHT(TEXT(P23,"0.#"),1)=".",TRUE,FALSE)</formula>
    </cfRule>
  </conditionalFormatting>
  <conditionalFormatting sqref="AU28">
    <cfRule type="expression" dxfId="87" priority="725">
      <formula>IF(RIGHT(TEXT(AU28,"0.#"),1)=".",FALSE,TRUE)</formula>
    </cfRule>
    <cfRule type="expression" dxfId="86" priority="726">
      <formula>IF(RIGHT(TEXT(AU28,"0.#"),1)=".",TRUE,FALSE)</formula>
    </cfRule>
  </conditionalFormatting>
  <conditionalFormatting sqref="AU27">
    <cfRule type="expression" dxfId="85" priority="727">
      <formula>IF(RIGHT(TEXT(AU27,"0.#"),1)=".",FALSE,TRUE)</formula>
    </cfRule>
    <cfRule type="expression" dxfId="84" priority="728">
      <formula>IF(RIGHT(TEXT(AU27,"0.#"),1)=".",TRUE,FALSE)</formula>
    </cfRule>
  </conditionalFormatting>
  <conditionalFormatting sqref="P24:AC24">
    <cfRule type="expression" dxfId="83" priority="723">
      <formula>IF(RIGHT(TEXT(P24,"0.#"),1)=".",FALSE,TRUE)</formula>
    </cfRule>
    <cfRule type="expression" dxfId="82" priority="724">
      <formula>IF(RIGHT(TEXT(P24,"0.#"),1)=".",TRUE,FALSE)</formula>
    </cfRule>
  </conditionalFormatting>
  <conditionalFormatting sqref="AM36">
    <cfRule type="expression" dxfId="81" priority="705">
      <formula>IF(RIGHT(TEXT(AM36,"0.#"),1)=".",FALSE,TRUE)</formula>
    </cfRule>
    <cfRule type="expression" dxfId="80" priority="706">
      <formula>IF(RIGHT(TEXT(AM36,"0.#"),1)=".",TRUE,FALSE)</formula>
    </cfRule>
  </conditionalFormatting>
  <conditionalFormatting sqref="AM35">
    <cfRule type="expression" dxfId="79" priority="707">
      <formula>IF(RIGHT(TEXT(AM35,"0.#"),1)=".",FALSE,TRUE)</formula>
    </cfRule>
    <cfRule type="expression" dxfId="78" priority="708">
      <formula>IF(RIGHT(TEXT(AM35,"0.#"),1)=".",TRUE,FALSE)</formula>
    </cfRule>
  </conditionalFormatting>
  <conditionalFormatting sqref="AE34">
    <cfRule type="expression" dxfId="77" priority="721">
      <formula>IF(RIGHT(TEXT(AE34,"0.#"),1)=".",FALSE,TRUE)</formula>
    </cfRule>
    <cfRule type="expression" dxfId="76" priority="722">
      <formula>IF(RIGHT(TEXT(AE34,"0.#"),1)=".",TRUE,FALSE)</formula>
    </cfRule>
  </conditionalFormatting>
  <conditionalFormatting sqref="AQ34:AQ36">
    <cfRule type="expression" dxfId="75" priority="703">
      <formula>IF(RIGHT(TEXT(AQ34,"0.#"),1)=".",FALSE,TRUE)</formula>
    </cfRule>
    <cfRule type="expression" dxfId="74" priority="704">
      <formula>IF(RIGHT(TEXT(AQ34,"0.#"),1)=".",TRUE,FALSE)</formula>
    </cfRule>
  </conditionalFormatting>
  <conditionalFormatting sqref="AU34:AU36">
    <cfRule type="expression" dxfId="73" priority="701">
      <formula>IF(RIGHT(TEXT(AU34,"0.#"),1)=".",FALSE,TRUE)</formula>
    </cfRule>
    <cfRule type="expression" dxfId="72" priority="702">
      <formula>IF(RIGHT(TEXT(AU34,"0.#"),1)=".",TRUE,FALSE)</formula>
    </cfRule>
  </conditionalFormatting>
  <conditionalFormatting sqref="AI36">
    <cfRule type="expression" dxfId="71" priority="715">
      <formula>IF(RIGHT(TEXT(AI36,"0.#"),1)=".",FALSE,TRUE)</formula>
    </cfRule>
    <cfRule type="expression" dxfId="70" priority="716">
      <formula>IF(RIGHT(TEXT(AI36,"0.#"),1)=".",TRUE,FALSE)</formula>
    </cfRule>
  </conditionalFormatting>
  <conditionalFormatting sqref="AE35">
    <cfRule type="expression" dxfId="69" priority="719">
      <formula>IF(RIGHT(TEXT(AE35,"0.#"),1)=".",FALSE,TRUE)</formula>
    </cfRule>
    <cfRule type="expression" dxfId="68" priority="720">
      <formula>IF(RIGHT(TEXT(AE35,"0.#"),1)=".",TRUE,FALSE)</formula>
    </cfRule>
  </conditionalFormatting>
  <conditionalFormatting sqref="AE36">
    <cfRule type="expression" dxfId="67" priority="717">
      <formula>IF(RIGHT(TEXT(AE36,"0.#"),1)=".",FALSE,TRUE)</formula>
    </cfRule>
    <cfRule type="expression" dxfId="66" priority="718">
      <formula>IF(RIGHT(TEXT(AE36,"0.#"),1)=".",TRUE,FALSE)</formula>
    </cfRule>
  </conditionalFormatting>
  <conditionalFormatting sqref="AM34">
    <cfRule type="expression" dxfId="65" priority="709">
      <formula>IF(RIGHT(TEXT(AM34,"0.#"),1)=".",FALSE,TRUE)</formula>
    </cfRule>
    <cfRule type="expression" dxfId="64" priority="710">
      <formula>IF(RIGHT(TEXT(AM34,"0.#"),1)=".",TRUE,FALSE)</formula>
    </cfRule>
  </conditionalFormatting>
  <conditionalFormatting sqref="AI34">
    <cfRule type="expression" dxfId="63" priority="711">
      <formula>IF(RIGHT(TEXT(AI34,"0.#"),1)=".",FALSE,TRUE)</formula>
    </cfRule>
    <cfRule type="expression" dxfId="62" priority="712">
      <formula>IF(RIGHT(TEXT(AI34,"0.#"),1)=".",TRUE,FALSE)</formula>
    </cfRule>
  </conditionalFormatting>
  <conditionalFormatting sqref="AI35">
    <cfRule type="expression" dxfId="61" priority="713">
      <formula>IF(RIGHT(TEXT(AI35,"0.#"),1)=".",FALSE,TRUE)</formula>
    </cfRule>
    <cfRule type="expression" dxfId="60" priority="714">
      <formula>IF(RIGHT(TEXT(AI35,"0.#"),1)=".",TRUE,FALSE)</formula>
    </cfRule>
  </conditionalFormatting>
  <conditionalFormatting sqref="AM30">
    <cfRule type="expression" dxfId="59" priority="589">
      <formula>IF(RIGHT(TEXT(AM30,"0.#"),1)=".",FALSE,TRUE)</formula>
    </cfRule>
    <cfRule type="expression" dxfId="58" priority="590">
      <formula>IF(RIGHT(TEXT(AM30,"0.#"),1)=".",TRUE,FALSE)</formula>
    </cfRule>
  </conditionalFormatting>
  <conditionalFormatting sqref="AE31 AM31">
    <cfRule type="expression" dxfId="57" priority="587">
      <formula>IF(RIGHT(TEXT(AE31,"0.#"),1)=".",FALSE,TRUE)</formula>
    </cfRule>
    <cfRule type="expression" dxfId="56" priority="588">
      <formula>IF(RIGHT(TEXT(AE31,"0.#"),1)=".",TRUE,FALSE)</formula>
    </cfRule>
  </conditionalFormatting>
  <conditionalFormatting sqref="AI31">
    <cfRule type="expression" dxfId="55" priority="585">
      <formula>IF(RIGHT(TEXT(AI31,"0.#"),1)=".",FALSE,TRUE)</formula>
    </cfRule>
    <cfRule type="expression" dxfId="54" priority="586">
      <formula>IF(RIGHT(TEXT(AI31,"0.#"),1)=".",TRUE,FALSE)</formula>
    </cfRule>
  </conditionalFormatting>
  <conditionalFormatting sqref="AQ31">
    <cfRule type="expression" dxfId="53" priority="583">
      <formula>IF(RIGHT(TEXT(AQ31,"0.#"),1)=".",FALSE,TRUE)</formula>
    </cfRule>
    <cfRule type="expression" dxfId="52" priority="584">
      <formula>IF(RIGHT(TEXT(AQ31,"0.#"),1)=".",TRUE,FALSE)</formula>
    </cfRule>
  </conditionalFormatting>
  <conditionalFormatting sqref="AE30 AQ30">
    <cfRule type="expression" dxfId="51" priority="593">
      <formula>IF(RIGHT(TEXT(AE30,"0.#"),1)=".",FALSE,TRUE)</formula>
    </cfRule>
    <cfRule type="expression" dxfId="50" priority="594">
      <formula>IF(RIGHT(TEXT(AE30,"0.#"),1)=".",TRUE,FALSE)</formula>
    </cfRule>
  </conditionalFormatting>
  <conditionalFormatting sqref="AI30">
    <cfRule type="expression" dxfId="49" priority="591">
      <formula>IF(RIGHT(TEXT(AI30,"0.#"),1)=".",FALSE,TRUE)</formula>
    </cfRule>
    <cfRule type="expression" dxfId="48" priority="592">
      <formula>IF(RIGHT(TEXT(AI30,"0.#"),1)=".",TRUE,FALSE)</formula>
    </cfRule>
  </conditionalFormatting>
  <conditionalFormatting sqref="AE46">
    <cfRule type="expression" dxfId="47" priority="69">
      <formula>IF(RIGHT(TEXT(AE46,"0.#"),1)=".",FALSE,TRUE)</formula>
    </cfRule>
    <cfRule type="expression" dxfId="46" priority="70">
      <formula>IF(RIGHT(TEXT(AE46,"0.#"),1)=".",TRUE,FALSE)</formula>
    </cfRule>
  </conditionalFormatting>
  <conditionalFormatting sqref="AE47">
    <cfRule type="expression" dxfId="45" priority="67">
      <formula>IF(RIGHT(TEXT(AE47,"0.#"),1)=".",FALSE,TRUE)</formula>
    </cfRule>
    <cfRule type="expression" dxfId="44" priority="68">
      <formula>IF(RIGHT(TEXT(AE47,"0.#"),1)=".",TRUE,FALSE)</formula>
    </cfRule>
  </conditionalFormatting>
  <conditionalFormatting sqref="AM46">
    <cfRule type="expression" dxfId="43" priority="57">
      <formula>IF(RIGHT(TEXT(AM46,"0.#"),1)=".",FALSE,TRUE)</formula>
    </cfRule>
    <cfRule type="expression" dxfId="42" priority="58">
      <formula>IF(RIGHT(TEXT(AM46,"0.#"),1)=".",TRUE,FALSE)</formula>
    </cfRule>
  </conditionalFormatting>
  <conditionalFormatting sqref="AE48">
    <cfRule type="expression" dxfId="41" priority="65">
      <formula>IF(RIGHT(TEXT(AE48,"0.#"),1)=".",FALSE,TRUE)</formula>
    </cfRule>
    <cfRule type="expression" dxfId="40" priority="66">
      <formula>IF(RIGHT(TEXT(AE48,"0.#"),1)=".",TRUE,FALSE)</formula>
    </cfRule>
  </conditionalFormatting>
  <conditionalFormatting sqref="AI48">
    <cfRule type="expression" dxfId="39" priority="63">
      <formula>IF(RIGHT(TEXT(AI48,"0.#"),1)=".",FALSE,TRUE)</formula>
    </cfRule>
    <cfRule type="expression" dxfId="38" priority="64">
      <formula>IF(RIGHT(TEXT(AI48,"0.#"),1)=".",TRUE,FALSE)</formula>
    </cfRule>
  </conditionalFormatting>
  <conditionalFormatting sqref="AI47">
    <cfRule type="expression" dxfId="37" priority="61">
      <formula>IF(RIGHT(TEXT(AI47,"0.#"),1)=".",FALSE,TRUE)</formula>
    </cfRule>
    <cfRule type="expression" dxfId="36" priority="62">
      <formula>IF(RIGHT(TEXT(AI47,"0.#"),1)=".",TRUE,FALSE)</formula>
    </cfRule>
  </conditionalFormatting>
  <conditionalFormatting sqref="AI46">
    <cfRule type="expression" dxfId="35" priority="59">
      <formula>IF(RIGHT(TEXT(AI46,"0.#"),1)=".",FALSE,TRUE)</formula>
    </cfRule>
    <cfRule type="expression" dxfId="34" priority="60">
      <formula>IF(RIGHT(TEXT(AI46,"0.#"),1)=".",TRUE,FALSE)</formula>
    </cfRule>
  </conditionalFormatting>
  <conditionalFormatting sqref="AM47">
    <cfRule type="expression" dxfId="33" priority="55">
      <formula>IF(RIGHT(TEXT(AM47,"0.#"),1)=".",FALSE,TRUE)</formula>
    </cfRule>
    <cfRule type="expression" dxfId="32" priority="56">
      <formula>IF(RIGHT(TEXT(AM47,"0.#"),1)=".",TRUE,FALSE)</formula>
    </cfRule>
  </conditionalFormatting>
  <conditionalFormatting sqref="AM48">
    <cfRule type="expression" dxfId="31" priority="53">
      <formula>IF(RIGHT(TEXT(AM48,"0.#"),1)=".",FALSE,TRUE)</formula>
    </cfRule>
    <cfRule type="expression" dxfId="30" priority="54">
      <formula>IF(RIGHT(TEXT(AM48,"0.#"),1)=".",TRUE,FALSE)</formula>
    </cfRule>
  </conditionalFormatting>
  <conditionalFormatting sqref="AQ46:AQ48">
    <cfRule type="expression" dxfId="29" priority="51">
      <formula>IF(RIGHT(TEXT(AQ46,"0.#"),1)=".",FALSE,TRUE)</formula>
    </cfRule>
    <cfRule type="expression" dxfId="28" priority="52">
      <formula>IF(RIGHT(TEXT(AQ46,"0.#"),1)=".",TRUE,FALSE)</formula>
    </cfRule>
  </conditionalFormatting>
  <conditionalFormatting sqref="AU46:AU48">
    <cfRule type="expression" dxfId="27" priority="49">
      <formula>IF(RIGHT(TEXT(AU46,"0.#"),1)=".",FALSE,TRUE)</formula>
    </cfRule>
    <cfRule type="expression" dxfId="26" priority="50">
      <formula>IF(RIGHT(TEXT(AU46,"0.#"),1)=".",TRUE,FALSE)</formula>
    </cfRule>
  </conditionalFormatting>
  <conditionalFormatting sqref="Y103 Y101">
    <cfRule type="expression" dxfId="25" priority="23">
      <formula>IF(RIGHT(TEXT(Y101,"0.#"),1)=".",FALSE,TRUE)</formula>
    </cfRule>
    <cfRule type="expression" dxfId="24" priority="24">
      <formula>IF(RIGHT(TEXT(Y101,"0.#"),1)=".",TRUE,FALSE)</formula>
    </cfRule>
  </conditionalFormatting>
  <conditionalFormatting sqref="Y102">
    <cfRule type="expression" dxfId="23" priority="25">
      <formula>IF(RIGHT(TEXT(Y102,"0.#"),1)=".",FALSE,TRUE)</formula>
    </cfRule>
    <cfRule type="expression" dxfId="22" priority="26">
      <formula>IF(RIGHT(TEXT(Y102,"0.#"),1)=".",TRUE,FALSE)</formula>
    </cfRule>
  </conditionalFormatting>
  <conditionalFormatting sqref="AL113:AO113">
    <cfRule type="expression" dxfId="21" priority="19">
      <formula>IF(AND(AL113&gt;=0, RIGHT(TEXT(AL113,"0.#"),1)&lt;&gt;"."),TRUE,FALSE)</formula>
    </cfRule>
    <cfRule type="expression" dxfId="20" priority="20">
      <formula>IF(AND(AL113&gt;=0, RIGHT(TEXT(AL113,"0.#"),1)="."),TRUE,FALSE)</formula>
    </cfRule>
    <cfRule type="expression" dxfId="19" priority="21">
      <formula>IF(AND(AL113&lt;0, RIGHT(TEXT(AL113,"0.#"),1)&lt;&gt;"."),TRUE,FALSE)</formula>
    </cfRule>
    <cfRule type="expression" dxfId="18" priority="22">
      <formula>IF(AND(AL113&lt;0, RIGHT(TEXT(AL113,"0.#"),1)="."),TRUE,FALSE)</formula>
    </cfRule>
  </conditionalFormatting>
  <conditionalFormatting sqref="Y113">
    <cfRule type="expression" dxfId="17" priority="17">
      <formula>IF(RIGHT(TEXT(Y113,"0.#"),1)=".",FALSE,TRUE)</formula>
    </cfRule>
    <cfRule type="expression" dxfId="16" priority="18">
      <formula>IF(RIGHT(TEXT(Y113,"0.#"),1)=".",TRUE,FALSE)</formula>
    </cfRule>
  </conditionalFormatting>
  <conditionalFormatting sqref="AL110:AO110">
    <cfRule type="expression" dxfId="15" priority="13">
      <formula>IF(AND(AL110&gt;=0, RIGHT(TEXT(AL110,"0.#"),1)&lt;&gt;"."),TRUE,FALSE)</formula>
    </cfRule>
    <cfRule type="expression" dxfId="14" priority="14">
      <formula>IF(AND(AL110&gt;=0, RIGHT(TEXT(AL110,"0.#"),1)="."),TRUE,FALSE)</formula>
    </cfRule>
    <cfRule type="expression" dxfId="13" priority="15">
      <formula>IF(AND(AL110&lt;0, RIGHT(TEXT(AL110,"0.#"),1)&lt;&gt;"."),TRUE,FALSE)</formula>
    </cfRule>
    <cfRule type="expression" dxfId="12" priority="16">
      <formula>IF(AND(AL110&lt;0, RIGHT(TEXT(AL110,"0.#"),1)="."),TRUE,FALSE)</formula>
    </cfRule>
  </conditionalFormatting>
  <conditionalFormatting sqref="Y110:Y111">
    <cfRule type="expression" dxfId="11" priority="11">
      <formula>IF(RIGHT(TEXT(Y110,"0.#"),1)=".",FALSE,TRUE)</formula>
    </cfRule>
    <cfRule type="expression" dxfId="10" priority="12">
      <formula>IF(RIGHT(TEXT(Y110,"0.#"),1)=".",TRUE,FALSE)</formula>
    </cfRule>
  </conditionalFormatting>
  <conditionalFormatting sqref="AL112:AO112">
    <cfRule type="expression" dxfId="9" priority="7">
      <formula>IF(AND(AL112&gt;=0, RIGHT(TEXT(AL112,"0.#"),1)&lt;&gt;"."),TRUE,FALSE)</formula>
    </cfRule>
    <cfRule type="expression" dxfId="8" priority="8">
      <formula>IF(AND(AL112&gt;=0, RIGHT(TEXT(AL112,"0.#"),1)="."),TRUE,FALSE)</formula>
    </cfRule>
    <cfRule type="expression" dxfId="7" priority="9">
      <formula>IF(AND(AL112&lt;0, RIGHT(TEXT(AL112,"0.#"),1)&lt;&gt;"."),TRUE,FALSE)</formula>
    </cfRule>
    <cfRule type="expression" dxfId="6" priority="10">
      <formula>IF(AND(AL112&lt;0, RIGHT(TEXT(AL112,"0.#"),1)="."),TRUE,FALSE)</formula>
    </cfRule>
  </conditionalFormatting>
  <conditionalFormatting sqref="Y112">
    <cfRule type="expression" dxfId="5" priority="5">
      <formula>IF(RIGHT(TEXT(Y112,"0.#"),1)=".",FALSE,TRUE)</formula>
    </cfRule>
    <cfRule type="expression" dxfId="4" priority="6">
      <formula>IF(RIGHT(TEXT(Y112,"0.#"),1)=".",TRUE,FALSE)</formula>
    </cfRule>
  </conditionalFormatting>
  <conditionalFormatting sqref="AL111:AO111">
    <cfRule type="expression" dxfId="3" priority="1">
      <formula>IF(AND(AL111&gt;=0, RIGHT(TEXT(AL111,"0.#"),1)&lt;&gt;"."),TRUE,FALSE)</formula>
    </cfRule>
    <cfRule type="expression" dxfId="2" priority="2">
      <formula>IF(AND(AL111&gt;=0, RIGHT(TEXT(AL111,"0.#"),1)="."),TRUE,FALSE)</formula>
    </cfRule>
    <cfRule type="expression" dxfId="1" priority="3">
      <formula>IF(AND(AL111&lt;0, RIGHT(TEXT(AL111,"0.#"),1)&lt;&gt;"."),TRUE,FALSE)</formula>
    </cfRule>
    <cfRule type="expression" dxfId="0" priority="4">
      <formula>IF(AND(AL111&lt;0, RIGHT(TEXT(AL111,"0.#"),1)="."),TRUE,FALSE)</formula>
    </cfRule>
  </conditionalFormatting>
  <dataValidations count="15">
    <dataValidation type="whole" allowBlank="1" showInputMessage="1" showErrorMessage="1" sqref="AJ87 X87 AU86:AV86 M86 L86:L87 X86:Y86 AJ86:AK8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10:AK113">
      <formula1>OR(AND(MOD(IF(ISNUMBER(AH110), AH110, 0.5),1)=0, 0&lt;=AH110), AH110="-")</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sqref="S5:X5">
      <formula1>T終了年度</formula1>
    </dataValidation>
    <dataValidation type="custom" imeMode="disabled" allowBlank="1" showInputMessage="1" showErrorMessage="1" sqref="AY23 AQ45:AR45 P13:AX13 AR15:AX15 P14:AQ18 AR18:AX18 P19:AJ19 Y101:AB103 AU101:AX103 Y110:AB113 AL110:AO113 AQ33:AR33 AU33:AX33 AE34:AX36 AE27:AX28 AE30:AX30 AU45:AX45 AE46:AX48 P23:AC24">
      <formula1>OR(ISNUMBER(P13), P13="-")</formula1>
    </dataValidation>
    <dataValidation type="list" allowBlank="1" showInputMessage="1" showErrorMessage="1" sqref="Q87:R87 AC87:AD87 AO87:AP87">
      <formula1>$U$42</formula1>
    </dataValidation>
    <dataValidation type="custom" allowBlank="1" showInputMessage="1" showErrorMessage="1" errorTitle="法人番号チェック" error="法人番号は13桁の数字で入力してください。" sqref="J110:O113">
      <formula1>OR(J110="-",AND(LEN(J110)=13,IFERROR(SEARCH("-",J110),"")="",IFERROR(SEARCH(".",J110),"")="",ISNUMBER(J110)))</formula1>
    </dataValidation>
    <dataValidation type="whole" allowBlank="1" showInputMessage="1" showErrorMessage="1" sqref="O86:P86 AM86:AN86 AA86:AB86 AX86:AX8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16383" man="1"/>
    <brk id="74" max="50" man="1"/>
    <brk id="105" max="5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U86:V86 I86:J86 AG86:AH86 AR86:AS86</xm:sqref>
        </x14:dataValidation>
        <x14:dataValidation type="list" allowBlank="1" showInputMessage="1" showErrorMessage="1">
          <x14:formula1>
            <xm:f>入力規則等!$AG$2:$AG$13</xm:f>
          </x14:formula1>
          <xm:sqref>AC110:AG113</xm:sqref>
        </x14:dataValidation>
        <x14:dataValidation type="list" allowBlank="1" showInputMessage="1" showErrorMessage="1">
          <x14:formula1>
            <xm:f>入力規則等!$AI$2:$AI$8</xm:f>
          </x14:formula1>
          <xm:sqref>J52:T52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E87:F87</xm:sqref>
        </x14:dataValidation>
        <x14:dataValidation type="list" allowBlank="1" showInputMessage="1" showErrorMessage="1">
          <x14:formula1>
            <xm:f>入力規則等!$U$13:$U$35</xm:f>
          </x14:formula1>
          <xm:sqref>AJ2:AM2 AE87:AG87 G87:I87 AQ87:AS87 S87:U87</xm:sqref>
        </x14:dataValidation>
        <x14:dataValidation type="list" allowBlank="1" showInputMessage="1" showErrorMessage="1">
          <x14:formula1>
            <xm:f>入力規則等!$U$56:$U$58</xm:f>
          </x14:formula1>
          <xm:sqref>J87:K87 AT87:AU87 AH87:AI87 V87:W87</xm:sqref>
        </x14:dataValidation>
        <x14:dataValidation type="list" allowBlank="1" showInputMessage="1" showErrorMessage="1">
          <x14:formula1>
            <xm:f>入力規則等!$W$2:$W$24</xm:f>
          </x14:formula1>
          <xm:sqref>AO86:AP86 E86:G86 AC86:AE86 Q86:S86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378</v>
      </c>
      <c r="AA1" s="27" t="s">
        <v>77</v>
      </c>
      <c r="AB1" s="27" t="s">
        <v>379</v>
      </c>
      <c r="AC1" s="27" t="s">
        <v>31</v>
      </c>
      <c r="AD1" s="26"/>
      <c r="AE1" s="27" t="s">
        <v>43</v>
      </c>
      <c r="AF1" s="28"/>
      <c r="AG1" s="37" t="s">
        <v>171</v>
      </c>
      <c r="AI1" s="37" t="s">
        <v>174</v>
      </c>
      <c r="AK1" s="37" t="s">
        <v>178</v>
      </c>
      <c r="AM1" s="42"/>
      <c r="AN1" s="42"/>
      <c r="AP1" s="26" t="s">
        <v>214</v>
      </c>
    </row>
    <row r="2" spans="1:42" ht="13.5" customHeight="1" x14ac:dyDescent="0.15">
      <c r="A2" s="14" t="s">
        <v>80</v>
      </c>
      <c r="B2" s="15"/>
      <c r="C2" s="13" t="str">
        <f>IF(B2="","",A2)</f>
        <v/>
      </c>
      <c r="D2" s="13" t="str">
        <f>IF(C2="","",IF(D1&lt;&gt;"",CONCATENATE(D1,"、",C2),C2))</f>
        <v/>
      </c>
      <c r="F2" s="12" t="s">
        <v>67</v>
      </c>
      <c r="G2" s="17" t="s">
        <v>577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56">
        <v>21</v>
      </c>
      <c r="W2" s="30" t="s">
        <v>165</v>
      </c>
      <c r="Y2" s="30" t="s">
        <v>63</v>
      </c>
      <c r="Z2" s="30" t="s">
        <v>63</v>
      </c>
      <c r="AA2" s="50" t="s">
        <v>248</v>
      </c>
      <c r="AB2" s="50" t="s">
        <v>473</v>
      </c>
      <c r="AC2" s="51" t="s">
        <v>129</v>
      </c>
      <c r="AD2" s="26"/>
      <c r="AE2" s="32" t="s">
        <v>161</v>
      </c>
      <c r="AF2" s="28"/>
      <c r="AG2" s="38" t="s">
        <v>222</v>
      </c>
      <c r="AI2" s="37" t="s">
        <v>245</v>
      </c>
      <c r="AK2" s="37" t="s">
        <v>179</v>
      </c>
      <c r="AM2" s="42"/>
      <c r="AN2" s="42"/>
      <c r="AP2" s="38" t="s">
        <v>222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577</v>
      </c>
      <c r="R3" s="13" t="str">
        <f t="shared" ref="R3:R8" si="3">IF(Q3="","",P3)</f>
        <v>委託・請負</v>
      </c>
      <c r="S3" s="13" t="str">
        <f t="shared" ref="S3:S8" si="4">IF(R3="",S2,IF(S2&lt;&gt;"",CONCATENATE(S2,"、",R3),R3))</f>
        <v>委託・請負</v>
      </c>
      <c r="T3" s="13"/>
      <c r="U3" s="30" t="s">
        <v>504</v>
      </c>
      <c r="W3" s="30" t="s">
        <v>140</v>
      </c>
      <c r="Y3" s="30" t="s">
        <v>64</v>
      </c>
      <c r="Z3" s="30" t="s">
        <v>380</v>
      </c>
      <c r="AA3" s="50" t="s">
        <v>346</v>
      </c>
      <c r="AB3" s="50" t="s">
        <v>474</v>
      </c>
      <c r="AC3" s="51" t="s">
        <v>130</v>
      </c>
      <c r="AD3" s="26"/>
      <c r="AE3" s="32" t="s">
        <v>162</v>
      </c>
      <c r="AF3" s="28"/>
      <c r="AG3" s="38" t="s">
        <v>223</v>
      </c>
      <c r="AI3" s="37" t="s">
        <v>173</v>
      </c>
      <c r="AK3" s="37" t="str">
        <f>CHAR(CODE(AK2)+1)</f>
        <v>B</v>
      </c>
      <c r="AM3" s="42"/>
      <c r="AN3" s="42"/>
      <c r="AP3" s="38" t="s">
        <v>223</v>
      </c>
    </row>
    <row r="4" spans="1:42" ht="13.5" customHeight="1" x14ac:dyDescent="0.15">
      <c r="A4" s="14" t="s">
        <v>82</v>
      </c>
      <c r="B4" s="15" t="s">
        <v>577</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560</v>
      </c>
      <c r="W4" s="30" t="s">
        <v>141</v>
      </c>
      <c r="Y4" s="30" t="s">
        <v>253</v>
      </c>
      <c r="Z4" s="30" t="s">
        <v>381</v>
      </c>
      <c r="AA4" s="50" t="s">
        <v>347</v>
      </c>
      <c r="AB4" s="50" t="s">
        <v>475</v>
      </c>
      <c r="AC4" s="50" t="s">
        <v>131</v>
      </c>
      <c r="AD4" s="26"/>
      <c r="AE4" s="32" t="s">
        <v>163</v>
      </c>
      <c r="AF4" s="28"/>
      <c r="AG4" s="38" t="s">
        <v>224</v>
      </c>
      <c r="AI4" s="37" t="s">
        <v>175</v>
      </c>
      <c r="AK4" s="37" t="str">
        <f t="shared" ref="AK4:AK49" si="7">CHAR(CODE(AK3)+1)</f>
        <v>C</v>
      </c>
      <c r="AM4" s="42"/>
      <c r="AN4" s="42"/>
      <c r="AP4" s="38" t="s">
        <v>224</v>
      </c>
    </row>
    <row r="5" spans="1:42" ht="13.5" customHeight="1" x14ac:dyDescent="0.15">
      <c r="A5" s="14" t="s">
        <v>83</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528</v>
      </c>
      <c r="Y5" s="30" t="s">
        <v>254</v>
      </c>
      <c r="Z5" s="30" t="s">
        <v>382</v>
      </c>
      <c r="AA5" s="50" t="s">
        <v>348</v>
      </c>
      <c r="AB5" s="50" t="s">
        <v>476</v>
      </c>
      <c r="AC5" s="50" t="s">
        <v>164</v>
      </c>
      <c r="AD5" s="29"/>
      <c r="AE5" s="32" t="s">
        <v>234</v>
      </c>
      <c r="AF5" s="28"/>
      <c r="AG5" s="38" t="s">
        <v>225</v>
      </c>
      <c r="AI5" s="37" t="s">
        <v>251</v>
      </c>
      <c r="AK5" s="37" t="str">
        <f t="shared" si="7"/>
        <v>D</v>
      </c>
      <c r="AP5" s="38" t="s">
        <v>225</v>
      </c>
    </row>
    <row r="6" spans="1:42" ht="13.5" customHeight="1" x14ac:dyDescent="0.15">
      <c r="A6" s="14" t="s">
        <v>84</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236</v>
      </c>
      <c r="W6" s="30" t="s">
        <v>530</v>
      </c>
      <c r="Y6" s="30" t="s">
        <v>255</v>
      </c>
      <c r="Z6" s="30" t="s">
        <v>383</v>
      </c>
      <c r="AA6" s="50" t="s">
        <v>349</v>
      </c>
      <c r="AB6" s="50" t="s">
        <v>477</v>
      </c>
      <c r="AC6" s="50" t="s">
        <v>132</v>
      </c>
      <c r="AD6" s="29"/>
      <c r="AE6" s="32" t="s">
        <v>232</v>
      </c>
      <c r="AF6" s="28"/>
      <c r="AG6" s="38" t="s">
        <v>226</v>
      </c>
      <c r="AI6" s="37" t="s">
        <v>252</v>
      </c>
      <c r="AK6" s="37" t="str">
        <f>CHAR(CODE(AK5)+1)</f>
        <v>E</v>
      </c>
      <c r="AP6" s="38" t="s">
        <v>226</v>
      </c>
    </row>
    <row r="7" spans="1:42" ht="13.5" customHeight="1" x14ac:dyDescent="0.15">
      <c r="A7" s="14" t="s">
        <v>85</v>
      </c>
      <c r="B7" s="15"/>
      <c r="C7" s="13" t="str">
        <f t="shared" si="0"/>
        <v/>
      </c>
      <c r="D7" s="13" t="str">
        <f t="shared" si="8"/>
        <v>沖縄振興</v>
      </c>
      <c r="F7" s="18" t="s">
        <v>186</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256</v>
      </c>
      <c r="Z7" s="30" t="s">
        <v>384</v>
      </c>
      <c r="AA7" s="50" t="s">
        <v>350</v>
      </c>
      <c r="AB7" s="50" t="s">
        <v>478</v>
      </c>
      <c r="AC7" s="29"/>
      <c r="AD7" s="29"/>
      <c r="AE7" s="30" t="s">
        <v>132</v>
      </c>
      <c r="AF7" s="28"/>
      <c r="AG7" s="38" t="s">
        <v>227</v>
      </c>
      <c r="AH7" s="45"/>
      <c r="AI7" s="38" t="s">
        <v>241</v>
      </c>
      <c r="AK7" s="37" t="str">
        <f>CHAR(CODE(AK6)+1)</f>
        <v>F</v>
      </c>
      <c r="AP7" s="38" t="s">
        <v>227</v>
      </c>
    </row>
    <row r="8" spans="1:42" ht="13.5" customHeight="1" x14ac:dyDescent="0.15">
      <c r="A8" s="14" t="s">
        <v>86</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249</v>
      </c>
      <c r="W8" s="30" t="s">
        <v>143</v>
      </c>
      <c r="Y8" s="30" t="s">
        <v>257</v>
      </c>
      <c r="Z8" s="30" t="s">
        <v>385</v>
      </c>
      <c r="AA8" s="50" t="s">
        <v>351</v>
      </c>
      <c r="AB8" s="50" t="s">
        <v>479</v>
      </c>
      <c r="AC8" s="29"/>
      <c r="AD8" s="29"/>
      <c r="AE8" s="29"/>
      <c r="AF8" s="28"/>
      <c r="AG8" s="38" t="s">
        <v>228</v>
      </c>
      <c r="AI8" s="37" t="s">
        <v>242</v>
      </c>
      <c r="AK8" s="37" t="str">
        <f t="shared" si="7"/>
        <v>G</v>
      </c>
      <c r="AP8" s="38" t="s">
        <v>228</v>
      </c>
    </row>
    <row r="9" spans="1:42" ht="13.5" customHeight="1" x14ac:dyDescent="0.15">
      <c r="A9" s="14" t="s">
        <v>87</v>
      </c>
      <c r="B9" s="15"/>
      <c r="C9" s="13" t="str">
        <f t="shared" si="0"/>
        <v/>
      </c>
      <c r="D9" s="13" t="str">
        <f t="shared" si="8"/>
        <v>沖縄振興</v>
      </c>
      <c r="F9" s="18" t="s">
        <v>187</v>
      </c>
      <c r="G9" s="17"/>
      <c r="H9" s="13" t="str">
        <f t="shared" si="1"/>
        <v/>
      </c>
      <c r="I9" s="13" t="str">
        <f t="shared" si="5"/>
        <v>一般会計</v>
      </c>
      <c r="K9" s="14" t="s">
        <v>104</v>
      </c>
      <c r="L9" s="15"/>
      <c r="M9" s="13" t="str">
        <f t="shared" si="2"/>
        <v/>
      </c>
      <c r="N9" s="13" t="str">
        <f t="shared" si="6"/>
        <v/>
      </c>
      <c r="O9" s="13"/>
      <c r="P9" s="13"/>
      <c r="Q9" s="19"/>
      <c r="T9" s="13"/>
      <c r="U9" s="30" t="s">
        <v>250</v>
      </c>
      <c r="W9" s="30" t="s">
        <v>144</v>
      </c>
      <c r="Y9" s="30" t="s">
        <v>258</v>
      </c>
      <c r="Z9" s="30" t="s">
        <v>386</v>
      </c>
      <c r="AA9" s="50" t="s">
        <v>352</v>
      </c>
      <c r="AB9" s="50" t="s">
        <v>480</v>
      </c>
      <c r="AC9" s="29"/>
      <c r="AD9" s="29"/>
      <c r="AE9" s="29"/>
      <c r="AF9" s="28"/>
      <c r="AG9" s="38" t="s">
        <v>229</v>
      </c>
      <c r="AI9" s="41"/>
      <c r="AK9" s="37" t="str">
        <f t="shared" si="7"/>
        <v>H</v>
      </c>
      <c r="AP9" s="38" t="s">
        <v>229</v>
      </c>
    </row>
    <row r="10" spans="1:42" ht="13.5" customHeight="1" x14ac:dyDescent="0.15">
      <c r="A10" s="14" t="s">
        <v>204</v>
      </c>
      <c r="B10" s="15"/>
      <c r="C10" s="13" t="str">
        <f t="shared" si="0"/>
        <v/>
      </c>
      <c r="D10" s="13" t="str">
        <f t="shared" si="8"/>
        <v>沖縄振興</v>
      </c>
      <c r="F10" s="18" t="s">
        <v>111</v>
      </c>
      <c r="G10" s="17"/>
      <c r="H10" s="13" t="str">
        <f t="shared" si="1"/>
        <v/>
      </c>
      <c r="I10" s="13" t="str">
        <f t="shared" si="5"/>
        <v>一般会計</v>
      </c>
      <c r="K10" s="14" t="s">
        <v>205</v>
      </c>
      <c r="L10" s="15"/>
      <c r="M10" s="13" t="str">
        <f t="shared" si="2"/>
        <v/>
      </c>
      <c r="N10" s="13" t="str">
        <f t="shared" si="6"/>
        <v/>
      </c>
      <c r="O10" s="13"/>
      <c r="P10" s="13" t="str">
        <f>S8</f>
        <v>委託・請負</v>
      </c>
      <c r="Q10" s="19"/>
      <c r="T10" s="13"/>
      <c r="W10" s="30" t="s">
        <v>145</v>
      </c>
      <c r="Y10" s="30" t="s">
        <v>259</v>
      </c>
      <c r="Z10" s="30" t="s">
        <v>387</v>
      </c>
      <c r="AA10" s="50" t="s">
        <v>353</v>
      </c>
      <c r="AB10" s="50" t="s">
        <v>481</v>
      </c>
      <c r="AC10" s="29"/>
      <c r="AD10" s="29"/>
      <c r="AE10" s="29"/>
      <c r="AF10" s="28"/>
      <c r="AG10" s="38" t="s">
        <v>217</v>
      </c>
      <c r="AK10" s="37" t="str">
        <f t="shared" si="7"/>
        <v>I</v>
      </c>
      <c r="AP10" s="37" t="s">
        <v>215</v>
      </c>
    </row>
    <row r="11" spans="1:42" ht="13.5" customHeight="1" x14ac:dyDescent="0.15">
      <c r="A11" s="14" t="s">
        <v>88</v>
      </c>
      <c r="B11" s="15"/>
      <c r="C11" s="13" t="str">
        <f t="shared" si="0"/>
        <v/>
      </c>
      <c r="D11" s="13" t="str">
        <f t="shared" si="8"/>
        <v>沖縄振興</v>
      </c>
      <c r="F11" s="18" t="s">
        <v>112</v>
      </c>
      <c r="G11" s="17"/>
      <c r="H11" s="13" t="str">
        <f t="shared" si="1"/>
        <v/>
      </c>
      <c r="I11" s="13" t="str">
        <f t="shared" si="5"/>
        <v>一般会計</v>
      </c>
      <c r="K11" s="14" t="s">
        <v>105</v>
      </c>
      <c r="L11" s="15" t="s">
        <v>577</v>
      </c>
      <c r="M11" s="13" t="str">
        <f t="shared" si="2"/>
        <v>その他の事項経費</v>
      </c>
      <c r="N11" s="13" t="str">
        <f t="shared" si="6"/>
        <v>その他の事項経費</v>
      </c>
      <c r="O11" s="13"/>
      <c r="P11" s="13"/>
      <c r="Q11" s="19"/>
      <c r="T11" s="13"/>
      <c r="W11" s="30" t="s">
        <v>557</v>
      </c>
      <c r="Y11" s="30" t="s">
        <v>260</v>
      </c>
      <c r="Z11" s="30" t="s">
        <v>388</v>
      </c>
      <c r="AA11" s="50" t="s">
        <v>354</v>
      </c>
      <c r="AB11" s="50" t="s">
        <v>482</v>
      </c>
      <c r="AC11" s="29"/>
      <c r="AD11" s="29"/>
      <c r="AE11" s="29"/>
      <c r="AF11" s="28"/>
      <c r="AG11" s="37" t="s">
        <v>220</v>
      </c>
      <c r="AK11" s="37" t="str">
        <f t="shared" si="7"/>
        <v>J</v>
      </c>
    </row>
    <row r="12" spans="1:42" ht="13.5" customHeight="1" x14ac:dyDescent="0.15">
      <c r="A12" s="14" t="s">
        <v>89</v>
      </c>
      <c r="B12" s="15"/>
      <c r="C12" s="13" t="str">
        <f t="shared" ref="C12:C23" si="9">IF(B12="","",A12)</f>
        <v/>
      </c>
      <c r="D12" s="13" t="str">
        <f t="shared" si="8"/>
        <v>沖縄振興</v>
      </c>
      <c r="F12" s="18" t="s">
        <v>113</v>
      </c>
      <c r="G12" s="17"/>
      <c r="H12" s="13" t="str">
        <f t="shared" si="1"/>
        <v/>
      </c>
      <c r="I12" s="13" t="str">
        <f t="shared" si="5"/>
        <v>一般会計</v>
      </c>
      <c r="K12" s="13"/>
      <c r="L12" s="13"/>
      <c r="O12" s="13"/>
      <c r="P12" s="13"/>
      <c r="Q12" s="19"/>
      <c r="T12" s="13"/>
      <c r="U12" s="27" t="s">
        <v>505</v>
      </c>
      <c r="W12" s="30" t="s">
        <v>146</v>
      </c>
      <c r="Y12" s="30" t="s">
        <v>261</v>
      </c>
      <c r="Z12" s="30" t="s">
        <v>389</v>
      </c>
      <c r="AA12" s="50" t="s">
        <v>355</v>
      </c>
      <c r="AB12" s="50" t="s">
        <v>483</v>
      </c>
      <c r="AC12" s="29"/>
      <c r="AD12" s="29"/>
      <c r="AE12" s="29"/>
      <c r="AF12" s="28"/>
      <c r="AG12" s="37" t="s">
        <v>218</v>
      </c>
      <c r="AK12" s="37" t="str">
        <f t="shared" si="7"/>
        <v>K</v>
      </c>
    </row>
    <row r="13" spans="1:42" ht="13.5" customHeight="1" x14ac:dyDescent="0.15">
      <c r="A13" s="14" t="s">
        <v>90</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262</v>
      </c>
      <c r="Z13" s="30" t="s">
        <v>390</v>
      </c>
      <c r="AA13" s="50" t="s">
        <v>356</v>
      </c>
      <c r="AB13" s="50" t="s">
        <v>484</v>
      </c>
      <c r="AC13" s="29"/>
      <c r="AD13" s="29"/>
      <c r="AE13" s="29"/>
      <c r="AF13" s="28"/>
      <c r="AG13" s="37" t="s">
        <v>219</v>
      </c>
      <c r="AK13" s="37" t="str">
        <f t="shared" si="7"/>
        <v>L</v>
      </c>
    </row>
    <row r="14" spans="1:42" ht="13.5" customHeight="1" x14ac:dyDescent="0.15">
      <c r="A14" s="14" t="s">
        <v>91</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0" t="s">
        <v>506</v>
      </c>
      <c r="W14" s="30" t="s">
        <v>148</v>
      </c>
      <c r="Y14" s="30" t="s">
        <v>263</v>
      </c>
      <c r="Z14" s="30" t="s">
        <v>391</v>
      </c>
      <c r="AA14" s="50" t="s">
        <v>357</v>
      </c>
      <c r="AB14" s="50" t="s">
        <v>485</v>
      </c>
      <c r="AC14" s="29"/>
      <c r="AD14" s="29"/>
      <c r="AE14" s="29"/>
      <c r="AF14" s="28"/>
      <c r="AG14" s="41"/>
      <c r="AK14" s="37" t="str">
        <f t="shared" si="7"/>
        <v>M</v>
      </c>
    </row>
    <row r="15" spans="1:42" ht="13.5" customHeight="1" x14ac:dyDescent="0.15">
      <c r="A15" s="14" t="s">
        <v>92</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0" t="s">
        <v>507</v>
      </c>
      <c r="W15" s="30" t="s">
        <v>149</v>
      </c>
      <c r="Y15" s="30" t="s">
        <v>264</v>
      </c>
      <c r="Z15" s="30" t="s">
        <v>392</v>
      </c>
      <c r="AA15" s="50" t="s">
        <v>358</v>
      </c>
      <c r="AB15" s="50" t="s">
        <v>486</v>
      </c>
      <c r="AC15" s="29"/>
      <c r="AD15" s="29"/>
      <c r="AE15" s="29"/>
      <c r="AF15" s="28"/>
      <c r="AG15" s="42"/>
      <c r="AK15" s="37" t="str">
        <f t="shared" si="7"/>
        <v>N</v>
      </c>
    </row>
    <row r="16" spans="1:42" ht="13.5" customHeight="1" x14ac:dyDescent="0.15">
      <c r="A16" s="14" t="s">
        <v>93</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0" t="s">
        <v>508</v>
      </c>
      <c r="W16" s="30" t="s">
        <v>150</v>
      </c>
      <c r="Y16" s="30" t="s">
        <v>265</v>
      </c>
      <c r="Z16" s="30" t="s">
        <v>393</v>
      </c>
      <c r="AA16" s="50" t="s">
        <v>359</v>
      </c>
      <c r="AB16" s="50" t="s">
        <v>487</v>
      </c>
      <c r="AC16" s="29"/>
      <c r="AD16" s="29"/>
      <c r="AE16" s="29"/>
      <c r="AF16" s="28"/>
      <c r="AG16" s="42"/>
      <c r="AK16" s="37" t="str">
        <f t="shared" si="7"/>
        <v>O</v>
      </c>
    </row>
    <row r="17" spans="1:37" ht="13.5" customHeight="1" x14ac:dyDescent="0.15">
      <c r="A17" s="14" t="s">
        <v>94</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0" t="s">
        <v>526</v>
      </c>
      <c r="W17" s="30" t="s">
        <v>151</v>
      </c>
      <c r="Y17" s="30" t="s">
        <v>266</v>
      </c>
      <c r="Z17" s="30" t="s">
        <v>394</v>
      </c>
      <c r="AA17" s="50" t="s">
        <v>360</v>
      </c>
      <c r="AB17" s="50" t="s">
        <v>488</v>
      </c>
      <c r="AC17" s="29"/>
      <c r="AD17" s="29"/>
      <c r="AE17" s="29"/>
      <c r="AF17" s="28"/>
      <c r="AG17" s="42"/>
      <c r="AK17" s="37" t="str">
        <f t="shared" si="7"/>
        <v>P</v>
      </c>
    </row>
    <row r="18" spans="1:37" ht="13.5" customHeight="1" x14ac:dyDescent="0.15">
      <c r="A18" s="14" t="s">
        <v>95</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0" t="s">
        <v>509</v>
      </c>
      <c r="W18" s="30" t="s">
        <v>152</v>
      </c>
      <c r="Y18" s="30" t="s">
        <v>267</v>
      </c>
      <c r="Z18" s="30" t="s">
        <v>395</v>
      </c>
      <c r="AA18" s="50" t="s">
        <v>361</v>
      </c>
      <c r="AB18" s="50" t="s">
        <v>489</v>
      </c>
      <c r="AC18" s="29"/>
      <c r="AD18" s="29"/>
      <c r="AE18" s="29"/>
      <c r="AF18" s="28"/>
      <c r="AK18" s="37" t="str">
        <f t="shared" si="7"/>
        <v>Q</v>
      </c>
    </row>
    <row r="19" spans="1:37" ht="13.5" customHeight="1" x14ac:dyDescent="0.15">
      <c r="A19" s="14" t="s">
        <v>197</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0" t="s">
        <v>510</v>
      </c>
      <c r="W19" s="30" t="s">
        <v>153</v>
      </c>
      <c r="Y19" s="30" t="s">
        <v>268</v>
      </c>
      <c r="Z19" s="30" t="s">
        <v>396</v>
      </c>
      <c r="AA19" s="50" t="s">
        <v>362</v>
      </c>
      <c r="AB19" s="50" t="s">
        <v>490</v>
      </c>
      <c r="AC19" s="29"/>
      <c r="AD19" s="29"/>
      <c r="AE19" s="29"/>
      <c r="AF19" s="28"/>
      <c r="AK19" s="37" t="str">
        <f t="shared" si="7"/>
        <v>R</v>
      </c>
    </row>
    <row r="20" spans="1:37" ht="13.5" customHeight="1" x14ac:dyDescent="0.15">
      <c r="A20" s="14" t="s">
        <v>198</v>
      </c>
      <c r="B20" s="15"/>
      <c r="C20" s="13" t="str">
        <f t="shared" si="9"/>
        <v/>
      </c>
      <c r="D20" s="13" t="str">
        <f t="shared" si="8"/>
        <v>沖縄振興</v>
      </c>
      <c r="F20" s="18" t="s">
        <v>196</v>
      </c>
      <c r="G20" s="17"/>
      <c r="H20" s="13" t="str">
        <f t="shared" si="1"/>
        <v/>
      </c>
      <c r="I20" s="13" t="str">
        <f t="shared" si="5"/>
        <v>一般会計</v>
      </c>
      <c r="K20" s="13"/>
      <c r="L20" s="13"/>
      <c r="O20" s="13"/>
      <c r="P20" s="13"/>
      <c r="Q20" s="19"/>
      <c r="T20" s="13"/>
      <c r="U20" s="30" t="s">
        <v>511</v>
      </c>
      <c r="W20" s="30" t="s">
        <v>154</v>
      </c>
      <c r="Y20" s="30" t="s">
        <v>269</v>
      </c>
      <c r="Z20" s="30" t="s">
        <v>397</v>
      </c>
      <c r="AA20" s="50" t="s">
        <v>363</v>
      </c>
      <c r="AB20" s="50" t="s">
        <v>491</v>
      </c>
      <c r="AC20" s="29"/>
      <c r="AD20" s="29"/>
      <c r="AE20" s="29"/>
      <c r="AF20" s="28"/>
      <c r="AK20" s="37" t="str">
        <f t="shared" si="7"/>
        <v>S</v>
      </c>
    </row>
    <row r="21" spans="1:37" ht="13.5" customHeight="1" x14ac:dyDescent="0.15">
      <c r="A21" s="14" t="s">
        <v>199</v>
      </c>
      <c r="B21" s="15"/>
      <c r="C21" s="13" t="str">
        <f t="shared" si="9"/>
        <v/>
      </c>
      <c r="D21" s="13" t="str">
        <f t="shared" si="8"/>
        <v>沖縄振興</v>
      </c>
      <c r="F21" s="18" t="s">
        <v>121</v>
      </c>
      <c r="G21" s="17"/>
      <c r="H21" s="13" t="str">
        <f t="shared" si="1"/>
        <v/>
      </c>
      <c r="I21" s="13" t="str">
        <f t="shared" si="5"/>
        <v>一般会計</v>
      </c>
      <c r="K21" s="13"/>
      <c r="L21" s="13"/>
      <c r="O21" s="13"/>
      <c r="P21" s="13"/>
      <c r="Q21" s="19"/>
      <c r="T21" s="13"/>
      <c r="U21" s="30" t="s">
        <v>512</v>
      </c>
      <c r="W21" s="30" t="s">
        <v>155</v>
      </c>
      <c r="Y21" s="30" t="s">
        <v>270</v>
      </c>
      <c r="Z21" s="30" t="s">
        <v>398</v>
      </c>
      <c r="AA21" s="50" t="s">
        <v>364</v>
      </c>
      <c r="AB21" s="50" t="s">
        <v>492</v>
      </c>
      <c r="AC21" s="29"/>
      <c r="AD21" s="29"/>
      <c r="AE21" s="29"/>
      <c r="AF21" s="28"/>
      <c r="AK21" s="37" t="str">
        <f t="shared" si="7"/>
        <v>T</v>
      </c>
    </row>
    <row r="22" spans="1:37" ht="13.5" customHeight="1" x14ac:dyDescent="0.15">
      <c r="A22" s="14" t="s">
        <v>200</v>
      </c>
      <c r="B22" s="15"/>
      <c r="C22" s="13" t="str">
        <f t="shared" si="9"/>
        <v/>
      </c>
      <c r="D22" s="13" t="str">
        <f>IF(C22="",D21,IF(D21&lt;&gt;"",CONCATENATE(D21,"、",C22),C22))</f>
        <v>沖縄振興</v>
      </c>
      <c r="F22" s="18" t="s">
        <v>122</v>
      </c>
      <c r="G22" s="17"/>
      <c r="H22" s="13" t="str">
        <f t="shared" si="1"/>
        <v/>
      </c>
      <c r="I22" s="13" t="str">
        <f t="shared" si="5"/>
        <v>一般会計</v>
      </c>
      <c r="K22" s="13"/>
      <c r="L22" s="13"/>
      <c r="O22" s="13"/>
      <c r="P22" s="13"/>
      <c r="Q22" s="19"/>
      <c r="T22" s="13"/>
      <c r="U22" s="30" t="s">
        <v>559</v>
      </c>
      <c r="W22" s="30" t="s">
        <v>156</v>
      </c>
      <c r="Y22" s="30" t="s">
        <v>271</v>
      </c>
      <c r="Z22" s="30" t="s">
        <v>399</v>
      </c>
      <c r="AA22" s="50" t="s">
        <v>365</v>
      </c>
      <c r="AB22" s="50" t="s">
        <v>493</v>
      </c>
      <c r="AC22" s="29"/>
      <c r="AD22" s="29"/>
      <c r="AE22" s="29"/>
      <c r="AF22" s="28"/>
      <c r="AK22" s="37" t="str">
        <f t="shared" si="7"/>
        <v>U</v>
      </c>
    </row>
    <row r="23" spans="1:37" ht="13.5" customHeight="1" x14ac:dyDescent="0.15">
      <c r="A23" s="48" t="s">
        <v>243</v>
      </c>
      <c r="B23" s="15"/>
      <c r="C23" s="13" t="str">
        <f t="shared" si="9"/>
        <v/>
      </c>
      <c r="D23" s="13" t="str">
        <f>IF(C23="",D22,IF(D22&lt;&gt;"",CONCATENATE(D22,"、",C23),C23))</f>
        <v>沖縄振興</v>
      </c>
      <c r="F23" s="18" t="s">
        <v>123</v>
      </c>
      <c r="G23" s="17"/>
      <c r="H23" s="13" t="str">
        <f t="shared" si="1"/>
        <v/>
      </c>
      <c r="I23" s="13" t="str">
        <f t="shared" si="5"/>
        <v>一般会計</v>
      </c>
      <c r="K23" s="13"/>
      <c r="L23" s="13"/>
      <c r="O23" s="13"/>
      <c r="P23" s="13"/>
      <c r="Q23" s="19"/>
      <c r="T23" s="13"/>
      <c r="U23" s="30" t="s">
        <v>513</v>
      </c>
      <c r="W23" s="30" t="s">
        <v>157</v>
      </c>
      <c r="Y23" s="30" t="s">
        <v>272</v>
      </c>
      <c r="Z23" s="30" t="s">
        <v>400</v>
      </c>
      <c r="AA23" s="50" t="s">
        <v>366</v>
      </c>
      <c r="AB23" s="50" t="s">
        <v>494</v>
      </c>
      <c r="AC23" s="29"/>
      <c r="AD23" s="29"/>
      <c r="AE23" s="29"/>
      <c r="AF23" s="28"/>
      <c r="AK23" s="37" t="str">
        <f t="shared" si="7"/>
        <v>V</v>
      </c>
    </row>
    <row r="24" spans="1:37" ht="13.5" customHeight="1" x14ac:dyDescent="0.15">
      <c r="A24" s="58"/>
      <c r="B24" s="46"/>
      <c r="F24" s="18" t="s">
        <v>246</v>
      </c>
      <c r="G24" s="17"/>
      <c r="H24" s="13" t="str">
        <f t="shared" si="1"/>
        <v/>
      </c>
      <c r="I24" s="13" t="str">
        <f t="shared" si="5"/>
        <v>一般会計</v>
      </c>
      <c r="K24" s="13"/>
      <c r="L24" s="13"/>
      <c r="O24" s="13"/>
      <c r="P24" s="13"/>
      <c r="Q24" s="19"/>
      <c r="T24" s="13"/>
      <c r="U24" s="30" t="s">
        <v>514</v>
      </c>
      <c r="W24" s="30" t="s">
        <v>158</v>
      </c>
      <c r="Y24" s="30" t="s">
        <v>273</v>
      </c>
      <c r="Z24" s="30" t="s">
        <v>401</v>
      </c>
      <c r="AA24" s="50" t="s">
        <v>367</v>
      </c>
      <c r="AB24" s="50" t="s">
        <v>495</v>
      </c>
      <c r="AC24" s="29"/>
      <c r="AD24" s="29"/>
      <c r="AE24" s="29"/>
      <c r="AF24" s="28"/>
      <c r="AK24" s="37" t="str">
        <f>CHAR(CODE(AK23)+1)</f>
        <v>W</v>
      </c>
    </row>
    <row r="25" spans="1:37" ht="13.5" customHeight="1" x14ac:dyDescent="0.15">
      <c r="A25" s="47"/>
      <c r="B25" s="46"/>
      <c r="F25" s="18" t="s">
        <v>124</v>
      </c>
      <c r="G25" s="17"/>
      <c r="H25" s="13" t="str">
        <f t="shared" si="1"/>
        <v/>
      </c>
      <c r="I25" s="13" t="str">
        <f t="shared" si="5"/>
        <v>一般会計</v>
      </c>
      <c r="K25" s="13"/>
      <c r="L25" s="13"/>
      <c r="O25" s="13"/>
      <c r="P25" s="13"/>
      <c r="Q25" s="19"/>
      <c r="T25" s="13"/>
      <c r="U25" s="30" t="s">
        <v>515</v>
      </c>
      <c r="W25" s="40"/>
      <c r="Y25" s="30" t="s">
        <v>274</v>
      </c>
      <c r="Z25" s="30" t="s">
        <v>402</v>
      </c>
      <c r="AA25" s="50" t="s">
        <v>368</v>
      </c>
      <c r="AB25" s="50" t="s">
        <v>496</v>
      </c>
      <c r="AC25" s="29"/>
      <c r="AD25" s="29"/>
      <c r="AE25" s="29"/>
      <c r="AF25" s="28"/>
      <c r="AK25" s="37" t="str">
        <f t="shared" si="7"/>
        <v>X</v>
      </c>
    </row>
    <row r="26" spans="1:37" ht="13.5" customHeight="1" x14ac:dyDescent="0.15">
      <c r="A26" s="47"/>
      <c r="B26" s="46"/>
      <c r="F26" s="18" t="s">
        <v>125</v>
      </c>
      <c r="G26" s="17"/>
      <c r="H26" s="13" t="str">
        <f t="shared" si="1"/>
        <v/>
      </c>
      <c r="I26" s="13" t="str">
        <f t="shared" si="5"/>
        <v>一般会計</v>
      </c>
      <c r="K26" s="13"/>
      <c r="L26" s="13"/>
      <c r="O26" s="13"/>
      <c r="P26" s="13"/>
      <c r="Q26" s="19"/>
      <c r="T26" s="13"/>
      <c r="U26" s="30" t="s">
        <v>516</v>
      </c>
      <c r="Y26" s="30" t="s">
        <v>275</v>
      </c>
      <c r="Z26" s="30" t="s">
        <v>403</v>
      </c>
      <c r="AA26" s="50" t="s">
        <v>369</v>
      </c>
      <c r="AB26" s="50" t="s">
        <v>497</v>
      </c>
      <c r="AC26" s="29"/>
      <c r="AD26" s="29"/>
      <c r="AE26" s="29"/>
      <c r="AF26" s="28"/>
      <c r="AK26" s="37" t="str">
        <f t="shared" si="7"/>
        <v>Y</v>
      </c>
    </row>
    <row r="27" spans="1:37" ht="13.5" customHeight="1" x14ac:dyDescent="0.15">
      <c r="A27" s="13" t="str">
        <f>IF(D23="", "-", D23)</f>
        <v>沖縄振興</v>
      </c>
      <c r="B27" s="13"/>
      <c r="F27" s="18" t="s">
        <v>126</v>
      </c>
      <c r="G27" s="17"/>
      <c r="H27" s="13" t="str">
        <f t="shared" si="1"/>
        <v/>
      </c>
      <c r="I27" s="13" t="str">
        <f t="shared" si="5"/>
        <v>一般会計</v>
      </c>
      <c r="K27" s="13"/>
      <c r="L27" s="13"/>
      <c r="O27" s="13"/>
      <c r="P27" s="13"/>
      <c r="Q27" s="19"/>
      <c r="T27" s="13"/>
      <c r="U27" s="30" t="s">
        <v>517</v>
      </c>
      <c r="Y27" s="30" t="s">
        <v>276</v>
      </c>
      <c r="Z27" s="30" t="s">
        <v>404</v>
      </c>
      <c r="AA27" s="50" t="s">
        <v>370</v>
      </c>
      <c r="AB27" s="50" t="s">
        <v>498</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518</v>
      </c>
      <c r="Y28" s="30" t="s">
        <v>277</v>
      </c>
      <c r="Z28" s="30" t="s">
        <v>405</v>
      </c>
      <c r="AA28" s="50" t="s">
        <v>371</v>
      </c>
      <c r="AB28" s="50" t="s">
        <v>499</v>
      </c>
      <c r="AC28" s="29"/>
      <c r="AD28" s="29"/>
      <c r="AE28" s="29"/>
      <c r="AF28" s="28"/>
      <c r="AK28" s="37" t="s">
        <v>180</v>
      </c>
    </row>
    <row r="29" spans="1:37" ht="13.5" customHeight="1" x14ac:dyDescent="0.15">
      <c r="A29" s="13"/>
      <c r="B29" s="13"/>
      <c r="F29" s="18" t="s">
        <v>188</v>
      </c>
      <c r="G29" s="17"/>
      <c r="H29" s="13" t="str">
        <f t="shared" si="1"/>
        <v/>
      </c>
      <c r="I29" s="13" t="str">
        <f t="shared" si="5"/>
        <v>一般会計</v>
      </c>
      <c r="K29" s="13"/>
      <c r="L29" s="13"/>
      <c r="O29" s="13"/>
      <c r="P29" s="13"/>
      <c r="Q29" s="19"/>
      <c r="T29" s="13"/>
      <c r="U29" s="30" t="s">
        <v>519</v>
      </c>
      <c r="Y29" s="30" t="s">
        <v>278</v>
      </c>
      <c r="Z29" s="30" t="s">
        <v>406</v>
      </c>
      <c r="AA29" s="50" t="s">
        <v>372</v>
      </c>
      <c r="AB29" s="50" t="s">
        <v>500</v>
      </c>
      <c r="AC29" s="29"/>
      <c r="AD29" s="29"/>
      <c r="AE29" s="29"/>
      <c r="AF29" s="28"/>
      <c r="AK29" s="37" t="str">
        <f t="shared" si="7"/>
        <v>b</v>
      </c>
    </row>
    <row r="30" spans="1:37" ht="13.5" customHeight="1" x14ac:dyDescent="0.15">
      <c r="A30" s="13"/>
      <c r="B30" s="13"/>
      <c r="F30" s="18" t="s">
        <v>189</v>
      </c>
      <c r="G30" s="17"/>
      <c r="H30" s="13" t="str">
        <f t="shared" si="1"/>
        <v/>
      </c>
      <c r="I30" s="13" t="str">
        <f t="shared" si="5"/>
        <v>一般会計</v>
      </c>
      <c r="K30" s="13"/>
      <c r="L30" s="13"/>
      <c r="O30" s="13"/>
      <c r="P30" s="13"/>
      <c r="Q30" s="19"/>
      <c r="T30" s="13"/>
      <c r="U30" s="30" t="s">
        <v>520</v>
      </c>
      <c r="Y30" s="30" t="s">
        <v>279</v>
      </c>
      <c r="Z30" s="30" t="s">
        <v>407</v>
      </c>
      <c r="AA30" s="50" t="s">
        <v>373</v>
      </c>
      <c r="AB30" s="50" t="s">
        <v>501</v>
      </c>
      <c r="AC30" s="29"/>
      <c r="AD30" s="29"/>
      <c r="AE30" s="29"/>
      <c r="AF30" s="28"/>
      <c r="AK30" s="37" t="str">
        <f t="shared" si="7"/>
        <v>c</v>
      </c>
    </row>
    <row r="31" spans="1:37" ht="13.5" customHeight="1" x14ac:dyDescent="0.15">
      <c r="A31" s="13"/>
      <c r="B31" s="13"/>
      <c r="F31" s="18" t="s">
        <v>190</v>
      </c>
      <c r="G31" s="17"/>
      <c r="H31" s="13" t="str">
        <f t="shared" si="1"/>
        <v/>
      </c>
      <c r="I31" s="13" t="str">
        <f t="shared" si="5"/>
        <v>一般会計</v>
      </c>
      <c r="K31" s="13"/>
      <c r="L31" s="13"/>
      <c r="O31" s="13"/>
      <c r="P31" s="13"/>
      <c r="Q31" s="19"/>
      <c r="T31" s="13"/>
      <c r="U31" s="30" t="s">
        <v>521</v>
      </c>
      <c r="Y31" s="30" t="s">
        <v>280</v>
      </c>
      <c r="Z31" s="30" t="s">
        <v>408</v>
      </c>
      <c r="AA31" s="50" t="s">
        <v>374</v>
      </c>
      <c r="AB31" s="50" t="s">
        <v>502</v>
      </c>
      <c r="AC31" s="29"/>
      <c r="AD31" s="29"/>
      <c r="AE31" s="29"/>
      <c r="AF31" s="28"/>
      <c r="AK31" s="37" t="str">
        <f t="shared" si="7"/>
        <v>d</v>
      </c>
    </row>
    <row r="32" spans="1:37" ht="13.5" customHeight="1" x14ac:dyDescent="0.15">
      <c r="A32" s="13"/>
      <c r="B32" s="13"/>
      <c r="F32" s="18" t="s">
        <v>191</v>
      </c>
      <c r="G32" s="17"/>
      <c r="H32" s="13" t="str">
        <f t="shared" si="1"/>
        <v/>
      </c>
      <c r="I32" s="13" t="str">
        <f t="shared" si="5"/>
        <v>一般会計</v>
      </c>
      <c r="K32" s="13"/>
      <c r="L32" s="13"/>
      <c r="O32" s="13"/>
      <c r="P32" s="13"/>
      <c r="Q32" s="19"/>
      <c r="T32" s="13"/>
      <c r="U32" s="30" t="s">
        <v>522</v>
      </c>
      <c r="Y32" s="30" t="s">
        <v>281</v>
      </c>
      <c r="Z32" s="30" t="s">
        <v>409</v>
      </c>
      <c r="AA32" s="50" t="s">
        <v>65</v>
      </c>
      <c r="AB32" s="50" t="s">
        <v>65</v>
      </c>
      <c r="AC32" s="29"/>
      <c r="AD32" s="29"/>
      <c r="AE32" s="29"/>
      <c r="AF32" s="28"/>
      <c r="AK32" s="37" t="str">
        <f t="shared" si="7"/>
        <v>e</v>
      </c>
    </row>
    <row r="33" spans="1:37" ht="13.5" customHeight="1" x14ac:dyDescent="0.15">
      <c r="A33" s="13"/>
      <c r="B33" s="13"/>
      <c r="F33" s="18" t="s">
        <v>192</v>
      </c>
      <c r="G33" s="17"/>
      <c r="H33" s="13" t="str">
        <f t="shared" si="1"/>
        <v/>
      </c>
      <c r="I33" s="13" t="str">
        <f t="shared" si="5"/>
        <v>一般会計</v>
      </c>
      <c r="K33" s="13"/>
      <c r="L33" s="13"/>
      <c r="O33" s="13"/>
      <c r="P33" s="13"/>
      <c r="Q33" s="19"/>
      <c r="T33" s="13"/>
      <c r="U33" s="30" t="s">
        <v>523</v>
      </c>
      <c r="Y33" s="30" t="s">
        <v>282</v>
      </c>
      <c r="Z33" s="30" t="s">
        <v>410</v>
      </c>
      <c r="AA33" s="40"/>
      <c r="AB33" s="29"/>
      <c r="AC33" s="29"/>
      <c r="AD33" s="29"/>
      <c r="AE33" s="29"/>
      <c r="AF33" s="28"/>
      <c r="AK33" s="37" t="str">
        <f t="shared" si="7"/>
        <v>f</v>
      </c>
    </row>
    <row r="34" spans="1:37" ht="13.5" customHeight="1" x14ac:dyDescent="0.15">
      <c r="A34" s="13"/>
      <c r="B34" s="13"/>
      <c r="F34" s="18" t="s">
        <v>193</v>
      </c>
      <c r="G34" s="17"/>
      <c r="H34" s="13" t="str">
        <f t="shared" si="1"/>
        <v/>
      </c>
      <c r="I34" s="13" t="str">
        <f t="shared" si="5"/>
        <v>一般会計</v>
      </c>
      <c r="K34" s="13"/>
      <c r="L34" s="13"/>
      <c r="O34" s="13"/>
      <c r="P34" s="13"/>
      <c r="Q34" s="19"/>
      <c r="T34" s="13"/>
      <c r="U34" s="30" t="s">
        <v>524</v>
      </c>
      <c r="Y34" s="30" t="s">
        <v>283</v>
      </c>
      <c r="Z34" s="30" t="s">
        <v>411</v>
      </c>
      <c r="AB34" s="29"/>
      <c r="AC34" s="29"/>
      <c r="AD34" s="29"/>
      <c r="AE34" s="29"/>
      <c r="AF34" s="28"/>
      <c r="AK34" s="37" t="str">
        <f t="shared" si="7"/>
        <v>g</v>
      </c>
    </row>
    <row r="35" spans="1:37" ht="13.5" customHeight="1" x14ac:dyDescent="0.15">
      <c r="A35" s="13"/>
      <c r="B35" s="13"/>
      <c r="F35" s="18" t="s">
        <v>194</v>
      </c>
      <c r="G35" s="17"/>
      <c r="H35" s="13" t="str">
        <f t="shared" si="1"/>
        <v/>
      </c>
      <c r="I35" s="13" t="str">
        <f t="shared" si="5"/>
        <v>一般会計</v>
      </c>
      <c r="K35" s="13"/>
      <c r="L35" s="13"/>
      <c r="O35" s="13"/>
      <c r="P35" s="13"/>
      <c r="Q35" s="19"/>
      <c r="T35" s="13"/>
      <c r="U35" s="30" t="s">
        <v>525</v>
      </c>
      <c r="Y35" s="30" t="s">
        <v>284</v>
      </c>
      <c r="Z35" s="30" t="s">
        <v>412</v>
      </c>
      <c r="AC35" s="29"/>
      <c r="AF35" s="28"/>
      <c r="AK35" s="37" t="str">
        <f t="shared" si="7"/>
        <v>h</v>
      </c>
    </row>
    <row r="36" spans="1:37" ht="13.5" customHeight="1" x14ac:dyDescent="0.15">
      <c r="A36" s="13"/>
      <c r="B36" s="13"/>
      <c r="F36" s="18" t="s">
        <v>195</v>
      </c>
      <c r="G36" s="17"/>
      <c r="H36" s="13" t="str">
        <f t="shared" si="1"/>
        <v/>
      </c>
      <c r="I36" s="13" t="str">
        <f t="shared" si="5"/>
        <v>一般会計</v>
      </c>
      <c r="K36" s="13"/>
      <c r="L36" s="13"/>
      <c r="O36" s="13"/>
      <c r="P36" s="13"/>
      <c r="Q36" s="19"/>
      <c r="T36" s="13"/>
      <c r="Y36" s="30" t="s">
        <v>285</v>
      </c>
      <c r="Z36" s="30" t="s">
        <v>413</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286</v>
      </c>
      <c r="Z37" s="30" t="s">
        <v>414</v>
      </c>
      <c r="AF37" s="28"/>
      <c r="AK37" s="37" t="str">
        <f t="shared" si="7"/>
        <v>j</v>
      </c>
    </row>
    <row r="38" spans="1:37" x14ac:dyDescent="0.15">
      <c r="A38" s="13"/>
      <c r="B38" s="13"/>
      <c r="F38" s="13"/>
      <c r="G38" s="19"/>
      <c r="K38" s="13"/>
      <c r="L38" s="13"/>
      <c r="O38" s="13"/>
      <c r="P38" s="13"/>
      <c r="Q38" s="19"/>
      <c r="T38" s="13"/>
      <c r="Y38" s="30" t="s">
        <v>287</v>
      </c>
      <c r="Z38" s="30" t="s">
        <v>415</v>
      </c>
      <c r="AF38" s="28"/>
      <c r="AK38" s="37" t="str">
        <f t="shared" si="7"/>
        <v>k</v>
      </c>
    </row>
    <row r="39" spans="1:37" x14ac:dyDescent="0.15">
      <c r="A39" s="13"/>
      <c r="B39" s="13"/>
      <c r="F39" s="13" t="str">
        <f>I37</f>
        <v>一般会計</v>
      </c>
      <c r="G39" s="19"/>
      <c r="K39" s="13"/>
      <c r="L39" s="13"/>
      <c r="O39" s="13"/>
      <c r="P39" s="13"/>
      <c r="Q39" s="19"/>
      <c r="T39" s="13"/>
      <c r="U39" s="30" t="s">
        <v>527</v>
      </c>
      <c r="Y39" s="30" t="s">
        <v>288</v>
      </c>
      <c r="Z39" s="30" t="s">
        <v>416</v>
      </c>
      <c r="AF39" s="28"/>
      <c r="AK39" s="37" t="str">
        <f t="shared" si="7"/>
        <v>l</v>
      </c>
    </row>
    <row r="40" spans="1:37" x14ac:dyDescent="0.15">
      <c r="A40" s="13"/>
      <c r="B40" s="13"/>
      <c r="F40" s="13"/>
      <c r="G40" s="19"/>
      <c r="K40" s="13"/>
      <c r="L40" s="13"/>
      <c r="O40" s="13"/>
      <c r="P40" s="13"/>
      <c r="Q40" s="19"/>
      <c r="T40" s="13"/>
      <c r="U40" s="30"/>
      <c r="Y40" s="30" t="s">
        <v>289</v>
      </c>
      <c r="Z40" s="30" t="s">
        <v>417</v>
      </c>
      <c r="AF40" s="28"/>
      <c r="AK40" s="37" t="str">
        <f t="shared" si="7"/>
        <v>m</v>
      </c>
    </row>
    <row r="41" spans="1:37" x14ac:dyDescent="0.15">
      <c r="A41" s="13"/>
      <c r="B41" s="13"/>
      <c r="F41" s="13"/>
      <c r="G41" s="19"/>
      <c r="K41" s="13"/>
      <c r="L41" s="13"/>
      <c r="O41" s="13"/>
      <c r="P41" s="13"/>
      <c r="Q41" s="19"/>
      <c r="T41" s="13"/>
      <c r="U41" s="30" t="s">
        <v>237</v>
      </c>
      <c r="Y41" s="30" t="s">
        <v>290</v>
      </c>
      <c r="Z41" s="30" t="s">
        <v>418</v>
      </c>
      <c r="AF41" s="28"/>
      <c r="AK41" s="37" t="str">
        <f t="shared" si="7"/>
        <v>n</v>
      </c>
    </row>
    <row r="42" spans="1:37" x14ac:dyDescent="0.15">
      <c r="A42" s="13"/>
      <c r="B42" s="13"/>
      <c r="F42" s="13"/>
      <c r="G42" s="19"/>
      <c r="K42" s="13"/>
      <c r="L42" s="13"/>
      <c r="O42" s="13"/>
      <c r="P42" s="13"/>
      <c r="Q42" s="19"/>
      <c r="T42" s="13"/>
      <c r="U42" s="30" t="s">
        <v>239</v>
      </c>
      <c r="Y42" s="30" t="s">
        <v>291</v>
      </c>
      <c r="Z42" s="30" t="s">
        <v>419</v>
      </c>
      <c r="AF42" s="28"/>
      <c r="AK42" s="37" t="str">
        <f t="shared" si="7"/>
        <v>o</v>
      </c>
    </row>
    <row r="43" spans="1:37" x14ac:dyDescent="0.15">
      <c r="A43" s="13"/>
      <c r="B43" s="13"/>
      <c r="F43" s="13"/>
      <c r="G43" s="19"/>
      <c r="K43" s="13"/>
      <c r="L43" s="13"/>
      <c r="O43" s="13"/>
      <c r="P43" s="13"/>
      <c r="Q43" s="19"/>
      <c r="T43" s="13"/>
      <c r="Y43" s="30" t="s">
        <v>292</v>
      </c>
      <c r="Z43" s="30" t="s">
        <v>420</v>
      </c>
      <c r="AF43" s="28"/>
      <c r="AK43" s="37" t="str">
        <f t="shared" si="7"/>
        <v>p</v>
      </c>
    </row>
    <row r="44" spans="1:37" x14ac:dyDescent="0.15">
      <c r="A44" s="13"/>
      <c r="B44" s="13"/>
      <c r="F44" s="13"/>
      <c r="G44" s="19"/>
      <c r="K44" s="13"/>
      <c r="L44" s="13"/>
      <c r="O44" s="13"/>
      <c r="P44" s="13"/>
      <c r="Q44" s="19"/>
      <c r="T44" s="13"/>
      <c r="Y44" s="30" t="s">
        <v>293</v>
      </c>
      <c r="Z44" s="30" t="s">
        <v>421</v>
      </c>
      <c r="AF44" s="28"/>
      <c r="AK44" s="37" t="str">
        <f t="shared" si="7"/>
        <v>q</v>
      </c>
    </row>
    <row r="45" spans="1:37" x14ac:dyDescent="0.15">
      <c r="A45" s="13"/>
      <c r="B45" s="13"/>
      <c r="F45" s="13"/>
      <c r="G45" s="19"/>
      <c r="K45" s="13"/>
      <c r="L45" s="13"/>
      <c r="O45" s="13"/>
      <c r="P45" s="13"/>
      <c r="Q45" s="19"/>
      <c r="T45" s="13"/>
      <c r="U45" s="27" t="s">
        <v>160</v>
      </c>
      <c r="Y45" s="30" t="s">
        <v>294</v>
      </c>
      <c r="Z45" s="30" t="s">
        <v>422</v>
      </c>
      <c r="AF45" s="28"/>
      <c r="AK45" s="37" t="str">
        <f t="shared" si="7"/>
        <v>r</v>
      </c>
    </row>
    <row r="46" spans="1:37" x14ac:dyDescent="0.15">
      <c r="A46" s="13"/>
      <c r="B46" s="13"/>
      <c r="F46" s="13"/>
      <c r="G46" s="19"/>
      <c r="K46" s="13"/>
      <c r="L46" s="13"/>
      <c r="O46" s="13"/>
      <c r="P46" s="13"/>
      <c r="Q46" s="19"/>
      <c r="T46" s="13"/>
      <c r="U46" s="56" t="s">
        <v>558</v>
      </c>
      <c r="Y46" s="30" t="s">
        <v>295</v>
      </c>
      <c r="Z46" s="30" t="s">
        <v>423</v>
      </c>
      <c r="AF46" s="28"/>
      <c r="AK46" s="37" t="str">
        <f t="shared" si="7"/>
        <v>s</v>
      </c>
    </row>
    <row r="47" spans="1:37" x14ac:dyDescent="0.15">
      <c r="A47" s="13"/>
      <c r="B47" s="13"/>
      <c r="F47" s="13"/>
      <c r="G47" s="19"/>
      <c r="K47" s="13"/>
      <c r="L47" s="13"/>
      <c r="O47" s="13"/>
      <c r="P47" s="13"/>
      <c r="Q47" s="19"/>
      <c r="T47" s="13"/>
      <c r="Y47" s="30" t="s">
        <v>296</v>
      </c>
      <c r="Z47" s="30" t="s">
        <v>424</v>
      </c>
      <c r="AF47" s="28"/>
      <c r="AK47" s="37" t="str">
        <f t="shared" si="7"/>
        <v>t</v>
      </c>
    </row>
    <row r="48" spans="1:37" x14ac:dyDescent="0.15">
      <c r="A48" s="13"/>
      <c r="B48" s="13"/>
      <c r="F48" s="13"/>
      <c r="G48" s="19"/>
      <c r="K48" s="13"/>
      <c r="L48" s="13"/>
      <c r="O48" s="13"/>
      <c r="P48" s="13"/>
      <c r="Q48" s="19"/>
      <c r="T48" s="13"/>
      <c r="U48" s="56">
        <v>2021</v>
      </c>
      <c r="Y48" s="30" t="s">
        <v>297</v>
      </c>
      <c r="Z48" s="30" t="s">
        <v>425</v>
      </c>
      <c r="AF48" s="28"/>
      <c r="AK48" s="37" t="str">
        <f t="shared" si="7"/>
        <v>u</v>
      </c>
    </row>
    <row r="49" spans="1:37" x14ac:dyDescent="0.15">
      <c r="A49" s="13"/>
      <c r="B49" s="13"/>
      <c r="F49" s="13"/>
      <c r="G49" s="19"/>
      <c r="K49" s="13"/>
      <c r="L49" s="13"/>
      <c r="O49" s="13"/>
      <c r="P49" s="13"/>
      <c r="Q49" s="19"/>
      <c r="T49" s="13"/>
      <c r="U49" s="56">
        <v>2022</v>
      </c>
      <c r="Y49" s="30" t="s">
        <v>298</v>
      </c>
      <c r="Z49" s="30" t="s">
        <v>426</v>
      </c>
      <c r="AF49" s="28"/>
      <c r="AK49" s="37" t="str">
        <f t="shared" si="7"/>
        <v>v</v>
      </c>
    </row>
    <row r="50" spans="1:37" x14ac:dyDescent="0.15">
      <c r="A50" s="13"/>
      <c r="B50" s="13"/>
      <c r="F50" s="13"/>
      <c r="G50" s="19"/>
      <c r="K50" s="13"/>
      <c r="L50" s="13"/>
      <c r="O50" s="13"/>
      <c r="P50" s="13"/>
      <c r="Q50" s="19"/>
      <c r="T50" s="13"/>
      <c r="U50" s="56">
        <v>2023</v>
      </c>
      <c r="Y50" s="30" t="s">
        <v>299</v>
      </c>
      <c r="Z50" s="30" t="s">
        <v>427</v>
      </c>
      <c r="AF50" s="28"/>
    </row>
    <row r="51" spans="1:37" x14ac:dyDescent="0.15">
      <c r="A51" s="13"/>
      <c r="B51" s="13"/>
      <c r="F51" s="13"/>
      <c r="G51" s="19"/>
      <c r="K51" s="13"/>
      <c r="L51" s="13"/>
      <c r="O51" s="13"/>
      <c r="P51" s="13"/>
      <c r="Q51" s="19"/>
      <c r="T51" s="13"/>
      <c r="U51" s="56">
        <v>2024</v>
      </c>
      <c r="Y51" s="30" t="s">
        <v>300</v>
      </c>
      <c r="Z51" s="30" t="s">
        <v>428</v>
      </c>
      <c r="AF51" s="28"/>
    </row>
    <row r="52" spans="1:37" x14ac:dyDescent="0.15">
      <c r="A52" s="13"/>
      <c r="B52" s="13"/>
      <c r="F52" s="13"/>
      <c r="G52" s="19"/>
      <c r="K52" s="13"/>
      <c r="L52" s="13"/>
      <c r="O52" s="13"/>
      <c r="P52" s="13"/>
      <c r="Q52" s="19"/>
      <c r="T52" s="13"/>
      <c r="U52" s="56">
        <v>2025</v>
      </c>
      <c r="Y52" s="30" t="s">
        <v>301</v>
      </c>
      <c r="Z52" s="30" t="s">
        <v>429</v>
      </c>
      <c r="AF52" s="28"/>
    </row>
    <row r="53" spans="1:37" x14ac:dyDescent="0.15">
      <c r="A53" s="13"/>
      <c r="B53" s="13"/>
      <c r="F53" s="13"/>
      <c r="G53" s="19"/>
      <c r="K53" s="13"/>
      <c r="L53" s="13"/>
      <c r="O53" s="13"/>
      <c r="P53" s="13"/>
      <c r="Q53" s="19"/>
      <c r="T53" s="13"/>
      <c r="U53" s="56">
        <v>2026</v>
      </c>
      <c r="Y53" s="30" t="s">
        <v>302</v>
      </c>
      <c r="Z53" s="30" t="s">
        <v>430</v>
      </c>
      <c r="AF53" s="28"/>
    </row>
    <row r="54" spans="1:37" x14ac:dyDescent="0.15">
      <c r="A54" s="13"/>
      <c r="B54" s="13"/>
      <c r="F54" s="13"/>
      <c r="G54" s="19"/>
      <c r="K54" s="13"/>
      <c r="L54" s="13"/>
      <c r="O54" s="13"/>
      <c r="P54" s="20"/>
      <c r="Q54" s="19"/>
      <c r="T54" s="13"/>
      <c r="Y54" s="30" t="s">
        <v>303</v>
      </c>
      <c r="Z54" s="30" t="s">
        <v>431</v>
      </c>
      <c r="AF54" s="28"/>
    </row>
    <row r="55" spans="1:37" x14ac:dyDescent="0.15">
      <c r="A55" s="13"/>
      <c r="B55" s="13"/>
      <c r="F55" s="13"/>
      <c r="G55" s="19"/>
      <c r="K55" s="13"/>
      <c r="L55" s="13"/>
      <c r="O55" s="13"/>
      <c r="P55" s="13"/>
      <c r="Q55" s="19"/>
      <c r="T55" s="13"/>
      <c r="Y55" s="30" t="s">
        <v>304</v>
      </c>
      <c r="Z55" s="30" t="s">
        <v>432</v>
      </c>
      <c r="AF55" s="28"/>
    </row>
    <row r="56" spans="1:37" x14ac:dyDescent="0.15">
      <c r="A56" s="13"/>
      <c r="B56" s="13"/>
      <c r="F56" s="13"/>
      <c r="G56" s="19"/>
      <c r="K56" s="13"/>
      <c r="L56" s="13"/>
      <c r="O56" s="13"/>
      <c r="P56" s="13"/>
      <c r="Q56" s="19"/>
      <c r="T56" s="13"/>
      <c r="U56" s="56">
        <v>20</v>
      </c>
      <c r="Y56" s="30" t="s">
        <v>305</v>
      </c>
      <c r="Z56" s="30" t="s">
        <v>433</v>
      </c>
      <c r="AF56" s="28"/>
    </row>
    <row r="57" spans="1:37" x14ac:dyDescent="0.15">
      <c r="A57" s="13"/>
      <c r="B57" s="13"/>
      <c r="F57" s="13"/>
      <c r="G57" s="19"/>
      <c r="K57" s="13"/>
      <c r="L57" s="13"/>
      <c r="O57" s="13"/>
      <c r="P57" s="13"/>
      <c r="Q57" s="19"/>
      <c r="T57" s="13"/>
      <c r="U57" s="30" t="s">
        <v>503</v>
      </c>
      <c r="Y57" s="30" t="s">
        <v>306</v>
      </c>
      <c r="Z57" s="30" t="s">
        <v>434</v>
      </c>
      <c r="AF57" s="28"/>
    </row>
    <row r="58" spans="1:37" x14ac:dyDescent="0.15">
      <c r="A58" s="13"/>
      <c r="B58" s="13"/>
      <c r="F58" s="13"/>
      <c r="G58" s="19"/>
      <c r="K58" s="13"/>
      <c r="L58" s="13"/>
      <c r="O58" s="13"/>
      <c r="P58" s="13"/>
      <c r="Q58" s="19"/>
      <c r="T58" s="13"/>
      <c r="U58" s="30" t="s">
        <v>504</v>
      </c>
      <c r="Y58" s="30" t="s">
        <v>307</v>
      </c>
      <c r="Z58" s="30" t="s">
        <v>435</v>
      </c>
      <c r="AF58" s="28"/>
    </row>
    <row r="59" spans="1:37" x14ac:dyDescent="0.15">
      <c r="A59" s="13"/>
      <c r="B59" s="13"/>
      <c r="F59" s="13"/>
      <c r="G59" s="19"/>
      <c r="K59" s="13"/>
      <c r="L59" s="13"/>
      <c r="O59" s="13"/>
      <c r="P59" s="13"/>
      <c r="Q59" s="19"/>
      <c r="T59" s="13"/>
      <c r="Y59" s="30" t="s">
        <v>308</v>
      </c>
      <c r="Z59" s="30" t="s">
        <v>436</v>
      </c>
      <c r="AF59" s="28"/>
    </row>
    <row r="60" spans="1:37" x14ac:dyDescent="0.15">
      <c r="A60" s="13"/>
      <c r="B60" s="13"/>
      <c r="F60" s="13"/>
      <c r="G60" s="19"/>
      <c r="K60" s="13"/>
      <c r="L60" s="13"/>
      <c r="O60" s="13"/>
      <c r="P60" s="13"/>
      <c r="Q60" s="19"/>
      <c r="T60" s="13"/>
      <c r="Y60" s="30" t="s">
        <v>309</v>
      </c>
      <c r="Z60" s="30" t="s">
        <v>437</v>
      </c>
      <c r="AF60" s="28"/>
    </row>
    <row r="61" spans="1:37" x14ac:dyDescent="0.15">
      <c r="A61" s="13"/>
      <c r="B61" s="13"/>
      <c r="F61" s="13"/>
      <c r="G61" s="19"/>
      <c r="K61" s="13"/>
      <c r="L61" s="13"/>
      <c r="O61" s="13"/>
      <c r="P61" s="13"/>
      <c r="Q61" s="19"/>
      <c r="T61" s="13"/>
      <c r="Y61" s="30" t="s">
        <v>310</v>
      </c>
      <c r="Z61" s="30" t="s">
        <v>438</v>
      </c>
      <c r="AF61" s="28"/>
    </row>
    <row r="62" spans="1:37" x14ac:dyDescent="0.15">
      <c r="A62" s="13"/>
      <c r="B62" s="13"/>
      <c r="F62" s="13"/>
      <c r="G62" s="19"/>
      <c r="K62" s="13"/>
      <c r="L62" s="13"/>
      <c r="O62" s="13"/>
      <c r="P62" s="13"/>
      <c r="Q62" s="19"/>
      <c r="T62" s="13"/>
      <c r="Y62" s="30" t="s">
        <v>311</v>
      </c>
      <c r="Z62" s="30" t="s">
        <v>439</v>
      </c>
      <c r="AF62" s="28"/>
    </row>
    <row r="63" spans="1:37" x14ac:dyDescent="0.15">
      <c r="A63" s="13"/>
      <c r="B63" s="13"/>
      <c r="F63" s="13"/>
      <c r="G63" s="19"/>
      <c r="K63" s="13"/>
      <c r="L63" s="13"/>
      <c r="O63" s="13"/>
      <c r="P63" s="13"/>
      <c r="Q63" s="19"/>
      <c r="T63" s="13"/>
      <c r="Y63" s="30" t="s">
        <v>312</v>
      </c>
      <c r="Z63" s="30" t="s">
        <v>440</v>
      </c>
      <c r="AF63" s="28"/>
    </row>
    <row r="64" spans="1:37" x14ac:dyDescent="0.15">
      <c r="A64" s="13"/>
      <c r="B64" s="13"/>
      <c r="F64" s="13"/>
      <c r="G64" s="19"/>
      <c r="K64" s="13"/>
      <c r="L64" s="13"/>
      <c r="O64" s="13"/>
      <c r="P64" s="13"/>
      <c r="Q64" s="19"/>
      <c r="T64" s="13"/>
      <c r="Y64" s="30" t="s">
        <v>313</v>
      </c>
      <c r="Z64" s="30" t="s">
        <v>441</v>
      </c>
      <c r="AF64" s="28"/>
    </row>
    <row r="65" spans="1:32" x14ac:dyDescent="0.15">
      <c r="A65" s="13"/>
      <c r="B65" s="13"/>
      <c r="F65" s="13"/>
      <c r="G65" s="19"/>
      <c r="K65" s="13"/>
      <c r="L65" s="13"/>
      <c r="O65" s="13"/>
      <c r="P65" s="13"/>
      <c r="Q65" s="19"/>
      <c r="T65" s="13"/>
      <c r="Y65" s="30" t="s">
        <v>314</v>
      </c>
      <c r="Z65" s="30" t="s">
        <v>442</v>
      </c>
      <c r="AF65" s="28"/>
    </row>
    <row r="66" spans="1:32" x14ac:dyDescent="0.15">
      <c r="A66" s="13"/>
      <c r="B66" s="13"/>
      <c r="F66" s="13"/>
      <c r="G66" s="19"/>
      <c r="K66" s="13"/>
      <c r="L66" s="13"/>
      <c r="O66" s="13"/>
      <c r="P66" s="13"/>
      <c r="Q66" s="19"/>
      <c r="T66" s="13"/>
      <c r="Y66" s="30" t="s">
        <v>66</v>
      </c>
      <c r="Z66" s="30" t="s">
        <v>443</v>
      </c>
      <c r="AF66" s="28"/>
    </row>
    <row r="67" spans="1:32" x14ac:dyDescent="0.15">
      <c r="A67" s="13"/>
      <c r="B67" s="13"/>
      <c r="F67" s="13"/>
      <c r="G67" s="19"/>
      <c r="K67" s="13"/>
      <c r="L67" s="13"/>
      <c r="O67" s="13"/>
      <c r="P67" s="13"/>
      <c r="Q67" s="19"/>
      <c r="T67" s="13"/>
      <c r="Y67" s="30" t="s">
        <v>315</v>
      </c>
      <c r="Z67" s="30" t="s">
        <v>444</v>
      </c>
      <c r="AF67" s="28"/>
    </row>
    <row r="68" spans="1:32" x14ac:dyDescent="0.15">
      <c r="A68" s="13"/>
      <c r="B68" s="13"/>
      <c r="F68" s="13"/>
      <c r="G68" s="19"/>
      <c r="K68" s="13"/>
      <c r="L68" s="13"/>
      <c r="O68" s="13"/>
      <c r="P68" s="13"/>
      <c r="Q68" s="19"/>
      <c r="T68" s="13"/>
      <c r="Y68" s="30" t="s">
        <v>316</v>
      </c>
      <c r="Z68" s="30" t="s">
        <v>445</v>
      </c>
      <c r="AF68" s="28"/>
    </row>
    <row r="69" spans="1:32" x14ac:dyDescent="0.15">
      <c r="A69" s="13"/>
      <c r="B69" s="13"/>
      <c r="F69" s="13"/>
      <c r="G69" s="19"/>
      <c r="K69" s="13"/>
      <c r="L69" s="13"/>
      <c r="O69" s="13"/>
      <c r="P69" s="13"/>
      <c r="Q69" s="19"/>
      <c r="T69" s="13"/>
      <c r="Y69" s="30" t="s">
        <v>317</v>
      </c>
      <c r="Z69" s="30" t="s">
        <v>446</v>
      </c>
      <c r="AF69" s="28"/>
    </row>
    <row r="70" spans="1:32" x14ac:dyDescent="0.15">
      <c r="A70" s="13"/>
      <c r="B70" s="13"/>
      <c r="Y70" s="30" t="s">
        <v>318</v>
      </c>
      <c r="Z70" s="30" t="s">
        <v>447</v>
      </c>
    </row>
    <row r="71" spans="1:32" x14ac:dyDescent="0.15">
      <c r="Y71" s="30" t="s">
        <v>319</v>
      </c>
      <c r="Z71" s="30" t="s">
        <v>448</v>
      </c>
    </row>
    <row r="72" spans="1:32" x14ac:dyDescent="0.15">
      <c r="Y72" s="30" t="s">
        <v>320</v>
      </c>
      <c r="Z72" s="30" t="s">
        <v>449</v>
      </c>
    </row>
    <row r="73" spans="1:32" x14ac:dyDescent="0.15">
      <c r="Y73" s="30" t="s">
        <v>321</v>
      </c>
      <c r="Z73" s="30" t="s">
        <v>450</v>
      </c>
    </row>
    <row r="74" spans="1:32" x14ac:dyDescent="0.15">
      <c r="Y74" s="30" t="s">
        <v>322</v>
      </c>
      <c r="Z74" s="30" t="s">
        <v>451</v>
      </c>
    </row>
    <row r="75" spans="1:32" x14ac:dyDescent="0.15">
      <c r="Y75" s="30" t="s">
        <v>323</v>
      </c>
      <c r="Z75" s="30" t="s">
        <v>452</v>
      </c>
    </row>
    <row r="76" spans="1:32" x14ac:dyDescent="0.15">
      <c r="Y76" s="30" t="s">
        <v>324</v>
      </c>
      <c r="Z76" s="30" t="s">
        <v>453</v>
      </c>
    </row>
    <row r="77" spans="1:32" x14ac:dyDescent="0.15">
      <c r="Y77" s="30" t="s">
        <v>325</v>
      </c>
      <c r="Z77" s="30" t="s">
        <v>454</v>
      </c>
    </row>
    <row r="78" spans="1:32" x14ac:dyDescent="0.15">
      <c r="Y78" s="30" t="s">
        <v>326</v>
      </c>
      <c r="Z78" s="30" t="s">
        <v>455</v>
      </c>
    </row>
    <row r="79" spans="1:32" x14ac:dyDescent="0.15">
      <c r="Y79" s="30" t="s">
        <v>327</v>
      </c>
      <c r="Z79" s="30" t="s">
        <v>456</v>
      </c>
    </row>
    <row r="80" spans="1:32" x14ac:dyDescent="0.15">
      <c r="Y80" s="30" t="s">
        <v>328</v>
      </c>
      <c r="Z80" s="30" t="s">
        <v>457</v>
      </c>
    </row>
    <row r="81" spans="25:26" x14ac:dyDescent="0.15">
      <c r="Y81" s="30" t="s">
        <v>329</v>
      </c>
      <c r="Z81" s="30" t="s">
        <v>458</v>
      </c>
    </row>
    <row r="82" spans="25:26" x14ac:dyDescent="0.15">
      <c r="Y82" s="30" t="s">
        <v>330</v>
      </c>
      <c r="Z82" s="30" t="s">
        <v>459</v>
      </c>
    </row>
    <row r="83" spans="25:26" x14ac:dyDescent="0.15">
      <c r="Y83" s="30" t="s">
        <v>331</v>
      </c>
      <c r="Z83" s="30" t="s">
        <v>460</v>
      </c>
    </row>
    <row r="84" spans="25:26" x14ac:dyDescent="0.15">
      <c r="Y84" s="30" t="s">
        <v>332</v>
      </c>
      <c r="Z84" s="30" t="s">
        <v>461</v>
      </c>
    </row>
    <row r="85" spans="25:26" x14ac:dyDescent="0.15">
      <c r="Y85" s="30" t="s">
        <v>333</v>
      </c>
      <c r="Z85" s="30" t="s">
        <v>462</v>
      </c>
    </row>
    <row r="86" spans="25:26" x14ac:dyDescent="0.15">
      <c r="Y86" s="30" t="s">
        <v>334</v>
      </c>
      <c r="Z86" s="30" t="s">
        <v>463</v>
      </c>
    </row>
    <row r="87" spans="25:26" x14ac:dyDescent="0.15">
      <c r="Y87" s="30" t="s">
        <v>335</v>
      </c>
      <c r="Z87" s="30" t="s">
        <v>464</v>
      </c>
    </row>
    <row r="88" spans="25:26" x14ac:dyDescent="0.15">
      <c r="Y88" s="30" t="s">
        <v>336</v>
      </c>
      <c r="Z88" s="30" t="s">
        <v>465</v>
      </c>
    </row>
    <row r="89" spans="25:26" x14ac:dyDescent="0.15">
      <c r="Y89" s="30" t="s">
        <v>337</v>
      </c>
      <c r="Z89" s="30" t="s">
        <v>466</v>
      </c>
    </row>
    <row r="90" spans="25:26" x14ac:dyDescent="0.15">
      <c r="Y90" s="30" t="s">
        <v>338</v>
      </c>
      <c r="Z90" s="30" t="s">
        <v>467</v>
      </c>
    </row>
    <row r="91" spans="25:26" x14ac:dyDescent="0.15">
      <c r="Y91" s="30" t="s">
        <v>339</v>
      </c>
      <c r="Z91" s="30" t="s">
        <v>468</v>
      </c>
    </row>
    <row r="92" spans="25:26" x14ac:dyDescent="0.15">
      <c r="Y92" s="30" t="s">
        <v>340</v>
      </c>
      <c r="Z92" s="30" t="s">
        <v>469</v>
      </c>
    </row>
    <row r="93" spans="25:26" x14ac:dyDescent="0.15">
      <c r="Y93" s="30" t="s">
        <v>341</v>
      </c>
      <c r="Z93" s="30" t="s">
        <v>470</v>
      </c>
    </row>
    <row r="94" spans="25:26" x14ac:dyDescent="0.15">
      <c r="Y94" s="30" t="s">
        <v>342</v>
      </c>
      <c r="Z94" s="30" t="s">
        <v>471</v>
      </c>
    </row>
    <row r="95" spans="25:26" x14ac:dyDescent="0.15">
      <c r="Y95" s="30" t="s">
        <v>343</v>
      </c>
      <c r="Z95" s="30" t="s">
        <v>472</v>
      </c>
    </row>
    <row r="96" spans="25:26" x14ac:dyDescent="0.15">
      <c r="Y96" s="30" t="s">
        <v>247</v>
      </c>
      <c r="Z96" s="30" t="s">
        <v>473</v>
      </c>
    </row>
    <row r="97" spans="25:26" x14ac:dyDescent="0.15">
      <c r="Y97" s="30" t="s">
        <v>344</v>
      </c>
      <c r="Z97" s="30" t="s">
        <v>474</v>
      </c>
    </row>
    <row r="98" spans="25:26" x14ac:dyDescent="0.15">
      <c r="Y98" s="30" t="s">
        <v>345</v>
      </c>
      <c r="Z98" s="30" t="s">
        <v>475</v>
      </c>
    </row>
    <row r="99" spans="25:26" x14ac:dyDescent="0.15">
      <c r="Y99" s="30" t="s">
        <v>375</v>
      </c>
      <c r="Z99" s="30" t="s">
        <v>476</v>
      </c>
    </row>
    <row r="100" spans="25:26" x14ac:dyDescent="0.15">
      <c r="Y100" s="30" t="s">
        <v>561</v>
      </c>
      <c r="Z100" s="30" t="s">
        <v>477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2022-08-26T13:57:45Z</dcterms:created>
  <dcterms:modified xsi:type="dcterms:W3CDTF">2022-08-26T14:58:56Z</dcterms:modified>
</cp:coreProperties>
</file>