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行政事業レビューシート!$AZ$1:$AZ$144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31" i="11" l="1"/>
  <c r="AY127" i="11"/>
  <c r="AY129" i="11" s="1"/>
  <c r="AY130" i="11" l="1"/>
  <c r="AY128" i="11"/>
  <c r="AY39" i="11" l="1"/>
  <c r="AY47" i="11" s="1"/>
  <c r="AY44" i="11" l="1"/>
  <c r="AY48" i="11"/>
  <c r="AY41" i="11"/>
  <c r="AY45" i="11"/>
  <c r="AY40" i="11"/>
  <c r="AY42" i="11"/>
  <c r="AY46" i="11"/>
  <c r="AY43" i="11"/>
  <c r="AW88" i="11" l="1"/>
  <c r="AT88" i="11"/>
  <c r="AQ88" i="11"/>
  <c r="AL88" i="11"/>
  <c r="AI88" i="11"/>
  <c r="AF88" i="11"/>
  <c r="Z88" i="11"/>
  <c r="W88" i="11"/>
  <c r="T88" i="11"/>
  <c r="N88" i="11"/>
  <c r="AW87" i="11"/>
  <c r="AT87" i="11"/>
  <c r="AQ87" i="11"/>
  <c r="AL87" i="11"/>
  <c r="AI87" i="11"/>
  <c r="AF87" i="11"/>
  <c r="Z87" i="11"/>
  <c r="W87" i="11"/>
  <c r="T87" i="11"/>
  <c r="N87" i="11"/>
  <c r="K87" i="11"/>
  <c r="H87" i="11"/>
  <c r="AY144" i="11" l="1"/>
  <c r="AY139" i="11"/>
  <c r="AY138" i="11"/>
  <c r="AY137" i="11"/>
  <c r="AY136" i="11"/>
  <c r="AY135" i="11"/>
  <c r="AY134" i="11"/>
  <c r="AY133" i="11"/>
  <c r="AY132" i="11"/>
  <c r="AU120" i="11"/>
  <c r="Y120"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<sst xmlns="http://schemas.openxmlformats.org/spreadsheetml/2006/main" count="885" uniqueCount="659">
  <si>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</si>
  <si>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</si>
  <si>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</si>
  <si>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</si>
  <si>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</si>
  <si>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</si>
  <si>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</si>
  <si>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</si>
  <si>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</si>
  <si>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</si>
  <si>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</si>
  <si>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</si>
  <si>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</si>
  <si>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</si>
  <si>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</si>
  <si>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</si>
  <si>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</si>
  <si>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</si>
  <si>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</si>
  <si>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</si>
  <si>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</si>
  <si>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</si>
  <si>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</si>
  <si>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</si>
  <si>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</si>
  <si>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</si>
  <si>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</si>
  <si>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</si>
  <si>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</si>
  <si>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</si>
  <si>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</si>
  <si>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</si>
  <si>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</si>
  <si>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</si>
  <si>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</si>
  <si>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</si>
  <si>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</si>
  <si>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</si>
  <si>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</si>
  <si>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</si>
  <si>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</si>
  <si>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</si>
  <si>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</si>
  <si>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</si>
  <si>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</si>
  <si>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</si>
  <si>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</si>
  <si>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</si>
  <si>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</si>
  <si>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</si>
  <si>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</si>
  <si>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</si>
  <si>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</si>
  <si>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</si>
  <si>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</si>
  <si>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</si>
  <si>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</si>
  <si>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</si>
  <si>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</si>
  <si>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</si>
  <si>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</si>
  <si>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</si>
  <si>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</si>
  <si>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</si>
  <si>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</si>
  <si>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</si>
  <si>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</si>
  <si>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</si>
  <si>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</si>
  <si>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</si>
  <si>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</si>
  <si>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</si>
  <si>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</si>
  <si>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</si>
  <si>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</si>
  <si>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</si>
  <si>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</si>
  <si>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</si>
  <si>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</si>
  <si>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</si>
  <si>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</si>
  <si>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</si>
  <si>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</si>
  <si>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</si>
  <si>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</si>
  <si>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</si>
  <si>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</si>
  <si>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</si>
  <si>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</si>
  <si>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</si>
  <si>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</si>
  <si>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</si>
  <si>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</si>
  <si>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</si>
  <si>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</si>
  <si>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</si>
  <si>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</si>
  <si>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</si>
  <si>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</si>
  <si>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</si>
  <si>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</si>
  <si>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</si>
  <si>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</si>
  <si>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</si>
  <si>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</si>
  <si>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</si>
  <si>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</si>
  <si>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</si>
  <si>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</si>
  <si>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</si>
  <si>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</si>
  <si>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</si>
  <si>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</si>
  <si>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</si>
  <si>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</si>
  <si>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</si>
  <si>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</si>
  <si>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</si>
  <si>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</si>
  <si>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</si>
  <si>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</si>
  <si>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</si>
  <si>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</si>
  <si>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</si>
  <si>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</si>
  <si>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</si>
  <si>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</si>
  <si>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</si>
  <si>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</si>
  <si>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</si>
  <si>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</si>
  <si>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</si>
  <si>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</si>
  <si>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</si>
  <si>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</si>
  <si>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</si>
  <si>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</si>
  <si>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</si>
  <si>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</si>
  <si>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</si>
  <si>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</si>
  <si>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</si>
  <si>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</si>
  <si>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</si>
  <si>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</si>
  <si>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</si>
  <si>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</si>
  <si>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</si>
  <si>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</si>
  <si>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</si>
  <si>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</si>
  <si>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</si>
  <si>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</si>
  <si>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</si>
  <si>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</si>
  <si>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</si>
  <si>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</si>
  <si>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</si>
  <si>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</si>
  <si>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</si>
  <si>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</si>
  <si>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</si>
  <si>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</si>
  <si>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</si>
  <si>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</si>
  <si>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</si>
  <si>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</si>
  <si>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</si>
  <si>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</si>
  <si>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</si>
  <si>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</si>
  <si>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</si>
  <si>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</si>
  <si>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</si>
  <si>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</si>
  <si>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</si>
  <si>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</si>
  <si>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</si>
  <si>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</si>
  <si>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</si>
  <si>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</si>
  <si>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</si>
  <si>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</si>
  <si>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</si>
  <si>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</si>
  <si>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</si>
  <si>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</si>
  <si>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</si>
  <si>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</si>
  <si>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</si>
  <si>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</si>
  <si>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</si>
  <si>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</si>
  <si>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</si>
  <si>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</si>
  <si>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</si>
  <si>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</si>
  <si>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</si>
  <si>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</si>
  <si>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</si>
  <si>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</si>
  <si>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</si>
  <si>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</si>
  <si>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</si>
  <si>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</si>
  <si>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</si>
  <si>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</si>
  <si>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</si>
  <si>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</si>
  <si>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</si>
  <si>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</si>
  <si>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</si>
  <si>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</si>
  <si>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</si>
  <si>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</si>
  <si>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</si>
  <si>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</si>
  <si>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</si>
  <si>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</si>
  <si>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</si>
  <si>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</si>
  <si>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</si>
  <si>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</si>
  <si>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</si>
  <si>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</si>
  <si>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</si>
  <si>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</si>
  <si>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</si>
  <si>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</si>
  <si>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</si>
  <si>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</si>
  <si>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</si>
  <si>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</si>
  <si>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</si>
  <si>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</si>
  <si>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</si>
  <si>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</si>
  <si>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</si>
  <si>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</si>
  <si>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</si>
  <si>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</si>
  <si>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</si>
  <si>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</si>
  <si>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</si>
  <si>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</si>
  <si>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</si>
  <si>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</si>
  <si>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</si>
  <si>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</si>
  <si>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</si>
  <si>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</si>
  <si>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</si>
  <si>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</si>
  <si>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</si>
  <si>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</si>
  <si>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</si>
  <si>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</si>
  <si>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</si>
  <si>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</si>
  <si>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</si>
  <si>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</si>
  <si>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</si>
  <si>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</si>
  <si>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</si>
  <si>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</si>
  <si>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</si>
  <si>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</si>
  <si>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</si>
  <si>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</si>
  <si>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</si>
  <si>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</si>
  <si>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</si>
  <si>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</si>
  <si>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</si>
  <si>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</si>
  <si>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</si>
  <si>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</si>
  <si>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</si>
  <si>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</si>
  <si>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</si>
  <si>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</si>
  <si>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</si>
  <si>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</si>
  <si>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</si>
  <si>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</si>
  <si>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</si>
  <si>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</si>
  <si>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</si>
  <si>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</si>
  <si>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</si>
  <si>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</si>
  <si>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</si>
  <si>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</si>
  <si>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</si>
  <si>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</si>
  <si>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</si>
  <si>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</si>
  <si>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</si>
  <si>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</si>
  <si>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</si>
  <si>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</si>
  <si>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</si>
  <si>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</si>
  <si>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</si>
  <si>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</si>
  <si>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</si>
  <si>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</si>
  <si>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</si>
  <si>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</si>
  <si>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</si>
  <si>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</si>
  <si>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</si>
  <si>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</si>
  <si>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</si>
  <si>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</si>
  <si>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</si>
  <si>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</si>
  <si>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</si>
  <si>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</si>
  <si>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</si>
  <si>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</si>
  <si>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</si>
  <si>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</si>
  <si>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</si>
  <si>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</si>
  <si>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</si>
  <si>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</si>
  <si>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</si>
  <si>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</si>
  <si>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</si>
  <si>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</si>
  <si>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</si>
  <si>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</si>
  <si>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</si>
  <si>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</si>
  <si>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</si>
  <si>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</si>
  <si>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</si>
  <si>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</si>
  <si>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</si>
  <si>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</si>
  <si>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</si>
  <si>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</si>
  <si>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</si>
  <si>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</si>
  <si>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</si>
  <si>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</si>
  <si>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</si>
  <si>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</si>
  <si>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</si>
  <si>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</si>
  <si>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</si>
  <si>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</si>
  <si>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</si>
  <si>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</si>
  <si>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</si>
  <si>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</si>
  <si>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</si>
  <si>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</si>
  <si>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</si>
  <si>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</si>
  <si>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</si>
  <si>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</si>
  <si>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</si>
  <si>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</si>
  <si>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</si>
  <si>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</si>
  <si>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</si>
  <si>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</si>
  <si>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</si>
  <si>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</si>
  <si>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</si>
  <si>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</si>
  <si>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</si>
  <si>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</si>
  <si>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</si>
  <si>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</si>
  <si>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</si>
  <si>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</si>
  <si>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</si>
  <si>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</si>
  <si>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</si>
  <si>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</si>
  <si>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</si>
  <si>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</si>
  <si>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</si>
  <si>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</si>
  <si>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</si>
  <si>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</si>
  <si>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</si>
  <si>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</si>
  <si>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</si>
  <si>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</si>
  <si>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</si>
  <si>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</si>
  <si>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</si>
  <si>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</si>
  <si>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</si>
  <si>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</si>
  <si>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</si>
  <si>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</si>
  <si>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</si>
  <si>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</si>
  <si>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</si>
  <si>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</si>
  <si>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</si>
  <si>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</si>
  <si>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</si>
  <si>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</si>
  <si>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</si>
  <si>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</si>
  <si>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</si>
  <si>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</si>
  <si>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</si>
  <si>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</si>
  <si>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</si>
  <si>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</si>
  <si>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</si>
  <si>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</si>
  <si>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</si>
  <si>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</si>
  <si>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</si>
  <si>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</si>
  <si>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</si>
  <si>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</si>
  <si>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</si>
  <si>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</si>
  <si>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</si>
  <si>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</si>
  <si>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</si>
  <si>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</si>
  <si>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</si>
  <si>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</si>
  <si>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</si>
  <si>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</si>
  <si>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</si>
  <si>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</si>
  <si>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</si>
  <si>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</si>
  <si>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</si>
  <si>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</si>
  <si>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</si>
  <si>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</si>
  <si>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</si>
  <si>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</si>
  <si>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</si>
  <si>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</si>
  <si>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</si>
  <si>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</si>
  <si>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</si>
  <si>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</si>
  <si>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</si>
  <si>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</si>
  <si>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</si>
  <si>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</si>
  <si>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</si>
  <si>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</si>
  <si>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</si>
  <si>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</si>
  <si>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</si>
  <si>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</si>
  <si>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</si>
  <si>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</si>
  <si>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</si>
  <si>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</si>
  <si>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</si>
  <si>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</si>
  <si>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</si>
  <si>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</si>
  <si>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</si>
  <si>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</si>
  <si>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</si>
  <si>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</si>
  <si>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</si>
  <si>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</si>
  <si>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</si>
  <si>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</si>
  <si>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</si>
  <si>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</si>
  <si>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</si>
  <si>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</si>
  <si>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</si>
  <si>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</si>
  <si>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</si>
  <si>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</si>
  <si>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</si>
  <si>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</si>
  <si>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</si>
  <si>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</si>
  <si>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</si>
  <si>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</si>
  <si>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</si>
  <si>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</si>
  <si>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</si>
  <si>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</si>
  <si>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</si>
  <si>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</si>
  <si>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</si>
  <si>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</si>
  <si>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</si>
  <si>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</si>
  <si>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</si>
  <si>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</si>
  <si>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</si>
  <si>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</si>
  <si>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</si>
  <si>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</si>
  <si>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</si>
  <si>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</si>
  <si>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</si>
  <si>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</si>
  <si>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</si>
  <si>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</si>
  <si>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</si>
  <si>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</si>
  <si>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</si>
  <si>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</si>
  <si>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</si>
  <si>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</si>
  <si>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</si>
  <si>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</si>
  <si>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</si>
  <si>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</si>
  <si>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</si>
  <si>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</si>
  <si>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</si>
  <si>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</si>
  <si>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</si>
  <si>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</si>
  <si>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</si>
  <si>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</si>
  <si>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</si>
  <si>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</si>
  <si>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</si>
  <si>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</si>
  <si>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</si>
  <si>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</si>
  <si>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</si>
  <si>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</si>
  <si>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</si>
  <si>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</si>
  <si>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</si>
  <si>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</si>
  <si>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</si>
  <si>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</si>
  <si>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</si>
  <si>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</si>
  <si>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</si>
  <si>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</si>
  <si>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</si>
  <si>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</si>
  <si>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</si>
  <si>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</si>
  <si>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</si>
  <si>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</si>
  <si>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</si>
  <si>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</si>
  <si>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</si>
  <si>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</si>
  <si>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</si>
  <si>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</si>
  <si>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</si>
  <si>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</si>
  <si>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</si>
  <si>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</si>
  <si>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</si>
  <si>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</si>
  <si>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</si>
  <si>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</si>
  <si>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</si>
  <si>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</si>
  <si>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沖縄国立大学法人施設整備に必要な経費</t>
  </si>
  <si>
    <t>沖縄振興局</t>
  </si>
  <si>
    <t>室長　伊藤　経人</t>
  </si>
  <si>
    <t>平成30年度</t>
  </si>
  <si>
    <t>令和6年度</t>
  </si>
  <si>
    <t>総務課事業振興室</t>
  </si>
  <si>
    <t>-</t>
  </si>
  <si>
    <t>沖縄振興基本方針、沖縄振興計画</t>
  </si>
  <si>
    <t>　平成27年3月末に返還された西普天間住宅跡地において、琉球大学医学部及び同附属病院の移転を中心とする、国際性・離島の特性を踏まえた、沖縄健康医療拠点の整備を進める。沖縄健康医療拠点の整備を進めることで、沖縄振興への貢献や「長寿県」沖縄の復活、国際保健（グローバル・ヘルス）への貢献に寄与することが期待される。</t>
  </si>
  <si>
    <t>　琉球大学医学部及び大学病院の主要な建物を整備するために必要な経費を計上し、沖縄健康医療拠点の整備に促進することとしている。
沖縄健康医療拠点の予算については、内閣府において予算計上し、文部科学省に予算移替を行い、交付する事を想定している。(10/10)</t>
  </si>
  <si>
    <t>沖縄国立大学法人健康医療拠点施設整備費補助金</t>
  </si>
  <si>
    <t>建物の建設や土地の取得を適切に進める。</t>
  </si>
  <si>
    <t>今年度着手を予定している建物の建設がスケジュール通り進むよう実施する。</t>
  </si>
  <si>
    <t>件数</t>
  </si>
  <si>
    <t>沖縄健康医療拠点の整備進捗量</t>
  </si>
  <si>
    <t>0014</t>
  </si>
  <si>
    <t>○</t>
  </si>
  <si>
    <t>府</t>
  </si>
  <si>
    <t>-</t>
    <phoneticPr fontId="5"/>
  </si>
  <si>
    <t>本事業は、事業終了年度までに沖縄健康医療拠点の整備が完了することが目標となっている。
数値で達成度を示すことは困難</t>
  </si>
  <si>
    <t>【成果目標】：事業終了年度までに沖縄健康医療拠点の整備を完了させる。
【実　　　績】：移転用地の購入完了、主要な建物の建設着工</t>
  </si>
  <si>
    <t>単位当たりのコストを算出するのは困難</t>
  </si>
  <si>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</si>
  <si>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</si>
  <si>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　沖縄の特性を活かした沖縄健康医療拠点の形成を目指し、地方自治体と具体化に向けた議論を進めている。</t>
    <rPh sb="1" eb="3">
      <t>オキナワ</t>
    </rPh>
    <rPh sb="4" eb="6">
      <t>トクセイ</t>
    </rPh>
    <rPh sb="7" eb="8">
      <t>イ</t>
    </rPh>
    <rPh sb="11" eb="13">
      <t>オキナワ</t>
    </rPh>
    <rPh sb="13" eb="15">
      <t>ケンコウ</t>
    </rPh>
    <rPh sb="15" eb="17">
      <t>イリョウ</t>
    </rPh>
    <rPh sb="17" eb="19">
      <t>キョテン</t>
    </rPh>
    <rPh sb="20" eb="22">
      <t>ケイセイ</t>
    </rPh>
    <rPh sb="23" eb="25">
      <t>メザ</t>
    </rPh>
    <rPh sb="27" eb="29">
      <t>チホウ</t>
    </rPh>
    <rPh sb="29" eb="32">
      <t>ジチタイ</t>
    </rPh>
    <rPh sb="33" eb="36">
      <t>グタイカ</t>
    </rPh>
    <rPh sb="37" eb="38">
      <t>ム</t>
    </rPh>
    <rPh sb="40" eb="42">
      <t>ギロン</t>
    </rPh>
    <rPh sb="43" eb="44">
      <t>スス</t>
    </rPh>
    <phoneticPr fontId="6"/>
  </si>
  <si>
    <t>　事業の全体的把握及び関係者相互間の調整を行う必要があり、内閣府が主体となって整備することが適切である。</t>
    <rPh sb="1" eb="3">
      <t>ジギョウ</t>
    </rPh>
    <rPh sb="4" eb="6">
      <t>ゼンタイ</t>
    </rPh>
    <rPh sb="6" eb="7">
      <t>テキ</t>
    </rPh>
    <rPh sb="7" eb="9">
      <t>ハアク</t>
    </rPh>
    <rPh sb="9" eb="10">
      <t>オヨ</t>
    </rPh>
    <rPh sb="11" eb="14">
      <t>カンケイシャ</t>
    </rPh>
    <rPh sb="14" eb="16">
      <t>ソウゴ</t>
    </rPh>
    <rPh sb="16" eb="17">
      <t>アイダ</t>
    </rPh>
    <rPh sb="18" eb="20">
      <t>チョウセイ</t>
    </rPh>
    <rPh sb="21" eb="22">
      <t>オコナ</t>
    </rPh>
    <rPh sb="23" eb="25">
      <t>ヒツヨウ</t>
    </rPh>
    <rPh sb="29" eb="31">
      <t>ナイカク</t>
    </rPh>
    <rPh sb="31" eb="32">
      <t>フ</t>
    </rPh>
    <rPh sb="33" eb="35">
      <t>シュタイ</t>
    </rPh>
    <rPh sb="39" eb="41">
      <t>セイビ</t>
    </rPh>
    <rPh sb="46" eb="48">
      <t>テキセツ</t>
    </rPh>
    <phoneticPr fontId="6"/>
  </si>
  <si>
    <t>　米軍跡地利用のモデルケースと位置づけており、国として実施すべき優先度の高い事業である。</t>
    <rPh sb="1" eb="3">
      <t>ベイグン</t>
    </rPh>
    <rPh sb="3" eb="5">
      <t>アトチ</t>
    </rPh>
    <rPh sb="5" eb="7">
      <t>リヨウ</t>
    </rPh>
    <rPh sb="15" eb="17">
      <t>イチ</t>
    </rPh>
    <rPh sb="23" eb="24">
      <t>クニ</t>
    </rPh>
    <rPh sb="27" eb="29">
      <t>ジッシ</t>
    </rPh>
    <rPh sb="32" eb="35">
      <t>ユウセンド</t>
    </rPh>
    <rPh sb="36" eb="37">
      <t>タカ</t>
    </rPh>
    <rPh sb="38" eb="40">
      <t>ジギョウ</t>
    </rPh>
    <phoneticPr fontId="6"/>
  </si>
  <si>
    <t>　補助金等に係る予算執行の適正化に関する法律等の法令及び交付要綱に基づき、適切に交付手続きを行っており、受益者との負担関係は妥当である。</t>
    <rPh sb="1" eb="4">
      <t>ホジョキン</t>
    </rPh>
    <rPh sb="4" eb="5">
      <t>ナド</t>
    </rPh>
    <rPh sb="6" eb="7">
      <t>カカ</t>
    </rPh>
    <rPh sb="8" eb="10">
      <t>ヨサン</t>
    </rPh>
    <rPh sb="10" eb="12">
      <t>シッコウ</t>
    </rPh>
    <rPh sb="13" eb="16">
      <t>テキセイカ</t>
    </rPh>
    <rPh sb="17" eb="18">
      <t>カン</t>
    </rPh>
    <rPh sb="20" eb="22">
      <t>ホウリツ</t>
    </rPh>
    <rPh sb="22" eb="23">
      <t>ナド</t>
    </rPh>
    <rPh sb="24" eb="26">
      <t>ホウレイ</t>
    </rPh>
    <rPh sb="26" eb="27">
      <t>オヨ</t>
    </rPh>
    <rPh sb="28" eb="30">
      <t>コウフ</t>
    </rPh>
    <rPh sb="30" eb="32">
      <t>ヨウコウ</t>
    </rPh>
    <rPh sb="33" eb="34">
      <t>モト</t>
    </rPh>
    <rPh sb="37" eb="39">
      <t>テキセツ</t>
    </rPh>
    <rPh sb="40" eb="42">
      <t>コウフ</t>
    </rPh>
    <rPh sb="42" eb="43">
      <t>テ</t>
    </rPh>
    <rPh sb="43" eb="44">
      <t>ツヅ</t>
    </rPh>
    <rPh sb="46" eb="47">
      <t>オコナ</t>
    </rPh>
    <rPh sb="52" eb="55">
      <t>ジュエキシャ</t>
    </rPh>
    <rPh sb="57" eb="59">
      <t>フタン</t>
    </rPh>
    <rPh sb="59" eb="61">
      <t>カンケイ</t>
    </rPh>
    <rPh sb="62" eb="64">
      <t>ダトウ</t>
    </rPh>
    <phoneticPr fontId="6"/>
  </si>
  <si>
    <t>　補助金等に係る予算執行の適正化に関する法律等の法令及び交付要綱に基づき、適切に交付手続きを行っており、資金の流れの中間段階での支出は合理的なものとなっている。</t>
    <rPh sb="1" eb="4">
      <t>ホジョキン</t>
    </rPh>
    <rPh sb="4" eb="5">
      <t>トウ</t>
    </rPh>
    <rPh sb="6" eb="7">
      <t>カカ</t>
    </rPh>
    <rPh sb="8" eb="10">
      <t>ヨサン</t>
    </rPh>
    <rPh sb="10" eb="12">
      <t>シッコウ</t>
    </rPh>
    <rPh sb="13" eb="16">
      <t>テキセイカ</t>
    </rPh>
    <rPh sb="17" eb="18">
      <t>カン</t>
    </rPh>
    <rPh sb="20" eb="22">
      <t>ホウリツ</t>
    </rPh>
    <rPh sb="22" eb="23">
      <t>ナド</t>
    </rPh>
    <rPh sb="24" eb="26">
      <t>ホウレイ</t>
    </rPh>
    <rPh sb="26" eb="27">
      <t>オヨ</t>
    </rPh>
    <rPh sb="28" eb="30">
      <t>コウフ</t>
    </rPh>
    <rPh sb="30" eb="32">
      <t>ヨウコウ</t>
    </rPh>
    <rPh sb="33" eb="34">
      <t>モト</t>
    </rPh>
    <rPh sb="37" eb="39">
      <t>テキセツ</t>
    </rPh>
    <rPh sb="40" eb="42">
      <t>コウフ</t>
    </rPh>
    <rPh sb="42" eb="44">
      <t>テツヅ</t>
    </rPh>
    <rPh sb="46" eb="47">
      <t>オコナ</t>
    </rPh>
    <rPh sb="52" eb="54">
      <t>シキン</t>
    </rPh>
    <rPh sb="55" eb="56">
      <t>ナガ</t>
    </rPh>
    <rPh sb="58" eb="60">
      <t>チュウカン</t>
    </rPh>
    <rPh sb="60" eb="62">
      <t>ダンカイ</t>
    </rPh>
    <rPh sb="64" eb="66">
      <t>シシュツ</t>
    </rPh>
    <rPh sb="67" eb="70">
      <t>ゴウリテキ</t>
    </rPh>
    <phoneticPr fontId="6"/>
  </si>
  <si>
    <t>　補助金等に係る予算執行の適正化に関する法律等の法令及び交付要綱に基づき、適切に交付手続きを行っており、費用・使途が事業目的に即し真に必要なものに限定されている。</t>
    <rPh sb="1" eb="4">
      <t>ホジョキン</t>
    </rPh>
    <rPh sb="4" eb="5">
      <t>トウ</t>
    </rPh>
    <rPh sb="6" eb="7">
      <t>カカ</t>
    </rPh>
    <rPh sb="8" eb="10">
      <t>ヨサン</t>
    </rPh>
    <rPh sb="10" eb="12">
      <t>シッコウ</t>
    </rPh>
    <rPh sb="13" eb="16">
      <t>テキセイカ</t>
    </rPh>
    <rPh sb="17" eb="18">
      <t>カン</t>
    </rPh>
    <rPh sb="20" eb="22">
      <t>ホウリツ</t>
    </rPh>
    <rPh sb="22" eb="23">
      <t>トウ</t>
    </rPh>
    <rPh sb="24" eb="26">
      <t>ホウレイ</t>
    </rPh>
    <rPh sb="26" eb="27">
      <t>オヨ</t>
    </rPh>
    <rPh sb="28" eb="30">
      <t>コウフ</t>
    </rPh>
    <rPh sb="30" eb="32">
      <t>ヨウコウ</t>
    </rPh>
    <rPh sb="33" eb="34">
      <t>モト</t>
    </rPh>
    <rPh sb="37" eb="39">
      <t>テキセツ</t>
    </rPh>
    <rPh sb="40" eb="42">
      <t>コウフ</t>
    </rPh>
    <rPh sb="42" eb="44">
      <t>テツヅ</t>
    </rPh>
    <rPh sb="46" eb="47">
      <t>オコナ</t>
    </rPh>
    <rPh sb="52" eb="54">
      <t>ヒヨウ</t>
    </rPh>
    <rPh sb="55" eb="57">
      <t>シト</t>
    </rPh>
    <rPh sb="58" eb="60">
      <t>ジギョウ</t>
    </rPh>
    <rPh sb="60" eb="62">
      <t>モクテキ</t>
    </rPh>
    <rPh sb="63" eb="64">
      <t>ソク</t>
    </rPh>
    <rPh sb="65" eb="66">
      <t>シン</t>
    </rPh>
    <rPh sb="67" eb="69">
      <t>ヒツヨウ</t>
    </rPh>
    <rPh sb="73" eb="75">
      <t>ゲンテイ</t>
    </rPh>
    <phoneticPr fontId="6"/>
  </si>
  <si>
    <t xml:space="preserve">移転用地の敷地条件の確定等に伴う設計の見直しにより、設計業務の完了が遅れたため。 </t>
    <rPh sb="0" eb="2">
      <t>イテン</t>
    </rPh>
    <rPh sb="2" eb="4">
      <t>ヨウチ</t>
    </rPh>
    <rPh sb="5" eb="7">
      <t>シキチ</t>
    </rPh>
    <rPh sb="7" eb="9">
      <t>ジョウケン</t>
    </rPh>
    <rPh sb="10" eb="12">
      <t>カクテイ</t>
    </rPh>
    <rPh sb="12" eb="13">
      <t>ナド</t>
    </rPh>
    <rPh sb="14" eb="15">
      <t>トモナ</t>
    </rPh>
    <rPh sb="16" eb="18">
      <t>セッケイ</t>
    </rPh>
    <rPh sb="19" eb="21">
      <t>ミナオ</t>
    </rPh>
    <rPh sb="26" eb="28">
      <t>セッケイ</t>
    </rPh>
    <rPh sb="28" eb="30">
      <t>ギョウム</t>
    </rPh>
    <rPh sb="31" eb="33">
      <t>カンリョウ</t>
    </rPh>
    <rPh sb="34" eb="35">
      <t>オク</t>
    </rPh>
    <phoneticPr fontId="6"/>
  </si>
  <si>
    <t>　沖縄健康医療拠点の整備にむけて実施設計等が着実に進んでいる。</t>
    <rPh sb="1" eb="3">
      <t>オキナワ</t>
    </rPh>
    <rPh sb="3" eb="5">
      <t>ケンコウ</t>
    </rPh>
    <rPh sb="5" eb="7">
      <t>イリョウ</t>
    </rPh>
    <rPh sb="7" eb="9">
      <t>キョテン</t>
    </rPh>
    <rPh sb="10" eb="12">
      <t>セイビ</t>
    </rPh>
    <rPh sb="16" eb="18">
      <t>ジッシ</t>
    </rPh>
    <rPh sb="18" eb="20">
      <t>セッケイ</t>
    </rPh>
    <rPh sb="20" eb="21">
      <t>トウ</t>
    </rPh>
    <rPh sb="22" eb="24">
      <t>チャクジツ</t>
    </rPh>
    <rPh sb="25" eb="26">
      <t>スス</t>
    </rPh>
    <phoneticPr fontId="6"/>
  </si>
  <si>
    <t>・引き続き関係省庁と連携し、事業の進捗状況を的確に把握し、今後の事業計画に適切に反映させる。</t>
    <rPh sb="1" eb="2">
      <t>ヒ</t>
    </rPh>
    <rPh sb="3" eb="4">
      <t>ツヅ</t>
    </rPh>
    <rPh sb="5" eb="7">
      <t>カンケイ</t>
    </rPh>
    <rPh sb="7" eb="8">
      <t>ショウ</t>
    </rPh>
    <rPh sb="8" eb="9">
      <t>チョウ</t>
    </rPh>
    <rPh sb="10" eb="12">
      <t>レンケイ</t>
    </rPh>
    <rPh sb="14" eb="16">
      <t>ジギョウ</t>
    </rPh>
    <rPh sb="17" eb="19">
      <t>シンチョク</t>
    </rPh>
    <rPh sb="19" eb="21">
      <t>ジョウキョウ</t>
    </rPh>
    <rPh sb="22" eb="24">
      <t>テキカク</t>
    </rPh>
    <rPh sb="25" eb="27">
      <t>ハアク</t>
    </rPh>
    <rPh sb="29" eb="31">
      <t>コンゴ</t>
    </rPh>
    <rPh sb="32" eb="34">
      <t>ジギョウ</t>
    </rPh>
    <rPh sb="34" eb="36">
      <t>ケイカク</t>
    </rPh>
    <rPh sb="37" eb="39">
      <t>テキセツ</t>
    </rPh>
    <rPh sb="40" eb="42">
      <t>ハンエイ</t>
    </rPh>
    <phoneticPr fontId="6"/>
  </si>
  <si>
    <t>有</t>
  </si>
  <si>
    <t>‐</t>
  </si>
  <si>
    <t>工事</t>
  </si>
  <si>
    <t>役務費</t>
  </si>
  <si>
    <t>委託費</t>
  </si>
  <si>
    <t>人件費</t>
    <rPh sb="0" eb="3">
      <t>ジンケンヒ</t>
    </rPh>
    <phoneticPr fontId="5"/>
  </si>
  <si>
    <t>レンタル・リース</t>
  </si>
  <si>
    <t>病院新営工事、医学部関係施設整備事業</t>
    <rPh sb="0" eb="2">
      <t>ビョウイン</t>
    </rPh>
    <rPh sb="2" eb="4">
      <t>シンエイ</t>
    </rPh>
    <rPh sb="4" eb="6">
      <t>コウジ</t>
    </rPh>
    <rPh sb="7" eb="18">
      <t>イガクブカンケイシセツセイビジギョウ</t>
    </rPh>
    <phoneticPr fontId="5"/>
  </si>
  <si>
    <t>設計費（エネルギーセンター、基幹整備、病院工事他変更）</t>
    <rPh sb="0" eb="2">
      <t>セッケイ</t>
    </rPh>
    <rPh sb="2" eb="3">
      <t>ヒ</t>
    </rPh>
    <rPh sb="14" eb="16">
      <t>キカン</t>
    </rPh>
    <rPh sb="16" eb="18">
      <t>セイビ</t>
    </rPh>
    <rPh sb="19" eb="21">
      <t>ビョウイン</t>
    </rPh>
    <rPh sb="21" eb="23">
      <t>コウジ</t>
    </rPh>
    <rPh sb="23" eb="24">
      <t>ホカ</t>
    </rPh>
    <rPh sb="24" eb="26">
      <t>ヘンコウ</t>
    </rPh>
    <phoneticPr fontId="5"/>
  </si>
  <si>
    <t>病院工事監理、発注支援業務</t>
  </si>
  <si>
    <t>専任臨時職員、非常勤職員</t>
    <rPh sb="0" eb="2">
      <t>センニン</t>
    </rPh>
    <rPh sb="7" eb="10">
      <t>ヒジョウキン</t>
    </rPh>
    <rPh sb="10" eb="12">
      <t>ショクイン</t>
    </rPh>
    <phoneticPr fontId="5"/>
  </si>
  <si>
    <t>車両、Ｓｕｒｆａｃｅ、モニター、ルーター、複合機</t>
    <rPh sb="0" eb="2">
      <t>シャリョウ</t>
    </rPh>
    <rPh sb="21" eb="24">
      <t>フクゴウキ</t>
    </rPh>
    <phoneticPr fontId="5"/>
  </si>
  <si>
    <t>（西普天間）病院新営その他工事</t>
    <rPh sb="1" eb="2">
      <t>ニシ</t>
    </rPh>
    <rPh sb="2" eb="5">
      <t>フテンマ</t>
    </rPh>
    <rPh sb="6" eb="8">
      <t>ビョウイン</t>
    </rPh>
    <rPh sb="8" eb="10">
      <t>シンエイ</t>
    </rPh>
    <rPh sb="12" eb="13">
      <t>ホカ</t>
    </rPh>
    <rPh sb="13" eb="15">
      <t>コウジ</t>
    </rPh>
    <phoneticPr fontId="5"/>
  </si>
  <si>
    <t>沖縄健康医療拠点事業の実施</t>
    <rPh sb="0" eb="2">
      <t>オキナワ</t>
    </rPh>
    <rPh sb="2" eb="4">
      <t>ケンコウ</t>
    </rPh>
    <rPh sb="4" eb="8">
      <t>イリョウキョテン</t>
    </rPh>
    <rPh sb="8" eb="10">
      <t>ジギョウ</t>
    </rPh>
    <rPh sb="11" eb="13">
      <t>ジッシ</t>
    </rPh>
    <phoneticPr fontId="5"/>
  </si>
  <si>
    <t>補助金等交付</t>
    <rPh sb="0" eb="4">
      <t>ホジョキントウ</t>
    </rPh>
    <rPh sb="4" eb="6">
      <t>コウフ</t>
    </rPh>
    <phoneticPr fontId="5"/>
  </si>
  <si>
    <t>（西普天間）医学部関係施設整備事業</t>
    <rPh sb="6" eb="9">
      <t>イガクブ</t>
    </rPh>
    <rPh sb="9" eb="13">
      <t>カンケイシセツ</t>
    </rPh>
    <rPh sb="13" eb="15">
      <t>セイビ</t>
    </rPh>
    <rPh sb="15" eb="17">
      <t>ジギョウ</t>
    </rPh>
    <phoneticPr fontId="5"/>
  </si>
  <si>
    <t>（西普天間）エネルギーセンター等新営その他実施設計業務</t>
    <rPh sb="1" eb="5">
      <t>ニシフテンマ</t>
    </rPh>
    <phoneticPr fontId="5"/>
  </si>
  <si>
    <t>琉球大学医学部及び病院移転整備実施設計（基幹整備）業務３</t>
  </si>
  <si>
    <t>琉球大学医学部研究棟他整備発注支援業務</t>
  </si>
  <si>
    <t>（西普天間）病院新営その他工事他変更設計業務</t>
  </si>
  <si>
    <t>（西普天間）病院新営機械設備工事</t>
    <rPh sb="1" eb="5">
      <t>ニシフテンマ</t>
    </rPh>
    <rPh sb="6" eb="8">
      <t>ビョウイン</t>
    </rPh>
    <rPh sb="8" eb="10">
      <t>シンエイ</t>
    </rPh>
    <rPh sb="10" eb="12">
      <t>キカイ</t>
    </rPh>
    <rPh sb="12" eb="14">
      <t>セツビ</t>
    </rPh>
    <rPh sb="14" eb="16">
      <t>コウジ</t>
    </rPh>
    <phoneticPr fontId="5"/>
  </si>
  <si>
    <t>（西普天間）エネルギーセンター等新営その他設備実施設計業務</t>
    <rPh sb="21" eb="23">
      <t>セツビ</t>
    </rPh>
    <phoneticPr fontId="5"/>
  </si>
  <si>
    <t>（西普天間）病院新営電気設備工事</t>
  </si>
  <si>
    <t>B</t>
  </si>
  <si>
    <t>（西普天間）医学部関係施設整備事業</t>
  </si>
  <si>
    <t>琉球大学医学部及び大学病院の移設を中心とした沖縄健康医療拠点の整備に必要な経費について、文部科学省へ予算を移し替えを行い、琉球大学へ交付する。</t>
    <rPh sb="34" eb="36">
      <t>ヒツヨウ</t>
    </rPh>
    <rPh sb="37" eb="39">
      <t>ケイヒ</t>
    </rPh>
    <rPh sb="44" eb="46">
      <t>モンブ</t>
    </rPh>
    <rPh sb="46" eb="49">
      <t>カガクショウ</t>
    </rPh>
    <rPh sb="50" eb="52">
      <t>ヨサン</t>
    </rPh>
    <rPh sb="53" eb="54">
      <t>ウツ</t>
    </rPh>
    <rPh sb="55" eb="56">
      <t>カ</t>
    </rPh>
    <rPh sb="58" eb="59">
      <t>オコナ</t>
    </rPh>
    <rPh sb="61" eb="63">
      <t>リュウキュウ</t>
    </rPh>
    <rPh sb="63" eb="65">
      <t>ダイガク</t>
    </rPh>
    <rPh sb="66" eb="68">
      <t>コウフ</t>
    </rPh>
    <phoneticPr fontId="5"/>
  </si>
  <si>
    <t>沖縄健康医療拠点の整備</t>
    <rPh sb="0" eb="2">
      <t>オキナワ</t>
    </rPh>
    <rPh sb="2" eb="4">
      <t>ケンコウ</t>
    </rPh>
    <rPh sb="4" eb="6">
      <t>イリョウ</t>
    </rPh>
    <rPh sb="6" eb="8">
      <t>キョテン</t>
    </rPh>
    <rPh sb="9" eb="11">
      <t>セイビ</t>
    </rPh>
    <phoneticPr fontId="5"/>
  </si>
  <si>
    <t>-</t>
    <phoneticPr fontId="5"/>
  </si>
  <si>
    <t>無</t>
  </si>
  <si>
    <t>競争性のない随意契約となっているが、契約先が一社しかないなどの理由により、妥当である。</t>
    <rPh sb="0" eb="3">
      <t>キョウソウセイ</t>
    </rPh>
    <rPh sb="6" eb="8">
      <t>ズイイ</t>
    </rPh>
    <rPh sb="8" eb="10">
      <t>ケイヤク</t>
    </rPh>
    <rPh sb="18" eb="20">
      <t>ケイヤク</t>
    </rPh>
    <rPh sb="20" eb="21">
      <t>サキ</t>
    </rPh>
    <rPh sb="22" eb="24">
      <t>イッシャ</t>
    </rPh>
    <rPh sb="31" eb="33">
      <t>リユウ</t>
    </rPh>
    <rPh sb="37" eb="39">
      <t>ダトウ</t>
    </rPh>
    <phoneticPr fontId="5"/>
  </si>
  <si>
    <t>・沖縄健康医療拠点の整備に向けて実施設計、施設整備等が着実に進んでいる。</t>
    <rPh sb="1" eb="3">
      <t>オキナワ</t>
    </rPh>
    <rPh sb="3" eb="5">
      <t>ケンコウ</t>
    </rPh>
    <rPh sb="5" eb="7">
      <t>イリョウ</t>
    </rPh>
    <rPh sb="7" eb="9">
      <t>キョテン</t>
    </rPh>
    <rPh sb="10" eb="12">
      <t>セイビ</t>
    </rPh>
    <rPh sb="13" eb="14">
      <t>ム</t>
    </rPh>
    <rPh sb="16" eb="18">
      <t>ジッシ</t>
    </rPh>
    <rPh sb="18" eb="20">
      <t>セッケイ</t>
    </rPh>
    <rPh sb="21" eb="23">
      <t>シセツ</t>
    </rPh>
    <rPh sb="23" eb="25">
      <t>セイビ</t>
    </rPh>
    <rPh sb="25" eb="26">
      <t>トウ</t>
    </rPh>
    <rPh sb="27" eb="29">
      <t>チャクジツ</t>
    </rPh>
    <rPh sb="30" eb="31">
      <t>スス</t>
    </rPh>
    <phoneticPr fontId="6"/>
  </si>
  <si>
    <t>-</t>
    <phoneticPr fontId="5"/>
  </si>
  <si>
    <t>-</t>
    <phoneticPr fontId="5"/>
  </si>
  <si>
    <t>点検対象外</t>
    <rPh sb="0" eb="2">
      <t>テンケン</t>
    </rPh>
    <rPh sb="2" eb="4">
      <t>タイショウ</t>
    </rPh>
    <rPh sb="4" eb="5">
      <t>ガイ</t>
    </rPh>
    <phoneticPr fontId="5"/>
  </si>
  <si>
    <t>A.琉球大学</t>
    <phoneticPr fontId="5"/>
  </si>
  <si>
    <t>B.清水・大米特定建設工事共同企業体</t>
    <phoneticPr fontId="5"/>
  </si>
  <si>
    <t>-</t>
    <phoneticPr fontId="5"/>
  </si>
  <si>
    <t>事業実施省庁との連携を密なものとし、事業の進捗状況を的確に把握しながら、効果的かつ効率的な予算執行に努め、事業終了年度に向けて沖縄健康医療拠点の整備を着実に進められたい。</t>
    <rPh sb="11" eb="12">
      <t>ミツ</t>
    </rPh>
    <rPh sb="36" eb="39">
      <t>コウカテキ</t>
    </rPh>
    <rPh sb="41" eb="44">
      <t>コウリツテキ</t>
    </rPh>
    <rPh sb="45" eb="47">
      <t>ヨサン</t>
    </rPh>
    <rPh sb="47" eb="49">
      <t>シッコウ</t>
    </rPh>
    <rPh sb="50" eb="51">
      <t>ツト</t>
    </rPh>
    <rPh sb="53" eb="55">
      <t>ジギョウ</t>
    </rPh>
    <rPh sb="55" eb="57">
      <t>シュウリョウ</t>
    </rPh>
    <rPh sb="57" eb="59">
      <t>ネンド</t>
    </rPh>
    <rPh sb="60" eb="61">
      <t>ム</t>
    </rPh>
    <rPh sb="63" eb="65">
      <t>オキナワ</t>
    </rPh>
    <rPh sb="65" eb="67">
      <t>ケンコウ</t>
    </rPh>
    <rPh sb="67" eb="69">
      <t>イリョウ</t>
    </rPh>
    <rPh sb="69" eb="71">
      <t>キョテン</t>
    </rPh>
    <rPh sb="72" eb="74">
      <t>セイビ</t>
    </rPh>
    <rPh sb="75" eb="77">
      <t>チャクジツ</t>
    </rPh>
    <rPh sb="78" eb="79">
      <t>スス</t>
    </rPh>
    <phoneticPr fontId="5"/>
  </si>
  <si>
    <t>事業終了年度に向けて沖縄健康医療拠点の整備を着実に進められるよう、事業実施省庁との連携を密にし、事業の進捗状況を的確に把握しながら、効果的かつ効率的な予算執行に努める。</t>
    <phoneticPr fontId="5"/>
  </si>
  <si>
    <t>重要政策推進枠：7,978百万円</t>
    <rPh sb="0" eb="2">
      <t>ジュウヨウ</t>
    </rPh>
    <rPh sb="2" eb="4">
      <t>セイサク</t>
    </rPh>
    <rPh sb="4" eb="6">
      <t>スイシン</t>
    </rPh>
    <rPh sb="6" eb="7">
      <t>ワク</t>
    </rPh>
    <rPh sb="13" eb="16">
      <t>ヒャクマンエン</t>
    </rPh>
    <phoneticPr fontId="5"/>
  </si>
  <si>
    <t>国立大学法人琉球大学</t>
    <phoneticPr fontId="5"/>
  </si>
  <si>
    <t>東電設計株式会社</t>
    <phoneticPr fontId="5"/>
  </si>
  <si>
    <t>中央コンサルタンツ株式会社</t>
    <phoneticPr fontId="5"/>
  </si>
  <si>
    <t>明豊ファシリティワークス株式会社</t>
    <phoneticPr fontId="5"/>
  </si>
  <si>
    <t>株式会社環境設計国建</t>
    <phoneticPr fontId="5"/>
  </si>
  <si>
    <t>（西普天間）病院新営その他工事</t>
    <phoneticPr fontId="5"/>
  </si>
  <si>
    <t>清水建設株式会社・株式会社大米建設特定建設工事共同企業体</t>
    <rPh sb="9" eb="13">
      <t>カブシキガイシャ</t>
    </rPh>
    <rPh sb="15" eb="17">
      <t>ケンセツ</t>
    </rPh>
    <phoneticPr fontId="5"/>
  </si>
  <si>
    <t>株式会社関電工・照屋電気工事株式会社・南西電設株式会社特定建設工事共同企業体</t>
    <rPh sb="14" eb="18">
      <t>カブシキガイシャ</t>
    </rPh>
    <rPh sb="23" eb="27">
      <t>カブシキガイシャ</t>
    </rPh>
    <phoneticPr fontId="5"/>
  </si>
  <si>
    <t>戸田建設株式会社・西松建設株式会社・株式会社大城組・株式会社屋部土建共同企業体</t>
    <rPh sb="11" eb="13">
      <t>ケンセツ</t>
    </rPh>
    <rPh sb="13" eb="17">
      <t>カブシキガイシャ</t>
    </rPh>
    <rPh sb="18" eb="22">
      <t>カブシキガイシャ</t>
    </rPh>
    <rPh sb="24" eb="25">
      <t>クミ</t>
    </rPh>
    <rPh sb="26" eb="30">
      <t>カブシキガイシャ</t>
    </rPh>
    <rPh sb="32" eb="34">
      <t>ドケン</t>
    </rPh>
    <phoneticPr fontId="5"/>
  </si>
  <si>
    <t>（西普天間）病院新営工事監理等業務</t>
    <phoneticPr fontId="5"/>
  </si>
  <si>
    <t>戸田建設株式会社・西松建設株式会社・株式会社大城組・株式会社屋部土建共同企業体</t>
    <phoneticPr fontId="5"/>
  </si>
  <si>
    <t>株式会社日本設計・株式会社テクノ工営・株式会社泉設計共同企業体</t>
    <rPh sb="9" eb="13">
      <t>カブシキガイシャ</t>
    </rPh>
    <rPh sb="19" eb="23">
      <t>カブシキガイシャ</t>
    </rPh>
    <rPh sb="26" eb="28">
      <t>キョウドウ</t>
    </rPh>
    <rPh sb="28" eb="31">
      <t>キギョウタイ</t>
    </rPh>
    <phoneticPr fontId="5"/>
  </si>
  <si>
    <t>株式会社日本設計・株式会社テクノ工営・株式会社泉設計共同企業体</t>
    <phoneticPr fontId="5"/>
  </si>
  <si>
    <t>三建設備工業株式会社・國和設備工業株式会社特定建設工事共同企業体</t>
    <rPh sb="17" eb="21">
      <t>カブシキガイシャ</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</si>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</sst>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50800</xdr:colOff>
      <xdr:row>94</xdr:row>
      <xdr:rowOff>304800</xdr:rowOff>
    </xdr:from>
    <xdr:to>
      <xdr:col>35</xdr:col>
      <xdr:colOff>39254</xdr:colOff>
      <xdr:row>99</xdr:row>
      <xdr:rowOff>309129</xdr:rowOff>
    </xdr:to>
    <xdr:grpSp>
      <xdr:nvGrpSpPr>
        <xdr:cNvPr id="19" name="グループ化 18">
          <a:extLst>
            <a:ext uri="{FF2B5EF4-FFF2-40B4-BE49-F238E27FC236}">
              <a16:creationId xmlns:a16="http://schemas.microsoft.com/office/drawing/2014/main" id="{685349AE-DD4B-4A3C-B821-B4F1518C8C5E}"/>
            </a:ext>
          </a:extLst>
        </xdr:cNvPr>
        <xdr:cNvGrpSpPr/>
      </xdr:nvGrpSpPr>
      <xdr:grpSpPr>
        <a:xfrm>
          <a:off x="4949371" y="37833300"/>
          <a:ext cx="2233633" cy="1773258"/>
          <a:chOff x="12254432" y="33250952"/>
          <a:chExt cx="2256454" cy="1808653"/>
        </a:xfrm>
      </xdr:grpSpPr>
      <xdr:sp macro="" textlink="">
        <xdr:nvSpPr>
          <xdr:cNvPr id="20" name="テキスト ボックス 19">
            <a:extLst>
              <a:ext uri="{FF2B5EF4-FFF2-40B4-BE49-F238E27FC236}">
                <a16:creationId xmlns:a16="http://schemas.microsoft.com/office/drawing/2014/main" id="{1DB55224-84D9-82FD-4C06-348F518F81DB}"/>
              </a:ext>
            </a:extLst>
          </xdr:cNvPr>
          <xdr:cNvSpPr txBox="1"/>
        </xdr:nvSpPr>
        <xdr:spPr>
          <a:xfrm>
            <a:off x="12254432" y="34366877"/>
            <a:ext cx="2256454" cy="69272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文部科学省</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21" name="大かっこ 20">
            <a:extLst>
              <a:ext uri="{FF2B5EF4-FFF2-40B4-BE49-F238E27FC236}">
                <a16:creationId xmlns:a16="http://schemas.microsoft.com/office/drawing/2014/main" id="{3EE621DF-ADEF-EC75-C6FC-20A598B4A9BC}"/>
              </a:ext>
            </a:extLst>
          </xdr:cNvPr>
          <xdr:cNvSpPr/>
        </xdr:nvSpPr>
        <xdr:spPr>
          <a:xfrm>
            <a:off x="12471213" y="33250952"/>
            <a:ext cx="1821296" cy="39831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予算の移替</a:t>
            </a:r>
          </a:p>
        </xdr:txBody>
      </xdr:sp>
      <xdr:cxnSp macro="">
        <xdr:nvCxnSpPr>
          <xdr:cNvPr id="22" name="直線矢印コネクタ 21">
            <a:extLst>
              <a:ext uri="{FF2B5EF4-FFF2-40B4-BE49-F238E27FC236}">
                <a16:creationId xmlns:a16="http://schemas.microsoft.com/office/drawing/2014/main" id="{98E38454-0E9D-41DE-1E76-428BF5AAF616}"/>
              </a:ext>
            </a:extLst>
          </xdr:cNvPr>
          <xdr:cNvCxnSpPr/>
        </xdr:nvCxnSpPr>
        <xdr:spPr>
          <a:xfrm>
            <a:off x="13372335" y="33814096"/>
            <a:ext cx="0" cy="402644"/>
          </a:xfrm>
          <a:prstGeom prst="straightConnector1">
            <a:avLst/>
          </a:prstGeom>
          <a:noFill/>
          <a:ln w="9525" cap="flat" cmpd="sng" algn="ctr">
            <a:solidFill>
              <a:sysClr val="windowText" lastClr="000000"/>
            </a:solidFill>
            <a:prstDash val="solid"/>
            <a:tailEnd type="triangle"/>
          </a:ln>
          <a:effectLst/>
        </xdr:spPr>
      </xdr:cxnSp>
    </xdr:grpSp>
    <xdr:clientData/>
  </xdr:twoCellAnchor>
  <xdr:twoCellAnchor>
    <xdr:from>
      <xdr:col>24</xdr:col>
      <xdr:colOff>59267</xdr:colOff>
      <xdr:row>100</xdr:row>
      <xdr:rowOff>177800</xdr:rowOff>
    </xdr:from>
    <xdr:to>
      <xdr:col>35</xdr:col>
      <xdr:colOff>47721</xdr:colOff>
      <xdr:row>105</xdr:row>
      <xdr:rowOff>182131</xdr:rowOff>
    </xdr:to>
    <xdr:grpSp>
      <xdr:nvGrpSpPr>
        <xdr:cNvPr id="23" name="グループ化 22">
          <a:extLst>
            <a:ext uri="{FF2B5EF4-FFF2-40B4-BE49-F238E27FC236}">
              <a16:creationId xmlns:a16="http://schemas.microsoft.com/office/drawing/2014/main" id="{2AD8875A-9923-4824-B7B8-BCF29F016167}"/>
            </a:ext>
          </a:extLst>
        </xdr:cNvPr>
        <xdr:cNvGrpSpPr/>
      </xdr:nvGrpSpPr>
      <xdr:grpSpPr>
        <a:xfrm>
          <a:off x="4957838" y="39829014"/>
          <a:ext cx="2233633" cy="1773260"/>
          <a:chOff x="12254432" y="33250952"/>
          <a:chExt cx="2256454" cy="1808653"/>
        </a:xfrm>
      </xdr:grpSpPr>
      <xdr:sp macro="" textlink="">
        <xdr:nvSpPr>
          <xdr:cNvPr id="24" name="テキスト ボックス 23">
            <a:extLst>
              <a:ext uri="{FF2B5EF4-FFF2-40B4-BE49-F238E27FC236}">
                <a16:creationId xmlns:a16="http://schemas.microsoft.com/office/drawing/2014/main" id="{045E8248-68EE-7863-040C-811D0B754F46}"/>
              </a:ext>
            </a:extLst>
          </xdr:cNvPr>
          <xdr:cNvSpPr txBox="1"/>
        </xdr:nvSpPr>
        <xdr:spPr>
          <a:xfrm>
            <a:off x="12254432" y="34366877"/>
            <a:ext cx="2256454" cy="69272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Ａ．琉球大学</a:t>
            </a:r>
            <a:endParaRPr lang="ja-JP" altLang="ja-JP" sz="1200">
              <a:effectLst/>
            </a:endParaRPr>
          </a:p>
          <a:p>
            <a:pPr algn="ctr" eaLnBrk="1" fontAlgn="auto" latinLnBrk="0" hangingPunct="1"/>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ja-JP" sz="1100" b="0" i="0" baseline="0">
                <a:effectLst/>
                <a:latin typeface="+mn-ea"/>
                <a:ea typeface="+mn-ea"/>
                <a:cs typeface="+mn-cs"/>
              </a:rPr>
              <a:t>百</a:t>
            </a:r>
            <a:r>
              <a:rPr kumimoji="1" lang="ja-JP" altLang="ja-JP" sz="1100" b="0" i="0" baseline="0">
                <a:effectLst/>
                <a:latin typeface="+mn-lt"/>
                <a:ea typeface="+mn-ea"/>
                <a:cs typeface="+mn-cs"/>
              </a:rPr>
              <a:t>万円</a:t>
            </a:r>
            <a:endParaRPr lang="ja-JP" altLang="ja-JP" sz="1200">
              <a:effectLst/>
            </a:endParaRPr>
          </a:p>
        </xdr:txBody>
      </xdr:sp>
      <xdr:sp macro="" textlink="">
        <xdr:nvSpPr>
          <xdr:cNvPr id="25" name="大かっこ 24">
            <a:extLst>
              <a:ext uri="{FF2B5EF4-FFF2-40B4-BE49-F238E27FC236}">
                <a16:creationId xmlns:a16="http://schemas.microsoft.com/office/drawing/2014/main" id="{F5E664D6-0C55-5094-CE41-6C0B5548894A}"/>
              </a:ext>
            </a:extLst>
          </xdr:cNvPr>
          <xdr:cNvSpPr/>
        </xdr:nvSpPr>
        <xdr:spPr>
          <a:xfrm>
            <a:off x="12496988" y="33250952"/>
            <a:ext cx="1821296" cy="39831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補助金の交付決定</a:t>
            </a:r>
          </a:p>
        </xdr:txBody>
      </xdr:sp>
      <xdr:cxnSp macro="">
        <xdr:nvCxnSpPr>
          <xdr:cNvPr id="26" name="直線矢印コネクタ 25">
            <a:extLst>
              <a:ext uri="{FF2B5EF4-FFF2-40B4-BE49-F238E27FC236}">
                <a16:creationId xmlns:a16="http://schemas.microsoft.com/office/drawing/2014/main" id="{82BC8D97-DD8B-CBF3-ED50-1BE8707B91F8}"/>
              </a:ext>
            </a:extLst>
          </xdr:cNvPr>
          <xdr:cNvCxnSpPr/>
        </xdr:nvCxnSpPr>
        <xdr:spPr>
          <a:xfrm>
            <a:off x="13372335" y="33814096"/>
            <a:ext cx="0" cy="402644"/>
          </a:xfrm>
          <a:prstGeom prst="straightConnector1">
            <a:avLst/>
          </a:prstGeom>
          <a:noFill/>
          <a:ln w="9525" cap="flat" cmpd="sng" algn="ctr">
            <a:solidFill>
              <a:sysClr val="windowText" lastClr="000000"/>
            </a:solidFill>
            <a:prstDash val="solid"/>
            <a:tailEnd type="triangle"/>
          </a:ln>
          <a:effectLst/>
        </xdr:spPr>
      </xdr:cxnSp>
    </xdr:grpSp>
    <xdr:clientData/>
  </xdr:twoCellAnchor>
  <xdr:twoCellAnchor>
    <xdr:from>
      <xdr:col>24</xdr:col>
      <xdr:colOff>52440</xdr:colOff>
      <xdr:row>91</xdr:row>
      <xdr:rowOff>152400</xdr:rowOff>
    </xdr:from>
    <xdr:to>
      <xdr:col>35</xdr:col>
      <xdr:colOff>43294</xdr:colOff>
      <xdr:row>107</xdr:row>
      <xdr:rowOff>437319</xdr:rowOff>
    </xdr:to>
    <xdr:grpSp>
      <xdr:nvGrpSpPr>
        <xdr:cNvPr id="27" name="グループ化 26">
          <a:extLst>
            <a:ext uri="{FF2B5EF4-FFF2-40B4-BE49-F238E27FC236}">
              <a16:creationId xmlns:a16="http://schemas.microsoft.com/office/drawing/2014/main" id="{5151C9EA-34ED-4B13-944B-9092270A5CB9}"/>
            </a:ext>
          </a:extLst>
        </xdr:cNvPr>
        <xdr:cNvGrpSpPr/>
      </xdr:nvGrpSpPr>
      <xdr:grpSpPr>
        <a:xfrm>
          <a:off x="4951011" y="36619543"/>
          <a:ext cx="2236033" cy="6258455"/>
          <a:chOff x="4359528" y="31411314"/>
          <a:chExt cx="1613553" cy="4869156"/>
        </a:xfrm>
      </xdr:grpSpPr>
      <xdr:sp macro="" textlink="">
        <xdr:nvSpPr>
          <xdr:cNvPr id="28" name="テキスト ボックス 27">
            <a:extLst>
              <a:ext uri="{FF2B5EF4-FFF2-40B4-BE49-F238E27FC236}">
                <a16:creationId xmlns:a16="http://schemas.microsoft.com/office/drawing/2014/main" id="{5E6D91D6-5B0B-A85D-0EF5-6E8E7F76F920}"/>
              </a:ext>
            </a:extLst>
          </xdr:cNvPr>
          <xdr:cNvSpPr txBox="1"/>
        </xdr:nvSpPr>
        <xdr:spPr>
          <a:xfrm>
            <a:off x="4359528" y="31411314"/>
            <a:ext cx="1613553" cy="70776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2,394</a:t>
            </a:r>
            <a:r>
              <a:rPr kumimoji="0" lang="ja-JP" altLang="en-US" sz="12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29" name="大かっこ 28">
            <a:extLst>
              <a:ext uri="{FF2B5EF4-FFF2-40B4-BE49-F238E27FC236}">
                <a16:creationId xmlns:a16="http://schemas.microsoft.com/office/drawing/2014/main" id="{780EB3CF-5C0D-9C20-0B9B-C3CD002144FF}"/>
              </a:ext>
            </a:extLst>
          </xdr:cNvPr>
          <xdr:cNvSpPr/>
        </xdr:nvSpPr>
        <xdr:spPr>
          <a:xfrm>
            <a:off x="4554394" y="35510230"/>
            <a:ext cx="1342880" cy="296668"/>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補助事業の実施</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30" name="直線矢印コネクタ 29">
            <a:extLst>
              <a:ext uri="{FF2B5EF4-FFF2-40B4-BE49-F238E27FC236}">
                <a16:creationId xmlns:a16="http://schemas.microsoft.com/office/drawing/2014/main" id="{8980E6E1-E862-6DA5-D37E-68C694E21AA8}"/>
              </a:ext>
            </a:extLst>
          </xdr:cNvPr>
          <xdr:cNvCxnSpPr/>
        </xdr:nvCxnSpPr>
        <xdr:spPr>
          <a:xfrm>
            <a:off x="5218150" y="35893067"/>
            <a:ext cx="0" cy="387403"/>
          </a:xfrm>
          <a:prstGeom prst="straightConnector1">
            <a:avLst/>
          </a:prstGeom>
          <a:noFill/>
          <a:ln w="9525" cap="flat" cmpd="sng" algn="ctr">
            <a:solidFill>
              <a:sysClr val="windowText" lastClr="000000"/>
            </a:solidFill>
            <a:prstDash val="solid"/>
            <a:tailEnd type="triangle"/>
          </a:ln>
          <a:effectLst/>
        </xdr:spPr>
      </xdr:cxnSp>
    </xdr:grpSp>
    <xdr:clientData/>
  </xdr:twoCellAnchor>
  <xdr:twoCellAnchor>
    <xdr:from>
      <xdr:col>24</xdr:col>
      <xdr:colOff>127000</xdr:colOff>
      <xdr:row>108</xdr:row>
      <xdr:rowOff>279402</xdr:rowOff>
    </xdr:from>
    <xdr:to>
      <xdr:col>35</xdr:col>
      <xdr:colOff>115454</xdr:colOff>
      <xdr:row>109</xdr:row>
      <xdr:rowOff>293181</xdr:rowOff>
    </xdr:to>
    <xdr:sp macro="" textlink="">
      <xdr:nvSpPr>
        <xdr:cNvPr id="31" name="テキスト ボックス 30">
          <a:extLst>
            <a:ext uri="{FF2B5EF4-FFF2-40B4-BE49-F238E27FC236}">
              <a16:creationId xmlns:a16="http://schemas.microsoft.com/office/drawing/2014/main" id="{92F51B74-07BF-4644-B4D1-5041DD48E113}"/>
            </a:ext>
          </a:extLst>
        </xdr:cNvPr>
        <xdr:cNvSpPr txBox="1"/>
      </xdr:nvSpPr>
      <xdr:spPr>
        <a:xfrm>
          <a:off x="4597400" y="48962735"/>
          <a:ext cx="2037387" cy="68264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ea"/>
              <a:ea typeface="+mn-ea"/>
              <a:cs typeface="+mn-cs"/>
            </a:rPr>
            <a:t>Ｂ</a:t>
          </a:r>
          <a:r>
            <a:rPr kumimoji="1" lang="ja-JP" altLang="ja-JP" sz="1100" b="0" i="0" baseline="0">
              <a:effectLst/>
              <a:latin typeface="+mn-ea"/>
              <a:ea typeface="+mn-ea"/>
              <a:cs typeface="+mn-cs"/>
            </a:rPr>
            <a:t>．</a:t>
          </a:r>
          <a:r>
            <a:rPr kumimoji="1" lang="ja-JP" altLang="en-US" sz="1100" b="0" i="0" baseline="0">
              <a:effectLst/>
              <a:latin typeface="+mn-ea"/>
              <a:ea typeface="+mn-ea"/>
              <a:cs typeface="+mn-cs"/>
            </a:rPr>
            <a:t>民間団体等（</a:t>
          </a:r>
          <a:r>
            <a:rPr kumimoji="1" lang="en-US" altLang="ja-JP" sz="1100" b="0" i="0" baseline="0">
              <a:effectLst/>
              <a:latin typeface="+mn-ea"/>
              <a:ea typeface="+mn-ea"/>
              <a:cs typeface="+mn-cs"/>
            </a:rPr>
            <a:t>22</a:t>
          </a:r>
          <a:r>
            <a:rPr kumimoji="1" lang="ja-JP" altLang="en-US" sz="1100" b="0" i="0" baseline="0">
              <a:effectLst/>
              <a:latin typeface="+mn-ea"/>
              <a:ea typeface="+mn-ea"/>
              <a:cs typeface="+mn-cs"/>
            </a:rPr>
            <a:t>社）</a:t>
          </a:r>
          <a:endParaRPr lang="ja-JP" altLang="ja-JP" sz="1200">
            <a:effectLst/>
            <a:latin typeface="+mn-ea"/>
            <a:ea typeface="+mn-ea"/>
          </a:endParaRPr>
        </a:p>
        <a:p>
          <a:pPr algn="ctr" eaLnBrk="1" fontAlgn="auto" latinLnBrk="0" hangingPunct="1"/>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ja-JP" sz="1100" b="0" i="0" baseline="0">
              <a:effectLst/>
              <a:latin typeface="+mn-ea"/>
              <a:ea typeface="+mn-ea"/>
              <a:cs typeface="+mn-cs"/>
            </a:rPr>
            <a:t>百万円</a:t>
          </a:r>
          <a:endParaRPr lang="ja-JP" altLang="ja-JP" sz="1200">
            <a:effectLst/>
            <a:latin typeface="+mn-ea"/>
            <a:ea typeface="+mn-ea"/>
          </a:endParaRPr>
        </a:p>
      </xdr:txBody>
    </xdr:sp>
    <xdr:clientData/>
  </xdr:twoCellAnchor>
  <xdr:twoCellAnchor>
    <xdr:from>
      <xdr:col>23</xdr:col>
      <xdr:colOff>101600</xdr:colOff>
      <xdr:row>107</xdr:row>
      <xdr:rowOff>554568</xdr:rowOff>
    </xdr:from>
    <xdr:to>
      <xdr:col>39</xdr:col>
      <xdr:colOff>135467</xdr:colOff>
      <xdr:row>108</xdr:row>
      <xdr:rowOff>186267</xdr:rowOff>
    </xdr:to>
    <xdr:sp macro="" textlink="">
      <xdr:nvSpPr>
        <xdr:cNvPr id="32" name="テキスト ボックス 31">
          <a:extLst>
            <a:ext uri="{FF2B5EF4-FFF2-40B4-BE49-F238E27FC236}">
              <a16:creationId xmlns:a16="http://schemas.microsoft.com/office/drawing/2014/main" id="{F6DEB1BC-DFE1-4FF3-8859-E55A967C9960}"/>
            </a:ext>
          </a:extLst>
        </xdr:cNvPr>
        <xdr:cNvSpPr txBox="1"/>
      </xdr:nvSpPr>
      <xdr:spPr>
        <a:xfrm>
          <a:off x="4385733" y="48569035"/>
          <a:ext cx="3014134" cy="300565"/>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委託等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3"/>
      <c r="AA2" s="43"/>
      <c r="AB2" s="43"/>
      <c r="AC2" s="43"/>
      <c r="AD2" s="135">
        <v>2022</v>
      </c>
      <c r="AE2" s="135"/>
      <c r="AF2" s="135"/>
      <c r="AG2" s="135"/>
      <c r="AH2" s="135"/>
      <c r="AI2" s="66" t="s">
        <v>253</v>
      </c>
      <c r="AJ2" s="135" t="s">
        <v>588</v>
      </c>
      <c r="AK2" s="135"/>
      <c r="AL2" s="135"/>
      <c r="AM2" s="135"/>
      <c r="AN2" s="66" t="s">
        <v>253</v>
      </c>
      <c r="AO2" s="135">
        <v>21</v>
      </c>
      <c r="AP2" s="135"/>
      <c r="AQ2" s="135"/>
      <c r="AR2" s="67" t="s">
        <v>253</v>
      </c>
      <c r="AS2" s="136">
        <v>105</v>
      </c>
      <c r="AT2" s="136"/>
      <c r="AU2" s="136"/>
      <c r="AV2" s="66" t="str">
        <f>IF(AW2="","","-")</f>
        <v/>
      </c>
      <c r="AW2" s="137"/>
      <c r="AX2" s="137"/>
    </row>
    <row r="3" spans="1:50" ht="21" customHeight="1" thickBot="1" x14ac:dyDescent="0.2">
      <c r="A3" s="138" t="s">
        <v>561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21" t="s">
        <v>59</v>
      </c>
      <c r="AJ3" s="140" t="s">
        <v>570</v>
      </c>
      <c r="AK3" s="140"/>
      <c r="AL3" s="140"/>
      <c r="AM3" s="140"/>
      <c r="AN3" s="140"/>
      <c r="AO3" s="140"/>
      <c r="AP3" s="140"/>
      <c r="AQ3" s="140"/>
      <c r="AR3" s="140"/>
      <c r="AS3" s="140"/>
      <c r="AT3" s="140"/>
      <c r="AU3" s="140"/>
      <c r="AV3" s="140"/>
      <c r="AW3" s="140"/>
      <c r="AX3" s="22" t="s">
        <v>60</v>
      </c>
    </row>
    <row r="4" spans="1:50" ht="24.75" customHeight="1" x14ac:dyDescent="0.15">
      <c r="A4" s="110" t="s">
        <v>23</v>
      </c>
      <c r="B4" s="111"/>
      <c r="C4" s="111"/>
      <c r="D4" s="111"/>
      <c r="E4" s="111"/>
      <c r="F4" s="111"/>
      <c r="G4" s="112" t="s">
        <v>571</v>
      </c>
      <c r="H4" s="113"/>
      <c r="I4" s="113"/>
      <c r="J4" s="113"/>
      <c r="K4" s="113"/>
      <c r="L4" s="113"/>
      <c r="M4" s="113"/>
      <c r="N4" s="113"/>
      <c r="O4" s="113"/>
      <c r="P4" s="113"/>
      <c r="Q4" s="113"/>
      <c r="R4" s="113"/>
      <c r="S4" s="113"/>
      <c r="T4" s="113"/>
      <c r="U4" s="113"/>
      <c r="V4" s="113"/>
      <c r="W4" s="113"/>
      <c r="X4" s="113"/>
      <c r="Y4" s="114" t="s">
        <v>1</v>
      </c>
      <c r="Z4" s="115"/>
      <c r="AA4" s="115"/>
      <c r="AB4" s="115"/>
      <c r="AC4" s="115"/>
      <c r="AD4" s="116"/>
      <c r="AE4" s="117" t="s">
        <v>572</v>
      </c>
      <c r="AF4" s="118"/>
      <c r="AG4" s="118"/>
      <c r="AH4" s="118"/>
      <c r="AI4" s="118"/>
      <c r="AJ4" s="118"/>
      <c r="AK4" s="118"/>
      <c r="AL4" s="118"/>
      <c r="AM4" s="118"/>
      <c r="AN4" s="118"/>
      <c r="AO4" s="118"/>
      <c r="AP4" s="119"/>
      <c r="AQ4" s="120" t="s">
        <v>2</v>
      </c>
      <c r="AR4" s="115"/>
      <c r="AS4" s="115"/>
      <c r="AT4" s="115"/>
      <c r="AU4" s="115"/>
      <c r="AV4" s="115"/>
      <c r="AW4" s="115"/>
      <c r="AX4" s="121"/>
    </row>
    <row r="5" spans="1:50" ht="30" customHeight="1" x14ac:dyDescent="0.15">
      <c r="A5" s="122" t="s">
        <v>62</v>
      </c>
      <c r="B5" s="123"/>
      <c r="C5" s="123"/>
      <c r="D5" s="123"/>
      <c r="E5" s="123"/>
      <c r="F5" s="124"/>
      <c r="G5" s="125" t="s">
        <v>574</v>
      </c>
      <c r="H5" s="126"/>
      <c r="I5" s="126"/>
      <c r="J5" s="126"/>
      <c r="K5" s="126"/>
      <c r="L5" s="126"/>
      <c r="M5" s="127" t="s">
        <v>61</v>
      </c>
      <c r="N5" s="128"/>
      <c r="O5" s="128"/>
      <c r="P5" s="128"/>
      <c r="Q5" s="128"/>
      <c r="R5" s="129"/>
      <c r="S5" s="130" t="s">
        <v>575</v>
      </c>
      <c r="T5" s="126"/>
      <c r="U5" s="126"/>
      <c r="V5" s="126"/>
      <c r="W5" s="126"/>
      <c r="X5" s="131"/>
      <c r="Y5" s="132" t="s">
        <v>3</v>
      </c>
      <c r="Z5" s="133"/>
      <c r="AA5" s="133"/>
      <c r="AB5" s="133"/>
      <c r="AC5" s="133"/>
      <c r="AD5" s="134"/>
      <c r="AE5" s="157" t="s">
        <v>576</v>
      </c>
      <c r="AF5" s="157"/>
      <c r="AG5" s="157"/>
      <c r="AH5" s="157"/>
      <c r="AI5" s="157"/>
      <c r="AJ5" s="157"/>
      <c r="AK5" s="157"/>
      <c r="AL5" s="157"/>
      <c r="AM5" s="157"/>
      <c r="AN5" s="157"/>
      <c r="AO5" s="157"/>
      <c r="AP5" s="158"/>
      <c r="AQ5" s="159" t="s">
        <v>573</v>
      </c>
      <c r="AR5" s="160"/>
      <c r="AS5" s="160"/>
      <c r="AT5" s="160"/>
      <c r="AU5" s="160"/>
      <c r="AV5" s="160"/>
      <c r="AW5" s="160"/>
      <c r="AX5" s="161"/>
    </row>
    <row r="6" spans="1:50" ht="39" customHeight="1" x14ac:dyDescent="0.15">
      <c r="A6" s="162" t="s">
        <v>4</v>
      </c>
      <c r="B6" s="163"/>
      <c r="C6" s="163"/>
      <c r="D6" s="163"/>
      <c r="E6" s="163"/>
      <c r="F6" s="163"/>
      <c r="G6" s="164" t="str">
        <f>入力規則等!F39</f>
        <v>一般会計</v>
      </c>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6"/>
    </row>
    <row r="7" spans="1:50" ht="49.5" customHeight="1" x14ac:dyDescent="0.15">
      <c r="A7" s="141" t="s">
        <v>20</v>
      </c>
      <c r="B7" s="142"/>
      <c r="C7" s="142"/>
      <c r="D7" s="142"/>
      <c r="E7" s="142"/>
      <c r="F7" s="143"/>
      <c r="G7" s="167" t="s">
        <v>577</v>
      </c>
      <c r="H7" s="168"/>
      <c r="I7" s="168"/>
      <c r="J7" s="168"/>
      <c r="K7" s="168"/>
      <c r="L7" s="168"/>
      <c r="M7" s="168"/>
      <c r="N7" s="168"/>
      <c r="O7" s="168"/>
      <c r="P7" s="168"/>
      <c r="Q7" s="168"/>
      <c r="R7" s="168"/>
      <c r="S7" s="168"/>
      <c r="T7" s="168"/>
      <c r="U7" s="168"/>
      <c r="V7" s="168"/>
      <c r="W7" s="168"/>
      <c r="X7" s="169"/>
      <c r="Y7" s="170" t="s">
        <v>245</v>
      </c>
      <c r="Z7" s="171"/>
      <c r="AA7" s="171"/>
      <c r="AB7" s="171"/>
      <c r="AC7" s="171"/>
      <c r="AD7" s="172"/>
      <c r="AE7" s="173" t="s">
        <v>578</v>
      </c>
      <c r="AF7" s="174"/>
      <c r="AG7" s="174"/>
      <c r="AH7" s="174"/>
      <c r="AI7" s="174"/>
      <c r="AJ7" s="174"/>
      <c r="AK7" s="174"/>
      <c r="AL7" s="174"/>
      <c r="AM7" s="174"/>
      <c r="AN7" s="174"/>
      <c r="AO7" s="174"/>
      <c r="AP7" s="174"/>
      <c r="AQ7" s="174"/>
      <c r="AR7" s="174"/>
      <c r="AS7" s="174"/>
      <c r="AT7" s="174"/>
      <c r="AU7" s="174"/>
      <c r="AV7" s="174"/>
      <c r="AW7" s="174"/>
      <c r="AX7" s="175"/>
    </row>
    <row r="8" spans="1:50" ht="53.25" customHeight="1" x14ac:dyDescent="0.15">
      <c r="A8" s="141" t="s">
        <v>177</v>
      </c>
      <c r="B8" s="142"/>
      <c r="C8" s="142"/>
      <c r="D8" s="142"/>
      <c r="E8" s="142"/>
      <c r="F8" s="143"/>
      <c r="G8" s="144" t="str">
        <f>入力規則等!A27</f>
        <v>沖縄振興</v>
      </c>
      <c r="H8" s="145"/>
      <c r="I8" s="145"/>
      <c r="J8" s="145"/>
      <c r="K8" s="145"/>
      <c r="L8" s="145"/>
      <c r="M8" s="145"/>
      <c r="N8" s="145"/>
      <c r="O8" s="145"/>
      <c r="P8" s="145"/>
      <c r="Q8" s="145"/>
      <c r="R8" s="145"/>
      <c r="S8" s="145"/>
      <c r="T8" s="145"/>
      <c r="U8" s="145"/>
      <c r="V8" s="145"/>
      <c r="W8" s="145"/>
      <c r="X8" s="146"/>
      <c r="Y8" s="147" t="s">
        <v>178</v>
      </c>
      <c r="Z8" s="148"/>
      <c r="AA8" s="148"/>
      <c r="AB8" s="148"/>
      <c r="AC8" s="148"/>
      <c r="AD8" s="149"/>
      <c r="AE8" s="150" t="str">
        <f>入力規則等!K13</f>
        <v>文教及び科学振興</v>
      </c>
      <c r="AF8" s="145"/>
      <c r="AG8" s="145"/>
      <c r="AH8" s="145"/>
      <c r="AI8" s="145"/>
      <c r="AJ8" s="145"/>
      <c r="AK8" s="145"/>
      <c r="AL8" s="145"/>
      <c r="AM8" s="145"/>
      <c r="AN8" s="145"/>
      <c r="AO8" s="145"/>
      <c r="AP8" s="145"/>
      <c r="AQ8" s="145"/>
      <c r="AR8" s="145"/>
      <c r="AS8" s="145"/>
      <c r="AT8" s="145"/>
      <c r="AU8" s="145"/>
      <c r="AV8" s="145"/>
      <c r="AW8" s="145"/>
      <c r="AX8" s="151"/>
    </row>
    <row r="9" spans="1:50" ht="58.5" customHeight="1" x14ac:dyDescent="0.15">
      <c r="A9" s="152" t="s">
        <v>21</v>
      </c>
      <c r="B9" s="153"/>
      <c r="C9" s="153"/>
      <c r="D9" s="153"/>
      <c r="E9" s="153"/>
      <c r="F9" s="153"/>
      <c r="G9" s="154" t="s">
        <v>579</v>
      </c>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6"/>
    </row>
    <row r="10" spans="1:50" ht="80.25" customHeight="1" x14ac:dyDescent="0.15">
      <c r="A10" s="197" t="s">
        <v>27</v>
      </c>
      <c r="B10" s="198"/>
      <c r="C10" s="198"/>
      <c r="D10" s="198"/>
      <c r="E10" s="198"/>
      <c r="F10" s="198"/>
      <c r="G10" s="199" t="s">
        <v>580</v>
      </c>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1"/>
    </row>
    <row r="11" spans="1:50" ht="42" customHeight="1" x14ac:dyDescent="0.15">
      <c r="A11" s="197" t="s">
        <v>5</v>
      </c>
      <c r="B11" s="198"/>
      <c r="C11" s="198"/>
      <c r="D11" s="198"/>
      <c r="E11" s="198"/>
      <c r="F11" s="202"/>
      <c r="G11" s="203" t="str">
        <f>入力規則等!P10</f>
        <v>補助</v>
      </c>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5"/>
    </row>
    <row r="12" spans="1:50" ht="21" customHeight="1" x14ac:dyDescent="0.15">
      <c r="A12" s="206" t="s">
        <v>22</v>
      </c>
      <c r="B12" s="207"/>
      <c r="C12" s="207"/>
      <c r="D12" s="207"/>
      <c r="E12" s="207"/>
      <c r="F12" s="208"/>
      <c r="G12" s="213"/>
      <c r="H12" s="214"/>
      <c r="I12" s="214"/>
      <c r="J12" s="214"/>
      <c r="K12" s="214"/>
      <c r="L12" s="214"/>
      <c r="M12" s="214"/>
      <c r="N12" s="214"/>
      <c r="O12" s="214"/>
      <c r="P12" s="185" t="s">
        <v>385</v>
      </c>
      <c r="Q12" s="186"/>
      <c r="R12" s="186"/>
      <c r="S12" s="186"/>
      <c r="T12" s="186"/>
      <c r="U12" s="186"/>
      <c r="V12" s="215"/>
      <c r="W12" s="185" t="s">
        <v>537</v>
      </c>
      <c r="X12" s="186"/>
      <c r="Y12" s="186"/>
      <c r="Z12" s="186"/>
      <c r="AA12" s="186"/>
      <c r="AB12" s="186"/>
      <c r="AC12" s="215"/>
      <c r="AD12" s="185" t="s">
        <v>539</v>
      </c>
      <c r="AE12" s="186"/>
      <c r="AF12" s="186"/>
      <c r="AG12" s="186"/>
      <c r="AH12" s="186"/>
      <c r="AI12" s="186"/>
      <c r="AJ12" s="215"/>
      <c r="AK12" s="185" t="s">
        <v>552</v>
      </c>
      <c r="AL12" s="186"/>
      <c r="AM12" s="186"/>
      <c r="AN12" s="186"/>
      <c r="AO12" s="186"/>
      <c r="AP12" s="186"/>
      <c r="AQ12" s="215"/>
      <c r="AR12" s="185" t="s">
        <v>553</v>
      </c>
      <c r="AS12" s="186"/>
      <c r="AT12" s="186"/>
      <c r="AU12" s="186"/>
      <c r="AV12" s="186"/>
      <c r="AW12" s="186"/>
      <c r="AX12" s="187"/>
    </row>
    <row r="13" spans="1:50" ht="21" customHeight="1" x14ac:dyDescent="0.15">
      <c r="A13" s="209"/>
      <c r="B13" s="210"/>
      <c r="C13" s="210"/>
      <c r="D13" s="210"/>
      <c r="E13" s="210"/>
      <c r="F13" s="211"/>
      <c r="G13" s="229" t="s">
        <v>6</v>
      </c>
      <c r="H13" s="230"/>
      <c r="I13" s="188" t="s">
        <v>7</v>
      </c>
      <c r="J13" s="189"/>
      <c r="K13" s="189"/>
      <c r="L13" s="189"/>
      <c r="M13" s="189"/>
      <c r="N13" s="189"/>
      <c r="O13" s="190"/>
      <c r="P13" s="179">
        <v>5882</v>
      </c>
      <c r="Q13" s="180"/>
      <c r="R13" s="180"/>
      <c r="S13" s="180"/>
      <c r="T13" s="180"/>
      <c r="U13" s="180"/>
      <c r="V13" s="181"/>
      <c r="W13" s="179">
        <v>8887</v>
      </c>
      <c r="X13" s="180"/>
      <c r="Y13" s="180"/>
      <c r="Z13" s="180"/>
      <c r="AA13" s="180"/>
      <c r="AB13" s="180"/>
      <c r="AC13" s="181"/>
      <c r="AD13" s="179">
        <v>9457</v>
      </c>
      <c r="AE13" s="180"/>
      <c r="AF13" s="180"/>
      <c r="AG13" s="180"/>
      <c r="AH13" s="180"/>
      <c r="AI13" s="180"/>
      <c r="AJ13" s="181"/>
      <c r="AK13" s="179">
        <v>16263</v>
      </c>
      <c r="AL13" s="180"/>
      <c r="AM13" s="180"/>
      <c r="AN13" s="180"/>
      <c r="AO13" s="180"/>
      <c r="AP13" s="180"/>
      <c r="AQ13" s="181"/>
      <c r="AR13" s="191">
        <v>16263</v>
      </c>
      <c r="AS13" s="192"/>
      <c r="AT13" s="192"/>
      <c r="AU13" s="192"/>
      <c r="AV13" s="192"/>
      <c r="AW13" s="192"/>
      <c r="AX13" s="193"/>
    </row>
    <row r="14" spans="1:50" ht="21" customHeight="1" x14ac:dyDescent="0.15">
      <c r="A14" s="209"/>
      <c r="B14" s="210"/>
      <c r="C14" s="210"/>
      <c r="D14" s="210"/>
      <c r="E14" s="210"/>
      <c r="F14" s="211"/>
      <c r="G14" s="231"/>
      <c r="H14" s="232"/>
      <c r="I14" s="176" t="s">
        <v>8</v>
      </c>
      <c r="J14" s="194"/>
      <c r="K14" s="194"/>
      <c r="L14" s="194"/>
      <c r="M14" s="194"/>
      <c r="N14" s="194"/>
      <c r="O14" s="195"/>
      <c r="P14" s="179" t="s">
        <v>577</v>
      </c>
      <c r="Q14" s="180"/>
      <c r="R14" s="180"/>
      <c r="S14" s="180"/>
      <c r="T14" s="180"/>
      <c r="U14" s="180"/>
      <c r="V14" s="181"/>
      <c r="W14" s="179">
        <v>5483</v>
      </c>
      <c r="X14" s="180"/>
      <c r="Y14" s="180"/>
      <c r="Z14" s="180"/>
      <c r="AA14" s="180"/>
      <c r="AB14" s="180"/>
      <c r="AC14" s="181"/>
      <c r="AD14" s="179" t="s">
        <v>577</v>
      </c>
      <c r="AE14" s="180"/>
      <c r="AF14" s="180"/>
      <c r="AG14" s="180"/>
      <c r="AH14" s="180"/>
      <c r="AI14" s="180"/>
      <c r="AJ14" s="181"/>
      <c r="AK14" s="179" t="s">
        <v>589</v>
      </c>
      <c r="AL14" s="180"/>
      <c r="AM14" s="180"/>
      <c r="AN14" s="180"/>
      <c r="AO14" s="180"/>
      <c r="AP14" s="180"/>
      <c r="AQ14" s="181"/>
      <c r="AR14" s="235"/>
      <c r="AS14" s="235"/>
      <c r="AT14" s="235"/>
      <c r="AU14" s="235"/>
      <c r="AV14" s="235"/>
      <c r="AW14" s="235"/>
      <c r="AX14" s="236"/>
    </row>
    <row r="15" spans="1:50" ht="21" customHeight="1" x14ac:dyDescent="0.15">
      <c r="A15" s="209"/>
      <c r="B15" s="210"/>
      <c r="C15" s="210"/>
      <c r="D15" s="210"/>
      <c r="E15" s="210"/>
      <c r="F15" s="211"/>
      <c r="G15" s="231"/>
      <c r="H15" s="232"/>
      <c r="I15" s="176" t="s">
        <v>47</v>
      </c>
      <c r="J15" s="177"/>
      <c r="K15" s="177"/>
      <c r="L15" s="177"/>
      <c r="M15" s="177"/>
      <c r="N15" s="177"/>
      <c r="O15" s="178"/>
      <c r="P15" s="179" t="s">
        <v>577</v>
      </c>
      <c r="Q15" s="180"/>
      <c r="R15" s="180"/>
      <c r="S15" s="180"/>
      <c r="T15" s="180"/>
      <c r="U15" s="180"/>
      <c r="V15" s="181"/>
      <c r="W15" s="179">
        <v>388</v>
      </c>
      <c r="X15" s="180"/>
      <c r="Y15" s="180"/>
      <c r="Z15" s="180"/>
      <c r="AA15" s="180"/>
      <c r="AB15" s="180"/>
      <c r="AC15" s="181"/>
      <c r="AD15" s="179">
        <v>1676</v>
      </c>
      <c r="AE15" s="180"/>
      <c r="AF15" s="180"/>
      <c r="AG15" s="180"/>
      <c r="AH15" s="180"/>
      <c r="AI15" s="180"/>
      <c r="AJ15" s="181"/>
      <c r="AK15" s="179">
        <v>8739</v>
      </c>
      <c r="AL15" s="180"/>
      <c r="AM15" s="180"/>
      <c r="AN15" s="180"/>
      <c r="AO15" s="180"/>
      <c r="AP15" s="180"/>
      <c r="AQ15" s="181"/>
      <c r="AR15" s="179" t="s">
        <v>631</v>
      </c>
      <c r="AS15" s="180"/>
      <c r="AT15" s="180"/>
      <c r="AU15" s="180"/>
      <c r="AV15" s="180"/>
      <c r="AW15" s="180"/>
      <c r="AX15" s="196"/>
    </row>
    <row r="16" spans="1:50" ht="21" customHeight="1" x14ac:dyDescent="0.15">
      <c r="A16" s="209"/>
      <c r="B16" s="210"/>
      <c r="C16" s="210"/>
      <c r="D16" s="210"/>
      <c r="E16" s="210"/>
      <c r="F16" s="211"/>
      <c r="G16" s="231"/>
      <c r="H16" s="232"/>
      <c r="I16" s="176" t="s">
        <v>48</v>
      </c>
      <c r="J16" s="177"/>
      <c r="K16" s="177"/>
      <c r="L16" s="177"/>
      <c r="M16" s="177"/>
      <c r="N16" s="177"/>
      <c r="O16" s="178"/>
      <c r="P16" s="179">
        <v>-388</v>
      </c>
      <c r="Q16" s="180"/>
      <c r="R16" s="180"/>
      <c r="S16" s="180"/>
      <c r="T16" s="180"/>
      <c r="U16" s="180"/>
      <c r="V16" s="181"/>
      <c r="W16" s="179">
        <v>-1676</v>
      </c>
      <c r="X16" s="180"/>
      <c r="Y16" s="180"/>
      <c r="Z16" s="180"/>
      <c r="AA16" s="180"/>
      <c r="AB16" s="180"/>
      <c r="AC16" s="181"/>
      <c r="AD16" s="179">
        <v>-8739</v>
      </c>
      <c r="AE16" s="180"/>
      <c r="AF16" s="180"/>
      <c r="AG16" s="180"/>
      <c r="AH16" s="180"/>
      <c r="AI16" s="180"/>
      <c r="AJ16" s="181"/>
      <c r="AK16" s="179" t="s">
        <v>631</v>
      </c>
      <c r="AL16" s="180"/>
      <c r="AM16" s="180"/>
      <c r="AN16" s="180"/>
      <c r="AO16" s="180"/>
      <c r="AP16" s="180"/>
      <c r="AQ16" s="181"/>
      <c r="AR16" s="182"/>
      <c r="AS16" s="183"/>
      <c r="AT16" s="183"/>
      <c r="AU16" s="183"/>
      <c r="AV16" s="183"/>
      <c r="AW16" s="183"/>
      <c r="AX16" s="184"/>
    </row>
    <row r="17" spans="1:50" ht="24.75" customHeight="1" x14ac:dyDescent="0.15">
      <c r="A17" s="209"/>
      <c r="B17" s="210"/>
      <c r="C17" s="210"/>
      <c r="D17" s="210"/>
      <c r="E17" s="210"/>
      <c r="F17" s="211"/>
      <c r="G17" s="231"/>
      <c r="H17" s="232"/>
      <c r="I17" s="176" t="s">
        <v>46</v>
      </c>
      <c r="J17" s="194"/>
      <c r="K17" s="194"/>
      <c r="L17" s="194"/>
      <c r="M17" s="194"/>
      <c r="N17" s="194"/>
      <c r="O17" s="195"/>
      <c r="P17" s="179" t="s">
        <v>577</v>
      </c>
      <c r="Q17" s="180"/>
      <c r="R17" s="180"/>
      <c r="S17" s="180"/>
      <c r="T17" s="180"/>
      <c r="U17" s="180"/>
      <c r="V17" s="181"/>
      <c r="W17" s="179" t="s">
        <v>577</v>
      </c>
      <c r="X17" s="180"/>
      <c r="Y17" s="180"/>
      <c r="Z17" s="180"/>
      <c r="AA17" s="180"/>
      <c r="AB17" s="180"/>
      <c r="AC17" s="181"/>
      <c r="AD17" s="179" t="s">
        <v>577</v>
      </c>
      <c r="AE17" s="180"/>
      <c r="AF17" s="180"/>
      <c r="AG17" s="180"/>
      <c r="AH17" s="180"/>
      <c r="AI17" s="180"/>
      <c r="AJ17" s="181"/>
      <c r="AK17" s="179" t="s">
        <v>631</v>
      </c>
      <c r="AL17" s="180"/>
      <c r="AM17" s="180"/>
      <c r="AN17" s="180"/>
      <c r="AO17" s="180"/>
      <c r="AP17" s="180"/>
      <c r="AQ17" s="181"/>
      <c r="AR17" s="227"/>
      <c r="AS17" s="227"/>
      <c r="AT17" s="227"/>
      <c r="AU17" s="227"/>
      <c r="AV17" s="227"/>
      <c r="AW17" s="227"/>
      <c r="AX17" s="228"/>
    </row>
    <row r="18" spans="1:50" ht="24.75" customHeight="1" x14ac:dyDescent="0.15">
      <c r="A18" s="209"/>
      <c r="B18" s="210"/>
      <c r="C18" s="210"/>
      <c r="D18" s="210"/>
      <c r="E18" s="210"/>
      <c r="F18" s="211"/>
      <c r="G18" s="233"/>
      <c r="H18" s="234"/>
      <c r="I18" s="220" t="s">
        <v>18</v>
      </c>
      <c r="J18" s="221"/>
      <c r="K18" s="221"/>
      <c r="L18" s="221"/>
      <c r="M18" s="221"/>
      <c r="N18" s="221"/>
      <c r="O18" s="222"/>
      <c r="P18" s="223">
        <f>SUM(P13:V17)</f>
        <v>5494</v>
      </c>
      <c r="Q18" s="224"/>
      <c r="R18" s="224"/>
      <c r="S18" s="224"/>
      <c r="T18" s="224"/>
      <c r="U18" s="224"/>
      <c r="V18" s="225"/>
      <c r="W18" s="223">
        <f>SUM(W13:AC17)</f>
        <v>13082</v>
      </c>
      <c r="X18" s="224"/>
      <c r="Y18" s="224"/>
      <c r="Z18" s="224"/>
      <c r="AA18" s="224"/>
      <c r="AB18" s="224"/>
      <c r="AC18" s="225"/>
      <c r="AD18" s="223">
        <f>SUM(AD13:AJ17)</f>
        <v>2394</v>
      </c>
      <c r="AE18" s="224"/>
      <c r="AF18" s="224"/>
      <c r="AG18" s="224"/>
      <c r="AH18" s="224"/>
      <c r="AI18" s="224"/>
      <c r="AJ18" s="225"/>
      <c r="AK18" s="223">
        <f>SUM(AK13:AQ17)</f>
        <v>25002</v>
      </c>
      <c r="AL18" s="224"/>
      <c r="AM18" s="224"/>
      <c r="AN18" s="224"/>
      <c r="AO18" s="224"/>
      <c r="AP18" s="224"/>
      <c r="AQ18" s="225"/>
      <c r="AR18" s="223">
        <f>SUM(AR13:AX17)</f>
        <v>16263</v>
      </c>
      <c r="AS18" s="224"/>
      <c r="AT18" s="224"/>
      <c r="AU18" s="224"/>
      <c r="AV18" s="224"/>
      <c r="AW18" s="224"/>
      <c r="AX18" s="226"/>
    </row>
    <row r="19" spans="1:50" ht="24.75" customHeight="1" x14ac:dyDescent="0.15">
      <c r="A19" s="209"/>
      <c r="B19" s="210"/>
      <c r="C19" s="210"/>
      <c r="D19" s="210"/>
      <c r="E19" s="210"/>
      <c r="F19" s="211"/>
      <c r="G19" s="216" t="s">
        <v>9</v>
      </c>
      <c r="H19" s="217"/>
      <c r="I19" s="217"/>
      <c r="J19" s="217"/>
      <c r="K19" s="217"/>
      <c r="L19" s="217"/>
      <c r="M19" s="217"/>
      <c r="N19" s="217"/>
      <c r="O19" s="217"/>
      <c r="P19" s="179">
        <v>5495</v>
      </c>
      <c r="Q19" s="180"/>
      <c r="R19" s="180"/>
      <c r="S19" s="180"/>
      <c r="T19" s="180"/>
      <c r="U19" s="180"/>
      <c r="V19" s="181"/>
      <c r="W19" s="179">
        <v>12800</v>
      </c>
      <c r="X19" s="180"/>
      <c r="Y19" s="180"/>
      <c r="Z19" s="180"/>
      <c r="AA19" s="180"/>
      <c r="AB19" s="180"/>
      <c r="AC19" s="181"/>
      <c r="AD19" s="179">
        <v>2394</v>
      </c>
      <c r="AE19" s="180"/>
      <c r="AF19" s="180"/>
      <c r="AG19" s="180"/>
      <c r="AH19" s="180"/>
      <c r="AI19" s="180"/>
      <c r="AJ19" s="181"/>
      <c r="AK19" s="218"/>
      <c r="AL19" s="218"/>
      <c r="AM19" s="218"/>
      <c r="AN19" s="218"/>
      <c r="AO19" s="218"/>
      <c r="AP19" s="218"/>
      <c r="AQ19" s="218"/>
      <c r="AR19" s="218"/>
      <c r="AS19" s="218"/>
      <c r="AT19" s="218"/>
      <c r="AU19" s="218"/>
      <c r="AV19" s="218"/>
      <c r="AW19" s="218"/>
      <c r="AX19" s="219"/>
    </row>
    <row r="20" spans="1:50" ht="24.75" customHeight="1" x14ac:dyDescent="0.15">
      <c r="A20" s="209"/>
      <c r="B20" s="210"/>
      <c r="C20" s="210"/>
      <c r="D20" s="210"/>
      <c r="E20" s="210"/>
      <c r="F20" s="211"/>
      <c r="G20" s="216" t="s">
        <v>10</v>
      </c>
      <c r="H20" s="217"/>
      <c r="I20" s="217"/>
      <c r="J20" s="217"/>
      <c r="K20" s="217"/>
      <c r="L20" s="217"/>
      <c r="M20" s="217"/>
      <c r="N20" s="217"/>
      <c r="O20" s="217"/>
      <c r="P20" s="251">
        <f>IF(P18=0, "-", SUM(P19)/P18)</f>
        <v>1.0001820167455406</v>
      </c>
      <c r="Q20" s="251"/>
      <c r="R20" s="251"/>
      <c r="S20" s="251"/>
      <c r="T20" s="251"/>
      <c r="U20" s="251"/>
      <c r="V20" s="251"/>
      <c r="W20" s="251">
        <f>IF(W18=0, "-", SUM(W19)/W18)</f>
        <v>0.97844366304846353</v>
      </c>
      <c r="X20" s="251"/>
      <c r="Y20" s="251"/>
      <c r="Z20" s="251"/>
      <c r="AA20" s="251"/>
      <c r="AB20" s="251"/>
      <c r="AC20" s="251"/>
      <c r="AD20" s="251">
        <f>IF(AD18=0, "-", SUM(AD19)/AD18)</f>
        <v>1</v>
      </c>
      <c r="AE20" s="251"/>
      <c r="AF20" s="251"/>
      <c r="AG20" s="251"/>
      <c r="AH20" s="251"/>
      <c r="AI20" s="251"/>
      <c r="AJ20" s="251"/>
      <c r="AK20" s="218"/>
      <c r="AL20" s="218"/>
      <c r="AM20" s="218"/>
      <c r="AN20" s="218"/>
      <c r="AO20" s="218"/>
      <c r="AP20" s="218"/>
      <c r="AQ20" s="252"/>
      <c r="AR20" s="252"/>
      <c r="AS20" s="252"/>
      <c r="AT20" s="252"/>
      <c r="AU20" s="218"/>
      <c r="AV20" s="218"/>
      <c r="AW20" s="218"/>
      <c r="AX20" s="219"/>
    </row>
    <row r="21" spans="1:50" ht="25.5" customHeight="1" x14ac:dyDescent="0.15">
      <c r="A21" s="152"/>
      <c r="B21" s="153"/>
      <c r="C21" s="153"/>
      <c r="D21" s="153"/>
      <c r="E21" s="153"/>
      <c r="F21" s="212"/>
      <c r="G21" s="249" t="s">
        <v>220</v>
      </c>
      <c r="H21" s="250"/>
      <c r="I21" s="250"/>
      <c r="J21" s="250"/>
      <c r="K21" s="250"/>
      <c r="L21" s="250"/>
      <c r="M21" s="250"/>
      <c r="N21" s="250"/>
      <c r="O21" s="250"/>
      <c r="P21" s="251">
        <f>IF(P19=0, "-", SUM(P19)/SUM(P13,P14))</f>
        <v>0.9342060523631418</v>
      </c>
      <c r="Q21" s="251"/>
      <c r="R21" s="251"/>
      <c r="S21" s="251"/>
      <c r="T21" s="251"/>
      <c r="U21" s="251"/>
      <c r="V21" s="251"/>
      <c r="W21" s="251">
        <f>IF(W19=0, "-", SUM(W19)/SUM(W13,W14))</f>
        <v>0.89074460681976342</v>
      </c>
      <c r="X21" s="251"/>
      <c r="Y21" s="251"/>
      <c r="Z21" s="251"/>
      <c r="AA21" s="251"/>
      <c r="AB21" s="251"/>
      <c r="AC21" s="251"/>
      <c r="AD21" s="251">
        <f>IF(AD19=0, "-", SUM(AD19)/SUM(AD13,AD14))</f>
        <v>0.25314581791265728</v>
      </c>
      <c r="AE21" s="251"/>
      <c r="AF21" s="251"/>
      <c r="AG21" s="251"/>
      <c r="AH21" s="251"/>
      <c r="AI21" s="251"/>
      <c r="AJ21" s="251"/>
      <c r="AK21" s="218"/>
      <c r="AL21" s="218"/>
      <c r="AM21" s="218"/>
      <c r="AN21" s="218"/>
      <c r="AO21" s="218"/>
      <c r="AP21" s="218"/>
      <c r="AQ21" s="252"/>
      <c r="AR21" s="252"/>
      <c r="AS21" s="252"/>
      <c r="AT21" s="252"/>
      <c r="AU21" s="218"/>
      <c r="AV21" s="218"/>
      <c r="AW21" s="218"/>
      <c r="AX21" s="219"/>
    </row>
    <row r="22" spans="1:50" ht="18.75" customHeight="1" x14ac:dyDescent="0.15">
      <c r="A22" s="253" t="s">
        <v>556</v>
      </c>
      <c r="B22" s="254"/>
      <c r="C22" s="254"/>
      <c r="D22" s="254"/>
      <c r="E22" s="254"/>
      <c r="F22" s="255"/>
      <c r="G22" s="259" t="s">
        <v>214</v>
      </c>
      <c r="H22" s="238"/>
      <c r="I22" s="238"/>
      <c r="J22" s="238"/>
      <c r="K22" s="238"/>
      <c r="L22" s="238"/>
      <c r="M22" s="238"/>
      <c r="N22" s="238"/>
      <c r="O22" s="260"/>
      <c r="P22" s="237" t="s">
        <v>554</v>
      </c>
      <c r="Q22" s="238"/>
      <c r="R22" s="238"/>
      <c r="S22" s="238"/>
      <c r="T22" s="238"/>
      <c r="U22" s="238"/>
      <c r="V22" s="260"/>
      <c r="W22" s="237" t="s">
        <v>555</v>
      </c>
      <c r="X22" s="238"/>
      <c r="Y22" s="238"/>
      <c r="Z22" s="238"/>
      <c r="AA22" s="238"/>
      <c r="AB22" s="238"/>
      <c r="AC22" s="260"/>
      <c r="AD22" s="237" t="s">
        <v>213</v>
      </c>
      <c r="AE22" s="238"/>
      <c r="AF22" s="238"/>
      <c r="AG22" s="238"/>
      <c r="AH22" s="238"/>
      <c r="AI22" s="238"/>
      <c r="AJ22" s="238"/>
      <c r="AK22" s="238"/>
      <c r="AL22" s="238"/>
      <c r="AM22" s="238"/>
      <c r="AN22" s="238"/>
      <c r="AO22" s="238"/>
      <c r="AP22" s="238"/>
      <c r="AQ22" s="238"/>
      <c r="AR22" s="238"/>
      <c r="AS22" s="238"/>
      <c r="AT22" s="238"/>
      <c r="AU22" s="238"/>
      <c r="AV22" s="238"/>
      <c r="AW22" s="238"/>
      <c r="AX22" s="239"/>
    </row>
    <row r="23" spans="1:50" ht="25.5" customHeight="1" x14ac:dyDescent="0.15">
      <c r="A23" s="256"/>
      <c r="B23" s="257"/>
      <c r="C23" s="257"/>
      <c r="D23" s="257"/>
      <c r="E23" s="257"/>
      <c r="F23" s="258"/>
      <c r="G23" s="240" t="s">
        <v>581</v>
      </c>
      <c r="H23" s="241"/>
      <c r="I23" s="241"/>
      <c r="J23" s="241"/>
      <c r="K23" s="241"/>
      <c r="L23" s="241"/>
      <c r="M23" s="241"/>
      <c r="N23" s="241"/>
      <c r="O23" s="242"/>
      <c r="P23" s="191">
        <v>16263</v>
      </c>
      <c r="Q23" s="192"/>
      <c r="R23" s="192"/>
      <c r="S23" s="192"/>
      <c r="T23" s="192"/>
      <c r="U23" s="192"/>
      <c r="V23" s="243"/>
      <c r="W23" s="191">
        <v>16263</v>
      </c>
      <c r="X23" s="192"/>
      <c r="Y23" s="192"/>
      <c r="Z23" s="192"/>
      <c r="AA23" s="192"/>
      <c r="AB23" s="192"/>
      <c r="AC23" s="243"/>
      <c r="AD23" s="244" t="s">
        <v>643</v>
      </c>
      <c r="AE23" s="245"/>
      <c r="AF23" s="245"/>
      <c r="AG23" s="245"/>
      <c r="AH23" s="245"/>
      <c r="AI23" s="245"/>
      <c r="AJ23" s="245"/>
      <c r="AK23" s="245"/>
      <c r="AL23" s="245"/>
      <c r="AM23" s="245"/>
      <c r="AN23" s="245"/>
      <c r="AO23" s="245"/>
      <c r="AP23" s="245"/>
      <c r="AQ23" s="245"/>
      <c r="AR23" s="245"/>
      <c r="AS23" s="245"/>
      <c r="AT23" s="245"/>
      <c r="AU23" s="245"/>
      <c r="AV23" s="245"/>
      <c r="AW23" s="245"/>
      <c r="AX23" s="246"/>
    </row>
    <row r="24" spans="1:50" ht="25.5" customHeight="1" thickBot="1" x14ac:dyDescent="0.2">
      <c r="A24" s="256"/>
      <c r="B24" s="257"/>
      <c r="C24" s="257"/>
      <c r="D24" s="257"/>
      <c r="E24" s="257"/>
      <c r="F24" s="258"/>
      <c r="G24" s="90" t="s">
        <v>18</v>
      </c>
      <c r="H24" s="91"/>
      <c r="I24" s="91"/>
      <c r="J24" s="91"/>
      <c r="K24" s="91"/>
      <c r="L24" s="91"/>
      <c r="M24" s="91"/>
      <c r="N24" s="91"/>
      <c r="O24" s="92"/>
      <c r="P24" s="261">
        <f>AK13</f>
        <v>16263</v>
      </c>
      <c r="Q24" s="262"/>
      <c r="R24" s="262"/>
      <c r="S24" s="262"/>
      <c r="T24" s="262"/>
      <c r="U24" s="262"/>
      <c r="V24" s="263"/>
      <c r="W24" s="264">
        <f>AR13</f>
        <v>16263</v>
      </c>
      <c r="X24" s="265"/>
      <c r="Y24" s="265"/>
      <c r="Z24" s="265"/>
      <c r="AA24" s="265"/>
      <c r="AB24" s="265"/>
      <c r="AC24" s="266"/>
      <c r="AD24" s="247"/>
      <c r="AE24" s="247"/>
      <c r="AF24" s="247"/>
      <c r="AG24" s="247"/>
      <c r="AH24" s="247"/>
      <c r="AI24" s="247"/>
      <c r="AJ24" s="247"/>
      <c r="AK24" s="247"/>
      <c r="AL24" s="247"/>
      <c r="AM24" s="247"/>
      <c r="AN24" s="247"/>
      <c r="AO24" s="247"/>
      <c r="AP24" s="247"/>
      <c r="AQ24" s="247"/>
      <c r="AR24" s="247"/>
      <c r="AS24" s="247"/>
      <c r="AT24" s="247"/>
      <c r="AU24" s="247"/>
      <c r="AV24" s="247"/>
      <c r="AW24" s="247"/>
      <c r="AX24" s="248"/>
    </row>
    <row r="25" spans="1:50" ht="47.25" customHeight="1" x14ac:dyDescent="0.15">
      <c r="A25" s="267" t="s">
        <v>545</v>
      </c>
      <c r="B25" s="268"/>
      <c r="C25" s="268"/>
      <c r="D25" s="268"/>
      <c r="E25" s="268"/>
      <c r="F25" s="269"/>
      <c r="G25" s="270" t="s">
        <v>629</v>
      </c>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2"/>
    </row>
    <row r="26" spans="1:50" ht="31.5" customHeight="1" x14ac:dyDescent="0.15">
      <c r="A26" s="341" t="s">
        <v>546</v>
      </c>
      <c r="B26" s="342"/>
      <c r="C26" s="342"/>
      <c r="D26" s="342"/>
      <c r="E26" s="342"/>
      <c r="F26" s="343"/>
      <c r="G26" s="347" t="s">
        <v>541</v>
      </c>
      <c r="H26" s="348"/>
      <c r="I26" s="348"/>
      <c r="J26" s="348"/>
      <c r="K26" s="348"/>
      <c r="L26" s="348"/>
      <c r="M26" s="348"/>
      <c r="N26" s="348"/>
      <c r="O26" s="348"/>
      <c r="P26" s="349" t="s">
        <v>540</v>
      </c>
      <c r="Q26" s="348"/>
      <c r="R26" s="348"/>
      <c r="S26" s="348"/>
      <c r="T26" s="348"/>
      <c r="U26" s="348"/>
      <c r="V26" s="348"/>
      <c r="W26" s="348"/>
      <c r="X26" s="350"/>
      <c r="Y26" s="351"/>
      <c r="Z26" s="352"/>
      <c r="AA26" s="353"/>
      <c r="AB26" s="354" t="s">
        <v>11</v>
      </c>
      <c r="AC26" s="354"/>
      <c r="AD26" s="354"/>
      <c r="AE26" s="325" t="s">
        <v>385</v>
      </c>
      <c r="AF26" s="326"/>
      <c r="AG26" s="326"/>
      <c r="AH26" s="327"/>
      <c r="AI26" s="325" t="s">
        <v>537</v>
      </c>
      <c r="AJ26" s="326"/>
      <c r="AK26" s="326"/>
      <c r="AL26" s="327"/>
      <c r="AM26" s="325" t="s">
        <v>353</v>
      </c>
      <c r="AN26" s="326"/>
      <c r="AO26" s="326"/>
      <c r="AP26" s="327"/>
      <c r="AQ26" s="328" t="s">
        <v>384</v>
      </c>
      <c r="AR26" s="329"/>
      <c r="AS26" s="329"/>
      <c r="AT26" s="330"/>
      <c r="AU26" s="328" t="s">
        <v>557</v>
      </c>
      <c r="AV26" s="329"/>
      <c r="AW26" s="329"/>
      <c r="AX26" s="331"/>
    </row>
    <row r="27" spans="1:50" ht="23.25" customHeight="1" x14ac:dyDescent="0.15">
      <c r="A27" s="341"/>
      <c r="B27" s="342"/>
      <c r="C27" s="342"/>
      <c r="D27" s="342"/>
      <c r="E27" s="342"/>
      <c r="F27" s="343"/>
      <c r="G27" s="273" t="s">
        <v>630</v>
      </c>
      <c r="H27" s="274"/>
      <c r="I27" s="274"/>
      <c r="J27" s="274"/>
      <c r="K27" s="274"/>
      <c r="L27" s="274"/>
      <c r="M27" s="274"/>
      <c r="N27" s="274"/>
      <c r="O27" s="274"/>
      <c r="P27" s="277" t="s">
        <v>585</v>
      </c>
      <c r="Q27" s="278"/>
      <c r="R27" s="278"/>
      <c r="S27" s="278"/>
      <c r="T27" s="278"/>
      <c r="U27" s="278"/>
      <c r="V27" s="278"/>
      <c r="W27" s="278"/>
      <c r="X27" s="279"/>
      <c r="Y27" s="283" t="s">
        <v>51</v>
      </c>
      <c r="Z27" s="284"/>
      <c r="AA27" s="285"/>
      <c r="AB27" s="286" t="s">
        <v>584</v>
      </c>
      <c r="AC27" s="286"/>
      <c r="AD27" s="286"/>
      <c r="AE27" s="287">
        <v>5495</v>
      </c>
      <c r="AF27" s="287"/>
      <c r="AG27" s="287"/>
      <c r="AH27" s="287"/>
      <c r="AI27" s="287">
        <v>12800</v>
      </c>
      <c r="AJ27" s="287"/>
      <c r="AK27" s="287"/>
      <c r="AL27" s="287"/>
      <c r="AM27" s="287">
        <v>2394</v>
      </c>
      <c r="AN27" s="287"/>
      <c r="AO27" s="287"/>
      <c r="AP27" s="287"/>
      <c r="AQ27" s="287" t="s">
        <v>577</v>
      </c>
      <c r="AR27" s="287"/>
      <c r="AS27" s="287"/>
      <c r="AT27" s="287"/>
      <c r="AU27" s="319" t="s">
        <v>577</v>
      </c>
      <c r="AV27" s="320"/>
      <c r="AW27" s="320"/>
      <c r="AX27" s="321"/>
    </row>
    <row r="28" spans="1:50" ht="23.25" customHeight="1" x14ac:dyDescent="0.15">
      <c r="A28" s="344"/>
      <c r="B28" s="345"/>
      <c r="C28" s="345"/>
      <c r="D28" s="345"/>
      <c r="E28" s="345"/>
      <c r="F28" s="346"/>
      <c r="G28" s="275"/>
      <c r="H28" s="276"/>
      <c r="I28" s="276"/>
      <c r="J28" s="276"/>
      <c r="K28" s="276"/>
      <c r="L28" s="276"/>
      <c r="M28" s="276"/>
      <c r="N28" s="276"/>
      <c r="O28" s="276"/>
      <c r="P28" s="280"/>
      <c r="Q28" s="281"/>
      <c r="R28" s="281"/>
      <c r="S28" s="281"/>
      <c r="T28" s="281"/>
      <c r="U28" s="281"/>
      <c r="V28" s="281"/>
      <c r="W28" s="281"/>
      <c r="X28" s="282"/>
      <c r="Y28" s="322" t="s">
        <v>52</v>
      </c>
      <c r="Z28" s="323"/>
      <c r="AA28" s="324"/>
      <c r="AB28" s="286" t="s">
        <v>584</v>
      </c>
      <c r="AC28" s="286"/>
      <c r="AD28" s="286"/>
      <c r="AE28" s="287">
        <v>5882</v>
      </c>
      <c r="AF28" s="287"/>
      <c r="AG28" s="287"/>
      <c r="AH28" s="287"/>
      <c r="AI28" s="287">
        <v>14758</v>
      </c>
      <c r="AJ28" s="287"/>
      <c r="AK28" s="287"/>
      <c r="AL28" s="287"/>
      <c r="AM28" s="287">
        <v>11133</v>
      </c>
      <c r="AN28" s="287"/>
      <c r="AO28" s="287"/>
      <c r="AP28" s="287"/>
      <c r="AQ28" s="287">
        <v>25002</v>
      </c>
      <c r="AR28" s="287"/>
      <c r="AS28" s="287"/>
      <c r="AT28" s="287"/>
      <c r="AU28" s="319">
        <v>16263</v>
      </c>
      <c r="AV28" s="320"/>
      <c r="AW28" s="320"/>
      <c r="AX28" s="321"/>
    </row>
    <row r="29" spans="1:50" ht="23.25" customHeight="1" x14ac:dyDescent="0.15">
      <c r="A29" s="362" t="s">
        <v>547</v>
      </c>
      <c r="B29" s="363"/>
      <c r="C29" s="363"/>
      <c r="D29" s="363"/>
      <c r="E29" s="363"/>
      <c r="F29" s="364"/>
      <c r="G29" s="186" t="s">
        <v>548</v>
      </c>
      <c r="H29" s="186"/>
      <c r="I29" s="186"/>
      <c r="J29" s="186"/>
      <c r="K29" s="186"/>
      <c r="L29" s="186"/>
      <c r="M29" s="186"/>
      <c r="N29" s="186"/>
      <c r="O29" s="186"/>
      <c r="P29" s="186"/>
      <c r="Q29" s="186"/>
      <c r="R29" s="186"/>
      <c r="S29" s="186"/>
      <c r="T29" s="186"/>
      <c r="U29" s="186"/>
      <c r="V29" s="186"/>
      <c r="W29" s="186"/>
      <c r="X29" s="215"/>
      <c r="Y29" s="370"/>
      <c r="Z29" s="371"/>
      <c r="AA29" s="372"/>
      <c r="AB29" s="185" t="s">
        <v>11</v>
      </c>
      <c r="AC29" s="186"/>
      <c r="AD29" s="215"/>
      <c r="AE29" s="185" t="s">
        <v>385</v>
      </c>
      <c r="AF29" s="186"/>
      <c r="AG29" s="186"/>
      <c r="AH29" s="215"/>
      <c r="AI29" s="185" t="s">
        <v>537</v>
      </c>
      <c r="AJ29" s="186"/>
      <c r="AK29" s="186"/>
      <c r="AL29" s="215"/>
      <c r="AM29" s="185" t="s">
        <v>353</v>
      </c>
      <c r="AN29" s="186"/>
      <c r="AO29" s="186"/>
      <c r="AP29" s="215"/>
      <c r="AQ29" s="332" t="s">
        <v>558</v>
      </c>
      <c r="AR29" s="333"/>
      <c r="AS29" s="333"/>
      <c r="AT29" s="333"/>
      <c r="AU29" s="333"/>
      <c r="AV29" s="333"/>
      <c r="AW29" s="333"/>
      <c r="AX29" s="334"/>
    </row>
    <row r="30" spans="1:50" ht="23.25" customHeight="1" x14ac:dyDescent="0.15">
      <c r="A30" s="365"/>
      <c r="B30" s="366"/>
      <c r="C30" s="366"/>
      <c r="D30" s="366"/>
      <c r="E30" s="366"/>
      <c r="F30" s="367"/>
      <c r="G30" s="312" t="s">
        <v>592</v>
      </c>
      <c r="H30" s="313"/>
      <c r="I30" s="313"/>
      <c r="J30" s="313"/>
      <c r="K30" s="313"/>
      <c r="L30" s="313"/>
      <c r="M30" s="313"/>
      <c r="N30" s="313"/>
      <c r="O30" s="313"/>
      <c r="P30" s="313"/>
      <c r="Q30" s="313"/>
      <c r="R30" s="313"/>
      <c r="S30" s="313"/>
      <c r="T30" s="313"/>
      <c r="U30" s="313"/>
      <c r="V30" s="313"/>
      <c r="W30" s="313"/>
      <c r="X30" s="313"/>
      <c r="Y30" s="335" t="s">
        <v>547</v>
      </c>
      <c r="Z30" s="336"/>
      <c r="AA30" s="337"/>
      <c r="AB30" s="338" t="s">
        <v>640</v>
      </c>
      <c r="AC30" s="339"/>
      <c r="AD30" s="340"/>
      <c r="AE30" s="316" t="s">
        <v>640</v>
      </c>
      <c r="AF30" s="316"/>
      <c r="AG30" s="316"/>
      <c r="AH30" s="316"/>
      <c r="AI30" s="316" t="s">
        <v>640</v>
      </c>
      <c r="AJ30" s="316"/>
      <c r="AK30" s="316"/>
      <c r="AL30" s="316"/>
      <c r="AM30" s="316" t="s">
        <v>640</v>
      </c>
      <c r="AN30" s="316"/>
      <c r="AO30" s="316"/>
      <c r="AP30" s="316"/>
      <c r="AQ30" s="305" t="s">
        <v>640</v>
      </c>
      <c r="AR30" s="288"/>
      <c r="AS30" s="288"/>
      <c r="AT30" s="288"/>
      <c r="AU30" s="288"/>
      <c r="AV30" s="288"/>
      <c r="AW30" s="288"/>
      <c r="AX30" s="289"/>
    </row>
    <row r="31" spans="1:50" ht="46.5" customHeight="1" x14ac:dyDescent="0.15">
      <c r="A31" s="368"/>
      <c r="B31" s="171"/>
      <c r="C31" s="171"/>
      <c r="D31" s="171"/>
      <c r="E31" s="171"/>
      <c r="F31" s="369"/>
      <c r="G31" s="314"/>
      <c r="H31" s="315"/>
      <c r="I31" s="315"/>
      <c r="J31" s="315"/>
      <c r="K31" s="315"/>
      <c r="L31" s="315"/>
      <c r="M31" s="315"/>
      <c r="N31" s="315"/>
      <c r="O31" s="315"/>
      <c r="P31" s="315"/>
      <c r="Q31" s="315"/>
      <c r="R31" s="315"/>
      <c r="S31" s="315"/>
      <c r="T31" s="315"/>
      <c r="U31" s="315"/>
      <c r="V31" s="315"/>
      <c r="W31" s="315"/>
      <c r="X31" s="315"/>
      <c r="Y31" s="301" t="s">
        <v>549</v>
      </c>
      <c r="Z31" s="317"/>
      <c r="AA31" s="318"/>
      <c r="AB31" s="373" t="s">
        <v>640</v>
      </c>
      <c r="AC31" s="374"/>
      <c r="AD31" s="375"/>
      <c r="AE31" s="355" t="s">
        <v>640</v>
      </c>
      <c r="AF31" s="355"/>
      <c r="AG31" s="355"/>
      <c r="AH31" s="355"/>
      <c r="AI31" s="355" t="s">
        <v>640</v>
      </c>
      <c r="AJ31" s="355"/>
      <c r="AK31" s="355"/>
      <c r="AL31" s="355"/>
      <c r="AM31" s="355" t="s">
        <v>640</v>
      </c>
      <c r="AN31" s="355"/>
      <c r="AO31" s="355"/>
      <c r="AP31" s="355"/>
      <c r="AQ31" s="355" t="s">
        <v>640</v>
      </c>
      <c r="AR31" s="355"/>
      <c r="AS31" s="355"/>
      <c r="AT31" s="355"/>
      <c r="AU31" s="355"/>
      <c r="AV31" s="355"/>
      <c r="AW31" s="355"/>
      <c r="AX31" s="356"/>
    </row>
    <row r="32" spans="1:50" ht="18.75" customHeight="1" x14ac:dyDescent="0.15">
      <c r="A32" s="381" t="s">
        <v>218</v>
      </c>
      <c r="B32" s="382"/>
      <c r="C32" s="382"/>
      <c r="D32" s="382"/>
      <c r="E32" s="382"/>
      <c r="F32" s="383"/>
      <c r="G32" s="391" t="s">
        <v>139</v>
      </c>
      <c r="H32" s="379"/>
      <c r="I32" s="379"/>
      <c r="J32" s="379"/>
      <c r="K32" s="379"/>
      <c r="L32" s="379"/>
      <c r="M32" s="379"/>
      <c r="N32" s="379"/>
      <c r="O32" s="392"/>
      <c r="P32" s="395" t="s">
        <v>55</v>
      </c>
      <c r="Q32" s="379"/>
      <c r="R32" s="379"/>
      <c r="S32" s="379"/>
      <c r="T32" s="379"/>
      <c r="U32" s="379"/>
      <c r="V32" s="379"/>
      <c r="W32" s="379"/>
      <c r="X32" s="392"/>
      <c r="Y32" s="397"/>
      <c r="Z32" s="398"/>
      <c r="AA32" s="399"/>
      <c r="AB32" s="403" t="s">
        <v>11</v>
      </c>
      <c r="AC32" s="404"/>
      <c r="AD32" s="405"/>
      <c r="AE32" s="403" t="s">
        <v>385</v>
      </c>
      <c r="AF32" s="404"/>
      <c r="AG32" s="404"/>
      <c r="AH32" s="405"/>
      <c r="AI32" s="408" t="s">
        <v>537</v>
      </c>
      <c r="AJ32" s="408"/>
      <c r="AK32" s="408"/>
      <c r="AL32" s="403"/>
      <c r="AM32" s="408" t="s">
        <v>353</v>
      </c>
      <c r="AN32" s="408"/>
      <c r="AO32" s="408"/>
      <c r="AP32" s="403"/>
      <c r="AQ32" s="376" t="s">
        <v>168</v>
      </c>
      <c r="AR32" s="377"/>
      <c r="AS32" s="377"/>
      <c r="AT32" s="378"/>
      <c r="AU32" s="379" t="s">
        <v>128</v>
      </c>
      <c r="AV32" s="379"/>
      <c r="AW32" s="379"/>
      <c r="AX32" s="380"/>
    </row>
    <row r="33" spans="1:60" ht="18.75" customHeight="1" x14ac:dyDescent="0.15">
      <c r="A33" s="384"/>
      <c r="B33" s="385"/>
      <c r="C33" s="385"/>
      <c r="D33" s="385"/>
      <c r="E33" s="385"/>
      <c r="F33" s="386"/>
      <c r="G33" s="393"/>
      <c r="H33" s="307"/>
      <c r="I33" s="307"/>
      <c r="J33" s="307"/>
      <c r="K33" s="307"/>
      <c r="L33" s="307"/>
      <c r="M33" s="307"/>
      <c r="N33" s="307"/>
      <c r="O33" s="394"/>
      <c r="P33" s="396"/>
      <c r="Q33" s="307"/>
      <c r="R33" s="307"/>
      <c r="S33" s="307"/>
      <c r="T33" s="307"/>
      <c r="U33" s="307"/>
      <c r="V33" s="307"/>
      <c r="W33" s="307"/>
      <c r="X33" s="394"/>
      <c r="Y33" s="400"/>
      <c r="Z33" s="401"/>
      <c r="AA33" s="402"/>
      <c r="AB33" s="325"/>
      <c r="AC33" s="406"/>
      <c r="AD33" s="407"/>
      <c r="AE33" s="325"/>
      <c r="AF33" s="406"/>
      <c r="AG33" s="406"/>
      <c r="AH33" s="407"/>
      <c r="AI33" s="409"/>
      <c r="AJ33" s="409"/>
      <c r="AK33" s="409"/>
      <c r="AL33" s="325"/>
      <c r="AM33" s="409"/>
      <c r="AN33" s="409"/>
      <c r="AO33" s="409"/>
      <c r="AP33" s="325"/>
      <c r="AQ33" s="357" t="s">
        <v>640</v>
      </c>
      <c r="AR33" s="358"/>
      <c r="AS33" s="359" t="s">
        <v>169</v>
      </c>
      <c r="AT33" s="360"/>
      <c r="AU33" s="361" t="s">
        <v>640</v>
      </c>
      <c r="AV33" s="361"/>
      <c r="AW33" s="307" t="s">
        <v>166</v>
      </c>
      <c r="AX33" s="308"/>
    </row>
    <row r="34" spans="1:60" ht="23.25" customHeight="1" x14ac:dyDescent="0.15">
      <c r="A34" s="387"/>
      <c r="B34" s="385"/>
      <c r="C34" s="385"/>
      <c r="D34" s="385"/>
      <c r="E34" s="385"/>
      <c r="F34" s="386"/>
      <c r="G34" s="290" t="s">
        <v>640</v>
      </c>
      <c r="H34" s="291"/>
      <c r="I34" s="291"/>
      <c r="J34" s="291"/>
      <c r="K34" s="291"/>
      <c r="L34" s="291"/>
      <c r="M34" s="291"/>
      <c r="N34" s="291"/>
      <c r="O34" s="292"/>
      <c r="P34" s="102" t="s">
        <v>640</v>
      </c>
      <c r="Q34" s="102"/>
      <c r="R34" s="102"/>
      <c r="S34" s="102"/>
      <c r="T34" s="102"/>
      <c r="U34" s="102"/>
      <c r="V34" s="102"/>
      <c r="W34" s="102"/>
      <c r="X34" s="103"/>
      <c r="Y34" s="301" t="s">
        <v>12</v>
      </c>
      <c r="Z34" s="302"/>
      <c r="AA34" s="303"/>
      <c r="AB34" s="304" t="s">
        <v>640</v>
      </c>
      <c r="AC34" s="304"/>
      <c r="AD34" s="304"/>
      <c r="AE34" s="305" t="s">
        <v>640</v>
      </c>
      <c r="AF34" s="288"/>
      <c r="AG34" s="288"/>
      <c r="AH34" s="288"/>
      <c r="AI34" s="305" t="s">
        <v>640</v>
      </c>
      <c r="AJ34" s="288"/>
      <c r="AK34" s="288"/>
      <c r="AL34" s="288"/>
      <c r="AM34" s="305" t="s">
        <v>640</v>
      </c>
      <c r="AN34" s="288"/>
      <c r="AO34" s="288"/>
      <c r="AP34" s="288"/>
      <c r="AQ34" s="309" t="s">
        <v>640</v>
      </c>
      <c r="AR34" s="310"/>
      <c r="AS34" s="310"/>
      <c r="AT34" s="311"/>
      <c r="AU34" s="288" t="s">
        <v>640</v>
      </c>
      <c r="AV34" s="288"/>
      <c r="AW34" s="288"/>
      <c r="AX34" s="289"/>
    </row>
    <row r="35" spans="1:60" ht="23.25" customHeight="1" x14ac:dyDescent="0.15">
      <c r="A35" s="388"/>
      <c r="B35" s="389"/>
      <c r="C35" s="389"/>
      <c r="D35" s="389"/>
      <c r="E35" s="389"/>
      <c r="F35" s="390"/>
      <c r="G35" s="293"/>
      <c r="H35" s="294"/>
      <c r="I35" s="294"/>
      <c r="J35" s="294"/>
      <c r="K35" s="294"/>
      <c r="L35" s="294"/>
      <c r="M35" s="294"/>
      <c r="N35" s="294"/>
      <c r="O35" s="295"/>
      <c r="P35" s="299"/>
      <c r="Q35" s="299"/>
      <c r="R35" s="299"/>
      <c r="S35" s="299"/>
      <c r="T35" s="299"/>
      <c r="U35" s="299"/>
      <c r="V35" s="299"/>
      <c r="W35" s="299"/>
      <c r="X35" s="300"/>
      <c r="Y35" s="185" t="s">
        <v>50</v>
      </c>
      <c r="Z35" s="186"/>
      <c r="AA35" s="215"/>
      <c r="AB35" s="410" t="s">
        <v>640</v>
      </c>
      <c r="AC35" s="410"/>
      <c r="AD35" s="410"/>
      <c r="AE35" s="305" t="s">
        <v>640</v>
      </c>
      <c r="AF35" s="288"/>
      <c r="AG35" s="288"/>
      <c r="AH35" s="288"/>
      <c r="AI35" s="305" t="s">
        <v>640</v>
      </c>
      <c r="AJ35" s="288"/>
      <c r="AK35" s="288"/>
      <c r="AL35" s="288"/>
      <c r="AM35" s="305" t="s">
        <v>640</v>
      </c>
      <c r="AN35" s="288"/>
      <c r="AO35" s="288"/>
      <c r="AP35" s="288"/>
      <c r="AQ35" s="309" t="s">
        <v>640</v>
      </c>
      <c r="AR35" s="310"/>
      <c r="AS35" s="310"/>
      <c r="AT35" s="311"/>
      <c r="AU35" s="288" t="s">
        <v>640</v>
      </c>
      <c r="AV35" s="288"/>
      <c r="AW35" s="288"/>
      <c r="AX35" s="289"/>
    </row>
    <row r="36" spans="1:60" ht="23.25" customHeight="1" x14ac:dyDescent="0.15">
      <c r="A36" s="387"/>
      <c r="B36" s="385"/>
      <c r="C36" s="385"/>
      <c r="D36" s="385"/>
      <c r="E36" s="385"/>
      <c r="F36" s="386"/>
      <c r="G36" s="296"/>
      <c r="H36" s="297"/>
      <c r="I36" s="297"/>
      <c r="J36" s="297"/>
      <c r="K36" s="297"/>
      <c r="L36" s="297"/>
      <c r="M36" s="297"/>
      <c r="N36" s="297"/>
      <c r="O36" s="298"/>
      <c r="P36" s="105"/>
      <c r="Q36" s="105"/>
      <c r="R36" s="105"/>
      <c r="S36" s="105"/>
      <c r="T36" s="105"/>
      <c r="U36" s="105"/>
      <c r="V36" s="105"/>
      <c r="W36" s="105"/>
      <c r="X36" s="106"/>
      <c r="Y36" s="185" t="s">
        <v>13</v>
      </c>
      <c r="Z36" s="186"/>
      <c r="AA36" s="215"/>
      <c r="AB36" s="306" t="s">
        <v>14</v>
      </c>
      <c r="AC36" s="306"/>
      <c r="AD36" s="306"/>
      <c r="AE36" s="305" t="s">
        <v>640</v>
      </c>
      <c r="AF36" s="288"/>
      <c r="AG36" s="288"/>
      <c r="AH36" s="288"/>
      <c r="AI36" s="305" t="s">
        <v>640</v>
      </c>
      <c r="AJ36" s="288"/>
      <c r="AK36" s="288"/>
      <c r="AL36" s="288"/>
      <c r="AM36" s="305" t="s">
        <v>640</v>
      </c>
      <c r="AN36" s="288"/>
      <c r="AO36" s="288"/>
      <c r="AP36" s="288"/>
      <c r="AQ36" s="309" t="s">
        <v>640</v>
      </c>
      <c r="AR36" s="310"/>
      <c r="AS36" s="310"/>
      <c r="AT36" s="311"/>
      <c r="AU36" s="288" t="s">
        <v>640</v>
      </c>
      <c r="AV36" s="288"/>
      <c r="AW36" s="288"/>
      <c r="AX36" s="289"/>
    </row>
    <row r="37" spans="1:60" ht="23.25" customHeight="1" x14ac:dyDescent="0.15">
      <c r="A37" s="411" t="s">
        <v>237</v>
      </c>
      <c r="B37" s="412"/>
      <c r="C37" s="412"/>
      <c r="D37" s="412"/>
      <c r="E37" s="412"/>
      <c r="F37" s="413"/>
      <c r="G37" s="414" t="s">
        <v>640</v>
      </c>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6"/>
    </row>
    <row r="38" spans="1:60" ht="23.25" customHeight="1" x14ac:dyDescent="0.15">
      <c r="A38" s="344"/>
      <c r="B38" s="345"/>
      <c r="C38" s="345"/>
      <c r="D38" s="345"/>
      <c r="E38" s="345"/>
      <c r="F38" s="346"/>
      <c r="G38" s="417"/>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9"/>
    </row>
    <row r="39" spans="1:60" ht="18.75" customHeight="1" x14ac:dyDescent="0.15">
      <c r="A39" s="672" t="s">
        <v>542</v>
      </c>
      <c r="B39" s="447" t="s">
        <v>543</v>
      </c>
      <c r="C39" s="342"/>
      <c r="D39" s="342"/>
      <c r="E39" s="342"/>
      <c r="F39" s="343"/>
      <c r="G39" s="379" t="s">
        <v>544</v>
      </c>
      <c r="H39" s="379"/>
      <c r="I39" s="379"/>
      <c r="J39" s="379"/>
      <c r="K39" s="379"/>
      <c r="L39" s="379"/>
      <c r="M39" s="379"/>
      <c r="N39" s="379"/>
      <c r="O39" s="379"/>
      <c r="P39" s="379"/>
      <c r="Q39" s="379"/>
      <c r="R39" s="379"/>
      <c r="S39" s="379"/>
      <c r="T39" s="379"/>
      <c r="U39" s="379"/>
      <c r="V39" s="379"/>
      <c r="W39" s="379"/>
      <c r="X39" s="379"/>
      <c r="Y39" s="379"/>
      <c r="Z39" s="379"/>
      <c r="AA39" s="392"/>
      <c r="AB39" s="395" t="s">
        <v>559</v>
      </c>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80"/>
      <c r="AY39">
        <f>COUNTA($G$41)</f>
        <v>1</v>
      </c>
    </row>
    <row r="40" spans="1:60" ht="22.5" customHeight="1" x14ac:dyDescent="0.15">
      <c r="A40" s="673"/>
      <c r="B40" s="447"/>
      <c r="C40" s="342"/>
      <c r="D40" s="342"/>
      <c r="E40" s="342"/>
      <c r="F40" s="343"/>
      <c r="G40" s="307"/>
      <c r="H40" s="307"/>
      <c r="I40" s="307"/>
      <c r="J40" s="307"/>
      <c r="K40" s="307"/>
      <c r="L40" s="307"/>
      <c r="M40" s="307"/>
      <c r="N40" s="307"/>
      <c r="O40" s="307"/>
      <c r="P40" s="307"/>
      <c r="Q40" s="307"/>
      <c r="R40" s="307"/>
      <c r="S40" s="307"/>
      <c r="T40" s="307"/>
      <c r="U40" s="307"/>
      <c r="V40" s="307"/>
      <c r="W40" s="307"/>
      <c r="X40" s="307"/>
      <c r="Y40" s="307"/>
      <c r="Z40" s="307"/>
      <c r="AA40" s="394"/>
      <c r="AB40" s="396"/>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8"/>
      <c r="AY40">
        <f t="shared" ref="AY40:AY48" si="0">$AY$39</f>
        <v>1</v>
      </c>
    </row>
    <row r="41" spans="1:60" ht="22.5" customHeight="1" x14ac:dyDescent="0.15">
      <c r="A41" s="673"/>
      <c r="B41" s="447"/>
      <c r="C41" s="342"/>
      <c r="D41" s="342"/>
      <c r="E41" s="342"/>
      <c r="F41" s="343"/>
      <c r="G41" s="660" t="s">
        <v>590</v>
      </c>
      <c r="H41" s="660"/>
      <c r="I41" s="660"/>
      <c r="J41" s="660"/>
      <c r="K41" s="660"/>
      <c r="L41" s="660"/>
      <c r="M41" s="660"/>
      <c r="N41" s="660"/>
      <c r="O41" s="660"/>
      <c r="P41" s="660"/>
      <c r="Q41" s="660"/>
      <c r="R41" s="660"/>
      <c r="S41" s="660"/>
      <c r="T41" s="660"/>
      <c r="U41" s="660"/>
      <c r="V41" s="660"/>
      <c r="W41" s="660"/>
      <c r="X41" s="660"/>
      <c r="Y41" s="660"/>
      <c r="Z41" s="660"/>
      <c r="AA41" s="661"/>
      <c r="AB41" s="666" t="s">
        <v>591</v>
      </c>
      <c r="AC41" s="660"/>
      <c r="AD41" s="660"/>
      <c r="AE41" s="660"/>
      <c r="AF41" s="660"/>
      <c r="AG41" s="660"/>
      <c r="AH41" s="660"/>
      <c r="AI41" s="660"/>
      <c r="AJ41" s="660"/>
      <c r="AK41" s="660"/>
      <c r="AL41" s="660"/>
      <c r="AM41" s="660"/>
      <c r="AN41" s="660"/>
      <c r="AO41" s="660"/>
      <c r="AP41" s="660"/>
      <c r="AQ41" s="660"/>
      <c r="AR41" s="660"/>
      <c r="AS41" s="660"/>
      <c r="AT41" s="660"/>
      <c r="AU41" s="660"/>
      <c r="AV41" s="660"/>
      <c r="AW41" s="660"/>
      <c r="AX41" s="667"/>
      <c r="AY41">
        <f t="shared" si="0"/>
        <v>1</v>
      </c>
    </row>
    <row r="42" spans="1:60" ht="22.5" customHeight="1" x14ac:dyDescent="0.15">
      <c r="A42" s="673"/>
      <c r="B42" s="447"/>
      <c r="C42" s="342"/>
      <c r="D42" s="342"/>
      <c r="E42" s="342"/>
      <c r="F42" s="343"/>
      <c r="G42" s="662"/>
      <c r="H42" s="662"/>
      <c r="I42" s="662"/>
      <c r="J42" s="662"/>
      <c r="K42" s="662"/>
      <c r="L42" s="662"/>
      <c r="M42" s="662"/>
      <c r="N42" s="662"/>
      <c r="O42" s="662"/>
      <c r="P42" s="662"/>
      <c r="Q42" s="662"/>
      <c r="R42" s="662"/>
      <c r="S42" s="662"/>
      <c r="T42" s="662"/>
      <c r="U42" s="662"/>
      <c r="V42" s="662"/>
      <c r="W42" s="662"/>
      <c r="X42" s="662"/>
      <c r="Y42" s="662"/>
      <c r="Z42" s="662"/>
      <c r="AA42" s="663"/>
      <c r="AB42" s="668"/>
      <c r="AC42" s="662"/>
      <c r="AD42" s="662"/>
      <c r="AE42" s="662"/>
      <c r="AF42" s="662"/>
      <c r="AG42" s="662"/>
      <c r="AH42" s="662"/>
      <c r="AI42" s="662"/>
      <c r="AJ42" s="662"/>
      <c r="AK42" s="662"/>
      <c r="AL42" s="662"/>
      <c r="AM42" s="662"/>
      <c r="AN42" s="662"/>
      <c r="AO42" s="662"/>
      <c r="AP42" s="662"/>
      <c r="AQ42" s="662"/>
      <c r="AR42" s="662"/>
      <c r="AS42" s="662"/>
      <c r="AT42" s="662"/>
      <c r="AU42" s="662"/>
      <c r="AV42" s="662"/>
      <c r="AW42" s="662"/>
      <c r="AX42" s="669"/>
      <c r="AY42">
        <f t="shared" si="0"/>
        <v>1</v>
      </c>
    </row>
    <row r="43" spans="1:60" ht="19.5" customHeight="1" x14ac:dyDescent="0.15">
      <c r="A43" s="673"/>
      <c r="B43" s="448"/>
      <c r="C43" s="345"/>
      <c r="D43" s="345"/>
      <c r="E43" s="345"/>
      <c r="F43" s="346"/>
      <c r="G43" s="664"/>
      <c r="H43" s="664"/>
      <c r="I43" s="664"/>
      <c r="J43" s="664"/>
      <c r="K43" s="664"/>
      <c r="L43" s="664"/>
      <c r="M43" s="664"/>
      <c r="N43" s="664"/>
      <c r="O43" s="664"/>
      <c r="P43" s="664"/>
      <c r="Q43" s="664"/>
      <c r="R43" s="664"/>
      <c r="S43" s="664"/>
      <c r="T43" s="664"/>
      <c r="U43" s="664"/>
      <c r="V43" s="664"/>
      <c r="W43" s="664"/>
      <c r="X43" s="664"/>
      <c r="Y43" s="664"/>
      <c r="Z43" s="664"/>
      <c r="AA43" s="665"/>
      <c r="AB43" s="670"/>
      <c r="AC43" s="664"/>
      <c r="AD43" s="664"/>
      <c r="AE43" s="662"/>
      <c r="AF43" s="662"/>
      <c r="AG43" s="662"/>
      <c r="AH43" s="662"/>
      <c r="AI43" s="662"/>
      <c r="AJ43" s="662"/>
      <c r="AK43" s="662"/>
      <c r="AL43" s="662"/>
      <c r="AM43" s="662"/>
      <c r="AN43" s="662"/>
      <c r="AO43" s="662"/>
      <c r="AP43" s="662"/>
      <c r="AQ43" s="662"/>
      <c r="AR43" s="662"/>
      <c r="AS43" s="662"/>
      <c r="AT43" s="662"/>
      <c r="AU43" s="664"/>
      <c r="AV43" s="664"/>
      <c r="AW43" s="664"/>
      <c r="AX43" s="671"/>
      <c r="AY43">
        <f t="shared" si="0"/>
        <v>1</v>
      </c>
    </row>
    <row r="44" spans="1:60" ht="18.75" customHeight="1" x14ac:dyDescent="0.15">
      <c r="A44" s="673"/>
      <c r="B44" s="446" t="s">
        <v>138</v>
      </c>
      <c r="C44" s="412"/>
      <c r="D44" s="412"/>
      <c r="E44" s="412"/>
      <c r="F44" s="413"/>
      <c r="G44" s="674" t="s">
        <v>56</v>
      </c>
      <c r="H44" s="675"/>
      <c r="I44" s="675"/>
      <c r="J44" s="675"/>
      <c r="K44" s="675"/>
      <c r="L44" s="675"/>
      <c r="M44" s="675"/>
      <c r="N44" s="675"/>
      <c r="O44" s="676"/>
      <c r="P44" s="677" t="s">
        <v>58</v>
      </c>
      <c r="Q44" s="675"/>
      <c r="R44" s="675"/>
      <c r="S44" s="675"/>
      <c r="T44" s="675"/>
      <c r="U44" s="675"/>
      <c r="V44" s="675"/>
      <c r="W44" s="675"/>
      <c r="X44" s="676"/>
      <c r="Y44" s="678"/>
      <c r="Z44" s="679"/>
      <c r="AA44" s="680"/>
      <c r="AB44" s="681" t="s">
        <v>11</v>
      </c>
      <c r="AC44" s="682"/>
      <c r="AD44" s="683"/>
      <c r="AE44" s="630" t="s">
        <v>385</v>
      </c>
      <c r="AF44" s="630"/>
      <c r="AG44" s="630"/>
      <c r="AH44" s="630"/>
      <c r="AI44" s="630" t="s">
        <v>537</v>
      </c>
      <c r="AJ44" s="630"/>
      <c r="AK44" s="630"/>
      <c r="AL44" s="630"/>
      <c r="AM44" s="630" t="s">
        <v>353</v>
      </c>
      <c r="AN44" s="630"/>
      <c r="AO44" s="630"/>
      <c r="AP44" s="630"/>
      <c r="AQ44" s="684" t="s">
        <v>168</v>
      </c>
      <c r="AR44" s="685"/>
      <c r="AS44" s="685"/>
      <c r="AT44" s="686"/>
      <c r="AU44" s="687" t="s">
        <v>128</v>
      </c>
      <c r="AV44" s="687"/>
      <c r="AW44" s="687"/>
      <c r="AX44" s="688"/>
      <c r="AY44">
        <f t="shared" si="0"/>
        <v>1</v>
      </c>
      <c r="AZ44" s="10"/>
      <c r="BA44" s="10"/>
      <c r="BB44" s="10"/>
      <c r="BC44" s="10"/>
    </row>
    <row r="45" spans="1:60" ht="18.75" customHeight="1" x14ac:dyDescent="0.15">
      <c r="A45" s="673"/>
      <c r="B45" s="447"/>
      <c r="C45" s="342"/>
      <c r="D45" s="342"/>
      <c r="E45" s="342"/>
      <c r="F45" s="343"/>
      <c r="G45" s="393"/>
      <c r="H45" s="307"/>
      <c r="I45" s="307"/>
      <c r="J45" s="307"/>
      <c r="K45" s="307"/>
      <c r="L45" s="307"/>
      <c r="M45" s="307"/>
      <c r="N45" s="307"/>
      <c r="O45" s="394"/>
      <c r="P45" s="396"/>
      <c r="Q45" s="307"/>
      <c r="R45" s="307"/>
      <c r="S45" s="307"/>
      <c r="T45" s="307"/>
      <c r="U45" s="307"/>
      <c r="V45" s="307"/>
      <c r="W45" s="307"/>
      <c r="X45" s="394"/>
      <c r="Y45" s="678"/>
      <c r="Z45" s="679"/>
      <c r="AA45" s="680"/>
      <c r="AB45" s="325"/>
      <c r="AC45" s="406"/>
      <c r="AD45" s="407"/>
      <c r="AE45" s="630"/>
      <c r="AF45" s="630"/>
      <c r="AG45" s="630"/>
      <c r="AH45" s="630"/>
      <c r="AI45" s="630"/>
      <c r="AJ45" s="630"/>
      <c r="AK45" s="630"/>
      <c r="AL45" s="630"/>
      <c r="AM45" s="630"/>
      <c r="AN45" s="630"/>
      <c r="AO45" s="630"/>
      <c r="AP45" s="630"/>
      <c r="AQ45" s="689" t="s">
        <v>577</v>
      </c>
      <c r="AR45" s="361"/>
      <c r="AS45" s="359" t="s">
        <v>169</v>
      </c>
      <c r="AT45" s="360"/>
      <c r="AU45" s="361" t="s">
        <v>577</v>
      </c>
      <c r="AV45" s="361"/>
      <c r="AW45" s="307" t="s">
        <v>166</v>
      </c>
      <c r="AX45" s="308"/>
      <c r="AY45">
        <f t="shared" si="0"/>
        <v>1</v>
      </c>
      <c r="AZ45" s="10"/>
      <c r="BA45" s="10"/>
      <c r="BB45" s="10"/>
      <c r="BC45" s="10"/>
      <c r="BD45" s="10"/>
      <c r="BE45" s="10"/>
      <c r="BF45" s="10"/>
      <c r="BG45" s="10"/>
      <c r="BH45" s="10"/>
    </row>
    <row r="46" spans="1:60" ht="23.25" customHeight="1" x14ac:dyDescent="0.15">
      <c r="A46" s="673"/>
      <c r="B46" s="447"/>
      <c r="C46" s="342"/>
      <c r="D46" s="342"/>
      <c r="E46" s="342"/>
      <c r="F46" s="343"/>
      <c r="G46" s="101" t="s">
        <v>582</v>
      </c>
      <c r="H46" s="102"/>
      <c r="I46" s="102"/>
      <c r="J46" s="102"/>
      <c r="K46" s="102"/>
      <c r="L46" s="102"/>
      <c r="M46" s="102"/>
      <c r="N46" s="102"/>
      <c r="O46" s="103"/>
      <c r="P46" s="102" t="s">
        <v>583</v>
      </c>
      <c r="Q46" s="691"/>
      <c r="R46" s="691"/>
      <c r="S46" s="691"/>
      <c r="T46" s="691"/>
      <c r="U46" s="691"/>
      <c r="V46" s="691"/>
      <c r="W46" s="691"/>
      <c r="X46" s="692"/>
      <c r="Y46" s="697" t="s">
        <v>57</v>
      </c>
      <c r="Z46" s="698"/>
      <c r="AA46" s="699"/>
      <c r="AB46" s="304" t="s">
        <v>577</v>
      </c>
      <c r="AC46" s="304"/>
      <c r="AD46" s="304"/>
      <c r="AE46" s="305" t="s">
        <v>577</v>
      </c>
      <c r="AF46" s="288"/>
      <c r="AG46" s="288"/>
      <c r="AH46" s="288"/>
      <c r="AI46" s="305" t="s">
        <v>577</v>
      </c>
      <c r="AJ46" s="288"/>
      <c r="AK46" s="288"/>
      <c r="AL46" s="288"/>
      <c r="AM46" s="305" t="s">
        <v>577</v>
      </c>
      <c r="AN46" s="288"/>
      <c r="AO46" s="288"/>
      <c r="AP46" s="288"/>
      <c r="AQ46" s="309" t="s">
        <v>577</v>
      </c>
      <c r="AR46" s="310"/>
      <c r="AS46" s="310"/>
      <c r="AT46" s="311"/>
      <c r="AU46" s="288" t="s">
        <v>577</v>
      </c>
      <c r="AV46" s="288"/>
      <c r="AW46" s="288"/>
      <c r="AX46" s="289"/>
      <c r="AY46">
        <f t="shared" si="0"/>
        <v>1</v>
      </c>
    </row>
    <row r="47" spans="1:60" ht="23.25" customHeight="1" x14ac:dyDescent="0.15">
      <c r="A47" s="673"/>
      <c r="B47" s="447"/>
      <c r="C47" s="342"/>
      <c r="D47" s="342"/>
      <c r="E47" s="342"/>
      <c r="F47" s="343"/>
      <c r="G47" s="690"/>
      <c r="H47" s="299"/>
      <c r="I47" s="299"/>
      <c r="J47" s="299"/>
      <c r="K47" s="299"/>
      <c r="L47" s="299"/>
      <c r="M47" s="299"/>
      <c r="N47" s="299"/>
      <c r="O47" s="300"/>
      <c r="P47" s="693"/>
      <c r="Q47" s="693"/>
      <c r="R47" s="693"/>
      <c r="S47" s="693"/>
      <c r="T47" s="693"/>
      <c r="U47" s="693"/>
      <c r="V47" s="693"/>
      <c r="W47" s="693"/>
      <c r="X47" s="694"/>
      <c r="Y47" s="700" t="s">
        <v>50</v>
      </c>
      <c r="Z47" s="701"/>
      <c r="AA47" s="702"/>
      <c r="AB47" s="410" t="s">
        <v>577</v>
      </c>
      <c r="AC47" s="410"/>
      <c r="AD47" s="410"/>
      <c r="AE47" s="305" t="s">
        <v>577</v>
      </c>
      <c r="AF47" s="288"/>
      <c r="AG47" s="288"/>
      <c r="AH47" s="288"/>
      <c r="AI47" s="305" t="s">
        <v>577</v>
      </c>
      <c r="AJ47" s="288"/>
      <c r="AK47" s="288"/>
      <c r="AL47" s="288"/>
      <c r="AM47" s="305" t="s">
        <v>577</v>
      </c>
      <c r="AN47" s="288"/>
      <c r="AO47" s="288"/>
      <c r="AP47" s="288"/>
      <c r="AQ47" s="309" t="s">
        <v>577</v>
      </c>
      <c r="AR47" s="310"/>
      <c r="AS47" s="310"/>
      <c r="AT47" s="311"/>
      <c r="AU47" s="288" t="s">
        <v>577</v>
      </c>
      <c r="AV47" s="288"/>
      <c r="AW47" s="288"/>
      <c r="AX47" s="289"/>
      <c r="AY47">
        <f t="shared" si="0"/>
        <v>1</v>
      </c>
      <c r="AZ47" s="10"/>
      <c r="BA47" s="10"/>
      <c r="BB47" s="10"/>
      <c r="BC47" s="10"/>
    </row>
    <row r="48" spans="1:60" ht="23.25" customHeight="1" thickBot="1" x14ac:dyDescent="0.2">
      <c r="A48" s="673"/>
      <c r="B48" s="447"/>
      <c r="C48" s="342"/>
      <c r="D48" s="342"/>
      <c r="E48" s="342"/>
      <c r="F48" s="343"/>
      <c r="G48" s="104"/>
      <c r="H48" s="105"/>
      <c r="I48" s="105"/>
      <c r="J48" s="105"/>
      <c r="K48" s="105"/>
      <c r="L48" s="105"/>
      <c r="M48" s="105"/>
      <c r="N48" s="105"/>
      <c r="O48" s="106"/>
      <c r="P48" s="695"/>
      <c r="Q48" s="695"/>
      <c r="R48" s="695"/>
      <c r="S48" s="695"/>
      <c r="T48" s="695"/>
      <c r="U48" s="695"/>
      <c r="V48" s="695"/>
      <c r="W48" s="695"/>
      <c r="X48" s="696"/>
      <c r="Y48" s="700" t="s">
        <v>13</v>
      </c>
      <c r="Z48" s="701"/>
      <c r="AA48" s="702"/>
      <c r="AB48" s="703" t="s">
        <v>14</v>
      </c>
      <c r="AC48" s="703"/>
      <c r="AD48" s="703"/>
      <c r="AE48" s="704" t="s">
        <v>577</v>
      </c>
      <c r="AF48" s="705"/>
      <c r="AG48" s="705"/>
      <c r="AH48" s="705"/>
      <c r="AI48" s="704" t="s">
        <v>577</v>
      </c>
      <c r="AJ48" s="705"/>
      <c r="AK48" s="705"/>
      <c r="AL48" s="705"/>
      <c r="AM48" s="704" t="s">
        <v>577</v>
      </c>
      <c r="AN48" s="705"/>
      <c r="AO48" s="705"/>
      <c r="AP48" s="705"/>
      <c r="AQ48" s="309" t="s">
        <v>577</v>
      </c>
      <c r="AR48" s="310"/>
      <c r="AS48" s="310"/>
      <c r="AT48" s="311"/>
      <c r="AU48" s="288" t="s">
        <v>577</v>
      </c>
      <c r="AV48" s="288"/>
      <c r="AW48" s="288"/>
      <c r="AX48" s="289"/>
      <c r="AY48">
        <f t="shared" si="0"/>
        <v>1</v>
      </c>
      <c r="AZ48" s="10"/>
      <c r="BA48" s="10"/>
      <c r="BB48" s="10"/>
      <c r="BC48" s="10"/>
      <c r="BD48" s="10"/>
      <c r="BE48" s="10"/>
      <c r="BF48" s="10"/>
      <c r="BG48" s="10"/>
      <c r="BH48" s="10"/>
    </row>
    <row r="49" spans="1:51" ht="45" customHeight="1" x14ac:dyDescent="0.15">
      <c r="A49" s="452" t="s">
        <v>252</v>
      </c>
      <c r="B49" s="453"/>
      <c r="C49" s="455" t="s">
        <v>170</v>
      </c>
      <c r="D49" s="453"/>
      <c r="E49" s="456" t="s">
        <v>186</v>
      </c>
      <c r="F49" s="457"/>
      <c r="G49" s="458" t="s">
        <v>593</v>
      </c>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459"/>
      <c r="AP49" s="459"/>
      <c r="AQ49" s="459"/>
      <c r="AR49" s="459"/>
      <c r="AS49" s="459"/>
      <c r="AT49" s="459"/>
      <c r="AU49" s="459"/>
      <c r="AV49" s="459"/>
      <c r="AW49" s="459"/>
      <c r="AX49" s="460"/>
    </row>
    <row r="50" spans="1:51" ht="32.25" customHeight="1" x14ac:dyDescent="0.15">
      <c r="A50" s="454"/>
      <c r="B50" s="445"/>
      <c r="C50" s="444"/>
      <c r="D50" s="445"/>
      <c r="E50" s="446" t="s">
        <v>185</v>
      </c>
      <c r="F50" s="413"/>
      <c r="G50" s="101" t="s">
        <v>594</v>
      </c>
      <c r="H50" s="102"/>
      <c r="I50" s="102"/>
      <c r="J50" s="102"/>
      <c r="K50" s="102"/>
      <c r="L50" s="102"/>
      <c r="M50" s="102"/>
      <c r="N50" s="102"/>
      <c r="O50" s="102"/>
      <c r="P50" s="102"/>
      <c r="Q50" s="102"/>
      <c r="R50" s="102"/>
      <c r="S50" s="102"/>
      <c r="T50" s="102"/>
      <c r="U50" s="102"/>
      <c r="V50" s="103"/>
      <c r="W50" s="433" t="s">
        <v>550</v>
      </c>
      <c r="X50" s="434"/>
      <c r="Y50" s="434"/>
      <c r="Z50" s="434"/>
      <c r="AA50" s="435"/>
      <c r="AB50" s="436" t="s">
        <v>253</v>
      </c>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8"/>
    </row>
    <row r="51" spans="1:51" ht="21" customHeight="1" x14ac:dyDescent="0.15">
      <c r="A51" s="454"/>
      <c r="B51" s="445"/>
      <c r="C51" s="444"/>
      <c r="D51" s="445"/>
      <c r="E51" s="448"/>
      <c r="F51" s="346"/>
      <c r="G51" s="104"/>
      <c r="H51" s="105"/>
      <c r="I51" s="105"/>
      <c r="J51" s="105"/>
      <c r="K51" s="105"/>
      <c r="L51" s="105"/>
      <c r="M51" s="105"/>
      <c r="N51" s="105"/>
      <c r="O51" s="105"/>
      <c r="P51" s="105"/>
      <c r="Q51" s="105"/>
      <c r="R51" s="105"/>
      <c r="S51" s="105"/>
      <c r="T51" s="105"/>
      <c r="U51" s="105"/>
      <c r="V51" s="106"/>
      <c r="W51" s="439" t="s">
        <v>551</v>
      </c>
      <c r="X51" s="440"/>
      <c r="Y51" s="440"/>
      <c r="Z51" s="440"/>
      <c r="AA51" s="441"/>
      <c r="AB51" s="436" t="s">
        <v>631</v>
      </c>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8"/>
    </row>
    <row r="52" spans="1:51" ht="34.5" customHeight="1" x14ac:dyDescent="0.15">
      <c r="A52" s="454"/>
      <c r="B52" s="445"/>
      <c r="C52" s="442" t="s">
        <v>563</v>
      </c>
      <c r="D52" s="443"/>
      <c r="E52" s="446" t="s">
        <v>248</v>
      </c>
      <c r="F52" s="413"/>
      <c r="G52" s="423" t="s">
        <v>173</v>
      </c>
      <c r="H52" s="424"/>
      <c r="I52" s="424"/>
      <c r="J52" s="449" t="s">
        <v>635</v>
      </c>
      <c r="K52" s="450"/>
      <c r="L52" s="450"/>
      <c r="M52" s="450"/>
      <c r="N52" s="450"/>
      <c r="O52" s="450"/>
      <c r="P52" s="450"/>
      <c r="Q52" s="450"/>
      <c r="R52" s="450"/>
      <c r="S52" s="450"/>
      <c r="T52" s="451"/>
      <c r="U52" s="421" t="s">
        <v>636</v>
      </c>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422"/>
      <c r="AY52" s="62"/>
    </row>
    <row r="53" spans="1:51" ht="34.5" customHeight="1" x14ac:dyDescent="0.15">
      <c r="A53" s="454"/>
      <c r="B53" s="445"/>
      <c r="C53" s="444"/>
      <c r="D53" s="445"/>
      <c r="E53" s="447"/>
      <c r="F53" s="343"/>
      <c r="G53" s="423" t="s">
        <v>564</v>
      </c>
      <c r="H53" s="424"/>
      <c r="I53" s="424"/>
      <c r="J53" s="424"/>
      <c r="K53" s="424"/>
      <c r="L53" s="424"/>
      <c r="M53" s="424"/>
      <c r="N53" s="424"/>
      <c r="O53" s="424"/>
      <c r="P53" s="424"/>
      <c r="Q53" s="424"/>
      <c r="R53" s="424"/>
      <c r="S53" s="424"/>
      <c r="T53" s="424"/>
      <c r="U53" s="420" t="s">
        <v>635</v>
      </c>
      <c r="V53" s="421"/>
      <c r="W53" s="421"/>
      <c r="X53" s="421"/>
      <c r="Y53" s="421"/>
      <c r="Z53" s="421"/>
      <c r="AA53" s="421"/>
      <c r="AB53" s="421"/>
      <c r="AC53" s="421"/>
      <c r="AD53" s="421"/>
      <c r="AE53" s="421"/>
      <c r="AF53" s="421"/>
      <c r="AG53" s="421"/>
      <c r="AH53" s="421"/>
      <c r="AI53" s="421"/>
      <c r="AJ53" s="421"/>
      <c r="AK53" s="421"/>
      <c r="AL53" s="421"/>
      <c r="AM53" s="421"/>
      <c r="AN53" s="421"/>
      <c r="AO53" s="421"/>
      <c r="AP53" s="421"/>
      <c r="AQ53" s="421"/>
      <c r="AR53" s="421"/>
      <c r="AS53" s="421"/>
      <c r="AT53" s="421"/>
      <c r="AU53" s="421"/>
      <c r="AV53" s="421"/>
      <c r="AW53" s="421"/>
      <c r="AX53" s="422"/>
      <c r="AY53" s="62"/>
    </row>
    <row r="54" spans="1:51" ht="34.5" customHeight="1" thickBot="1" x14ac:dyDescent="0.2">
      <c r="A54" s="454"/>
      <c r="B54" s="445"/>
      <c r="C54" s="444"/>
      <c r="D54" s="445"/>
      <c r="E54" s="448"/>
      <c r="F54" s="346"/>
      <c r="G54" s="423" t="s">
        <v>551</v>
      </c>
      <c r="H54" s="424"/>
      <c r="I54" s="424"/>
      <c r="J54" s="424"/>
      <c r="K54" s="424"/>
      <c r="L54" s="424"/>
      <c r="M54" s="424"/>
      <c r="N54" s="424"/>
      <c r="O54" s="424"/>
      <c r="P54" s="424"/>
      <c r="Q54" s="424"/>
      <c r="R54" s="424"/>
      <c r="S54" s="424"/>
      <c r="T54" s="424"/>
      <c r="U54" s="107" t="s">
        <v>635</v>
      </c>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9"/>
      <c r="AY54" s="62"/>
    </row>
    <row r="55" spans="1:51" ht="27" customHeight="1" x14ac:dyDescent="0.15">
      <c r="A55" s="425" t="s">
        <v>44</v>
      </c>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c r="AX55" s="427"/>
    </row>
    <row r="56" spans="1:51" ht="27" customHeight="1" x14ac:dyDescent="0.15">
      <c r="A56" s="5"/>
      <c r="B56" s="6"/>
      <c r="C56" s="428" t="s">
        <v>29</v>
      </c>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30"/>
      <c r="AD56" s="429" t="s">
        <v>33</v>
      </c>
      <c r="AE56" s="429"/>
      <c r="AF56" s="429"/>
      <c r="AG56" s="431" t="s">
        <v>28</v>
      </c>
      <c r="AH56" s="429"/>
      <c r="AI56" s="429"/>
      <c r="AJ56" s="429"/>
      <c r="AK56" s="429"/>
      <c r="AL56" s="429"/>
      <c r="AM56" s="429"/>
      <c r="AN56" s="429"/>
      <c r="AO56" s="429"/>
      <c r="AP56" s="429"/>
      <c r="AQ56" s="429"/>
      <c r="AR56" s="429"/>
      <c r="AS56" s="429"/>
      <c r="AT56" s="429"/>
      <c r="AU56" s="429"/>
      <c r="AV56" s="429"/>
      <c r="AW56" s="429"/>
      <c r="AX56" s="432"/>
    </row>
    <row r="57" spans="1:51" ht="27" customHeight="1" x14ac:dyDescent="0.15">
      <c r="A57" s="494" t="s">
        <v>133</v>
      </c>
      <c r="B57" s="495"/>
      <c r="C57" s="500" t="s">
        <v>134</v>
      </c>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02"/>
      <c r="AD57" s="503" t="s">
        <v>587</v>
      </c>
      <c r="AE57" s="504"/>
      <c r="AF57" s="504"/>
      <c r="AG57" s="505" t="s">
        <v>595</v>
      </c>
      <c r="AH57" s="506"/>
      <c r="AI57" s="506"/>
      <c r="AJ57" s="506"/>
      <c r="AK57" s="506"/>
      <c r="AL57" s="506"/>
      <c r="AM57" s="506"/>
      <c r="AN57" s="506"/>
      <c r="AO57" s="506"/>
      <c r="AP57" s="506"/>
      <c r="AQ57" s="506"/>
      <c r="AR57" s="506"/>
      <c r="AS57" s="506"/>
      <c r="AT57" s="506"/>
      <c r="AU57" s="506"/>
      <c r="AV57" s="506"/>
      <c r="AW57" s="506"/>
      <c r="AX57" s="507"/>
    </row>
    <row r="58" spans="1:51" ht="27" customHeight="1" x14ac:dyDescent="0.15">
      <c r="A58" s="496"/>
      <c r="B58" s="497"/>
      <c r="C58" s="508" t="s">
        <v>34</v>
      </c>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10"/>
      <c r="AD58" s="484" t="s">
        <v>587</v>
      </c>
      <c r="AE58" s="485"/>
      <c r="AF58" s="485"/>
      <c r="AG58" s="511" t="s">
        <v>596</v>
      </c>
      <c r="AH58" s="512"/>
      <c r="AI58" s="512"/>
      <c r="AJ58" s="512"/>
      <c r="AK58" s="512"/>
      <c r="AL58" s="512"/>
      <c r="AM58" s="512"/>
      <c r="AN58" s="512"/>
      <c r="AO58" s="512"/>
      <c r="AP58" s="512"/>
      <c r="AQ58" s="512"/>
      <c r="AR58" s="512"/>
      <c r="AS58" s="512"/>
      <c r="AT58" s="512"/>
      <c r="AU58" s="512"/>
      <c r="AV58" s="512"/>
      <c r="AW58" s="512"/>
      <c r="AX58" s="513"/>
    </row>
    <row r="59" spans="1:51" ht="27" customHeight="1" x14ac:dyDescent="0.15">
      <c r="A59" s="498"/>
      <c r="B59" s="499"/>
      <c r="C59" s="514" t="s">
        <v>135</v>
      </c>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6"/>
      <c r="AD59" s="517" t="s">
        <v>587</v>
      </c>
      <c r="AE59" s="518"/>
      <c r="AF59" s="518"/>
      <c r="AG59" s="475" t="s">
        <v>597</v>
      </c>
      <c r="AH59" s="299"/>
      <c r="AI59" s="299"/>
      <c r="AJ59" s="299"/>
      <c r="AK59" s="299"/>
      <c r="AL59" s="299"/>
      <c r="AM59" s="299"/>
      <c r="AN59" s="299"/>
      <c r="AO59" s="299"/>
      <c r="AP59" s="299"/>
      <c r="AQ59" s="299"/>
      <c r="AR59" s="299"/>
      <c r="AS59" s="299"/>
      <c r="AT59" s="299"/>
      <c r="AU59" s="299"/>
      <c r="AV59" s="299"/>
      <c r="AW59" s="299"/>
      <c r="AX59" s="476"/>
    </row>
    <row r="60" spans="1:51" ht="27" customHeight="1" x14ac:dyDescent="0.15">
      <c r="A60" s="86" t="s">
        <v>36</v>
      </c>
      <c r="B60" s="461"/>
      <c r="C60" s="467" t="s">
        <v>38</v>
      </c>
      <c r="D60" s="468"/>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70"/>
      <c r="AD60" s="471" t="s">
        <v>587</v>
      </c>
      <c r="AE60" s="472"/>
      <c r="AF60" s="472"/>
      <c r="AG60" s="473" t="s">
        <v>633</v>
      </c>
      <c r="AH60" s="102"/>
      <c r="AI60" s="102"/>
      <c r="AJ60" s="102"/>
      <c r="AK60" s="102"/>
      <c r="AL60" s="102"/>
      <c r="AM60" s="102"/>
      <c r="AN60" s="102"/>
      <c r="AO60" s="102"/>
      <c r="AP60" s="102"/>
      <c r="AQ60" s="102"/>
      <c r="AR60" s="102"/>
      <c r="AS60" s="102"/>
      <c r="AT60" s="102"/>
      <c r="AU60" s="102"/>
      <c r="AV60" s="102"/>
      <c r="AW60" s="102"/>
      <c r="AX60" s="474"/>
    </row>
    <row r="61" spans="1:51" ht="35.25" customHeight="1" x14ac:dyDescent="0.15">
      <c r="A61" s="462"/>
      <c r="B61" s="463"/>
      <c r="C61" s="477"/>
      <c r="D61" s="478"/>
      <c r="E61" s="481" t="s">
        <v>238</v>
      </c>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3"/>
      <c r="AD61" s="484" t="s">
        <v>632</v>
      </c>
      <c r="AE61" s="485"/>
      <c r="AF61" s="486"/>
      <c r="AG61" s="475"/>
      <c r="AH61" s="299"/>
      <c r="AI61" s="299"/>
      <c r="AJ61" s="299"/>
      <c r="AK61" s="299"/>
      <c r="AL61" s="299"/>
      <c r="AM61" s="299"/>
      <c r="AN61" s="299"/>
      <c r="AO61" s="299"/>
      <c r="AP61" s="299"/>
      <c r="AQ61" s="299"/>
      <c r="AR61" s="299"/>
      <c r="AS61" s="299"/>
      <c r="AT61" s="299"/>
      <c r="AU61" s="299"/>
      <c r="AV61" s="299"/>
      <c r="AW61" s="299"/>
      <c r="AX61" s="476"/>
    </row>
    <row r="62" spans="1:51" ht="26.25" customHeight="1" x14ac:dyDescent="0.15">
      <c r="A62" s="462"/>
      <c r="B62" s="463"/>
      <c r="C62" s="479"/>
      <c r="D62" s="480"/>
      <c r="E62" s="487" t="s">
        <v>206</v>
      </c>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9"/>
      <c r="AD62" s="490" t="s">
        <v>604</v>
      </c>
      <c r="AE62" s="491"/>
      <c r="AF62" s="491"/>
      <c r="AG62" s="475"/>
      <c r="AH62" s="299"/>
      <c r="AI62" s="299"/>
      <c r="AJ62" s="299"/>
      <c r="AK62" s="299"/>
      <c r="AL62" s="299"/>
      <c r="AM62" s="299"/>
      <c r="AN62" s="299"/>
      <c r="AO62" s="299"/>
      <c r="AP62" s="299"/>
      <c r="AQ62" s="299"/>
      <c r="AR62" s="299"/>
      <c r="AS62" s="299"/>
      <c r="AT62" s="299"/>
      <c r="AU62" s="299"/>
      <c r="AV62" s="299"/>
      <c r="AW62" s="299"/>
      <c r="AX62" s="476"/>
    </row>
    <row r="63" spans="1:51" ht="46.35" customHeight="1" x14ac:dyDescent="0.15">
      <c r="A63" s="462"/>
      <c r="B63" s="464"/>
      <c r="C63" s="492" t="s">
        <v>39</v>
      </c>
      <c r="D63" s="493"/>
      <c r="E63" s="493"/>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536" t="s">
        <v>587</v>
      </c>
      <c r="AE63" s="537"/>
      <c r="AF63" s="537"/>
      <c r="AG63" s="538" t="s">
        <v>598</v>
      </c>
      <c r="AH63" s="539"/>
      <c r="AI63" s="539"/>
      <c r="AJ63" s="539"/>
      <c r="AK63" s="539"/>
      <c r="AL63" s="539"/>
      <c r="AM63" s="539"/>
      <c r="AN63" s="539"/>
      <c r="AO63" s="539"/>
      <c r="AP63" s="539"/>
      <c r="AQ63" s="539"/>
      <c r="AR63" s="539"/>
      <c r="AS63" s="539"/>
      <c r="AT63" s="539"/>
      <c r="AU63" s="539"/>
      <c r="AV63" s="539"/>
      <c r="AW63" s="539"/>
      <c r="AX63" s="540"/>
    </row>
    <row r="64" spans="1:51" ht="26.25" customHeight="1" x14ac:dyDescent="0.15">
      <c r="A64" s="462"/>
      <c r="B64" s="464"/>
      <c r="C64" s="531" t="s">
        <v>136</v>
      </c>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484" t="s">
        <v>605</v>
      </c>
      <c r="AE64" s="485"/>
      <c r="AF64" s="485"/>
      <c r="AG64" s="511" t="s">
        <v>589</v>
      </c>
      <c r="AH64" s="512"/>
      <c r="AI64" s="512"/>
      <c r="AJ64" s="512"/>
      <c r="AK64" s="512"/>
      <c r="AL64" s="512"/>
      <c r="AM64" s="512"/>
      <c r="AN64" s="512"/>
      <c r="AO64" s="512"/>
      <c r="AP64" s="512"/>
      <c r="AQ64" s="512"/>
      <c r="AR64" s="512"/>
      <c r="AS64" s="512"/>
      <c r="AT64" s="512"/>
      <c r="AU64" s="512"/>
      <c r="AV64" s="512"/>
      <c r="AW64" s="512"/>
      <c r="AX64" s="513"/>
    </row>
    <row r="65" spans="1:50" ht="61.5" customHeight="1" x14ac:dyDescent="0.15">
      <c r="A65" s="462"/>
      <c r="B65" s="464"/>
      <c r="C65" s="531" t="s">
        <v>35</v>
      </c>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484" t="s">
        <v>587</v>
      </c>
      <c r="AE65" s="485"/>
      <c r="AF65" s="485"/>
      <c r="AG65" s="511" t="s">
        <v>599</v>
      </c>
      <c r="AH65" s="512"/>
      <c r="AI65" s="512"/>
      <c r="AJ65" s="512"/>
      <c r="AK65" s="512"/>
      <c r="AL65" s="512"/>
      <c r="AM65" s="512"/>
      <c r="AN65" s="512"/>
      <c r="AO65" s="512"/>
      <c r="AP65" s="512"/>
      <c r="AQ65" s="512"/>
      <c r="AR65" s="512"/>
      <c r="AS65" s="512"/>
      <c r="AT65" s="512"/>
      <c r="AU65" s="512"/>
      <c r="AV65" s="512"/>
      <c r="AW65" s="512"/>
      <c r="AX65" s="513"/>
    </row>
    <row r="66" spans="1:50" ht="56.1" customHeight="1" x14ac:dyDescent="0.15">
      <c r="A66" s="462"/>
      <c r="B66" s="464"/>
      <c r="C66" s="531" t="s">
        <v>40</v>
      </c>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32"/>
      <c r="AD66" s="484" t="s">
        <v>587</v>
      </c>
      <c r="AE66" s="485"/>
      <c r="AF66" s="485"/>
      <c r="AG66" s="511" t="s">
        <v>600</v>
      </c>
      <c r="AH66" s="512"/>
      <c r="AI66" s="512"/>
      <c r="AJ66" s="512"/>
      <c r="AK66" s="512"/>
      <c r="AL66" s="512"/>
      <c r="AM66" s="512"/>
      <c r="AN66" s="512"/>
      <c r="AO66" s="512"/>
      <c r="AP66" s="512"/>
      <c r="AQ66" s="512"/>
      <c r="AR66" s="512"/>
      <c r="AS66" s="512"/>
      <c r="AT66" s="512"/>
      <c r="AU66" s="512"/>
      <c r="AV66" s="512"/>
      <c r="AW66" s="512"/>
      <c r="AX66" s="513"/>
    </row>
    <row r="67" spans="1:50" ht="26.25" customHeight="1" x14ac:dyDescent="0.15">
      <c r="A67" s="462"/>
      <c r="B67" s="464"/>
      <c r="C67" s="531" t="s">
        <v>216</v>
      </c>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32"/>
      <c r="AD67" s="517" t="s">
        <v>605</v>
      </c>
      <c r="AE67" s="518"/>
      <c r="AF67" s="518"/>
      <c r="AG67" s="533" t="s">
        <v>577</v>
      </c>
      <c r="AH67" s="534"/>
      <c r="AI67" s="534"/>
      <c r="AJ67" s="534"/>
      <c r="AK67" s="534"/>
      <c r="AL67" s="534"/>
      <c r="AM67" s="534"/>
      <c r="AN67" s="534"/>
      <c r="AO67" s="534"/>
      <c r="AP67" s="534"/>
      <c r="AQ67" s="534"/>
      <c r="AR67" s="534"/>
      <c r="AS67" s="534"/>
      <c r="AT67" s="534"/>
      <c r="AU67" s="534"/>
      <c r="AV67" s="534"/>
      <c r="AW67" s="534"/>
      <c r="AX67" s="535"/>
    </row>
    <row r="68" spans="1:50" ht="30.6" customHeight="1" x14ac:dyDescent="0.15">
      <c r="A68" s="462"/>
      <c r="B68" s="464"/>
      <c r="C68" s="519" t="s">
        <v>217</v>
      </c>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1"/>
      <c r="AD68" s="484" t="s">
        <v>587</v>
      </c>
      <c r="AE68" s="485"/>
      <c r="AF68" s="486"/>
      <c r="AG68" s="511" t="s">
        <v>601</v>
      </c>
      <c r="AH68" s="512"/>
      <c r="AI68" s="512"/>
      <c r="AJ68" s="512"/>
      <c r="AK68" s="512"/>
      <c r="AL68" s="512"/>
      <c r="AM68" s="512"/>
      <c r="AN68" s="512"/>
      <c r="AO68" s="512"/>
      <c r="AP68" s="512"/>
      <c r="AQ68" s="512"/>
      <c r="AR68" s="512"/>
      <c r="AS68" s="512"/>
      <c r="AT68" s="512"/>
      <c r="AU68" s="512"/>
      <c r="AV68" s="512"/>
      <c r="AW68" s="512"/>
      <c r="AX68" s="513"/>
    </row>
    <row r="69" spans="1:50" ht="26.25" customHeight="1" x14ac:dyDescent="0.15">
      <c r="A69" s="465"/>
      <c r="B69" s="466"/>
      <c r="C69" s="522" t="s">
        <v>208</v>
      </c>
      <c r="D69" s="523"/>
      <c r="E69" s="523"/>
      <c r="F69" s="523"/>
      <c r="G69" s="523"/>
      <c r="H69" s="523"/>
      <c r="I69" s="523"/>
      <c r="J69" s="523"/>
      <c r="K69" s="523"/>
      <c r="L69" s="523"/>
      <c r="M69" s="523"/>
      <c r="N69" s="523"/>
      <c r="O69" s="523"/>
      <c r="P69" s="523"/>
      <c r="Q69" s="523"/>
      <c r="R69" s="523"/>
      <c r="S69" s="523"/>
      <c r="T69" s="523"/>
      <c r="U69" s="523"/>
      <c r="V69" s="523"/>
      <c r="W69" s="523"/>
      <c r="X69" s="523"/>
      <c r="Y69" s="523"/>
      <c r="Z69" s="523"/>
      <c r="AA69" s="523"/>
      <c r="AB69" s="523"/>
      <c r="AC69" s="524"/>
      <c r="AD69" s="525" t="s">
        <v>605</v>
      </c>
      <c r="AE69" s="526"/>
      <c r="AF69" s="527"/>
      <c r="AG69" s="528" t="s">
        <v>577</v>
      </c>
      <c r="AH69" s="529"/>
      <c r="AI69" s="529"/>
      <c r="AJ69" s="529"/>
      <c r="AK69" s="529"/>
      <c r="AL69" s="529"/>
      <c r="AM69" s="529"/>
      <c r="AN69" s="529"/>
      <c r="AO69" s="529"/>
      <c r="AP69" s="529"/>
      <c r="AQ69" s="529"/>
      <c r="AR69" s="529"/>
      <c r="AS69" s="529"/>
      <c r="AT69" s="529"/>
      <c r="AU69" s="529"/>
      <c r="AV69" s="529"/>
      <c r="AW69" s="529"/>
      <c r="AX69" s="530"/>
    </row>
    <row r="70" spans="1:50" ht="27" customHeight="1" x14ac:dyDescent="0.15">
      <c r="A70" s="86" t="s">
        <v>37</v>
      </c>
      <c r="B70" s="543"/>
      <c r="C70" s="544" t="s">
        <v>209</v>
      </c>
      <c r="D70" s="545"/>
      <c r="E70" s="545"/>
      <c r="F70" s="545"/>
      <c r="G70" s="545"/>
      <c r="H70" s="545"/>
      <c r="I70" s="545"/>
      <c r="J70" s="545"/>
      <c r="K70" s="545"/>
      <c r="L70" s="545"/>
      <c r="M70" s="545"/>
      <c r="N70" s="545"/>
      <c r="O70" s="545"/>
      <c r="P70" s="545"/>
      <c r="Q70" s="545"/>
      <c r="R70" s="545"/>
      <c r="S70" s="545"/>
      <c r="T70" s="545"/>
      <c r="U70" s="545"/>
      <c r="V70" s="545"/>
      <c r="W70" s="545"/>
      <c r="X70" s="545"/>
      <c r="Y70" s="545"/>
      <c r="Z70" s="545"/>
      <c r="AA70" s="545"/>
      <c r="AB70" s="545"/>
      <c r="AC70" s="546"/>
      <c r="AD70" s="536" t="s">
        <v>587</v>
      </c>
      <c r="AE70" s="537"/>
      <c r="AF70" s="547"/>
      <c r="AG70" s="538" t="s">
        <v>602</v>
      </c>
      <c r="AH70" s="539"/>
      <c r="AI70" s="539"/>
      <c r="AJ70" s="539"/>
      <c r="AK70" s="539"/>
      <c r="AL70" s="539"/>
      <c r="AM70" s="539"/>
      <c r="AN70" s="539"/>
      <c r="AO70" s="539"/>
      <c r="AP70" s="539"/>
      <c r="AQ70" s="539"/>
      <c r="AR70" s="539"/>
      <c r="AS70" s="539"/>
      <c r="AT70" s="539"/>
      <c r="AU70" s="539"/>
      <c r="AV70" s="539"/>
      <c r="AW70" s="539"/>
      <c r="AX70" s="540"/>
    </row>
    <row r="71" spans="1:50" ht="35.25" customHeight="1" x14ac:dyDescent="0.15">
      <c r="A71" s="462"/>
      <c r="B71" s="464"/>
      <c r="C71" s="548" t="s">
        <v>42</v>
      </c>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50"/>
      <c r="AD71" s="551" t="s">
        <v>605</v>
      </c>
      <c r="AE71" s="552"/>
      <c r="AF71" s="552"/>
      <c r="AG71" s="511" t="s">
        <v>577</v>
      </c>
      <c r="AH71" s="512"/>
      <c r="AI71" s="512"/>
      <c r="AJ71" s="512"/>
      <c r="AK71" s="512"/>
      <c r="AL71" s="512"/>
      <c r="AM71" s="512"/>
      <c r="AN71" s="512"/>
      <c r="AO71" s="512"/>
      <c r="AP71" s="512"/>
      <c r="AQ71" s="512"/>
      <c r="AR71" s="512"/>
      <c r="AS71" s="512"/>
      <c r="AT71" s="512"/>
      <c r="AU71" s="512"/>
      <c r="AV71" s="512"/>
      <c r="AW71" s="512"/>
      <c r="AX71" s="513"/>
    </row>
    <row r="72" spans="1:50" ht="27" customHeight="1" x14ac:dyDescent="0.15">
      <c r="A72" s="462"/>
      <c r="B72" s="464"/>
      <c r="C72" s="531" t="s">
        <v>171</v>
      </c>
      <c r="D72" s="510"/>
      <c r="E72" s="510"/>
      <c r="F72" s="510"/>
      <c r="G72" s="510"/>
      <c r="H72" s="510"/>
      <c r="I72" s="510"/>
      <c r="J72" s="510"/>
      <c r="K72" s="510"/>
      <c r="L72" s="510"/>
      <c r="M72" s="510"/>
      <c r="N72" s="510"/>
      <c r="O72" s="510"/>
      <c r="P72" s="510"/>
      <c r="Q72" s="510"/>
      <c r="R72" s="510"/>
      <c r="S72" s="510"/>
      <c r="T72" s="510"/>
      <c r="U72" s="510"/>
      <c r="V72" s="510"/>
      <c r="W72" s="510"/>
      <c r="X72" s="510"/>
      <c r="Y72" s="510"/>
      <c r="Z72" s="510"/>
      <c r="AA72" s="510"/>
      <c r="AB72" s="510"/>
      <c r="AC72" s="510"/>
      <c r="AD72" s="484" t="s">
        <v>587</v>
      </c>
      <c r="AE72" s="485"/>
      <c r="AF72" s="485"/>
      <c r="AG72" s="511" t="s">
        <v>602</v>
      </c>
      <c r="AH72" s="512"/>
      <c r="AI72" s="512"/>
      <c r="AJ72" s="512"/>
      <c r="AK72" s="512"/>
      <c r="AL72" s="512"/>
      <c r="AM72" s="512"/>
      <c r="AN72" s="512"/>
      <c r="AO72" s="512"/>
      <c r="AP72" s="512"/>
      <c r="AQ72" s="512"/>
      <c r="AR72" s="512"/>
      <c r="AS72" s="512"/>
      <c r="AT72" s="512"/>
      <c r="AU72" s="512"/>
      <c r="AV72" s="512"/>
      <c r="AW72" s="512"/>
      <c r="AX72" s="513"/>
    </row>
    <row r="73" spans="1:50" ht="27" customHeight="1" x14ac:dyDescent="0.15">
      <c r="A73" s="465"/>
      <c r="B73" s="466"/>
      <c r="C73" s="531" t="s">
        <v>41</v>
      </c>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484" t="s">
        <v>605</v>
      </c>
      <c r="AE73" s="485"/>
      <c r="AF73" s="485"/>
      <c r="AG73" s="541" t="s">
        <v>577</v>
      </c>
      <c r="AH73" s="105"/>
      <c r="AI73" s="105"/>
      <c r="AJ73" s="105"/>
      <c r="AK73" s="105"/>
      <c r="AL73" s="105"/>
      <c r="AM73" s="105"/>
      <c r="AN73" s="105"/>
      <c r="AO73" s="105"/>
      <c r="AP73" s="105"/>
      <c r="AQ73" s="105"/>
      <c r="AR73" s="105"/>
      <c r="AS73" s="105"/>
      <c r="AT73" s="105"/>
      <c r="AU73" s="105"/>
      <c r="AV73" s="105"/>
      <c r="AW73" s="105"/>
      <c r="AX73" s="542"/>
    </row>
    <row r="74" spans="1:50" ht="41.25" customHeight="1" x14ac:dyDescent="0.15">
      <c r="A74" s="553" t="s">
        <v>54</v>
      </c>
      <c r="B74" s="554"/>
      <c r="C74" s="555" t="s">
        <v>137</v>
      </c>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468"/>
      <c r="AD74" s="471" t="s">
        <v>605</v>
      </c>
      <c r="AE74" s="472"/>
      <c r="AF74" s="557"/>
      <c r="AG74" s="473" t="s">
        <v>636</v>
      </c>
      <c r="AH74" s="102"/>
      <c r="AI74" s="102"/>
      <c r="AJ74" s="102"/>
      <c r="AK74" s="102"/>
      <c r="AL74" s="102"/>
      <c r="AM74" s="102"/>
      <c r="AN74" s="102"/>
      <c r="AO74" s="102"/>
      <c r="AP74" s="102"/>
      <c r="AQ74" s="102"/>
      <c r="AR74" s="102"/>
      <c r="AS74" s="102"/>
      <c r="AT74" s="102"/>
      <c r="AU74" s="102"/>
      <c r="AV74" s="102"/>
      <c r="AW74" s="102"/>
      <c r="AX74" s="474"/>
    </row>
    <row r="75" spans="1:50" ht="67.5" customHeight="1" x14ac:dyDescent="0.15">
      <c r="A75" s="86" t="s">
        <v>45</v>
      </c>
      <c r="B75" s="87"/>
      <c r="C75" s="90" t="s">
        <v>49</v>
      </c>
      <c r="D75" s="91"/>
      <c r="E75" s="91"/>
      <c r="F75" s="92"/>
      <c r="G75" s="93" t="s">
        <v>634</v>
      </c>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4"/>
    </row>
    <row r="76" spans="1:50" ht="67.5" customHeight="1" thickBot="1" x14ac:dyDescent="0.2">
      <c r="A76" s="88"/>
      <c r="B76" s="89"/>
      <c r="C76" s="95" t="s">
        <v>53</v>
      </c>
      <c r="D76" s="96"/>
      <c r="E76" s="96"/>
      <c r="F76" s="97"/>
      <c r="G76" s="98" t="s">
        <v>603</v>
      </c>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9"/>
    </row>
    <row r="77" spans="1:50" ht="24" customHeight="1" x14ac:dyDescent="0.15">
      <c r="A77" s="73" t="s">
        <v>30</v>
      </c>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5"/>
    </row>
    <row r="78" spans="1:50" ht="67.5" customHeight="1" thickBot="1" x14ac:dyDescent="0.2">
      <c r="A78" s="76" t="s">
        <v>637</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8"/>
    </row>
    <row r="79" spans="1:50" ht="24.75" customHeight="1" x14ac:dyDescent="0.15">
      <c r="A79" s="79" t="s">
        <v>31</v>
      </c>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1"/>
    </row>
    <row r="80" spans="1:50" ht="67.5" customHeight="1" thickBot="1" x14ac:dyDescent="0.2">
      <c r="A80" s="82" t="s">
        <v>132</v>
      </c>
      <c r="B80" s="83"/>
      <c r="C80" s="83"/>
      <c r="D80" s="83"/>
      <c r="E80" s="84"/>
      <c r="F80" s="85" t="s">
        <v>641</v>
      </c>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8"/>
    </row>
    <row r="81" spans="1:52" ht="24.75" customHeight="1" x14ac:dyDescent="0.15">
      <c r="A81" s="79" t="s">
        <v>43</v>
      </c>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1"/>
    </row>
    <row r="82" spans="1:52" ht="66" customHeight="1" thickBot="1" x14ac:dyDescent="0.2">
      <c r="A82" s="82" t="s">
        <v>132</v>
      </c>
      <c r="B82" s="83"/>
      <c r="C82" s="83"/>
      <c r="D82" s="83"/>
      <c r="E82" s="84"/>
      <c r="F82" s="558" t="s">
        <v>642</v>
      </c>
      <c r="G82" s="559"/>
      <c r="H82" s="559"/>
      <c r="I82" s="559"/>
      <c r="J82" s="559"/>
      <c r="K82" s="559"/>
      <c r="L82" s="559"/>
      <c r="M82" s="559"/>
      <c r="N82" s="559"/>
      <c r="O82" s="559"/>
      <c r="P82" s="559"/>
      <c r="Q82" s="559"/>
      <c r="R82" s="559"/>
      <c r="S82" s="559"/>
      <c r="T82" s="559"/>
      <c r="U82" s="559"/>
      <c r="V82" s="559"/>
      <c r="W82" s="559"/>
      <c r="X82" s="559"/>
      <c r="Y82" s="559"/>
      <c r="Z82" s="559"/>
      <c r="AA82" s="559"/>
      <c r="AB82" s="559"/>
      <c r="AC82" s="559"/>
      <c r="AD82" s="559"/>
      <c r="AE82" s="559"/>
      <c r="AF82" s="559"/>
      <c r="AG82" s="559"/>
      <c r="AH82" s="559"/>
      <c r="AI82" s="559"/>
      <c r="AJ82" s="559"/>
      <c r="AK82" s="559"/>
      <c r="AL82" s="559"/>
      <c r="AM82" s="559"/>
      <c r="AN82" s="559"/>
      <c r="AO82" s="559"/>
      <c r="AP82" s="559"/>
      <c r="AQ82" s="559"/>
      <c r="AR82" s="559"/>
      <c r="AS82" s="559"/>
      <c r="AT82" s="559"/>
      <c r="AU82" s="559"/>
      <c r="AV82" s="559"/>
      <c r="AW82" s="559"/>
      <c r="AX82" s="560"/>
    </row>
    <row r="83" spans="1:52" ht="24.75" customHeight="1" x14ac:dyDescent="0.15">
      <c r="A83" s="561" t="s">
        <v>32</v>
      </c>
      <c r="B83" s="562"/>
      <c r="C83" s="562"/>
      <c r="D83" s="562"/>
      <c r="E83" s="562"/>
      <c r="F83" s="562"/>
      <c r="G83" s="562"/>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3"/>
    </row>
    <row r="84" spans="1:52" ht="67.5" customHeight="1" thickBot="1" x14ac:dyDescent="0.2">
      <c r="A84" s="564" t="s">
        <v>636</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9"/>
    </row>
    <row r="85" spans="1:52" ht="24.75" customHeight="1" x14ac:dyDescent="0.15">
      <c r="A85" s="565" t="s">
        <v>219</v>
      </c>
      <c r="B85" s="566"/>
      <c r="C85" s="566"/>
      <c r="D85" s="566"/>
      <c r="E85" s="566"/>
      <c r="F85" s="566"/>
      <c r="G85" s="566"/>
      <c r="H85" s="566"/>
      <c r="I85" s="566"/>
      <c r="J85" s="566"/>
      <c r="K85" s="566"/>
      <c r="L85" s="566"/>
      <c r="M85" s="566"/>
      <c r="N85" s="566"/>
      <c r="O85" s="566"/>
      <c r="P85" s="566"/>
      <c r="Q85" s="566"/>
      <c r="R85" s="566"/>
      <c r="S85" s="566"/>
      <c r="T85" s="566"/>
      <c r="U85" s="566"/>
      <c r="V85" s="566"/>
      <c r="W85" s="566"/>
      <c r="X85" s="566"/>
      <c r="Y85" s="566"/>
      <c r="Z85" s="566"/>
      <c r="AA85" s="566"/>
      <c r="AB85" s="566"/>
      <c r="AC85" s="566"/>
      <c r="AD85" s="566"/>
      <c r="AE85" s="566"/>
      <c r="AF85" s="566"/>
      <c r="AG85" s="566"/>
      <c r="AH85" s="566"/>
      <c r="AI85" s="566"/>
      <c r="AJ85" s="566"/>
      <c r="AK85" s="566"/>
      <c r="AL85" s="566"/>
      <c r="AM85" s="566"/>
      <c r="AN85" s="566"/>
      <c r="AO85" s="566"/>
      <c r="AP85" s="566"/>
      <c r="AQ85" s="566"/>
      <c r="AR85" s="566"/>
      <c r="AS85" s="566"/>
      <c r="AT85" s="566"/>
      <c r="AU85" s="566"/>
      <c r="AV85" s="566"/>
      <c r="AW85" s="566"/>
      <c r="AX85" s="567"/>
      <c r="AZ85" s="10"/>
    </row>
    <row r="86" spans="1:52" ht="24.75" customHeight="1" x14ac:dyDescent="0.15">
      <c r="A86" s="568" t="s">
        <v>246</v>
      </c>
      <c r="B86" s="568"/>
      <c r="C86" s="568"/>
      <c r="D86" s="568"/>
      <c r="E86" s="569" t="s">
        <v>586</v>
      </c>
      <c r="F86" s="570"/>
      <c r="G86" s="570"/>
      <c r="H86" s="570"/>
      <c r="I86" s="570"/>
      <c r="J86" s="570"/>
      <c r="K86" s="570"/>
      <c r="L86" s="570"/>
      <c r="M86" s="570"/>
      <c r="N86" s="570"/>
      <c r="O86" s="570"/>
      <c r="P86" s="571"/>
      <c r="Q86" s="569"/>
      <c r="R86" s="570"/>
      <c r="S86" s="570"/>
      <c r="T86" s="570"/>
      <c r="U86" s="570"/>
      <c r="V86" s="570"/>
      <c r="W86" s="570"/>
      <c r="X86" s="570"/>
      <c r="Y86" s="570"/>
      <c r="Z86" s="570"/>
      <c r="AA86" s="570"/>
      <c r="AB86" s="571"/>
      <c r="AC86" s="569"/>
      <c r="AD86" s="570"/>
      <c r="AE86" s="570"/>
      <c r="AF86" s="570"/>
      <c r="AG86" s="570"/>
      <c r="AH86" s="570"/>
      <c r="AI86" s="570"/>
      <c r="AJ86" s="570"/>
      <c r="AK86" s="570"/>
      <c r="AL86" s="570"/>
      <c r="AM86" s="570"/>
      <c r="AN86" s="571"/>
      <c r="AO86" s="569"/>
      <c r="AP86" s="570"/>
      <c r="AQ86" s="570"/>
      <c r="AR86" s="570"/>
      <c r="AS86" s="570"/>
      <c r="AT86" s="570"/>
      <c r="AU86" s="570"/>
      <c r="AV86" s="570"/>
      <c r="AW86" s="570"/>
      <c r="AX86" s="572"/>
    </row>
    <row r="87" spans="1:52" ht="24.75" customHeight="1" x14ac:dyDescent="0.15">
      <c r="A87" s="568" t="s">
        <v>385</v>
      </c>
      <c r="B87" s="568"/>
      <c r="C87" s="568"/>
      <c r="D87" s="568"/>
      <c r="E87" s="575" t="s">
        <v>570</v>
      </c>
      <c r="F87" s="576"/>
      <c r="G87" s="576"/>
      <c r="H87" s="68" t="str">
        <f>IF(E87="","","-")</f>
        <v>-</v>
      </c>
      <c r="I87" s="576"/>
      <c r="J87" s="576"/>
      <c r="K87" s="68" t="str">
        <f>IF(I87="","","-")</f>
        <v/>
      </c>
      <c r="L87" s="72">
        <v>98</v>
      </c>
      <c r="M87" s="72"/>
      <c r="N87" s="68" t="str">
        <f>IF(O87="","","-")</f>
        <v/>
      </c>
      <c r="O87" s="573"/>
      <c r="P87" s="574"/>
      <c r="Q87" s="575"/>
      <c r="R87" s="576"/>
      <c r="S87" s="576"/>
      <c r="T87" s="68" t="str">
        <f>IF(Q87="","","-")</f>
        <v/>
      </c>
      <c r="U87" s="576"/>
      <c r="V87" s="576"/>
      <c r="W87" s="68" t="str">
        <f>IF(U87="","","-")</f>
        <v/>
      </c>
      <c r="X87" s="72"/>
      <c r="Y87" s="72"/>
      <c r="Z87" s="68" t="str">
        <f>IF(AA87="","","-")</f>
        <v/>
      </c>
      <c r="AA87" s="573"/>
      <c r="AB87" s="574"/>
      <c r="AC87" s="575"/>
      <c r="AD87" s="576"/>
      <c r="AE87" s="576"/>
      <c r="AF87" s="68" t="str">
        <f>IF(AC87="","","-")</f>
        <v/>
      </c>
      <c r="AG87" s="576"/>
      <c r="AH87" s="576"/>
      <c r="AI87" s="68" t="str">
        <f>IF(AG87="","","-")</f>
        <v/>
      </c>
      <c r="AJ87" s="72"/>
      <c r="AK87" s="72"/>
      <c r="AL87" s="68" t="str">
        <f>IF(AM87="","","-")</f>
        <v/>
      </c>
      <c r="AM87" s="573"/>
      <c r="AN87" s="574"/>
      <c r="AO87" s="575"/>
      <c r="AP87" s="576"/>
      <c r="AQ87" s="68" t="str">
        <f>IF(AO87="","","-")</f>
        <v/>
      </c>
      <c r="AR87" s="576"/>
      <c r="AS87" s="576"/>
      <c r="AT87" s="68" t="str">
        <f>IF(AR87="","","-")</f>
        <v/>
      </c>
      <c r="AU87" s="72"/>
      <c r="AV87" s="72"/>
      <c r="AW87" s="68" t="str">
        <f>IF(AX87="","","-")</f>
        <v/>
      </c>
      <c r="AX87" s="70"/>
    </row>
    <row r="88" spans="1:52" ht="24.75" customHeight="1" x14ac:dyDescent="0.15">
      <c r="A88" s="568" t="s">
        <v>560</v>
      </c>
      <c r="B88" s="568"/>
      <c r="C88" s="568"/>
      <c r="D88" s="568"/>
      <c r="E88" s="575" t="s">
        <v>570</v>
      </c>
      <c r="F88" s="576"/>
      <c r="G88" s="576"/>
      <c r="H88" s="68"/>
      <c r="I88" s="576"/>
      <c r="J88" s="576"/>
      <c r="K88" s="68"/>
      <c r="L88" s="72">
        <v>96</v>
      </c>
      <c r="M88" s="72"/>
      <c r="N88" s="68" t="str">
        <f>IF(O88="","","-")</f>
        <v/>
      </c>
      <c r="O88" s="573"/>
      <c r="P88" s="574"/>
      <c r="Q88" s="575"/>
      <c r="R88" s="576"/>
      <c r="S88" s="576"/>
      <c r="T88" s="68" t="str">
        <f>IF(Q88="","","-")</f>
        <v/>
      </c>
      <c r="U88" s="576"/>
      <c r="V88" s="576"/>
      <c r="W88" s="68" t="str">
        <f>IF(U88="","","-")</f>
        <v/>
      </c>
      <c r="X88" s="72"/>
      <c r="Y88" s="72"/>
      <c r="Z88" s="68" t="str">
        <f>IF(AA88="","","-")</f>
        <v/>
      </c>
      <c r="AA88" s="573"/>
      <c r="AB88" s="574"/>
      <c r="AC88" s="575"/>
      <c r="AD88" s="576"/>
      <c r="AE88" s="576"/>
      <c r="AF88" s="68" t="str">
        <f>IF(AC88="","","-")</f>
        <v/>
      </c>
      <c r="AG88" s="576"/>
      <c r="AH88" s="576"/>
      <c r="AI88" s="68" t="str">
        <f>IF(AG88="","","-")</f>
        <v/>
      </c>
      <c r="AJ88" s="72"/>
      <c r="AK88" s="72"/>
      <c r="AL88" s="68" t="str">
        <f>IF(AM88="","","-")</f>
        <v/>
      </c>
      <c r="AM88" s="573"/>
      <c r="AN88" s="574"/>
      <c r="AO88" s="575"/>
      <c r="AP88" s="576"/>
      <c r="AQ88" s="68" t="str">
        <f>IF(AO88="","","-")</f>
        <v/>
      </c>
      <c r="AR88" s="576"/>
      <c r="AS88" s="576"/>
      <c r="AT88" s="68" t="str">
        <f>IF(AR88="","","-")</f>
        <v/>
      </c>
      <c r="AU88" s="72"/>
      <c r="AV88" s="72"/>
      <c r="AW88" s="68" t="str">
        <f>IF(AX88="","","-")</f>
        <v/>
      </c>
      <c r="AX88" s="70"/>
    </row>
    <row r="89" spans="1:52" ht="24.75" customHeight="1" x14ac:dyDescent="0.15">
      <c r="A89" s="568" t="s">
        <v>353</v>
      </c>
      <c r="B89" s="568"/>
      <c r="C89" s="568"/>
      <c r="D89" s="568"/>
      <c r="E89" s="578">
        <v>2021</v>
      </c>
      <c r="F89" s="100"/>
      <c r="G89" s="576" t="s">
        <v>588</v>
      </c>
      <c r="H89" s="576"/>
      <c r="I89" s="576"/>
      <c r="J89" s="100">
        <v>20</v>
      </c>
      <c r="K89" s="100"/>
      <c r="L89" s="72">
        <v>109</v>
      </c>
      <c r="M89" s="72"/>
      <c r="N89" s="72"/>
      <c r="O89" s="100"/>
      <c r="P89" s="100"/>
      <c r="Q89" s="578"/>
      <c r="R89" s="100"/>
      <c r="S89" s="576"/>
      <c r="T89" s="576"/>
      <c r="U89" s="576"/>
      <c r="V89" s="100"/>
      <c r="W89" s="100"/>
      <c r="X89" s="72"/>
      <c r="Y89" s="72"/>
      <c r="Z89" s="72"/>
      <c r="AA89" s="100"/>
      <c r="AB89" s="577"/>
      <c r="AC89" s="578"/>
      <c r="AD89" s="100"/>
      <c r="AE89" s="576"/>
      <c r="AF89" s="576"/>
      <c r="AG89" s="576"/>
      <c r="AH89" s="100"/>
      <c r="AI89" s="100"/>
      <c r="AJ89" s="72"/>
      <c r="AK89" s="72"/>
      <c r="AL89" s="72"/>
      <c r="AM89" s="100"/>
      <c r="AN89" s="577"/>
      <c r="AO89" s="578"/>
      <c r="AP89" s="100"/>
      <c r="AQ89" s="576"/>
      <c r="AR89" s="576"/>
      <c r="AS89" s="576"/>
      <c r="AT89" s="100"/>
      <c r="AU89" s="100"/>
      <c r="AV89" s="72"/>
      <c r="AW89" s="72"/>
      <c r="AX89" s="70"/>
    </row>
    <row r="90" spans="1:52" ht="28.35" customHeight="1" x14ac:dyDescent="0.15">
      <c r="A90" s="209" t="s">
        <v>240</v>
      </c>
      <c r="B90" s="210"/>
      <c r="C90" s="210"/>
      <c r="D90" s="210"/>
      <c r="E90" s="210"/>
      <c r="F90" s="211"/>
      <c r="G90" s="56" t="s">
        <v>562</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2" ht="28.35" customHeight="1" x14ac:dyDescent="0.15">
      <c r="A91" s="209"/>
      <c r="B91" s="210"/>
      <c r="C91" s="210"/>
      <c r="D91" s="210"/>
      <c r="E91" s="210"/>
      <c r="F91" s="21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2" ht="28.35" customHeight="1" x14ac:dyDescent="0.15">
      <c r="A92" s="209"/>
      <c r="B92" s="210"/>
      <c r="C92" s="210"/>
      <c r="D92" s="210"/>
      <c r="E92" s="210"/>
      <c r="F92" s="21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2" ht="28.35" customHeight="1" x14ac:dyDescent="0.15">
      <c r="A93" s="209"/>
      <c r="B93" s="210"/>
      <c r="C93" s="210"/>
      <c r="D93" s="210"/>
      <c r="E93" s="210"/>
      <c r="F93" s="21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7.75" customHeight="1" x14ac:dyDescent="0.15">
      <c r="A94" s="209"/>
      <c r="B94" s="210"/>
      <c r="C94" s="210"/>
      <c r="D94" s="210"/>
      <c r="E94" s="210"/>
      <c r="F94" s="21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09"/>
      <c r="B95" s="210"/>
      <c r="C95" s="210"/>
      <c r="D95" s="210"/>
      <c r="E95" s="210"/>
      <c r="F95" s="21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09"/>
      <c r="B96" s="210"/>
      <c r="C96" s="210"/>
      <c r="D96" s="210"/>
      <c r="E96" s="210"/>
      <c r="F96" s="21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209"/>
      <c r="B97" s="210"/>
      <c r="C97" s="210"/>
      <c r="D97" s="210"/>
      <c r="E97" s="210"/>
      <c r="F97" s="21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09"/>
      <c r="B98" s="210"/>
      <c r="C98" s="210"/>
      <c r="D98" s="210"/>
      <c r="E98" s="210"/>
      <c r="F98" s="21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09"/>
      <c r="B99" s="210"/>
      <c r="C99" s="210"/>
      <c r="D99" s="210"/>
      <c r="E99" s="210"/>
      <c r="F99" s="21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09"/>
      <c r="B100" s="210"/>
      <c r="C100" s="210"/>
      <c r="D100" s="210"/>
      <c r="E100" s="210"/>
      <c r="F100" s="21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09"/>
      <c r="B101" s="210"/>
      <c r="C101" s="210"/>
      <c r="D101" s="210"/>
      <c r="E101" s="210"/>
      <c r="F101" s="21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09"/>
      <c r="B102" s="210"/>
      <c r="C102" s="210"/>
      <c r="D102" s="210"/>
      <c r="E102" s="210"/>
      <c r="F102" s="21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15">
      <c r="A103" s="209"/>
      <c r="B103" s="210"/>
      <c r="C103" s="210"/>
      <c r="D103" s="210"/>
      <c r="E103" s="210"/>
      <c r="F103" s="21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09"/>
      <c r="B104" s="210"/>
      <c r="C104" s="210"/>
      <c r="D104" s="210"/>
      <c r="E104" s="210"/>
      <c r="F104" s="21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09"/>
      <c r="B105" s="210"/>
      <c r="C105" s="210"/>
      <c r="D105" s="210"/>
      <c r="E105" s="210"/>
      <c r="F105" s="21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09"/>
      <c r="B106" s="210"/>
      <c r="C106" s="210"/>
      <c r="D106" s="210"/>
      <c r="E106" s="210"/>
      <c r="F106" s="21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52.5" customHeight="1" x14ac:dyDescent="0.15">
      <c r="A107" s="209"/>
      <c r="B107" s="210"/>
      <c r="C107" s="210"/>
      <c r="D107" s="210"/>
      <c r="E107" s="210"/>
      <c r="F107" s="21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x14ac:dyDescent="0.15">
      <c r="A108" s="209"/>
      <c r="B108" s="210"/>
      <c r="C108" s="210"/>
      <c r="D108" s="210"/>
      <c r="E108" s="210"/>
      <c r="F108" s="21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52.5" customHeight="1" x14ac:dyDescent="0.15">
      <c r="A109" s="209"/>
      <c r="B109" s="210"/>
      <c r="C109" s="210"/>
      <c r="D109" s="210"/>
      <c r="E109" s="210"/>
      <c r="F109" s="21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9.25" customHeight="1" x14ac:dyDescent="0.15">
      <c r="A110" s="209"/>
      <c r="B110" s="210"/>
      <c r="C110" s="210"/>
      <c r="D110" s="210"/>
      <c r="E110" s="210"/>
      <c r="F110" s="21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18.600000000000001" customHeight="1" x14ac:dyDescent="0.15">
      <c r="A111" s="209"/>
      <c r="B111" s="210"/>
      <c r="C111" s="210"/>
      <c r="D111" s="210"/>
      <c r="E111" s="210"/>
      <c r="F111" s="21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thickBot="1" x14ac:dyDescent="0.2">
      <c r="A112" s="579"/>
      <c r="B112" s="580"/>
      <c r="C112" s="580"/>
      <c r="D112" s="580"/>
      <c r="E112" s="580"/>
      <c r="F112" s="581"/>
      <c r="G112" s="36"/>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8"/>
    </row>
    <row r="113" spans="1:51" ht="24.75" customHeight="1" x14ac:dyDescent="0.15">
      <c r="A113" s="582" t="s">
        <v>242</v>
      </c>
      <c r="B113" s="583"/>
      <c r="C113" s="583"/>
      <c r="D113" s="583"/>
      <c r="E113" s="583"/>
      <c r="F113" s="584"/>
      <c r="G113" s="588" t="s">
        <v>638</v>
      </c>
      <c r="H113" s="589"/>
      <c r="I113" s="589"/>
      <c r="J113" s="589"/>
      <c r="K113" s="589"/>
      <c r="L113" s="589"/>
      <c r="M113" s="589"/>
      <c r="N113" s="589"/>
      <c r="O113" s="589"/>
      <c r="P113" s="589"/>
      <c r="Q113" s="589"/>
      <c r="R113" s="589"/>
      <c r="S113" s="589"/>
      <c r="T113" s="589"/>
      <c r="U113" s="589"/>
      <c r="V113" s="589"/>
      <c r="W113" s="589"/>
      <c r="X113" s="589"/>
      <c r="Y113" s="589"/>
      <c r="Z113" s="589"/>
      <c r="AA113" s="589"/>
      <c r="AB113" s="590"/>
      <c r="AC113" s="588" t="s">
        <v>639</v>
      </c>
      <c r="AD113" s="589"/>
      <c r="AE113" s="589"/>
      <c r="AF113" s="589"/>
      <c r="AG113" s="589"/>
      <c r="AH113" s="589"/>
      <c r="AI113" s="589"/>
      <c r="AJ113" s="589"/>
      <c r="AK113" s="589"/>
      <c r="AL113" s="589"/>
      <c r="AM113" s="589"/>
      <c r="AN113" s="589"/>
      <c r="AO113" s="589"/>
      <c r="AP113" s="589"/>
      <c r="AQ113" s="589"/>
      <c r="AR113" s="589"/>
      <c r="AS113" s="589"/>
      <c r="AT113" s="589"/>
      <c r="AU113" s="589"/>
      <c r="AV113" s="589"/>
      <c r="AW113" s="589"/>
      <c r="AX113" s="591"/>
    </row>
    <row r="114" spans="1:51" ht="24.75" customHeight="1" x14ac:dyDescent="0.15">
      <c r="A114" s="585"/>
      <c r="B114" s="586"/>
      <c r="C114" s="586"/>
      <c r="D114" s="586"/>
      <c r="E114" s="586"/>
      <c r="F114" s="587"/>
      <c r="G114" s="90" t="s">
        <v>15</v>
      </c>
      <c r="H114" s="592"/>
      <c r="I114" s="592"/>
      <c r="J114" s="592"/>
      <c r="K114" s="592"/>
      <c r="L114" s="593" t="s">
        <v>16</v>
      </c>
      <c r="M114" s="592"/>
      <c r="N114" s="592"/>
      <c r="O114" s="592"/>
      <c r="P114" s="592"/>
      <c r="Q114" s="592"/>
      <c r="R114" s="592"/>
      <c r="S114" s="592"/>
      <c r="T114" s="592"/>
      <c r="U114" s="592"/>
      <c r="V114" s="592"/>
      <c r="W114" s="592"/>
      <c r="X114" s="594"/>
      <c r="Y114" s="605" t="s">
        <v>17</v>
      </c>
      <c r="Z114" s="606"/>
      <c r="AA114" s="606"/>
      <c r="AB114" s="607"/>
      <c r="AC114" s="90" t="s">
        <v>15</v>
      </c>
      <c r="AD114" s="592"/>
      <c r="AE114" s="592"/>
      <c r="AF114" s="592"/>
      <c r="AG114" s="592"/>
      <c r="AH114" s="593" t="s">
        <v>16</v>
      </c>
      <c r="AI114" s="592"/>
      <c r="AJ114" s="592"/>
      <c r="AK114" s="592"/>
      <c r="AL114" s="592"/>
      <c r="AM114" s="592"/>
      <c r="AN114" s="592"/>
      <c r="AO114" s="592"/>
      <c r="AP114" s="592"/>
      <c r="AQ114" s="592"/>
      <c r="AR114" s="592"/>
      <c r="AS114" s="592"/>
      <c r="AT114" s="594"/>
      <c r="AU114" s="605" t="s">
        <v>17</v>
      </c>
      <c r="AV114" s="606"/>
      <c r="AW114" s="606"/>
      <c r="AX114" s="608"/>
    </row>
    <row r="115" spans="1:51" ht="24.75" customHeight="1" x14ac:dyDescent="0.15">
      <c r="A115" s="585"/>
      <c r="B115" s="586"/>
      <c r="C115" s="586"/>
      <c r="D115" s="586"/>
      <c r="E115" s="586"/>
      <c r="F115" s="587"/>
      <c r="G115" s="609" t="s">
        <v>606</v>
      </c>
      <c r="H115" s="610"/>
      <c r="I115" s="610"/>
      <c r="J115" s="610"/>
      <c r="K115" s="611"/>
      <c r="L115" s="612" t="s">
        <v>611</v>
      </c>
      <c r="M115" s="613"/>
      <c r="N115" s="613"/>
      <c r="O115" s="613"/>
      <c r="P115" s="613"/>
      <c r="Q115" s="613"/>
      <c r="R115" s="613"/>
      <c r="S115" s="613"/>
      <c r="T115" s="613"/>
      <c r="U115" s="613"/>
      <c r="V115" s="613"/>
      <c r="W115" s="613"/>
      <c r="X115" s="614"/>
      <c r="Y115" s="615">
        <v>2123</v>
      </c>
      <c r="Z115" s="616"/>
      <c r="AA115" s="616"/>
      <c r="AB115" s="617"/>
      <c r="AC115" s="609" t="s">
        <v>606</v>
      </c>
      <c r="AD115" s="610"/>
      <c r="AE115" s="610"/>
      <c r="AF115" s="610"/>
      <c r="AG115" s="611"/>
      <c r="AH115" s="612" t="s">
        <v>616</v>
      </c>
      <c r="AI115" s="613"/>
      <c r="AJ115" s="613"/>
      <c r="AK115" s="613"/>
      <c r="AL115" s="613"/>
      <c r="AM115" s="613"/>
      <c r="AN115" s="613"/>
      <c r="AO115" s="613"/>
      <c r="AP115" s="613"/>
      <c r="AQ115" s="613"/>
      <c r="AR115" s="613"/>
      <c r="AS115" s="613"/>
      <c r="AT115" s="614"/>
      <c r="AU115" s="615">
        <v>1961</v>
      </c>
      <c r="AV115" s="616"/>
      <c r="AW115" s="616"/>
      <c r="AX115" s="618"/>
    </row>
    <row r="116" spans="1:51" ht="24.75" customHeight="1" x14ac:dyDescent="0.15">
      <c r="A116" s="585"/>
      <c r="B116" s="586"/>
      <c r="C116" s="586"/>
      <c r="D116" s="586"/>
      <c r="E116" s="586"/>
      <c r="F116" s="587"/>
      <c r="G116" s="595" t="s">
        <v>607</v>
      </c>
      <c r="H116" s="596"/>
      <c r="I116" s="596"/>
      <c r="J116" s="596"/>
      <c r="K116" s="597"/>
      <c r="L116" s="598" t="s">
        <v>612</v>
      </c>
      <c r="M116" s="599"/>
      <c r="N116" s="599"/>
      <c r="O116" s="599"/>
      <c r="P116" s="599"/>
      <c r="Q116" s="599"/>
      <c r="R116" s="599"/>
      <c r="S116" s="599"/>
      <c r="T116" s="599"/>
      <c r="U116" s="599"/>
      <c r="V116" s="599"/>
      <c r="W116" s="599"/>
      <c r="X116" s="600"/>
      <c r="Y116" s="601">
        <v>166</v>
      </c>
      <c r="Z116" s="602"/>
      <c r="AA116" s="602"/>
      <c r="AB116" s="603"/>
      <c r="AC116" s="595" t="s">
        <v>658</v>
      </c>
      <c r="AD116" s="596"/>
      <c r="AE116" s="596"/>
      <c r="AF116" s="596"/>
      <c r="AG116" s="597"/>
      <c r="AH116" s="598" t="s">
        <v>658</v>
      </c>
      <c r="AI116" s="599"/>
      <c r="AJ116" s="599"/>
      <c r="AK116" s="599"/>
      <c r="AL116" s="599"/>
      <c r="AM116" s="599"/>
      <c r="AN116" s="599"/>
      <c r="AO116" s="599"/>
      <c r="AP116" s="599"/>
      <c r="AQ116" s="599"/>
      <c r="AR116" s="599"/>
      <c r="AS116" s="599"/>
      <c r="AT116" s="600"/>
      <c r="AU116" s="601" t="s">
        <v>658</v>
      </c>
      <c r="AV116" s="602"/>
      <c r="AW116" s="602"/>
      <c r="AX116" s="604"/>
    </row>
    <row r="117" spans="1:51" ht="24.75" customHeight="1" x14ac:dyDescent="0.15">
      <c r="A117" s="585"/>
      <c r="B117" s="586"/>
      <c r="C117" s="586"/>
      <c r="D117" s="586"/>
      <c r="E117" s="586"/>
      <c r="F117" s="587"/>
      <c r="G117" s="595" t="s">
        <v>608</v>
      </c>
      <c r="H117" s="596"/>
      <c r="I117" s="596"/>
      <c r="J117" s="596"/>
      <c r="K117" s="597"/>
      <c r="L117" s="598" t="s">
        <v>613</v>
      </c>
      <c r="M117" s="599"/>
      <c r="N117" s="599"/>
      <c r="O117" s="599"/>
      <c r="P117" s="599"/>
      <c r="Q117" s="599"/>
      <c r="R117" s="599"/>
      <c r="S117" s="599"/>
      <c r="T117" s="599"/>
      <c r="U117" s="599"/>
      <c r="V117" s="599"/>
      <c r="W117" s="599"/>
      <c r="X117" s="600"/>
      <c r="Y117" s="601">
        <v>91</v>
      </c>
      <c r="Z117" s="602"/>
      <c r="AA117" s="602"/>
      <c r="AB117" s="603"/>
      <c r="AC117" s="595" t="s">
        <v>658</v>
      </c>
      <c r="AD117" s="596"/>
      <c r="AE117" s="596"/>
      <c r="AF117" s="596"/>
      <c r="AG117" s="597"/>
      <c r="AH117" s="598" t="s">
        <v>658</v>
      </c>
      <c r="AI117" s="599"/>
      <c r="AJ117" s="599"/>
      <c r="AK117" s="599"/>
      <c r="AL117" s="599"/>
      <c r="AM117" s="599"/>
      <c r="AN117" s="599"/>
      <c r="AO117" s="599"/>
      <c r="AP117" s="599"/>
      <c r="AQ117" s="599"/>
      <c r="AR117" s="599"/>
      <c r="AS117" s="599"/>
      <c r="AT117" s="600"/>
      <c r="AU117" s="601" t="s">
        <v>658</v>
      </c>
      <c r="AV117" s="602"/>
      <c r="AW117" s="602"/>
      <c r="AX117" s="604"/>
    </row>
    <row r="118" spans="1:51" ht="24.75" customHeight="1" x14ac:dyDescent="0.15">
      <c r="A118" s="585"/>
      <c r="B118" s="586"/>
      <c r="C118" s="586"/>
      <c r="D118" s="586"/>
      <c r="E118" s="586"/>
      <c r="F118" s="587"/>
      <c r="G118" s="595" t="s">
        <v>609</v>
      </c>
      <c r="H118" s="596"/>
      <c r="I118" s="596"/>
      <c r="J118" s="596"/>
      <c r="K118" s="597"/>
      <c r="L118" s="598" t="s">
        <v>614</v>
      </c>
      <c r="M118" s="599"/>
      <c r="N118" s="599"/>
      <c r="O118" s="599"/>
      <c r="P118" s="599"/>
      <c r="Q118" s="599"/>
      <c r="R118" s="599"/>
      <c r="S118" s="599"/>
      <c r="T118" s="599"/>
      <c r="U118" s="599"/>
      <c r="V118" s="599"/>
      <c r="W118" s="599"/>
      <c r="X118" s="600"/>
      <c r="Y118" s="601">
        <v>11</v>
      </c>
      <c r="Z118" s="602"/>
      <c r="AA118" s="602"/>
      <c r="AB118" s="603"/>
      <c r="AC118" s="595" t="s">
        <v>658</v>
      </c>
      <c r="AD118" s="596"/>
      <c r="AE118" s="596"/>
      <c r="AF118" s="596"/>
      <c r="AG118" s="597"/>
      <c r="AH118" s="598" t="s">
        <v>658</v>
      </c>
      <c r="AI118" s="599"/>
      <c r="AJ118" s="599"/>
      <c r="AK118" s="599"/>
      <c r="AL118" s="599"/>
      <c r="AM118" s="599"/>
      <c r="AN118" s="599"/>
      <c r="AO118" s="599"/>
      <c r="AP118" s="599"/>
      <c r="AQ118" s="599"/>
      <c r="AR118" s="599"/>
      <c r="AS118" s="599"/>
      <c r="AT118" s="600"/>
      <c r="AU118" s="601" t="s">
        <v>658</v>
      </c>
      <c r="AV118" s="602"/>
      <c r="AW118" s="602"/>
      <c r="AX118" s="604"/>
    </row>
    <row r="119" spans="1:51" ht="24.75" customHeight="1" x14ac:dyDescent="0.15">
      <c r="A119" s="585"/>
      <c r="B119" s="586"/>
      <c r="C119" s="586"/>
      <c r="D119" s="586"/>
      <c r="E119" s="586"/>
      <c r="F119" s="587"/>
      <c r="G119" s="595" t="s">
        <v>610</v>
      </c>
      <c r="H119" s="596"/>
      <c r="I119" s="596"/>
      <c r="J119" s="596"/>
      <c r="K119" s="597"/>
      <c r="L119" s="598" t="s">
        <v>615</v>
      </c>
      <c r="M119" s="599"/>
      <c r="N119" s="599"/>
      <c r="O119" s="599"/>
      <c r="P119" s="599"/>
      <c r="Q119" s="599"/>
      <c r="R119" s="599"/>
      <c r="S119" s="599"/>
      <c r="T119" s="599"/>
      <c r="U119" s="599"/>
      <c r="V119" s="599"/>
      <c r="W119" s="599"/>
      <c r="X119" s="600"/>
      <c r="Y119" s="601">
        <v>3</v>
      </c>
      <c r="Z119" s="602"/>
      <c r="AA119" s="602"/>
      <c r="AB119" s="603"/>
      <c r="AC119" s="595" t="s">
        <v>658</v>
      </c>
      <c r="AD119" s="596"/>
      <c r="AE119" s="596"/>
      <c r="AF119" s="596"/>
      <c r="AG119" s="597"/>
      <c r="AH119" s="598" t="s">
        <v>658</v>
      </c>
      <c r="AI119" s="599"/>
      <c r="AJ119" s="599"/>
      <c r="AK119" s="599"/>
      <c r="AL119" s="599"/>
      <c r="AM119" s="599"/>
      <c r="AN119" s="599"/>
      <c r="AO119" s="599"/>
      <c r="AP119" s="599"/>
      <c r="AQ119" s="599"/>
      <c r="AR119" s="599"/>
      <c r="AS119" s="599"/>
      <c r="AT119" s="600"/>
      <c r="AU119" s="601" t="s">
        <v>658</v>
      </c>
      <c r="AV119" s="602"/>
      <c r="AW119" s="602"/>
      <c r="AX119" s="604"/>
    </row>
    <row r="120" spans="1:51" ht="24.75" customHeight="1" x14ac:dyDescent="0.15">
      <c r="A120" s="585"/>
      <c r="B120" s="586"/>
      <c r="C120" s="586"/>
      <c r="D120" s="586"/>
      <c r="E120" s="586"/>
      <c r="F120" s="587"/>
      <c r="G120" s="619" t="s">
        <v>18</v>
      </c>
      <c r="H120" s="620"/>
      <c r="I120" s="620"/>
      <c r="J120" s="620"/>
      <c r="K120" s="620"/>
      <c r="L120" s="621"/>
      <c r="M120" s="622"/>
      <c r="N120" s="622"/>
      <c r="O120" s="622"/>
      <c r="P120" s="622"/>
      <c r="Q120" s="622"/>
      <c r="R120" s="622"/>
      <c r="S120" s="622"/>
      <c r="T120" s="622"/>
      <c r="U120" s="622"/>
      <c r="V120" s="622"/>
      <c r="W120" s="622"/>
      <c r="X120" s="623"/>
      <c r="Y120" s="624">
        <f>SUM(Y115:AB119)</f>
        <v>2394</v>
      </c>
      <c r="Z120" s="625"/>
      <c r="AA120" s="625"/>
      <c r="AB120" s="626"/>
      <c r="AC120" s="619" t="s">
        <v>18</v>
      </c>
      <c r="AD120" s="620"/>
      <c r="AE120" s="620"/>
      <c r="AF120" s="620"/>
      <c r="AG120" s="620"/>
      <c r="AH120" s="621"/>
      <c r="AI120" s="622"/>
      <c r="AJ120" s="622"/>
      <c r="AK120" s="622"/>
      <c r="AL120" s="622"/>
      <c r="AM120" s="622"/>
      <c r="AN120" s="622"/>
      <c r="AO120" s="622"/>
      <c r="AP120" s="622"/>
      <c r="AQ120" s="622"/>
      <c r="AR120" s="622"/>
      <c r="AS120" s="622"/>
      <c r="AT120" s="623"/>
      <c r="AU120" s="624">
        <f>SUM(AU115:AX119)</f>
        <v>1961</v>
      </c>
      <c r="AV120" s="625"/>
      <c r="AW120" s="625"/>
      <c r="AX120" s="627"/>
    </row>
    <row r="121" spans="1:51" ht="24.75"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24.6" customHeight="1" x14ac:dyDescent="0.15"/>
    <row r="123" spans="1:51" ht="24.75" customHeight="1" x14ac:dyDescent="0.15">
      <c r="A123" s="9"/>
      <c r="B123" s="1" t="s">
        <v>26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15">
      <c r="A124" s="9"/>
      <c r="B124" s="39" t="s">
        <v>223</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15">
      <c r="A125" s="628"/>
      <c r="B125" s="628"/>
      <c r="C125" s="628" t="s">
        <v>24</v>
      </c>
      <c r="D125" s="628"/>
      <c r="E125" s="628"/>
      <c r="F125" s="628"/>
      <c r="G125" s="628"/>
      <c r="H125" s="628"/>
      <c r="I125" s="628"/>
      <c r="J125" s="629" t="s">
        <v>188</v>
      </c>
      <c r="K125" s="568"/>
      <c r="L125" s="568"/>
      <c r="M125" s="568"/>
      <c r="N125" s="568"/>
      <c r="O125" s="568"/>
      <c r="P125" s="630" t="s">
        <v>25</v>
      </c>
      <c r="Q125" s="630"/>
      <c r="R125" s="630"/>
      <c r="S125" s="630"/>
      <c r="T125" s="630"/>
      <c r="U125" s="630"/>
      <c r="V125" s="630"/>
      <c r="W125" s="630"/>
      <c r="X125" s="630"/>
      <c r="Y125" s="631" t="s">
        <v>187</v>
      </c>
      <c r="Z125" s="632"/>
      <c r="AA125" s="632"/>
      <c r="AB125" s="632"/>
      <c r="AC125" s="629" t="s">
        <v>215</v>
      </c>
      <c r="AD125" s="629"/>
      <c r="AE125" s="629"/>
      <c r="AF125" s="629"/>
      <c r="AG125" s="629"/>
      <c r="AH125" s="631" t="s">
        <v>228</v>
      </c>
      <c r="AI125" s="628"/>
      <c r="AJ125" s="628"/>
      <c r="AK125" s="628"/>
      <c r="AL125" s="628" t="s">
        <v>19</v>
      </c>
      <c r="AM125" s="628"/>
      <c r="AN125" s="628"/>
      <c r="AO125" s="633"/>
      <c r="AP125" s="634" t="s">
        <v>189</v>
      </c>
      <c r="AQ125" s="634"/>
      <c r="AR125" s="634"/>
      <c r="AS125" s="634"/>
      <c r="AT125" s="634"/>
      <c r="AU125" s="634"/>
      <c r="AV125" s="634"/>
      <c r="AW125" s="634"/>
      <c r="AX125" s="634"/>
    </row>
    <row r="126" spans="1:51" ht="30" customHeight="1" x14ac:dyDescent="0.15">
      <c r="A126" s="635">
        <v>1</v>
      </c>
      <c r="B126" s="635">
        <v>1</v>
      </c>
      <c r="C126" s="636" t="s">
        <v>644</v>
      </c>
      <c r="D126" s="637"/>
      <c r="E126" s="637"/>
      <c r="F126" s="637"/>
      <c r="G126" s="637"/>
      <c r="H126" s="637"/>
      <c r="I126" s="637"/>
      <c r="J126" s="638">
        <v>6360005001332</v>
      </c>
      <c r="K126" s="639"/>
      <c r="L126" s="639"/>
      <c r="M126" s="639"/>
      <c r="N126" s="639"/>
      <c r="O126" s="639"/>
      <c r="P126" s="640" t="s">
        <v>617</v>
      </c>
      <c r="Q126" s="640"/>
      <c r="R126" s="640"/>
      <c r="S126" s="640"/>
      <c r="T126" s="640"/>
      <c r="U126" s="640"/>
      <c r="V126" s="640"/>
      <c r="W126" s="640"/>
      <c r="X126" s="640"/>
      <c r="Y126" s="641">
        <v>2394</v>
      </c>
      <c r="Z126" s="642"/>
      <c r="AA126" s="642"/>
      <c r="AB126" s="643"/>
      <c r="AC126" s="644" t="s">
        <v>618</v>
      </c>
      <c r="AD126" s="645"/>
      <c r="AE126" s="645"/>
      <c r="AF126" s="645"/>
      <c r="AG126" s="645"/>
      <c r="AH126" s="646" t="s">
        <v>636</v>
      </c>
      <c r="AI126" s="647"/>
      <c r="AJ126" s="647"/>
      <c r="AK126" s="647"/>
      <c r="AL126" s="648" t="s">
        <v>636</v>
      </c>
      <c r="AM126" s="649"/>
      <c r="AN126" s="649"/>
      <c r="AO126" s="650"/>
      <c r="AP126" s="651" t="s">
        <v>636</v>
      </c>
      <c r="AQ126" s="651"/>
      <c r="AR126" s="651"/>
      <c r="AS126" s="651"/>
      <c r="AT126" s="651"/>
      <c r="AU126" s="651"/>
      <c r="AV126" s="651"/>
      <c r="AW126" s="651"/>
      <c r="AX126" s="651"/>
    </row>
    <row r="127" spans="1:51" ht="24.75" customHeight="1" x14ac:dyDescent="0.15">
      <c r="A127" s="44"/>
      <c r="B127" s="44"/>
      <c r="C127" s="44"/>
      <c r="D127" s="44"/>
      <c r="E127" s="44"/>
      <c r="F127" s="44"/>
      <c r="G127" s="44"/>
      <c r="H127" s="44"/>
      <c r="I127" s="44"/>
      <c r="J127" s="45"/>
      <c r="K127" s="45"/>
      <c r="L127" s="45"/>
      <c r="M127" s="45"/>
      <c r="N127" s="45"/>
      <c r="O127" s="45"/>
      <c r="P127" s="46"/>
      <c r="Q127" s="46"/>
      <c r="R127" s="46"/>
      <c r="S127" s="46"/>
      <c r="T127" s="46"/>
      <c r="U127" s="46"/>
      <c r="V127" s="46"/>
      <c r="W127" s="46"/>
      <c r="X127" s="46"/>
      <c r="Y127" s="47"/>
      <c r="Z127" s="47"/>
      <c r="AA127" s="47"/>
      <c r="AB127" s="47"/>
      <c r="AC127" s="47"/>
      <c r="AD127" s="47"/>
      <c r="AE127" s="47"/>
      <c r="AF127" s="47"/>
      <c r="AG127" s="47"/>
      <c r="AH127" s="47"/>
      <c r="AI127" s="47"/>
      <c r="AJ127" s="47"/>
      <c r="AK127" s="47"/>
      <c r="AL127" s="47"/>
      <c r="AM127" s="47"/>
      <c r="AN127" s="47"/>
      <c r="AO127" s="47"/>
      <c r="AP127" s="46"/>
      <c r="AQ127" s="46"/>
      <c r="AR127" s="46"/>
      <c r="AS127" s="46"/>
      <c r="AT127" s="46"/>
      <c r="AU127" s="46"/>
      <c r="AV127" s="46"/>
      <c r="AW127" s="46"/>
      <c r="AX127" s="46"/>
      <c r="AY127">
        <f>COUNTA($C$130)</f>
        <v>1</v>
      </c>
    </row>
    <row r="128" spans="1:51" ht="24.75" customHeight="1" x14ac:dyDescent="0.15">
      <c r="A128" s="44"/>
      <c r="B128" s="48" t="s">
        <v>167</v>
      </c>
      <c r="C128" s="44"/>
      <c r="D128" s="44"/>
      <c r="E128" s="44"/>
      <c r="F128" s="44"/>
      <c r="G128" s="44"/>
      <c r="H128" s="44"/>
      <c r="I128" s="44"/>
      <c r="J128" s="44"/>
      <c r="K128" s="44"/>
      <c r="L128" s="44"/>
      <c r="M128" s="44"/>
      <c r="N128" s="44"/>
      <c r="O128" s="44"/>
      <c r="P128" s="49"/>
      <c r="Q128" s="49"/>
      <c r="R128" s="49"/>
      <c r="S128" s="49"/>
      <c r="T128" s="49"/>
      <c r="U128" s="49"/>
      <c r="V128" s="49"/>
      <c r="W128" s="49"/>
      <c r="X128" s="49"/>
      <c r="Y128" s="50"/>
      <c r="Z128" s="50"/>
      <c r="AA128" s="50"/>
      <c r="AB128" s="50"/>
      <c r="AC128" s="50"/>
      <c r="AD128" s="50"/>
      <c r="AE128" s="50"/>
      <c r="AF128" s="50"/>
      <c r="AG128" s="50"/>
      <c r="AH128" s="50"/>
      <c r="AI128" s="50"/>
      <c r="AJ128" s="50"/>
      <c r="AK128" s="50"/>
      <c r="AL128" s="50"/>
      <c r="AM128" s="50"/>
      <c r="AN128" s="50"/>
      <c r="AO128" s="50"/>
      <c r="AP128" s="49"/>
      <c r="AQ128" s="49"/>
      <c r="AR128" s="49"/>
      <c r="AS128" s="49"/>
      <c r="AT128" s="49"/>
      <c r="AU128" s="49"/>
      <c r="AV128" s="49"/>
      <c r="AW128" s="49"/>
      <c r="AX128" s="49"/>
      <c r="AY128">
        <f>$AY$127</f>
        <v>1</v>
      </c>
    </row>
    <row r="129" spans="1:51" ht="59.25" customHeight="1" x14ac:dyDescent="0.15">
      <c r="A129" s="628"/>
      <c r="B129" s="628"/>
      <c r="C129" s="628" t="s">
        <v>24</v>
      </c>
      <c r="D129" s="628"/>
      <c r="E129" s="628"/>
      <c r="F129" s="628"/>
      <c r="G129" s="628"/>
      <c r="H129" s="628"/>
      <c r="I129" s="628"/>
      <c r="J129" s="629" t="s">
        <v>188</v>
      </c>
      <c r="K129" s="568"/>
      <c r="L129" s="568"/>
      <c r="M129" s="568"/>
      <c r="N129" s="568"/>
      <c r="O129" s="568"/>
      <c r="P129" s="630" t="s">
        <v>25</v>
      </c>
      <c r="Q129" s="630"/>
      <c r="R129" s="630"/>
      <c r="S129" s="630"/>
      <c r="T129" s="630"/>
      <c r="U129" s="630"/>
      <c r="V129" s="630"/>
      <c r="W129" s="630"/>
      <c r="X129" s="630"/>
      <c r="Y129" s="631" t="s">
        <v>187</v>
      </c>
      <c r="Z129" s="632"/>
      <c r="AA129" s="632"/>
      <c r="AB129" s="632"/>
      <c r="AC129" s="629" t="s">
        <v>215</v>
      </c>
      <c r="AD129" s="629"/>
      <c r="AE129" s="629"/>
      <c r="AF129" s="629"/>
      <c r="AG129" s="629"/>
      <c r="AH129" s="631" t="s">
        <v>228</v>
      </c>
      <c r="AI129" s="628"/>
      <c r="AJ129" s="628"/>
      <c r="AK129" s="628"/>
      <c r="AL129" s="628" t="s">
        <v>19</v>
      </c>
      <c r="AM129" s="628"/>
      <c r="AN129" s="628"/>
      <c r="AO129" s="633"/>
      <c r="AP129" s="634" t="s">
        <v>189</v>
      </c>
      <c r="AQ129" s="634"/>
      <c r="AR129" s="634"/>
      <c r="AS129" s="634"/>
      <c r="AT129" s="634"/>
      <c r="AU129" s="634"/>
      <c r="AV129" s="634"/>
      <c r="AW129" s="634"/>
      <c r="AX129" s="634"/>
      <c r="AY129">
        <f>$AY$127</f>
        <v>1</v>
      </c>
    </row>
    <row r="130" spans="1:51" ht="56.1" customHeight="1" x14ac:dyDescent="0.15">
      <c r="A130" s="635">
        <v>1</v>
      </c>
      <c r="B130" s="635">
        <v>1</v>
      </c>
      <c r="C130" s="636" t="s">
        <v>650</v>
      </c>
      <c r="D130" s="637"/>
      <c r="E130" s="637"/>
      <c r="F130" s="637"/>
      <c r="G130" s="637"/>
      <c r="H130" s="637"/>
      <c r="I130" s="637"/>
      <c r="J130" s="638">
        <v>1010401013565</v>
      </c>
      <c r="K130" s="639"/>
      <c r="L130" s="639"/>
      <c r="M130" s="639"/>
      <c r="N130" s="639"/>
      <c r="O130" s="639"/>
      <c r="P130" s="652" t="s">
        <v>649</v>
      </c>
      <c r="Q130" s="640"/>
      <c r="R130" s="640"/>
      <c r="S130" s="640"/>
      <c r="T130" s="640"/>
      <c r="U130" s="640"/>
      <c r="V130" s="640"/>
      <c r="W130" s="640"/>
      <c r="X130" s="640"/>
      <c r="Y130" s="641">
        <v>1961</v>
      </c>
      <c r="Z130" s="642"/>
      <c r="AA130" s="642"/>
      <c r="AB130" s="643"/>
      <c r="AC130" s="644" t="s">
        <v>230</v>
      </c>
      <c r="AD130" s="645"/>
      <c r="AE130" s="645"/>
      <c r="AF130" s="645"/>
      <c r="AG130" s="645"/>
      <c r="AH130" s="646" t="s">
        <v>577</v>
      </c>
      <c r="AI130" s="647"/>
      <c r="AJ130" s="647"/>
      <c r="AK130" s="647"/>
      <c r="AL130" s="648" t="s">
        <v>577</v>
      </c>
      <c r="AM130" s="649"/>
      <c r="AN130" s="649"/>
      <c r="AO130" s="650"/>
      <c r="AP130" s="651" t="s">
        <v>636</v>
      </c>
      <c r="AQ130" s="651"/>
      <c r="AR130" s="651"/>
      <c r="AS130" s="651"/>
      <c r="AT130" s="651"/>
      <c r="AU130" s="651"/>
      <c r="AV130" s="651"/>
      <c r="AW130" s="651"/>
      <c r="AX130" s="651"/>
      <c r="AY130">
        <f>$AY$127</f>
        <v>1</v>
      </c>
    </row>
    <row r="131" spans="1:51" ht="66.95" customHeight="1" x14ac:dyDescent="0.15">
      <c r="A131" s="635">
        <v>2</v>
      </c>
      <c r="B131" s="635">
        <v>1</v>
      </c>
      <c r="C131" s="636" t="s">
        <v>652</v>
      </c>
      <c r="D131" s="637"/>
      <c r="E131" s="637"/>
      <c r="F131" s="637"/>
      <c r="G131" s="637"/>
      <c r="H131" s="637"/>
      <c r="I131" s="637"/>
      <c r="J131" s="638">
        <v>6010001034874</v>
      </c>
      <c r="K131" s="639"/>
      <c r="L131" s="639"/>
      <c r="M131" s="639"/>
      <c r="N131" s="639"/>
      <c r="O131" s="639"/>
      <c r="P131" s="652" t="s">
        <v>619</v>
      </c>
      <c r="Q131" s="640"/>
      <c r="R131" s="640"/>
      <c r="S131" s="640"/>
      <c r="T131" s="640"/>
      <c r="U131" s="640"/>
      <c r="V131" s="640"/>
      <c r="W131" s="640"/>
      <c r="X131" s="640"/>
      <c r="Y131" s="641">
        <v>133</v>
      </c>
      <c r="Z131" s="642"/>
      <c r="AA131" s="642"/>
      <c r="AB131" s="643"/>
      <c r="AC131" s="644" t="s">
        <v>233</v>
      </c>
      <c r="AD131" s="645"/>
      <c r="AE131" s="645"/>
      <c r="AF131" s="645"/>
      <c r="AG131" s="645"/>
      <c r="AH131" s="646">
        <v>2</v>
      </c>
      <c r="AI131" s="647"/>
      <c r="AJ131" s="647"/>
      <c r="AK131" s="647"/>
      <c r="AL131" s="648">
        <v>100</v>
      </c>
      <c r="AM131" s="649"/>
      <c r="AN131" s="649"/>
      <c r="AO131" s="650"/>
      <c r="AP131" s="651" t="s">
        <v>636</v>
      </c>
      <c r="AQ131" s="651"/>
      <c r="AR131" s="651"/>
      <c r="AS131" s="651"/>
      <c r="AT131" s="651"/>
      <c r="AU131" s="651"/>
      <c r="AV131" s="651"/>
      <c r="AW131" s="651"/>
      <c r="AX131" s="651"/>
      <c r="AY131">
        <f>COUNTA($C$131)</f>
        <v>1</v>
      </c>
    </row>
    <row r="132" spans="1:51" ht="42.6" customHeight="1" x14ac:dyDescent="0.15">
      <c r="A132" s="635">
        <v>3</v>
      </c>
      <c r="B132" s="635">
        <v>1</v>
      </c>
      <c r="C132" s="636" t="s">
        <v>645</v>
      </c>
      <c r="D132" s="637"/>
      <c r="E132" s="637"/>
      <c r="F132" s="637"/>
      <c r="G132" s="637"/>
      <c r="H132" s="637"/>
      <c r="I132" s="637"/>
      <c r="J132" s="638">
        <v>8010501018648</v>
      </c>
      <c r="K132" s="639"/>
      <c r="L132" s="639"/>
      <c r="M132" s="639"/>
      <c r="N132" s="639"/>
      <c r="O132" s="639"/>
      <c r="P132" s="652" t="s">
        <v>620</v>
      </c>
      <c r="Q132" s="640"/>
      <c r="R132" s="640"/>
      <c r="S132" s="640"/>
      <c r="T132" s="640"/>
      <c r="U132" s="640"/>
      <c r="V132" s="640"/>
      <c r="W132" s="640"/>
      <c r="X132" s="640"/>
      <c r="Y132" s="641">
        <v>84</v>
      </c>
      <c r="Z132" s="642"/>
      <c r="AA132" s="642"/>
      <c r="AB132" s="643"/>
      <c r="AC132" s="644" t="s">
        <v>233</v>
      </c>
      <c r="AD132" s="645"/>
      <c r="AE132" s="645"/>
      <c r="AF132" s="645"/>
      <c r="AG132" s="645"/>
      <c r="AH132" s="653" t="s">
        <v>577</v>
      </c>
      <c r="AI132" s="654"/>
      <c r="AJ132" s="654"/>
      <c r="AK132" s="654"/>
      <c r="AL132" s="648" t="s">
        <v>577</v>
      </c>
      <c r="AM132" s="649"/>
      <c r="AN132" s="649"/>
      <c r="AO132" s="650"/>
      <c r="AP132" s="651" t="s">
        <v>636</v>
      </c>
      <c r="AQ132" s="651"/>
      <c r="AR132" s="651"/>
      <c r="AS132" s="651"/>
      <c r="AT132" s="651"/>
      <c r="AU132" s="651"/>
      <c r="AV132" s="651"/>
      <c r="AW132" s="651"/>
      <c r="AX132" s="651"/>
      <c r="AY132">
        <f>COUNTA($C$132)</f>
        <v>1</v>
      </c>
    </row>
    <row r="133" spans="1:51" ht="50.45" customHeight="1" x14ac:dyDescent="0.15">
      <c r="A133" s="635">
        <v>4</v>
      </c>
      <c r="B133" s="635">
        <v>1</v>
      </c>
      <c r="C133" s="636" t="s">
        <v>656</v>
      </c>
      <c r="D133" s="637"/>
      <c r="E133" s="637"/>
      <c r="F133" s="637"/>
      <c r="G133" s="637"/>
      <c r="H133" s="637"/>
      <c r="I133" s="637"/>
      <c r="J133" s="638">
        <v>5011101036563</v>
      </c>
      <c r="K133" s="639"/>
      <c r="L133" s="639"/>
      <c r="M133" s="639"/>
      <c r="N133" s="639"/>
      <c r="O133" s="639"/>
      <c r="P133" s="652" t="s">
        <v>653</v>
      </c>
      <c r="Q133" s="640"/>
      <c r="R133" s="640"/>
      <c r="S133" s="640"/>
      <c r="T133" s="640"/>
      <c r="U133" s="640"/>
      <c r="V133" s="640"/>
      <c r="W133" s="640"/>
      <c r="X133" s="640"/>
      <c r="Y133" s="641">
        <v>49</v>
      </c>
      <c r="Z133" s="642"/>
      <c r="AA133" s="642"/>
      <c r="AB133" s="643"/>
      <c r="AC133" s="644" t="s">
        <v>236</v>
      </c>
      <c r="AD133" s="645"/>
      <c r="AE133" s="645"/>
      <c r="AF133" s="645"/>
      <c r="AG133" s="645"/>
      <c r="AH133" s="653" t="s">
        <v>577</v>
      </c>
      <c r="AI133" s="654"/>
      <c r="AJ133" s="654"/>
      <c r="AK133" s="654"/>
      <c r="AL133" s="648" t="s">
        <v>577</v>
      </c>
      <c r="AM133" s="649"/>
      <c r="AN133" s="649"/>
      <c r="AO133" s="650"/>
      <c r="AP133" s="651" t="s">
        <v>636</v>
      </c>
      <c r="AQ133" s="651"/>
      <c r="AR133" s="651"/>
      <c r="AS133" s="651"/>
      <c r="AT133" s="651"/>
      <c r="AU133" s="651"/>
      <c r="AV133" s="651"/>
      <c r="AW133" s="651"/>
      <c r="AX133" s="651"/>
      <c r="AY133">
        <f>COUNTA($C$133)</f>
        <v>1</v>
      </c>
    </row>
    <row r="134" spans="1:51" ht="42.95" customHeight="1" x14ac:dyDescent="0.15">
      <c r="A134" s="635">
        <v>5</v>
      </c>
      <c r="B134" s="635">
        <v>1</v>
      </c>
      <c r="C134" s="636" t="s">
        <v>646</v>
      </c>
      <c r="D134" s="637"/>
      <c r="E134" s="637"/>
      <c r="F134" s="637"/>
      <c r="G134" s="637"/>
      <c r="H134" s="637"/>
      <c r="I134" s="637"/>
      <c r="J134" s="638">
        <v>9180001026134</v>
      </c>
      <c r="K134" s="639"/>
      <c r="L134" s="639"/>
      <c r="M134" s="639"/>
      <c r="N134" s="639"/>
      <c r="O134" s="639"/>
      <c r="P134" s="640" t="s">
        <v>621</v>
      </c>
      <c r="Q134" s="640"/>
      <c r="R134" s="640"/>
      <c r="S134" s="640"/>
      <c r="T134" s="640"/>
      <c r="U134" s="640"/>
      <c r="V134" s="640"/>
      <c r="W134" s="640"/>
      <c r="X134" s="640"/>
      <c r="Y134" s="641">
        <v>48</v>
      </c>
      <c r="Z134" s="642"/>
      <c r="AA134" s="642"/>
      <c r="AB134" s="643"/>
      <c r="AC134" s="644" t="s">
        <v>236</v>
      </c>
      <c r="AD134" s="645"/>
      <c r="AE134" s="645"/>
      <c r="AF134" s="645"/>
      <c r="AG134" s="645"/>
      <c r="AH134" s="653" t="s">
        <v>577</v>
      </c>
      <c r="AI134" s="654"/>
      <c r="AJ134" s="654"/>
      <c r="AK134" s="654"/>
      <c r="AL134" s="648" t="s">
        <v>577</v>
      </c>
      <c r="AM134" s="649"/>
      <c r="AN134" s="649"/>
      <c r="AO134" s="650"/>
      <c r="AP134" s="651" t="s">
        <v>636</v>
      </c>
      <c r="AQ134" s="651"/>
      <c r="AR134" s="651"/>
      <c r="AS134" s="651"/>
      <c r="AT134" s="651"/>
      <c r="AU134" s="651"/>
      <c r="AV134" s="651"/>
      <c r="AW134" s="651"/>
      <c r="AX134" s="651"/>
      <c r="AY134">
        <f>COUNTA($C$134)</f>
        <v>1</v>
      </c>
    </row>
    <row r="135" spans="1:51" ht="30" customHeight="1" x14ac:dyDescent="0.15">
      <c r="A135" s="635">
        <v>6</v>
      </c>
      <c r="B135" s="635">
        <v>1</v>
      </c>
      <c r="C135" s="636" t="s">
        <v>647</v>
      </c>
      <c r="D135" s="637"/>
      <c r="E135" s="637"/>
      <c r="F135" s="637"/>
      <c r="G135" s="637"/>
      <c r="H135" s="637"/>
      <c r="I135" s="637"/>
      <c r="J135" s="638">
        <v>7010001072436</v>
      </c>
      <c r="K135" s="639"/>
      <c r="L135" s="639"/>
      <c r="M135" s="639"/>
      <c r="N135" s="639"/>
      <c r="O135" s="639"/>
      <c r="P135" s="640" t="s">
        <v>622</v>
      </c>
      <c r="Q135" s="640"/>
      <c r="R135" s="640"/>
      <c r="S135" s="640"/>
      <c r="T135" s="640"/>
      <c r="U135" s="640"/>
      <c r="V135" s="640"/>
      <c r="W135" s="640"/>
      <c r="X135" s="640"/>
      <c r="Y135" s="641">
        <v>40</v>
      </c>
      <c r="Z135" s="642"/>
      <c r="AA135" s="642"/>
      <c r="AB135" s="643"/>
      <c r="AC135" s="644" t="s">
        <v>233</v>
      </c>
      <c r="AD135" s="645"/>
      <c r="AE135" s="645"/>
      <c r="AF135" s="645"/>
      <c r="AG135" s="645"/>
      <c r="AH135" s="653" t="s">
        <v>577</v>
      </c>
      <c r="AI135" s="654"/>
      <c r="AJ135" s="654"/>
      <c r="AK135" s="654"/>
      <c r="AL135" s="648" t="s">
        <v>577</v>
      </c>
      <c r="AM135" s="649"/>
      <c r="AN135" s="649"/>
      <c r="AO135" s="650"/>
      <c r="AP135" s="651" t="s">
        <v>636</v>
      </c>
      <c r="AQ135" s="651"/>
      <c r="AR135" s="651"/>
      <c r="AS135" s="651"/>
      <c r="AT135" s="651"/>
      <c r="AU135" s="651"/>
      <c r="AV135" s="651"/>
      <c r="AW135" s="651"/>
      <c r="AX135" s="651"/>
      <c r="AY135">
        <f>COUNTA($C$135)</f>
        <v>1</v>
      </c>
    </row>
    <row r="136" spans="1:51" ht="53.45" customHeight="1" x14ac:dyDescent="0.15">
      <c r="A136" s="635">
        <v>7</v>
      </c>
      <c r="B136" s="635">
        <v>1</v>
      </c>
      <c r="C136" s="636" t="s">
        <v>656</v>
      </c>
      <c r="D136" s="637"/>
      <c r="E136" s="637"/>
      <c r="F136" s="637"/>
      <c r="G136" s="637"/>
      <c r="H136" s="637"/>
      <c r="I136" s="637"/>
      <c r="J136" s="638">
        <v>5011101036563</v>
      </c>
      <c r="K136" s="639"/>
      <c r="L136" s="639"/>
      <c r="M136" s="639"/>
      <c r="N136" s="639"/>
      <c r="O136" s="639"/>
      <c r="P136" s="640" t="s">
        <v>623</v>
      </c>
      <c r="Q136" s="640"/>
      <c r="R136" s="640"/>
      <c r="S136" s="640"/>
      <c r="T136" s="640"/>
      <c r="U136" s="640"/>
      <c r="V136" s="640"/>
      <c r="W136" s="640"/>
      <c r="X136" s="640"/>
      <c r="Y136" s="641">
        <v>22</v>
      </c>
      <c r="Z136" s="642"/>
      <c r="AA136" s="642"/>
      <c r="AB136" s="643"/>
      <c r="AC136" s="644" t="s">
        <v>236</v>
      </c>
      <c r="AD136" s="645"/>
      <c r="AE136" s="645"/>
      <c r="AF136" s="645"/>
      <c r="AG136" s="645"/>
      <c r="AH136" s="653">
        <v>1</v>
      </c>
      <c r="AI136" s="654"/>
      <c r="AJ136" s="654"/>
      <c r="AK136" s="654"/>
      <c r="AL136" s="648">
        <v>96.9</v>
      </c>
      <c r="AM136" s="649"/>
      <c r="AN136" s="649"/>
      <c r="AO136" s="650"/>
      <c r="AP136" s="651" t="s">
        <v>636</v>
      </c>
      <c r="AQ136" s="651"/>
      <c r="AR136" s="651"/>
      <c r="AS136" s="651"/>
      <c r="AT136" s="651"/>
      <c r="AU136" s="651"/>
      <c r="AV136" s="651"/>
      <c r="AW136" s="651"/>
      <c r="AX136" s="651"/>
      <c r="AY136">
        <f>COUNTA($C$136)</f>
        <v>1</v>
      </c>
    </row>
    <row r="137" spans="1:51" ht="54" customHeight="1" x14ac:dyDescent="0.15">
      <c r="A137" s="635">
        <v>8</v>
      </c>
      <c r="B137" s="635">
        <v>1</v>
      </c>
      <c r="C137" s="636" t="s">
        <v>657</v>
      </c>
      <c r="D137" s="637"/>
      <c r="E137" s="637"/>
      <c r="F137" s="637"/>
      <c r="G137" s="637"/>
      <c r="H137" s="637"/>
      <c r="I137" s="637"/>
      <c r="J137" s="638">
        <v>6010001044155</v>
      </c>
      <c r="K137" s="639"/>
      <c r="L137" s="639"/>
      <c r="M137" s="639"/>
      <c r="N137" s="639"/>
      <c r="O137" s="639"/>
      <c r="P137" s="652" t="s">
        <v>624</v>
      </c>
      <c r="Q137" s="640"/>
      <c r="R137" s="640"/>
      <c r="S137" s="640"/>
      <c r="T137" s="640"/>
      <c r="U137" s="640"/>
      <c r="V137" s="640"/>
      <c r="W137" s="640"/>
      <c r="X137" s="640"/>
      <c r="Y137" s="641">
        <v>20</v>
      </c>
      <c r="Z137" s="642"/>
      <c r="AA137" s="642"/>
      <c r="AB137" s="643"/>
      <c r="AC137" s="644" t="s">
        <v>230</v>
      </c>
      <c r="AD137" s="645"/>
      <c r="AE137" s="645"/>
      <c r="AF137" s="645"/>
      <c r="AG137" s="645"/>
      <c r="AH137" s="653" t="s">
        <v>577</v>
      </c>
      <c r="AI137" s="654"/>
      <c r="AJ137" s="654"/>
      <c r="AK137" s="654"/>
      <c r="AL137" s="648" t="s">
        <v>577</v>
      </c>
      <c r="AM137" s="649"/>
      <c r="AN137" s="649"/>
      <c r="AO137" s="650"/>
      <c r="AP137" s="651" t="s">
        <v>636</v>
      </c>
      <c r="AQ137" s="651"/>
      <c r="AR137" s="651"/>
      <c r="AS137" s="651"/>
      <c r="AT137" s="651"/>
      <c r="AU137" s="651"/>
      <c r="AV137" s="651"/>
      <c r="AW137" s="651"/>
      <c r="AX137" s="651"/>
      <c r="AY137">
        <f>COUNTA($C$137)</f>
        <v>1</v>
      </c>
    </row>
    <row r="138" spans="1:51" ht="42.6" customHeight="1" x14ac:dyDescent="0.15">
      <c r="A138" s="635">
        <v>9</v>
      </c>
      <c r="B138" s="635">
        <v>1</v>
      </c>
      <c r="C138" s="636" t="s">
        <v>648</v>
      </c>
      <c r="D138" s="637"/>
      <c r="E138" s="637"/>
      <c r="F138" s="637"/>
      <c r="G138" s="637"/>
      <c r="H138" s="637"/>
      <c r="I138" s="637"/>
      <c r="J138" s="638">
        <v>9360001002521</v>
      </c>
      <c r="K138" s="639"/>
      <c r="L138" s="639"/>
      <c r="M138" s="639"/>
      <c r="N138" s="639"/>
      <c r="O138" s="639"/>
      <c r="P138" s="640" t="s">
        <v>625</v>
      </c>
      <c r="Q138" s="640"/>
      <c r="R138" s="640"/>
      <c r="S138" s="640"/>
      <c r="T138" s="640"/>
      <c r="U138" s="640"/>
      <c r="V138" s="640"/>
      <c r="W138" s="640"/>
      <c r="X138" s="640"/>
      <c r="Y138" s="641">
        <v>12</v>
      </c>
      <c r="Z138" s="642"/>
      <c r="AA138" s="642"/>
      <c r="AB138" s="643"/>
      <c r="AC138" s="644" t="s">
        <v>233</v>
      </c>
      <c r="AD138" s="645"/>
      <c r="AE138" s="645"/>
      <c r="AF138" s="645"/>
      <c r="AG138" s="645"/>
      <c r="AH138" s="653" t="s">
        <v>577</v>
      </c>
      <c r="AI138" s="654"/>
      <c r="AJ138" s="654"/>
      <c r="AK138" s="654"/>
      <c r="AL138" s="648" t="s">
        <v>577</v>
      </c>
      <c r="AM138" s="649"/>
      <c r="AN138" s="649"/>
      <c r="AO138" s="650"/>
      <c r="AP138" s="651" t="s">
        <v>636</v>
      </c>
      <c r="AQ138" s="651"/>
      <c r="AR138" s="651"/>
      <c r="AS138" s="651"/>
      <c r="AT138" s="651"/>
      <c r="AU138" s="651"/>
      <c r="AV138" s="651"/>
      <c r="AW138" s="651"/>
      <c r="AX138" s="651"/>
      <c r="AY138">
        <f>COUNTA($C$138)</f>
        <v>1</v>
      </c>
    </row>
    <row r="139" spans="1:51" ht="66.95" customHeight="1" x14ac:dyDescent="0.15">
      <c r="A139" s="635">
        <v>10</v>
      </c>
      <c r="B139" s="635">
        <v>1</v>
      </c>
      <c r="C139" s="636" t="s">
        <v>651</v>
      </c>
      <c r="D139" s="637"/>
      <c r="E139" s="637"/>
      <c r="F139" s="637"/>
      <c r="G139" s="637"/>
      <c r="H139" s="637"/>
      <c r="I139" s="637"/>
      <c r="J139" s="638">
        <v>9010401006818</v>
      </c>
      <c r="K139" s="639"/>
      <c r="L139" s="639"/>
      <c r="M139" s="639"/>
      <c r="N139" s="639"/>
      <c r="O139" s="639"/>
      <c r="P139" s="640" t="s">
        <v>626</v>
      </c>
      <c r="Q139" s="640"/>
      <c r="R139" s="640"/>
      <c r="S139" s="640"/>
      <c r="T139" s="640"/>
      <c r="U139" s="640"/>
      <c r="V139" s="640"/>
      <c r="W139" s="640"/>
      <c r="X139" s="640"/>
      <c r="Y139" s="641">
        <v>9</v>
      </c>
      <c r="Z139" s="642"/>
      <c r="AA139" s="642"/>
      <c r="AB139" s="643"/>
      <c r="AC139" s="644" t="s">
        <v>230</v>
      </c>
      <c r="AD139" s="645"/>
      <c r="AE139" s="645"/>
      <c r="AF139" s="645"/>
      <c r="AG139" s="645"/>
      <c r="AH139" s="653" t="s">
        <v>577</v>
      </c>
      <c r="AI139" s="654"/>
      <c r="AJ139" s="654"/>
      <c r="AK139" s="654"/>
      <c r="AL139" s="648" t="s">
        <v>577</v>
      </c>
      <c r="AM139" s="649"/>
      <c r="AN139" s="649"/>
      <c r="AO139" s="650"/>
      <c r="AP139" s="651" t="s">
        <v>636</v>
      </c>
      <c r="AQ139" s="651"/>
      <c r="AR139" s="651"/>
      <c r="AS139" s="651"/>
      <c r="AT139" s="651"/>
      <c r="AU139" s="651"/>
      <c r="AV139" s="651"/>
      <c r="AW139" s="651"/>
      <c r="AX139" s="651"/>
      <c r="AY139">
        <f>COUNTA($C$139)</f>
        <v>1</v>
      </c>
    </row>
    <row r="140" spans="1:51" ht="24.75" customHeight="1" x14ac:dyDescent="0.1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51"/>
      <c r="AM140" s="51"/>
      <c r="AN140" s="51"/>
      <c r="AO140" s="51"/>
      <c r="AP140" s="51"/>
      <c r="AQ140" s="51"/>
      <c r="AR140" s="51"/>
      <c r="AS140" s="51"/>
      <c r="AT140" s="51"/>
      <c r="AU140" s="51"/>
      <c r="AV140" s="51"/>
      <c r="AW140" s="51"/>
      <c r="AX140" s="51"/>
    </row>
    <row r="141" spans="1:51" ht="24.75" customHeight="1" x14ac:dyDescent="0.15">
      <c r="A141" s="45"/>
      <c r="B141" s="52" t="s">
        <v>207</v>
      </c>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row>
    <row r="142" spans="1:51" ht="58.5" customHeight="1" x14ac:dyDescent="0.15">
      <c r="A142" s="655"/>
      <c r="B142" s="655"/>
      <c r="C142" s="629" t="s">
        <v>184</v>
      </c>
      <c r="D142" s="656"/>
      <c r="E142" s="629" t="s">
        <v>183</v>
      </c>
      <c r="F142" s="656"/>
      <c r="G142" s="656"/>
      <c r="H142" s="656"/>
      <c r="I142" s="656"/>
      <c r="J142" s="629" t="s">
        <v>188</v>
      </c>
      <c r="K142" s="629"/>
      <c r="L142" s="629"/>
      <c r="M142" s="629"/>
      <c r="N142" s="629"/>
      <c r="O142" s="629"/>
      <c r="P142" s="629" t="s">
        <v>25</v>
      </c>
      <c r="Q142" s="629"/>
      <c r="R142" s="629"/>
      <c r="S142" s="629"/>
      <c r="T142" s="629"/>
      <c r="U142" s="629"/>
      <c r="V142" s="629"/>
      <c r="W142" s="629"/>
      <c r="X142" s="629"/>
      <c r="Y142" s="629" t="s">
        <v>190</v>
      </c>
      <c r="Z142" s="656"/>
      <c r="AA142" s="656"/>
      <c r="AB142" s="656"/>
      <c r="AC142" s="629" t="s">
        <v>172</v>
      </c>
      <c r="AD142" s="629"/>
      <c r="AE142" s="629"/>
      <c r="AF142" s="629"/>
      <c r="AG142" s="629"/>
      <c r="AH142" s="629" t="s">
        <v>179</v>
      </c>
      <c r="AI142" s="656"/>
      <c r="AJ142" s="656"/>
      <c r="AK142" s="656"/>
      <c r="AL142" s="656" t="s">
        <v>19</v>
      </c>
      <c r="AM142" s="656"/>
      <c r="AN142" s="656"/>
      <c r="AO142" s="655"/>
      <c r="AP142" s="634" t="s">
        <v>211</v>
      </c>
      <c r="AQ142" s="634"/>
      <c r="AR142" s="634"/>
      <c r="AS142" s="634"/>
      <c r="AT142" s="634"/>
      <c r="AU142" s="634"/>
      <c r="AV142" s="634"/>
      <c r="AW142" s="634"/>
      <c r="AX142" s="634"/>
    </row>
    <row r="143" spans="1:51" ht="98.1" customHeight="1" x14ac:dyDescent="0.15">
      <c r="A143" s="635">
        <v>1</v>
      </c>
      <c r="B143" s="635">
        <v>1</v>
      </c>
      <c r="C143" s="657" t="s">
        <v>627</v>
      </c>
      <c r="D143" s="657"/>
      <c r="E143" s="658" t="s">
        <v>654</v>
      </c>
      <c r="F143" s="659"/>
      <c r="G143" s="659"/>
      <c r="H143" s="659"/>
      <c r="I143" s="659"/>
      <c r="J143" s="638">
        <v>6010001034874</v>
      </c>
      <c r="K143" s="639"/>
      <c r="L143" s="639"/>
      <c r="M143" s="639"/>
      <c r="N143" s="639"/>
      <c r="O143" s="639"/>
      <c r="P143" s="640" t="s">
        <v>628</v>
      </c>
      <c r="Q143" s="640"/>
      <c r="R143" s="640"/>
      <c r="S143" s="640"/>
      <c r="T143" s="640"/>
      <c r="U143" s="640"/>
      <c r="V143" s="640"/>
      <c r="W143" s="640"/>
      <c r="X143" s="640"/>
      <c r="Y143" s="641">
        <v>23298</v>
      </c>
      <c r="Z143" s="642"/>
      <c r="AA143" s="642"/>
      <c r="AB143" s="643"/>
      <c r="AC143" s="644" t="s">
        <v>233</v>
      </c>
      <c r="AD143" s="645"/>
      <c r="AE143" s="645"/>
      <c r="AF143" s="645"/>
      <c r="AG143" s="645"/>
      <c r="AH143" s="653">
        <v>2</v>
      </c>
      <c r="AI143" s="654"/>
      <c r="AJ143" s="654"/>
      <c r="AK143" s="654"/>
      <c r="AL143" s="648">
        <v>100</v>
      </c>
      <c r="AM143" s="649"/>
      <c r="AN143" s="649"/>
      <c r="AO143" s="650"/>
      <c r="AP143" s="651" t="s">
        <v>636</v>
      </c>
      <c r="AQ143" s="651"/>
      <c r="AR143" s="651"/>
      <c r="AS143" s="651"/>
      <c r="AT143" s="651"/>
      <c r="AU143" s="651"/>
      <c r="AV143" s="651"/>
      <c r="AW143" s="651"/>
      <c r="AX143" s="651"/>
    </row>
    <row r="144" spans="1:51" ht="74.099999999999994" customHeight="1" x14ac:dyDescent="0.15">
      <c r="A144" s="635">
        <v>2</v>
      </c>
      <c r="B144" s="635">
        <v>1</v>
      </c>
      <c r="C144" s="657" t="s">
        <v>627</v>
      </c>
      <c r="D144" s="657"/>
      <c r="E144" s="658" t="s">
        <v>655</v>
      </c>
      <c r="F144" s="659"/>
      <c r="G144" s="659"/>
      <c r="H144" s="659"/>
      <c r="I144" s="659"/>
      <c r="J144" s="638">
        <v>5011101036563</v>
      </c>
      <c r="K144" s="639"/>
      <c r="L144" s="639"/>
      <c r="M144" s="639"/>
      <c r="N144" s="639"/>
      <c r="O144" s="639"/>
      <c r="P144" s="640" t="s">
        <v>623</v>
      </c>
      <c r="Q144" s="640"/>
      <c r="R144" s="640"/>
      <c r="S144" s="640"/>
      <c r="T144" s="640"/>
      <c r="U144" s="640"/>
      <c r="V144" s="640"/>
      <c r="W144" s="640"/>
      <c r="X144" s="640"/>
      <c r="Y144" s="641">
        <v>74</v>
      </c>
      <c r="Z144" s="642"/>
      <c r="AA144" s="642"/>
      <c r="AB144" s="643"/>
      <c r="AC144" s="644" t="s">
        <v>236</v>
      </c>
      <c r="AD144" s="645"/>
      <c r="AE144" s="645"/>
      <c r="AF144" s="645"/>
      <c r="AG144" s="645"/>
      <c r="AH144" s="653">
        <v>1</v>
      </c>
      <c r="AI144" s="654"/>
      <c r="AJ144" s="654"/>
      <c r="AK144" s="654"/>
      <c r="AL144" s="648">
        <v>96.9</v>
      </c>
      <c r="AM144" s="649"/>
      <c r="AN144" s="649"/>
      <c r="AO144" s="650"/>
      <c r="AP144" s="651" t="s">
        <v>636</v>
      </c>
      <c r="AQ144" s="651"/>
      <c r="AR144" s="651"/>
      <c r="AS144" s="651"/>
      <c r="AT144" s="651"/>
      <c r="AU144" s="651"/>
      <c r="AV144" s="651"/>
      <c r="AW144" s="651"/>
      <c r="AX144" s="651"/>
      <c r="AY144">
        <f>COUNTA($E$144)</f>
        <v>1</v>
      </c>
    </row>
  </sheetData>
  <sheetProtection formatRows="0"/>
  <dataConsolidate link="1"/>
  <mergeCells count="586">
    <mergeCell ref="AC89:AD89"/>
    <mergeCell ref="AE89:AG89"/>
    <mergeCell ref="AH89:AI89"/>
    <mergeCell ref="AQ89:AS89"/>
    <mergeCell ref="E87:G87"/>
    <mergeCell ref="I87:J87"/>
    <mergeCell ref="L87:M87"/>
    <mergeCell ref="O87:P87"/>
    <mergeCell ref="Q87:S87"/>
    <mergeCell ref="U87:V87"/>
    <mergeCell ref="X87:Y87"/>
    <mergeCell ref="AR87:AS87"/>
    <mergeCell ref="AU87:AV87"/>
    <mergeCell ref="AM47:AP47"/>
    <mergeCell ref="AQ47:AT47"/>
    <mergeCell ref="AU47:AX47"/>
    <mergeCell ref="Y48:AA48"/>
    <mergeCell ref="AB48:AD48"/>
    <mergeCell ref="AE48:AH48"/>
    <mergeCell ref="AI48:AL48"/>
    <mergeCell ref="AM48:AP48"/>
    <mergeCell ref="AQ48:AT48"/>
    <mergeCell ref="AU48:AX48"/>
    <mergeCell ref="AE46:AH46"/>
    <mergeCell ref="AI46:AL46"/>
    <mergeCell ref="AM46:AP46"/>
    <mergeCell ref="AQ46:AT46"/>
    <mergeCell ref="AU46:AX46"/>
    <mergeCell ref="Y47:AA47"/>
    <mergeCell ref="AB47:AD47"/>
    <mergeCell ref="AE47:AH47"/>
    <mergeCell ref="AI47:AL47"/>
    <mergeCell ref="B39:F43"/>
    <mergeCell ref="G39:AA40"/>
    <mergeCell ref="AB39:AX40"/>
    <mergeCell ref="G41:AA43"/>
    <mergeCell ref="AB41:AX43"/>
    <mergeCell ref="A39:A48"/>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Y46:AA46"/>
    <mergeCell ref="AB46:AD46"/>
    <mergeCell ref="AP143:AX143"/>
    <mergeCell ref="A144:B144"/>
    <mergeCell ref="C144:D144"/>
    <mergeCell ref="E144:I144"/>
    <mergeCell ref="J144:O144"/>
    <mergeCell ref="P144:X144"/>
    <mergeCell ref="Y144:AB144"/>
    <mergeCell ref="AC142:AG142"/>
    <mergeCell ref="AH142:AK142"/>
    <mergeCell ref="AL142:AO142"/>
    <mergeCell ref="AP142:AX142"/>
    <mergeCell ref="A143:B143"/>
    <mergeCell ref="C143:D143"/>
    <mergeCell ref="E143:I143"/>
    <mergeCell ref="J143:O143"/>
    <mergeCell ref="P143:X143"/>
    <mergeCell ref="Y143:AB143"/>
    <mergeCell ref="AC144:AG144"/>
    <mergeCell ref="AH144:AK144"/>
    <mergeCell ref="AL144:AO144"/>
    <mergeCell ref="AP144:AX144"/>
    <mergeCell ref="A142:B142"/>
    <mergeCell ref="C142:D142"/>
    <mergeCell ref="E142:I142"/>
    <mergeCell ref="J142:O142"/>
    <mergeCell ref="P142:X142"/>
    <mergeCell ref="Y142:AB142"/>
    <mergeCell ref="AC143:AG143"/>
    <mergeCell ref="AH143:AK143"/>
    <mergeCell ref="AL143:AO143"/>
    <mergeCell ref="A139:B139"/>
    <mergeCell ref="C139:I139"/>
    <mergeCell ref="J139:O139"/>
    <mergeCell ref="P139:X139"/>
    <mergeCell ref="Y139:AB139"/>
    <mergeCell ref="AC139:AG139"/>
    <mergeCell ref="AH139:AK139"/>
    <mergeCell ref="AL139:AO139"/>
    <mergeCell ref="AP139:AX139"/>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L137:AO137"/>
    <mergeCell ref="AP137:AX137"/>
    <mergeCell ref="A138:B138"/>
    <mergeCell ref="C138:I138"/>
    <mergeCell ref="J138:O138"/>
    <mergeCell ref="P138:X138"/>
    <mergeCell ref="Y138:AB138"/>
    <mergeCell ref="AC138:AG138"/>
    <mergeCell ref="AH138:AK138"/>
    <mergeCell ref="AL138:AO138"/>
    <mergeCell ref="AP138:AX138"/>
    <mergeCell ref="AP134:AX134"/>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A131:B131"/>
    <mergeCell ref="C131:I131"/>
    <mergeCell ref="J131:O131"/>
    <mergeCell ref="P131:X131"/>
    <mergeCell ref="Y131:AB131"/>
    <mergeCell ref="AC131:AG131"/>
    <mergeCell ref="AH131:AK131"/>
    <mergeCell ref="AL131:AO131"/>
    <mergeCell ref="AP131:AX131"/>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L133:AO133"/>
    <mergeCell ref="AP133:AX133"/>
    <mergeCell ref="AL129:AO129"/>
    <mergeCell ref="AP129:AX129"/>
    <mergeCell ref="A130:B130"/>
    <mergeCell ref="C130:I130"/>
    <mergeCell ref="J130:O130"/>
    <mergeCell ref="P130:X130"/>
    <mergeCell ref="Y130:AB130"/>
    <mergeCell ref="AC130:AG130"/>
    <mergeCell ref="AH130:AK130"/>
    <mergeCell ref="AL130:AO130"/>
    <mergeCell ref="A129:B129"/>
    <mergeCell ref="C129:I129"/>
    <mergeCell ref="J129:O129"/>
    <mergeCell ref="P129:X129"/>
    <mergeCell ref="Y129:AB129"/>
    <mergeCell ref="AC129:AG129"/>
    <mergeCell ref="AH129:AK129"/>
    <mergeCell ref="AP130:AX130"/>
    <mergeCell ref="A126:B126"/>
    <mergeCell ref="C126:I126"/>
    <mergeCell ref="J126:O126"/>
    <mergeCell ref="P126:X126"/>
    <mergeCell ref="Y126:AB126"/>
    <mergeCell ref="AC126:AG126"/>
    <mergeCell ref="AH126:AK126"/>
    <mergeCell ref="AL126:AO126"/>
    <mergeCell ref="AP126:AX126"/>
    <mergeCell ref="G120:K120"/>
    <mergeCell ref="L120:X120"/>
    <mergeCell ref="Y120:AB120"/>
    <mergeCell ref="AC120:AG120"/>
    <mergeCell ref="AH120:AT120"/>
    <mergeCell ref="AU120:AX120"/>
    <mergeCell ref="A125:B125"/>
    <mergeCell ref="C125:I125"/>
    <mergeCell ref="J125:O125"/>
    <mergeCell ref="P125:X125"/>
    <mergeCell ref="Y125:AB125"/>
    <mergeCell ref="AC125:AG125"/>
    <mergeCell ref="AH125:AK125"/>
    <mergeCell ref="AL125:AO125"/>
    <mergeCell ref="AP125:AX125"/>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Y114:AB114"/>
    <mergeCell ref="AC114:AG114"/>
    <mergeCell ref="AH114:AT114"/>
    <mergeCell ref="AU114:AX114"/>
    <mergeCell ref="G115:K115"/>
    <mergeCell ref="L115:X115"/>
    <mergeCell ref="Y115:AB115"/>
    <mergeCell ref="AC115:AG115"/>
    <mergeCell ref="AH115:AT115"/>
    <mergeCell ref="AU115:AX115"/>
    <mergeCell ref="Y117:AB117"/>
    <mergeCell ref="AC117:AG117"/>
    <mergeCell ref="AH117:AT117"/>
    <mergeCell ref="AU117:AX117"/>
    <mergeCell ref="G116:K116"/>
    <mergeCell ref="L116:X116"/>
    <mergeCell ref="Y116:AB116"/>
    <mergeCell ref="AC116:AG116"/>
    <mergeCell ref="AH116:AT116"/>
    <mergeCell ref="AU116:AX116"/>
    <mergeCell ref="A88:D88"/>
    <mergeCell ref="E88:G88"/>
    <mergeCell ref="I88:J88"/>
    <mergeCell ref="L88:M88"/>
    <mergeCell ref="O88:P88"/>
    <mergeCell ref="Q88:S88"/>
    <mergeCell ref="L89:N89"/>
    <mergeCell ref="G117:K117"/>
    <mergeCell ref="L117:X117"/>
    <mergeCell ref="E89:F89"/>
    <mergeCell ref="G89:I89"/>
    <mergeCell ref="J89:K89"/>
    <mergeCell ref="Q89:R89"/>
    <mergeCell ref="S89:U89"/>
    <mergeCell ref="V89:W89"/>
    <mergeCell ref="AJ87:AK87"/>
    <mergeCell ref="AM87:AN87"/>
    <mergeCell ref="AO87:AP87"/>
    <mergeCell ref="AM89:AN89"/>
    <mergeCell ref="AO89:AP89"/>
    <mergeCell ref="A90:F112"/>
    <mergeCell ref="A113:F120"/>
    <mergeCell ref="G113:AB113"/>
    <mergeCell ref="AC113:AX113"/>
    <mergeCell ref="G114:K114"/>
    <mergeCell ref="L114:X114"/>
    <mergeCell ref="AA89:AB89"/>
    <mergeCell ref="AM88:AN88"/>
    <mergeCell ref="AO88:AP88"/>
    <mergeCell ref="AR88:AS88"/>
    <mergeCell ref="AU88:AV88"/>
    <mergeCell ref="A89:D89"/>
    <mergeCell ref="O89:P89"/>
    <mergeCell ref="U88:V88"/>
    <mergeCell ref="X88:Y88"/>
    <mergeCell ref="AA88:AB88"/>
    <mergeCell ref="AC88:AE88"/>
    <mergeCell ref="AG88:AH88"/>
    <mergeCell ref="AJ88:AK88"/>
    <mergeCell ref="A74:B74"/>
    <mergeCell ref="C74:AC74"/>
    <mergeCell ref="AD74:AF74"/>
    <mergeCell ref="AG74:AX74"/>
    <mergeCell ref="A82:E82"/>
    <mergeCell ref="F82:AX82"/>
    <mergeCell ref="A83:AX83"/>
    <mergeCell ref="A84:AX84"/>
    <mergeCell ref="A85:AX85"/>
    <mergeCell ref="C64:AC64"/>
    <mergeCell ref="AD64:AF64"/>
    <mergeCell ref="AG64:AX64"/>
    <mergeCell ref="C65:AC65"/>
    <mergeCell ref="AD65:AF65"/>
    <mergeCell ref="AG65:AX65"/>
    <mergeCell ref="AG73:AX73"/>
    <mergeCell ref="A70:B73"/>
    <mergeCell ref="C70:AC70"/>
    <mergeCell ref="AD70:AF70"/>
    <mergeCell ref="AG70:AX70"/>
    <mergeCell ref="C71:AC71"/>
    <mergeCell ref="AD71:AF71"/>
    <mergeCell ref="AG71:AX71"/>
    <mergeCell ref="C72:AC72"/>
    <mergeCell ref="AD72:AF72"/>
    <mergeCell ref="AG72:AX72"/>
    <mergeCell ref="C73:AC73"/>
    <mergeCell ref="AD73:AF73"/>
    <mergeCell ref="A57:B59"/>
    <mergeCell ref="C57:AC57"/>
    <mergeCell ref="AD57:AF57"/>
    <mergeCell ref="AG57:AX57"/>
    <mergeCell ref="C58:AC58"/>
    <mergeCell ref="AD58:AF58"/>
    <mergeCell ref="AG58:AX58"/>
    <mergeCell ref="C59:AC59"/>
    <mergeCell ref="AD59:AF59"/>
    <mergeCell ref="AG59:AX59"/>
    <mergeCell ref="A60:B69"/>
    <mergeCell ref="C60:AC60"/>
    <mergeCell ref="AD60:AF60"/>
    <mergeCell ref="AG60:AX62"/>
    <mergeCell ref="C61:D62"/>
    <mergeCell ref="E61:AC61"/>
    <mergeCell ref="AD61:AF61"/>
    <mergeCell ref="E62:AC62"/>
    <mergeCell ref="AD62:AF62"/>
    <mergeCell ref="C63:AC63"/>
    <mergeCell ref="C68:AC68"/>
    <mergeCell ref="AD68:AF68"/>
    <mergeCell ref="AG68:AX68"/>
    <mergeCell ref="C69:AC69"/>
    <mergeCell ref="AD69:AF69"/>
    <mergeCell ref="AG69:AX69"/>
    <mergeCell ref="C66:AC66"/>
    <mergeCell ref="AD66:AF66"/>
    <mergeCell ref="AG66:AX66"/>
    <mergeCell ref="C67:AC67"/>
    <mergeCell ref="AD67:AF67"/>
    <mergeCell ref="AG67:AX67"/>
    <mergeCell ref="AD63:AF63"/>
    <mergeCell ref="AG63:AX63"/>
    <mergeCell ref="U53:AX53"/>
    <mergeCell ref="G54:T54"/>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0:V51"/>
    <mergeCell ref="U54:AX5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89:Z89"/>
    <mergeCell ref="AJ89:AL89"/>
    <mergeCell ref="A77:AX77"/>
    <mergeCell ref="A78:AX78"/>
    <mergeCell ref="A79:AX79"/>
    <mergeCell ref="A80:E80"/>
    <mergeCell ref="F80:AX80"/>
    <mergeCell ref="A81:AX81"/>
    <mergeCell ref="A75:B76"/>
    <mergeCell ref="C75:F75"/>
    <mergeCell ref="G75:AX75"/>
    <mergeCell ref="C76:F76"/>
    <mergeCell ref="G76:AX76"/>
    <mergeCell ref="AT89:AU89"/>
    <mergeCell ref="AV89:AW89"/>
    <mergeCell ref="A86:D86"/>
    <mergeCell ref="E86:P86"/>
    <mergeCell ref="Q86:AB86"/>
    <mergeCell ref="AC86:AN86"/>
    <mergeCell ref="AO86:AX86"/>
    <mergeCell ref="A87:D87"/>
    <mergeCell ref="AA87:AB87"/>
    <mergeCell ref="AC87:AE87"/>
    <mergeCell ref="AG87:AH87"/>
  </mergeCells>
  <phoneticPr fontId="5"/>
  <conditionalFormatting sqref="P14:AQ14">
    <cfRule type="expression" dxfId="123" priority="905">
      <formula>IF(RIGHT(TEXT(P14,"0.#"),1)=".",FALSE,TRUE)</formula>
    </cfRule>
    <cfRule type="expression" dxfId="122" priority="906">
      <formula>IF(RIGHT(TEXT(P14,"0.#"),1)=".",TRUE,FALSE)</formula>
    </cfRule>
  </conditionalFormatting>
  <conditionalFormatting sqref="P18:AX18">
    <cfRule type="expression" dxfId="121" priority="903">
      <formula>IF(RIGHT(TEXT(P18,"0.#"),1)=".",FALSE,TRUE)</formula>
    </cfRule>
    <cfRule type="expression" dxfId="120" priority="904">
      <formula>IF(RIGHT(TEXT(P18,"0.#"),1)=".",TRUE,FALSE)</formula>
    </cfRule>
  </conditionalFormatting>
  <conditionalFormatting sqref="Y116">
    <cfRule type="expression" dxfId="119" priority="901">
      <formula>IF(RIGHT(TEXT(Y116,"0.#"),1)=".",FALSE,TRUE)</formula>
    </cfRule>
    <cfRule type="expression" dxfId="118" priority="902">
      <formula>IF(RIGHT(TEXT(Y116,"0.#"),1)=".",TRUE,FALSE)</formula>
    </cfRule>
  </conditionalFormatting>
  <conditionalFormatting sqref="Y120">
    <cfRule type="expression" dxfId="117" priority="899">
      <formula>IF(RIGHT(TEXT(Y120,"0.#"),1)=".",FALSE,TRUE)</formula>
    </cfRule>
    <cfRule type="expression" dxfId="116" priority="900">
      <formula>IF(RIGHT(TEXT(Y120,"0.#"),1)=".",TRUE,FALSE)</formula>
    </cfRule>
  </conditionalFormatting>
  <conditionalFormatting sqref="P16:AQ17 P15:AX15 P13:AX13">
    <cfRule type="expression" dxfId="115" priority="897">
      <formula>IF(RIGHT(TEXT(P13,"0.#"),1)=".",FALSE,TRUE)</formula>
    </cfRule>
    <cfRule type="expression" dxfId="114" priority="898">
      <formula>IF(RIGHT(TEXT(P13,"0.#"),1)=".",TRUE,FALSE)</formula>
    </cfRule>
  </conditionalFormatting>
  <conditionalFormatting sqref="P19:AJ19">
    <cfRule type="expression" dxfId="113" priority="895">
      <formula>IF(RIGHT(TEXT(P19,"0.#"),1)=".",FALSE,TRUE)</formula>
    </cfRule>
    <cfRule type="expression" dxfId="112" priority="896">
      <formula>IF(RIGHT(TEXT(P19,"0.#"),1)=".",TRUE,FALSE)</formula>
    </cfRule>
  </conditionalFormatting>
  <conditionalFormatting sqref="AE27 AQ27">
    <cfRule type="expression" dxfId="111" priority="893">
      <formula>IF(RIGHT(TEXT(AE27,"0.#"),1)=".",FALSE,TRUE)</formula>
    </cfRule>
    <cfRule type="expression" dxfId="110" priority="894">
      <formula>IF(RIGHT(TEXT(AE27,"0.#"),1)=".",TRUE,FALSE)</formula>
    </cfRule>
  </conditionalFormatting>
  <conditionalFormatting sqref="Y117:Y119 Y115">
    <cfRule type="expression" dxfId="109" priority="891">
      <formula>IF(RIGHT(TEXT(Y115,"0.#"),1)=".",FALSE,TRUE)</formula>
    </cfRule>
    <cfRule type="expression" dxfId="108" priority="892">
      <formula>IF(RIGHT(TEXT(Y115,"0.#"),1)=".",TRUE,FALSE)</formula>
    </cfRule>
  </conditionalFormatting>
  <conditionalFormatting sqref="AU116">
    <cfRule type="expression" dxfId="107" priority="889">
      <formula>IF(RIGHT(TEXT(AU116,"0.#"),1)=".",FALSE,TRUE)</formula>
    </cfRule>
    <cfRule type="expression" dxfId="106" priority="890">
      <formula>IF(RIGHT(TEXT(AU116,"0.#"),1)=".",TRUE,FALSE)</formula>
    </cfRule>
  </conditionalFormatting>
  <conditionalFormatting sqref="AU120">
    <cfRule type="expression" dxfId="105" priority="887">
      <formula>IF(RIGHT(TEXT(AU120,"0.#"),1)=".",FALSE,TRUE)</formula>
    </cfRule>
    <cfRule type="expression" dxfId="104" priority="888">
      <formula>IF(RIGHT(TEXT(AU120,"0.#"),1)=".",TRUE,FALSE)</formula>
    </cfRule>
  </conditionalFormatting>
  <conditionalFormatting sqref="AU117:AU119 AU115">
    <cfRule type="expression" dxfId="103" priority="885">
      <formula>IF(RIGHT(TEXT(AU115,"0.#"),1)=".",FALSE,TRUE)</formula>
    </cfRule>
    <cfRule type="expression" dxfId="102" priority="886">
      <formula>IF(RIGHT(TEXT(AU115,"0.#"),1)=".",TRUE,FALSE)</formula>
    </cfRule>
  </conditionalFormatting>
  <conditionalFormatting sqref="AI27">
    <cfRule type="expression" dxfId="101" priority="871">
      <formula>IF(RIGHT(TEXT(AI27,"0.#"),1)=".",FALSE,TRUE)</formula>
    </cfRule>
    <cfRule type="expression" dxfId="100" priority="872">
      <formula>IF(RIGHT(TEXT(AI27,"0.#"),1)=".",TRUE,FALSE)</formula>
    </cfRule>
  </conditionalFormatting>
  <conditionalFormatting sqref="AM27">
    <cfRule type="expression" dxfId="99" priority="869">
      <formula>IF(RIGHT(TEXT(AM27,"0.#"),1)=".",FALSE,TRUE)</formula>
    </cfRule>
    <cfRule type="expression" dxfId="98" priority="870">
      <formula>IF(RIGHT(TEXT(AM27,"0.#"),1)=".",TRUE,FALSE)</formula>
    </cfRule>
  </conditionalFormatting>
  <conditionalFormatting sqref="AE28">
    <cfRule type="expression" dxfId="97" priority="867">
      <formula>IF(RIGHT(TEXT(AE28,"0.#"),1)=".",FALSE,TRUE)</formula>
    </cfRule>
    <cfRule type="expression" dxfId="96" priority="868">
      <formula>IF(RIGHT(TEXT(AE28,"0.#"),1)=".",TRUE,FALSE)</formula>
    </cfRule>
  </conditionalFormatting>
  <conditionalFormatting sqref="AI28">
    <cfRule type="expression" dxfId="95" priority="865">
      <formula>IF(RIGHT(TEXT(AI28,"0.#"),1)=".",FALSE,TRUE)</formula>
    </cfRule>
    <cfRule type="expression" dxfId="94" priority="866">
      <formula>IF(RIGHT(TEXT(AI28,"0.#"),1)=".",TRUE,FALSE)</formula>
    </cfRule>
  </conditionalFormatting>
  <conditionalFormatting sqref="AM28">
    <cfRule type="expression" dxfId="93" priority="863">
      <formula>IF(RIGHT(TEXT(AM28,"0.#"),1)=".",FALSE,TRUE)</formula>
    </cfRule>
    <cfRule type="expression" dxfId="92" priority="864">
      <formula>IF(RIGHT(TEXT(AM28,"0.#"),1)=".",TRUE,FALSE)</formula>
    </cfRule>
  </conditionalFormatting>
  <conditionalFormatting sqref="AQ28">
    <cfRule type="expression" dxfId="91" priority="861">
      <formula>IF(RIGHT(TEXT(AQ28,"0.#"),1)=".",FALSE,TRUE)</formula>
    </cfRule>
    <cfRule type="expression" dxfId="90" priority="862">
      <formula>IF(RIGHT(TEXT(AQ28,"0.#"),1)=".",TRUE,FALSE)</formula>
    </cfRule>
  </conditionalFormatting>
  <conditionalFormatting sqref="AL143:AO144">
    <cfRule type="expression" dxfId="89" priority="829">
      <formula>IF(AND(AL143&gt;=0, RIGHT(TEXT(AL143,"0.#"),1)&lt;&gt;"."),TRUE,FALSE)</formula>
    </cfRule>
    <cfRule type="expression" dxfId="88" priority="830">
      <formula>IF(AND(AL143&gt;=0, RIGHT(TEXT(AL143,"0.#"),1)="."),TRUE,FALSE)</formula>
    </cfRule>
    <cfRule type="expression" dxfId="87" priority="831">
      <formula>IF(AND(AL143&lt;0, RIGHT(TEXT(AL143,"0.#"),1)&lt;&gt;"."),TRUE,FALSE)</formula>
    </cfRule>
    <cfRule type="expression" dxfId="86" priority="832">
      <formula>IF(AND(AL143&lt;0, RIGHT(TEXT(AL143,"0.#"),1)="."),TRUE,FALSE)</formula>
    </cfRule>
  </conditionalFormatting>
  <conditionalFormatting sqref="Y143:Y144">
    <cfRule type="expression" dxfId="85" priority="827">
      <formula>IF(RIGHT(TEXT(Y143,"0.#"),1)=".",FALSE,TRUE)</formula>
    </cfRule>
    <cfRule type="expression" dxfId="84" priority="828">
      <formula>IF(RIGHT(TEXT(Y143,"0.#"),1)=".",TRUE,FALSE)</formula>
    </cfRule>
  </conditionalFormatting>
  <conditionalFormatting sqref="AL126:AO126">
    <cfRule type="expression" dxfId="83" priority="823">
      <formula>IF(AND(AL126&gt;=0, RIGHT(TEXT(AL126,"0.#"),1)&lt;&gt;"."),TRUE,FALSE)</formula>
    </cfRule>
    <cfRule type="expression" dxfId="82" priority="824">
      <formula>IF(AND(AL126&gt;=0, RIGHT(TEXT(AL126,"0.#"),1)="."),TRUE,FALSE)</formula>
    </cfRule>
    <cfRule type="expression" dxfId="81" priority="825">
      <formula>IF(AND(AL126&lt;0, RIGHT(TEXT(AL126,"0.#"),1)&lt;&gt;"."),TRUE,FALSE)</formula>
    </cfRule>
    <cfRule type="expression" dxfId="80" priority="826">
      <formula>IF(AND(AL126&lt;0, RIGHT(TEXT(AL126,"0.#"),1)="."),TRUE,FALSE)</formula>
    </cfRule>
  </conditionalFormatting>
  <conditionalFormatting sqref="Y126">
    <cfRule type="expression" dxfId="79" priority="821">
      <formula>IF(RIGHT(TEXT(Y126,"0.#"),1)=".",FALSE,TRUE)</formula>
    </cfRule>
    <cfRule type="expression" dxfId="78" priority="822">
      <formula>IF(RIGHT(TEXT(Y126,"0.#"),1)=".",TRUE,FALSE)</formula>
    </cfRule>
  </conditionalFormatting>
  <conditionalFormatting sqref="Y132:Y139">
    <cfRule type="expression" dxfId="77" priority="759">
      <formula>IF(RIGHT(TEXT(Y132,"0.#"),1)=".",FALSE,TRUE)</formula>
    </cfRule>
    <cfRule type="expression" dxfId="76" priority="760">
      <formula>IF(RIGHT(TEXT(Y132,"0.#"),1)=".",TRUE,FALSE)</formula>
    </cfRule>
  </conditionalFormatting>
  <conditionalFormatting sqref="Y130:Y131">
    <cfRule type="expression" dxfId="75" priority="753">
      <formula>IF(RIGHT(TEXT(Y130,"0.#"),1)=".",FALSE,TRUE)</formula>
    </cfRule>
    <cfRule type="expression" dxfId="74" priority="754">
      <formula>IF(RIGHT(TEXT(Y130,"0.#"),1)=".",TRUE,FALSE)</formula>
    </cfRule>
  </conditionalFormatting>
  <conditionalFormatting sqref="W23">
    <cfRule type="expression" dxfId="73" priority="819">
      <formula>IF(RIGHT(TEXT(W23,"0.#"),1)=".",FALSE,TRUE)</formula>
    </cfRule>
    <cfRule type="expression" dxfId="72" priority="820">
      <formula>IF(RIGHT(TEXT(W23,"0.#"),1)=".",TRUE,FALSE)</formula>
    </cfRule>
  </conditionalFormatting>
  <conditionalFormatting sqref="P23">
    <cfRule type="expression" dxfId="71" priority="813">
      <formula>IF(RIGHT(TEXT(P23,"0.#"),1)=".",FALSE,TRUE)</formula>
    </cfRule>
    <cfRule type="expression" dxfId="70" priority="814">
      <formula>IF(RIGHT(TEXT(P23,"0.#"),1)=".",TRUE,FALSE)</formula>
    </cfRule>
  </conditionalFormatting>
  <conditionalFormatting sqref="AL132:AO139">
    <cfRule type="expression" dxfId="69" priority="761">
      <formula>IF(AND(AL132&gt;=0, RIGHT(TEXT(AL132,"0.#"),1)&lt;&gt;"."),TRUE,FALSE)</formula>
    </cfRule>
    <cfRule type="expression" dxfId="68" priority="762">
      <formula>IF(AND(AL132&gt;=0, RIGHT(TEXT(AL132,"0.#"),1)="."),TRUE,FALSE)</formula>
    </cfRule>
    <cfRule type="expression" dxfId="67" priority="763">
      <formula>IF(AND(AL132&lt;0, RIGHT(TEXT(AL132,"0.#"),1)&lt;&gt;"."),TRUE,FALSE)</formula>
    </cfRule>
    <cfRule type="expression" dxfId="66" priority="764">
      <formula>IF(AND(AL132&lt;0, RIGHT(TEXT(AL132,"0.#"),1)="."),TRUE,FALSE)</formula>
    </cfRule>
  </conditionalFormatting>
  <conditionalFormatting sqref="AL130:AO131">
    <cfRule type="expression" dxfId="65" priority="755">
      <formula>IF(AND(AL130&gt;=0, RIGHT(TEXT(AL130,"0.#"),1)&lt;&gt;"."),TRUE,FALSE)</formula>
    </cfRule>
    <cfRule type="expression" dxfId="64" priority="756">
      <formula>IF(AND(AL130&gt;=0, RIGHT(TEXT(AL130,"0.#"),1)="."),TRUE,FALSE)</formula>
    </cfRule>
    <cfRule type="expression" dxfId="63" priority="757">
      <formula>IF(AND(AL130&lt;0, RIGHT(TEXT(AL130,"0.#"),1)&lt;&gt;"."),TRUE,FALSE)</formula>
    </cfRule>
    <cfRule type="expression" dxfId="62" priority="758">
      <formula>IF(AND(AL130&lt;0, RIGHT(TEXT(AL130,"0.#"),1)="."),TRUE,FALSE)</formula>
    </cfRule>
  </conditionalFormatting>
  <conditionalFormatting sqref="AU28">
    <cfRule type="expression" dxfId="61" priority="677">
      <formula>IF(RIGHT(TEXT(AU28,"0.#"),1)=".",FALSE,TRUE)</formula>
    </cfRule>
    <cfRule type="expression" dxfId="60" priority="678">
      <formula>IF(RIGHT(TEXT(AU28,"0.#"),1)=".",TRUE,FALSE)</formula>
    </cfRule>
  </conditionalFormatting>
  <conditionalFormatting sqref="AU27">
    <cfRule type="expression" dxfId="59" priority="679">
      <formula>IF(RIGHT(TEXT(AU27,"0.#"),1)=".",FALSE,TRUE)</formula>
    </cfRule>
    <cfRule type="expression" dxfId="58" priority="680">
      <formula>IF(RIGHT(TEXT(AU27,"0.#"),1)=".",TRUE,FALSE)</formula>
    </cfRule>
  </conditionalFormatting>
  <conditionalFormatting sqref="P24:AC24">
    <cfRule type="expression" dxfId="57" priority="675">
      <formula>IF(RIGHT(TEXT(P24,"0.#"),1)=".",FALSE,TRUE)</formula>
    </cfRule>
    <cfRule type="expression" dxfId="56" priority="676">
      <formula>IF(RIGHT(TEXT(P24,"0.#"),1)=".",TRUE,FALSE)</formula>
    </cfRule>
  </conditionalFormatting>
  <conditionalFormatting sqref="AM36">
    <cfRule type="expression" dxfId="55" priority="657">
      <formula>IF(RIGHT(TEXT(AM36,"0.#"),1)=".",FALSE,TRUE)</formula>
    </cfRule>
    <cfRule type="expression" dxfId="54" priority="658">
      <formula>IF(RIGHT(TEXT(AM36,"0.#"),1)=".",TRUE,FALSE)</formula>
    </cfRule>
  </conditionalFormatting>
  <conditionalFormatting sqref="AM35">
    <cfRule type="expression" dxfId="53" priority="659">
      <formula>IF(RIGHT(TEXT(AM35,"0.#"),1)=".",FALSE,TRUE)</formula>
    </cfRule>
    <cfRule type="expression" dxfId="52" priority="660">
      <formula>IF(RIGHT(TEXT(AM35,"0.#"),1)=".",TRUE,FALSE)</formula>
    </cfRule>
  </conditionalFormatting>
  <conditionalFormatting sqref="AE34">
    <cfRule type="expression" dxfId="51" priority="673">
      <formula>IF(RIGHT(TEXT(AE34,"0.#"),1)=".",FALSE,TRUE)</formula>
    </cfRule>
    <cfRule type="expression" dxfId="50" priority="674">
      <formula>IF(RIGHT(TEXT(AE34,"0.#"),1)=".",TRUE,FALSE)</formula>
    </cfRule>
  </conditionalFormatting>
  <conditionalFormatting sqref="AQ34:AQ36">
    <cfRule type="expression" dxfId="49" priority="655">
      <formula>IF(RIGHT(TEXT(AQ34,"0.#"),1)=".",FALSE,TRUE)</formula>
    </cfRule>
    <cfRule type="expression" dxfId="48" priority="656">
      <formula>IF(RIGHT(TEXT(AQ34,"0.#"),1)=".",TRUE,FALSE)</formula>
    </cfRule>
  </conditionalFormatting>
  <conditionalFormatting sqref="AU34:AU36">
    <cfRule type="expression" dxfId="47" priority="653">
      <formula>IF(RIGHT(TEXT(AU34,"0.#"),1)=".",FALSE,TRUE)</formula>
    </cfRule>
    <cfRule type="expression" dxfId="46" priority="654">
      <formula>IF(RIGHT(TEXT(AU34,"0.#"),1)=".",TRUE,FALSE)</formula>
    </cfRule>
  </conditionalFormatting>
  <conditionalFormatting sqref="AI36">
    <cfRule type="expression" dxfId="45" priority="667">
      <formula>IF(RIGHT(TEXT(AI36,"0.#"),1)=".",FALSE,TRUE)</formula>
    </cfRule>
    <cfRule type="expression" dxfId="44" priority="668">
      <formula>IF(RIGHT(TEXT(AI36,"0.#"),1)=".",TRUE,FALSE)</formula>
    </cfRule>
  </conditionalFormatting>
  <conditionalFormatting sqref="AE35">
    <cfRule type="expression" dxfId="43" priority="671">
      <formula>IF(RIGHT(TEXT(AE35,"0.#"),1)=".",FALSE,TRUE)</formula>
    </cfRule>
    <cfRule type="expression" dxfId="42" priority="672">
      <formula>IF(RIGHT(TEXT(AE35,"0.#"),1)=".",TRUE,FALSE)</formula>
    </cfRule>
  </conditionalFormatting>
  <conditionalFormatting sqref="AE36">
    <cfRule type="expression" dxfId="41" priority="669">
      <formula>IF(RIGHT(TEXT(AE36,"0.#"),1)=".",FALSE,TRUE)</formula>
    </cfRule>
    <cfRule type="expression" dxfId="40" priority="670">
      <formula>IF(RIGHT(TEXT(AE36,"0.#"),1)=".",TRUE,FALSE)</formula>
    </cfRule>
  </conditionalFormatting>
  <conditionalFormatting sqref="AM34">
    <cfRule type="expression" dxfId="39" priority="661">
      <formula>IF(RIGHT(TEXT(AM34,"0.#"),1)=".",FALSE,TRUE)</formula>
    </cfRule>
    <cfRule type="expression" dxfId="38" priority="662">
      <formula>IF(RIGHT(TEXT(AM34,"0.#"),1)=".",TRUE,FALSE)</formula>
    </cfRule>
  </conditionalFormatting>
  <conditionalFormatting sqref="AI34">
    <cfRule type="expression" dxfId="37" priority="663">
      <formula>IF(RIGHT(TEXT(AI34,"0.#"),1)=".",FALSE,TRUE)</formula>
    </cfRule>
    <cfRule type="expression" dxfId="36" priority="664">
      <formula>IF(RIGHT(TEXT(AI34,"0.#"),1)=".",TRUE,FALSE)</formula>
    </cfRule>
  </conditionalFormatting>
  <conditionalFormatting sqref="AI35">
    <cfRule type="expression" dxfId="35" priority="665">
      <formula>IF(RIGHT(TEXT(AI35,"0.#"),1)=".",FALSE,TRUE)</formula>
    </cfRule>
    <cfRule type="expression" dxfId="34" priority="666">
      <formula>IF(RIGHT(TEXT(AI35,"0.#"),1)=".",TRUE,FALSE)</formula>
    </cfRule>
  </conditionalFormatting>
  <conditionalFormatting sqref="AM30">
    <cfRule type="expression" dxfId="33" priority="541">
      <formula>IF(RIGHT(TEXT(AM30,"0.#"),1)=".",FALSE,TRUE)</formula>
    </cfRule>
    <cfRule type="expression" dxfId="32" priority="542">
      <formula>IF(RIGHT(TEXT(AM30,"0.#"),1)=".",TRUE,FALSE)</formula>
    </cfRule>
  </conditionalFormatting>
  <conditionalFormatting sqref="AE31 AM31">
    <cfRule type="expression" dxfId="31" priority="539">
      <formula>IF(RIGHT(TEXT(AE31,"0.#"),1)=".",FALSE,TRUE)</formula>
    </cfRule>
    <cfRule type="expression" dxfId="30" priority="540">
      <formula>IF(RIGHT(TEXT(AE31,"0.#"),1)=".",TRUE,FALSE)</formula>
    </cfRule>
  </conditionalFormatting>
  <conditionalFormatting sqref="AI31">
    <cfRule type="expression" dxfId="29" priority="537">
      <formula>IF(RIGHT(TEXT(AI31,"0.#"),1)=".",FALSE,TRUE)</formula>
    </cfRule>
    <cfRule type="expression" dxfId="28" priority="538">
      <formula>IF(RIGHT(TEXT(AI31,"0.#"),1)=".",TRUE,FALSE)</formula>
    </cfRule>
  </conditionalFormatting>
  <conditionalFormatting sqref="AQ31">
    <cfRule type="expression" dxfId="27" priority="535">
      <formula>IF(RIGHT(TEXT(AQ31,"0.#"),1)=".",FALSE,TRUE)</formula>
    </cfRule>
    <cfRule type="expression" dxfId="26" priority="536">
      <formula>IF(RIGHT(TEXT(AQ31,"0.#"),1)=".",TRUE,FALSE)</formula>
    </cfRule>
  </conditionalFormatting>
  <conditionalFormatting sqref="AE30 AQ30">
    <cfRule type="expression" dxfId="25" priority="545">
      <formula>IF(RIGHT(TEXT(AE30,"0.#"),1)=".",FALSE,TRUE)</formula>
    </cfRule>
    <cfRule type="expression" dxfId="24" priority="546">
      <formula>IF(RIGHT(TEXT(AE30,"0.#"),1)=".",TRUE,FALSE)</formula>
    </cfRule>
  </conditionalFormatting>
  <conditionalFormatting sqref="AI30">
    <cfRule type="expression" dxfId="23" priority="543">
      <formula>IF(RIGHT(TEXT(AI30,"0.#"),1)=".",FALSE,TRUE)</formula>
    </cfRule>
    <cfRule type="expression" dxfId="22" priority="544">
      <formula>IF(RIGHT(TEXT(AI30,"0.#"),1)=".",TRUE,FALSE)</formula>
    </cfRule>
  </conditionalFormatting>
  <conditionalFormatting sqref="AE46">
    <cfRule type="expression" dxfId="21" priority="21">
      <formula>IF(RIGHT(TEXT(AE46,"0.#"),1)=".",FALSE,TRUE)</formula>
    </cfRule>
    <cfRule type="expression" dxfId="20" priority="22">
      <formula>IF(RIGHT(TEXT(AE46,"0.#"),1)=".",TRUE,FALSE)</formula>
    </cfRule>
  </conditionalFormatting>
  <conditionalFormatting sqref="AE47">
    <cfRule type="expression" dxfId="19" priority="19">
      <formula>IF(RIGHT(TEXT(AE47,"0.#"),1)=".",FALSE,TRUE)</formula>
    </cfRule>
    <cfRule type="expression" dxfId="18" priority="20">
      <formula>IF(RIGHT(TEXT(AE47,"0.#"),1)=".",TRUE,FALSE)</formula>
    </cfRule>
  </conditionalFormatting>
  <conditionalFormatting sqref="AM46">
    <cfRule type="expression" dxfId="17" priority="9">
      <formula>IF(RIGHT(TEXT(AM46,"0.#"),1)=".",FALSE,TRUE)</formula>
    </cfRule>
    <cfRule type="expression" dxfId="16" priority="10">
      <formula>IF(RIGHT(TEXT(AM46,"0.#"),1)=".",TRUE,FALSE)</formula>
    </cfRule>
  </conditionalFormatting>
  <conditionalFormatting sqref="AE48">
    <cfRule type="expression" dxfId="15" priority="17">
      <formula>IF(RIGHT(TEXT(AE48,"0.#"),1)=".",FALSE,TRUE)</formula>
    </cfRule>
    <cfRule type="expression" dxfId="14" priority="18">
      <formula>IF(RIGHT(TEXT(AE48,"0.#"),1)=".",TRUE,FALSE)</formula>
    </cfRule>
  </conditionalFormatting>
  <conditionalFormatting sqref="AI48">
    <cfRule type="expression" dxfId="13" priority="15">
      <formula>IF(RIGHT(TEXT(AI48,"0.#"),1)=".",FALSE,TRUE)</formula>
    </cfRule>
    <cfRule type="expression" dxfId="12" priority="16">
      <formula>IF(RIGHT(TEXT(AI48,"0.#"),1)=".",TRUE,FALSE)</formula>
    </cfRule>
  </conditionalFormatting>
  <conditionalFormatting sqref="AI47">
    <cfRule type="expression" dxfId="11" priority="13">
      <formula>IF(RIGHT(TEXT(AI47,"0.#"),1)=".",FALSE,TRUE)</formula>
    </cfRule>
    <cfRule type="expression" dxfId="10" priority="14">
      <formula>IF(RIGHT(TEXT(AI47,"0.#"),1)=".",TRUE,FALSE)</formula>
    </cfRule>
  </conditionalFormatting>
  <conditionalFormatting sqref="AI46">
    <cfRule type="expression" dxfId="9" priority="11">
      <formula>IF(RIGHT(TEXT(AI46,"0.#"),1)=".",FALSE,TRUE)</formula>
    </cfRule>
    <cfRule type="expression" dxfId="8" priority="12">
      <formula>IF(RIGHT(TEXT(AI46,"0.#"),1)=".",TRUE,FALSE)</formula>
    </cfRule>
  </conditionalFormatting>
  <conditionalFormatting sqref="AM47">
    <cfRule type="expression" dxfId="7" priority="7">
      <formula>IF(RIGHT(TEXT(AM47,"0.#"),1)=".",FALSE,TRUE)</formula>
    </cfRule>
    <cfRule type="expression" dxfId="6" priority="8">
      <formula>IF(RIGHT(TEXT(AM47,"0.#"),1)=".",TRUE,FALSE)</formula>
    </cfRule>
  </conditionalFormatting>
  <conditionalFormatting sqref="AM48">
    <cfRule type="expression" dxfId="5" priority="5">
      <formula>IF(RIGHT(TEXT(AM48,"0.#"),1)=".",FALSE,TRUE)</formula>
    </cfRule>
    <cfRule type="expression" dxfId="4" priority="6">
      <formula>IF(RIGHT(TEXT(AM48,"0.#"),1)=".",TRUE,FALSE)</formula>
    </cfRule>
  </conditionalFormatting>
  <conditionalFormatting sqref="AQ46:AQ48">
    <cfRule type="expression" dxfId="3" priority="3">
      <formula>IF(RIGHT(TEXT(AQ46,"0.#"),1)=".",FALSE,TRUE)</formula>
    </cfRule>
    <cfRule type="expression" dxfId="2" priority="4">
      <formula>IF(RIGHT(TEXT(AQ46,"0.#"),1)=".",TRUE,FALSE)</formula>
    </cfRule>
  </conditionalFormatting>
  <conditionalFormatting sqref="AU46:AU48">
    <cfRule type="expression" dxfId="1" priority="1">
      <formula>IF(RIGHT(TEXT(AU46,"0.#"),1)=".",FALSE,TRUE)</formula>
    </cfRule>
    <cfRule type="expression" dxfId="0" priority="2">
      <formula>IF(RIGHT(TEXT(AU46,"0.#"),1)=".",TRUE,FALSE)</formula>
    </cfRule>
  </conditionalFormatting>
  <dataValidations count="15">
    <dataValidation type="whole" allowBlank="1" showInputMessage="1" showErrorMessage="1" sqref="O87:P88 AX87:AX89 AA87:AB88 AM87:AN88">
      <formula1>0</formula1>
      <formula2>99</formula2>
    </dataValidation>
    <dataValidation type="whole" allowBlank="1" showInputMessage="1" showErrorMessage="1" sqref="AJ87:AK88 X87:Y88 AJ89 L87:L89 M87:M88 X89 AU87:AV8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26:AK126 AH130:AK139 AH143:AK144">
      <formula1>OR(AND(MOD(IF(ISNUMBER(AH126), AH126, 0.5),1)=0, 0&lt;=AH126), AH126="-")</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custom" imeMode="disabled" allowBlank="1" showInputMessage="1" showErrorMessage="1" sqref="AY23 AQ45:AR45 P13:AX13 AR15:AX15 P14:AQ18 AR18:AX18 P19:AJ19 AL143:AO144 Y115:AB119 AU115:AX119 Y126:AB126 AL126:AO126 Y130:AB139 AL130:AO139 Y143:AB144 AQ33:AR33 AU33:AX33 AE34:AX36 AE27:AX28 AE30:AX30 AU45:AX45 AE46:AX48 P23:AC24">
      <formula1>OR(ISNUMBER(P13), P13="-")</formula1>
    </dataValidation>
    <dataValidation type="list" allowBlank="1" showInputMessage="1" showErrorMessage="1" sqref="Q89:R89 AC89:AD89 AO89:AP89">
      <formula1>$U$42</formula1>
    </dataValidation>
    <dataValidation type="custom" allowBlank="1" showInputMessage="1" showErrorMessage="1" errorTitle="法人番号チェック" error="法人番号は13桁の数字で入力してください。" sqref="J143:O144 J130:O139 J126:O126">
      <formula1>OR(J126="-",AND(LEN(J126)=13,IFERROR(SEARCH("-",J126),"")="",IFERROR(SEARCH(".",J126),"")="",ISNUMBER(J126)))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6" max="16383" man="1"/>
    <brk id="112" max="16383" man="1"/>
    <brk id="140"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C143:D144</xm:sqref>
        </x14:dataValidation>
        <x14:dataValidation type="list" allowBlank="1" showInputMessage="1" showErrorMessage="1">
          <x14:formula1>
            <xm:f>入力規則等!$AP$2:$AP$10</xm:f>
          </x14:formula1>
          <xm:sqref>AC143:AG144</xm:sqref>
        </x14:dataValidation>
        <x14:dataValidation type="list" allowBlank="1" showInputMessage="1" showErrorMessage="1">
          <x14:formula1>
            <xm:f>入力規則等!$U$7:$U$9</xm:f>
          </x14:formula1>
          <xm:sqref>U88:V88 I88:J88 AG88:AH88 AR88:AS88</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入力規則等!$AG$2:$AG$13</xm:f>
          </x14:formula1>
          <xm:sqref>AC126:AG126 AC130:AG139</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入力規則等!$U$13:$U$35</xm:f>
          </x14:formula1>
          <xm:sqref>AJ2:AM2 AE89:AG89 G89:I89 AQ89:AS89 S89:U89</xm:sqref>
        </x14:dataValidation>
        <x14:dataValidation type="list" allowBlank="1" showInputMessage="1" showErrorMessage="1">
          <x14:formula1>
            <xm:f>入力規則等!$U$56:$U$58</xm:f>
          </x14:formula1>
          <xm:sqref>J89:K89 AT89:AU89 AH89:AI89 V89:W89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386</v>
      </c>
      <c r="AA1" s="27" t="s">
        <v>77</v>
      </c>
      <c r="AB1" s="27" t="s">
        <v>387</v>
      </c>
      <c r="AC1" s="27" t="s">
        <v>31</v>
      </c>
      <c r="AD1" s="26"/>
      <c r="AE1" s="27" t="s">
        <v>43</v>
      </c>
      <c r="AF1" s="28"/>
      <c r="AG1" s="40" t="s">
        <v>172</v>
      </c>
      <c r="AI1" s="40" t="s">
        <v>175</v>
      </c>
      <c r="AK1" s="40" t="s">
        <v>180</v>
      </c>
      <c r="AM1" s="55"/>
      <c r="AN1" s="55"/>
      <c r="AP1" s="26" t="s">
        <v>221</v>
      </c>
    </row>
    <row r="2" spans="1:42" ht="13.5" customHeight="1" x14ac:dyDescent="0.15">
      <c r="A2" s="14" t="s">
        <v>80</v>
      </c>
      <c r="B2" s="15"/>
      <c r="C2" s="13" t="str">
        <f>IF(B2="","",A2)</f>
        <v/>
      </c>
      <c r="D2" s="13" t="str">
        <f>IF(C2="","",IF(D1&lt;&gt;"",CONCATENATE(D1,"、",C2),C2))</f>
        <v/>
      </c>
      <c r="F2" s="12" t="s">
        <v>67</v>
      </c>
      <c r="G2" s="17" t="s">
        <v>587</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9">
        <v>21</v>
      </c>
      <c r="W2" s="30" t="s">
        <v>165</v>
      </c>
      <c r="Y2" s="30" t="s">
        <v>63</v>
      </c>
      <c r="Z2" s="30" t="s">
        <v>63</v>
      </c>
      <c r="AA2" s="63" t="s">
        <v>256</v>
      </c>
      <c r="AB2" s="63" t="s">
        <v>481</v>
      </c>
      <c r="AC2" s="64" t="s">
        <v>129</v>
      </c>
      <c r="AD2" s="26"/>
      <c r="AE2" s="32" t="s">
        <v>161</v>
      </c>
      <c r="AF2" s="28"/>
      <c r="AG2" s="42" t="s">
        <v>229</v>
      </c>
      <c r="AI2" s="40" t="s">
        <v>253</v>
      </c>
      <c r="AK2" s="40" t="s">
        <v>181</v>
      </c>
      <c r="AM2" s="55"/>
      <c r="AN2" s="55"/>
      <c r="AP2" s="42" t="s">
        <v>229</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t="s">
        <v>587</v>
      </c>
      <c r="M3" s="13" t="str">
        <f t="shared" ref="M3:M11" si="2">IF(L3="","",K3)</f>
        <v>文教及び科学振興</v>
      </c>
      <c r="N3" s="13" t="str">
        <f>IF(M3="",N2,IF(N2&lt;&gt;"",CONCATENATE(N2,"、",M3),M3))</f>
        <v>文教及び科学振興</v>
      </c>
      <c r="O3" s="13"/>
      <c r="P3" s="12" t="s">
        <v>70</v>
      </c>
      <c r="Q3" s="17"/>
      <c r="R3" s="13" t="str">
        <f t="shared" ref="R3:R8" si="3">IF(Q3="","",P3)</f>
        <v/>
      </c>
      <c r="S3" s="13" t="str">
        <f t="shared" ref="S3:S8" si="4">IF(R3="",S2,IF(S2&lt;&gt;"",CONCATENATE(S2,"、",R3),R3))</f>
        <v/>
      </c>
      <c r="T3" s="13"/>
      <c r="U3" s="30" t="s">
        <v>512</v>
      </c>
      <c r="W3" s="30" t="s">
        <v>140</v>
      </c>
      <c r="Y3" s="30" t="s">
        <v>64</v>
      </c>
      <c r="Z3" s="30" t="s">
        <v>388</v>
      </c>
      <c r="AA3" s="63" t="s">
        <v>354</v>
      </c>
      <c r="AB3" s="63" t="s">
        <v>482</v>
      </c>
      <c r="AC3" s="64" t="s">
        <v>130</v>
      </c>
      <c r="AD3" s="26"/>
      <c r="AE3" s="32" t="s">
        <v>162</v>
      </c>
      <c r="AF3" s="28"/>
      <c r="AG3" s="42" t="s">
        <v>230</v>
      </c>
      <c r="AI3" s="40" t="s">
        <v>174</v>
      </c>
      <c r="AK3" s="40" t="str">
        <f>CHAR(CODE(AK2)+1)</f>
        <v>B</v>
      </c>
      <c r="AM3" s="55"/>
      <c r="AN3" s="55"/>
      <c r="AP3" s="42" t="s">
        <v>230</v>
      </c>
    </row>
    <row r="4" spans="1:42" ht="13.5" customHeight="1" x14ac:dyDescent="0.15">
      <c r="A4" s="14" t="s">
        <v>82</v>
      </c>
      <c r="B4" s="15" t="s">
        <v>587</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文教及び科学振興</v>
      </c>
      <c r="O4" s="13"/>
      <c r="P4" s="12" t="s">
        <v>71</v>
      </c>
      <c r="Q4" s="17" t="s">
        <v>587</v>
      </c>
      <c r="R4" s="13" t="str">
        <f t="shared" si="3"/>
        <v>補助</v>
      </c>
      <c r="S4" s="13" t="str">
        <f t="shared" si="4"/>
        <v>補助</v>
      </c>
      <c r="T4" s="13"/>
      <c r="U4" s="30" t="s">
        <v>568</v>
      </c>
      <c r="W4" s="30" t="s">
        <v>141</v>
      </c>
      <c r="Y4" s="30" t="s">
        <v>261</v>
      </c>
      <c r="Z4" s="30" t="s">
        <v>389</v>
      </c>
      <c r="AA4" s="63" t="s">
        <v>355</v>
      </c>
      <c r="AB4" s="63" t="s">
        <v>483</v>
      </c>
      <c r="AC4" s="63" t="s">
        <v>131</v>
      </c>
      <c r="AD4" s="26"/>
      <c r="AE4" s="32" t="s">
        <v>163</v>
      </c>
      <c r="AF4" s="28"/>
      <c r="AG4" s="42" t="s">
        <v>231</v>
      </c>
      <c r="AI4" s="40" t="s">
        <v>176</v>
      </c>
      <c r="AK4" s="40" t="str">
        <f t="shared" ref="AK4:AK49" si="7">CHAR(CODE(AK3)+1)</f>
        <v>C</v>
      </c>
      <c r="AM4" s="55"/>
      <c r="AN4" s="55"/>
      <c r="AP4" s="42" t="s">
        <v>231</v>
      </c>
    </row>
    <row r="5" spans="1:42" ht="13.5" customHeight="1" x14ac:dyDescent="0.15">
      <c r="A5" s="14" t="s">
        <v>83</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文教及び科学振興</v>
      </c>
      <c r="O5" s="13"/>
      <c r="P5" s="12" t="s">
        <v>72</v>
      </c>
      <c r="Q5" s="17"/>
      <c r="R5" s="13" t="str">
        <f t="shared" si="3"/>
        <v/>
      </c>
      <c r="S5" s="13" t="str">
        <f t="shared" si="4"/>
        <v>補助</v>
      </c>
      <c r="T5" s="13"/>
      <c r="W5" s="30" t="s">
        <v>536</v>
      </c>
      <c r="Y5" s="30" t="s">
        <v>262</v>
      </c>
      <c r="Z5" s="30" t="s">
        <v>390</v>
      </c>
      <c r="AA5" s="63" t="s">
        <v>356</v>
      </c>
      <c r="AB5" s="63" t="s">
        <v>484</v>
      </c>
      <c r="AC5" s="63" t="s">
        <v>164</v>
      </c>
      <c r="AD5" s="29"/>
      <c r="AE5" s="32" t="s">
        <v>241</v>
      </c>
      <c r="AF5" s="28"/>
      <c r="AG5" s="42" t="s">
        <v>232</v>
      </c>
      <c r="AI5" s="40" t="s">
        <v>259</v>
      </c>
      <c r="AK5" s="40" t="str">
        <f t="shared" si="7"/>
        <v>D</v>
      </c>
      <c r="AP5" s="42" t="s">
        <v>232</v>
      </c>
    </row>
    <row r="6" spans="1:42" ht="13.5" customHeight="1" x14ac:dyDescent="0.15">
      <c r="A6" s="14" t="s">
        <v>84</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文教及び科学振興</v>
      </c>
      <c r="O6" s="13"/>
      <c r="P6" s="12" t="s">
        <v>73</v>
      </c>
      <c r="Q6" s="17"/>
      <c r="R6" s="13" t="str">
        <f t="shared" si="3"/>
        <v/>
      </c>
      <c r="S6" s="13" t="str">
        <f t="shared" si="4"/>
        <v>補助</v>
      </c>
      <c r="T6" s="13"/>
      <c r="U6" s="30" t="s">
        <v>243</v>
      </c>
      <c r="W6" s="30" t="s">
        <v>538</v>
      </c>
      <c r="Y6" s="30" t="s">
        <v>263</v>
      </c>
      <c r="Z6" s="30" t="s">
        <v>391</v>
      </c>
      <c r="AA6" s="63" t="s">
        <v>357</v>
      </c>
      <c r="AB6" s="63" t="s">
        <v>485</v>
      </c>
      <c r="AC6" s="63" t="s">
        <v>132</v>
      </c>
      <c r="AD6" s="29"/>
      <c r="AE6" s="32" t="s">
        <v>239</v>
      </c>
      <c r="AF6" s="28"/>
      <c r="AG6" s="42" t="s">
        <v>233</v>
      </c>
      <c r="AI6" s="40" t="s">
        <v>260</v>
      </c>
      <c r="AK6" s="40" t="str">
        <f>CHAR(CODE(AK5)+1)</f>
        <v>E</v>
      </c>
      <c r="AP6" s="42" t="s">
        <v>233</v>
      </c>
    </row>
    <row r="7" spans="1:42" ht="13.5" customHeight="1" x14ac:dyDescent="0.15">
      <c r="A7" s="14" t="s">
        <v>85</v>
      </c>
      <c r="B7" s="15"/>
      <c r="C7" s="13" t="str">
        <f t="shared" si="0"/>
        <v/>
      </c>
      <c r="D7" s="13" t="str">
        <f t="shared" si="8"/>
        <v>沖縄振興</v>
      </c>
      <c r="F7" s="18" t="s">
        <v>191</v>
      </c>
      <c r="G7" s="17"/>
      <c r="H7" s="13" t="str">
        <f t="shared" si="1"/>
        <v/>
      </c>
      <c r="I7" s="13" t="str">
        <f t="shared" si="5"/>
        <v>一般会計</v>
      </c>
      <c r="K7" s="14" t="s">
        <v>102</v>
      </c>
      <c r="L7" s="15"/>
      <c r="M7" s="13" t="str">
        <f t="shared" si="2"/>
        <v/>
      </c>
      <c r="N7" s="13" t="str">
        <f t="shared" si="6"/>
        <v>文教及び科学振興</v>
      </c>
      <c r="O7" s="13"/>
      <c r="P7" s="12" t="s">
        <v>74</v>
      </c>
      <c r="Q7" s="17"/>
      <c r="R7" s="13" t="str">
        <f t="shared" si="3"/>
        <v/>
      </c>
      <c r="S7" s="13" t="str">
        <f t="shared" si="4"/>
        <v>補助</v>
      </c>
      <c r="T7" s="13"/>
      <c r="U7" s="30"/>
      <c r="W7" s="30" t="s">
        <v>142</v>
      </c>
      <c r="Y7" s="30" t="s">
        <v>264</v>
      </c>
      <c r="Z7" s="30" t="s">
        <v>392</v>
      </c>
      <c r="AA7" s="63" t="s">
        <v>358</v>
      </c>
      <c r="AB7" s="63" t="s">
        <v>486</v>
      </c>
      <c r="AC7" s="29"/>
      <c r="AD7" s="29"/>
      <c r="AE7" s="30" t="s">
        <v>132</v>
      </c>
      <c r="AF7" s="28"/>
      <c r="AG7" s="42" t="s">
        <v>234</v>
      </c>
      <c r="AH7" s="58"/>
      <c r="AI7" s="42" t="s">
        <v>249</v>
      </c>
      <c r="AK7" s="40" t="str">
        <f>CHAR(CODE(AK6)+1)</f>
        <v>F</v>
      </c>
      <c r="AP7" s="42" t="s">
        <v>234</v>
      </c>
    </row>
    <row r="8" spans="1:42" ht="13.5" customHeight="1" x14ac:dyDescent="0.15">
      <c r="A8" s="14" t="s">
        <v>86</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文教及び科学振興</v>
      </c>
      <c r="O8" s="13"/>
      <c r="P8" s="12" t="s">
        <v>75</v>
      </c>
      <c r="Q8" s="17"/>
      <c r="R8" s="13" t="str">
        <f t="shared" si="3"/>
        <v/>
      </c>
      <c r="S8" s="13" t="str">
        <f t="shared" si="4"/>
        <v>補助</v>
      </c>
      <c r="T8" s="13"/>
      <c r="U8" s="30" t="s">
        <v>257</v>
      </c>
      <c r="W8" s="30" t="s">
        <v>143</v>
      </c>
      <c r="Y8" s="30" t="s">
        <v>265</v>
      </c>
      <c r="Z8" s="30" t="s">
        <v>393</v>
      </c>
      <c r="AA8" s="63" t="s">
        <v>359</v>
      </c>
      <c r="AB8" s="63" t="s">
        <v>487</v>
      </c>
      <c r="AC8" s="29"/>
      <c r="AD8" s="29"/>
      <c r="AE8" s="29"/>
      <c r="AF8" s="28"/>
      <c r="AG8" s="42" t="s">
        <v>235</v>
      </c>
      <c r="AI8" s="40" t="s">
        <v>250</v>
      </c>
      <c r="AK8" s="40" t="str">
        <f t="shared" si="7"/>
        <v>G</v>
      </c>
      <c r="AP8" s="42" t="s">
        <v>235</v>
      </c>
    </row>
    <row r="9" spans="1:42" ht="13.5" customHeight="1" x14ac:dyDescent="0.15">
      <c r="A9" s="14" t="s">
        <v>87</v>
      </c>
      <c r="B9" s="15"/>
      <c r="C9" s="13" t="str">
        <f t="shared" si="0"/>
        <v/>
      </c>
      <c r="D9" s="13" t="str">
        <f t="shared" si="8"/>
        <v>沖縄振興</v>
      </c>
      <c r="F9" s="18" t="s">
        <v>192</v>
      </c>
      <c r="G9" s="17"/>
      <c r="H9" s="13" t="str">
        <f t="shared" si="1"/>
        <v/>
      </c>
      <c r="I9" s="13" t="str">
        <f t="shared" si="5"/>
        <v>一般会計</v>
      </c>
      <c r="K9" s="14" t="s">
        <v>104</v>
      </c>
      <c r="L9" s="15"/>
      <c r="M9" s="13" t="str">
        <f t="shared" si="2"/>
        <v/>
      </c>
      <c r="N9" s="13" t="str">
        <f t="shared" si="6"/>
        <v>文教及び科学振興</v>
      </c>
      <c r="O9" s="13"/>
      <c r="P9" s="13"/>
      <c r="Q9" s="19"/>
      <c r="T9" s="13"/>
      <c r="U9" s="30" t="s">
        <v>258</v>
      </c>
      <c r="W9" s="30" t="s">
        <v>144</v>
      </c>
      <c r="Y9" s="30" t="s">
        <v>266</v>
      </c>
      <c r="Z9" s="30" t="s">
        <v>394</v>
      </c>
      <c r="AA9" s="63" t="s">
        <v>360</v>
      </c>
      <c r="AB9" s="63" t="s">
        <v>488</v>
      </c>
      <c r="AC9" s="29"/>
      <c r="AD9" s="29"/>
      <c r="AE9" s="29"/>
      <c r="AF9" s="28"/>
      <c r="AG9" s="42" t="s">
        <v>236</v>
      </c>
      <c r="AI9" s="54"/>
      <c r="AK9" s="40" t="str">
        <f t="shared" si="7"/>
        <v>H</v>
      </c>
      <c r="AP9" s="42" t="s">
        <v>236</v>
      </c>
    </row>
    <row r="10" spans="1:42" ht="13.5" customHeight="1" x14ac:dyDescent="0.15">
      <c r="A10" s="14" t="s">
        <v>210</v>
      </c>
      <c r="B10" s="15"/>
      <c r="C10" s="13" t="str">
        <f t="shared" si="0"/>
        <v/>
      </c>
      <c r="D10" s="13" t="str">
        <f t="shared" si="8"/>
        <v>沖縄振興</v>
      </c>
      <c r="F10" s="18" t="s">
        <v>111</v>
      </c>
      <c r="G10" s="17"/>
      <c r="H10" s="13" t="str">
        <f t="shared" si="1"/>
        <v/>
      </c>
      <c r="I10" s="13" t="str">
        <f t="shared" si="5"/>
        <v>一般会計</v>
      </c>
      <c r="K10" s="14" t="s">
        <v>212</v>
      </c>
      <c r="L10" s="15"/>
      <c r="M10" s="13" t="str">
        <f t="shared" si="2"/>
        <v/>
      </c>
      <c r="N10" s="13" t="str">
        <f t="shared" si="6"/>
        <v>文教及び科学振興</v>
      </c>
      <c r="O10" s="13"/>
      <c r="P10" s="13" t="str">
        <f>S8</f>
        <v>補助</v>
      </c>
      <c r="Q10" s="19"/>
      <c r="T10" s="13"/>
      <c r="W10" s="30" t="s">
        <v>145</v>
      </c>
      <c r="Y10" s="30" t="s">
        <v>267</v>
      </c>
      <c r="Z10" s="30" t="s">
        <v>395</v>
      </c>
      <c r="AA10" s="63" t="s">
        <v>361</v>
      </c>
      <c r="AB10" s="63" t="s">
        <v>489</v>
      </c>
      <c r="AC10" s="29"/>
      <c r="AD10" s="29"/>
      <c r="AE10" s="29"/>
      <c r="AF10" s="28"/>
      <c r="AG10" s="42" t="s">
        <v>224</v>
      </c>
      <c r="AK10" s="40" t="str">
        <f t="shared" si="7"/>
        <v>I</v>
      </c>
      <c r="AP10" s="40" t="s">
        <v>222</v>
      </c>
    </row>
    <row r="11" spans="1:42" ht="13.5" customHeight="1" x14ac:dyDescent="0.15">
      <c r="A11" s="14" t="s">
        <v>88</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文教及び科学振興</v>
      </c>
      <c r="O11" s="13"/>
      <c r="P11" s="13"/>
      <c r="Q11" s="19"/>
      <c r="T11" s="13"/>
      <c r="W11" s="30" t="s">
        <v>565</v>
      </c>
      <c r="Y11" s="30" t="s">
        <v>268</v>
      </c>
      <c r="Z11" s="30" t="s">
        <v>396</v>
      </c>
      <c r="AA11" s="63" t="s">
        <v>362</v>
      </c>
      <c r="AB11" s="63" t="s">
        <v>490</v>
      </c>
      <c r="AC11" s="29"/>
      <c r="AD11" s="29"/>
      <c r="AE11" s="29"/>
      <c r="AF11" s="28"/>
      <c r="AG11" s="40" t="s">
        <v>227</v>
      </c>
      <c r="AK11" s="40" t="str">
        <f t="shared" si="7"/>
        <v>J</v>
      </c>
    </row>
    <row r="12" spans="1:42" ht="13.5" customHeight="1" x14ac:dyDescent="0.15">
      <c r="A12" s="14" t="s">
        <v>89</v>
      </c>
      <c r="B12" s="15"/>
      <c r="C12" s="13" t="str">
        <f t="shared" ref="C12:C23" si="9">IF(B12="","",A12)</f>
        <v/>
      </c>
      <c r="D12" s="13" t="str">
        <f t="shared" si="8"/>
        <v>沖縄振興</v>
      </c>
      <c r="F12" s="18" t="s">
        <v>113</v>
      </c>
      <c r="G12" s="17"/>
      <c r="H12" s="13" t="str">
        <f t="shared" si="1"/>
        <v/>
      </c>
      <c r="I12" s="13" t="str">
        <f t="shared" si="5"/>
        <v>一般会計</v>
      </c>
      <c r="K12" s="13"/>
      <c r="L12" s="13"/>
      <c r="O12" s="13"/>
      <c r="P12" s="13"/>
      <c r="Q12" s="19"/>
      <c r="T12" s="13"/>
      <c r="U12" s="27" t="s">
        <v>513</v>
      </c>
      <c r="W12" s="30" t="s">
        <v>146</v>
      </c>
      <c r="Y12" s="30" t="s">
        <v>269</v>
      </c>
      <c r="Z12" s="30" t="s">
        <v>397</v>
      </c>
      <c r="AA12" s="63" t="s">
        <v>363</v>
      </c>
      <c r="AB12" s="63" t="s">
        <v>491</v>
      </c>
      <c r="AC12" s="29"/>
      <c r="AD12" s="29"/>
      <c r="AE12" s="29"/>
      <c r="AF12" s="28"/>
      <c r="AG12" s="40" t="s">
        <v>225</v>
      </c>
      <c r="AK12" s="40" t="str">
        <f t="shared" si="7"/>
        <v>K</v>
      </c>
    </row>
    <row r="13" spans="1:42" ht="13.5" customHeight="1" x14ac:dyDescent="0.15">
      <c r="A13" s="14" t="s">
        <v>90</v>
      </c>
      <c r="B13" s="15"/>
      <c r="C13" s="13" t="str">
        <f t="shared" si="9"/>
        <v/>
      </c>
      <c r="D13" s="13" t="str">
        <f t="shared" si="8"/>
        <v>沖縄振興</v>
      </c>
      <c r="F13" s="18" t="s">
        <v>114</v>
      </c>
      <c r="G13" s="17"/>
      <c r="H13" s="13" t="str">
        <f t="shared" si="1"/>
        <v/>
      </c>
      <c r="I13" s="13" t="str">
        <f t="shared" si="5"/>
        <v>一般会計</v>
      </c>
      <c r="K13" s="13" t="str">
        <f>N11</f>
        <v>文教及び科学振興</v>
      </c>
      <c r="L13" s="13"/>
      <c r="O13" s="13"/>
      <c r="P13" s="13"/>
      <c r="Q13" s="19"/>
      <c r="T13" s="13"/>
      <c r="U13" s="30" t="s">
        <v>165</v>
      </c>
      <c r="W13" s="30" t="s">
        <v>147</v>
      </c>
      <c r="Y13" s="30" t="s">
        <v>270</v>
      </c>
      <c r="Z13" s="30" t="s">
        <v>398</v>
      </c>
      <c r="AA13" s="63" t="s">
        <v>364</v>
      </c>
      <c r="AB13" s="63" t="s">
        <v>492</v>
      </c>
      <c r="AC13" s="29"/>
      <c r="AD13" s="29"/>
      <c r="AE13" s="29"/>
      <c r="AF13" s="28"/>
      <c r="AG13" s="40" t="s">
        <v>226</v>
      </c>
      <c r="AK13" s="40" t="str">
        <f t="shared" si="7"/>
        <v>L</v>
      </c>
    </row>
    <row r="14" spans="1:42" ht="13.5" customHeight="1" x14ac:dyDescent="0.15">
      <c r="A14" s="14" t="s">
        <v>91</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0" t="s">
        <v>514</v>
      </c>
      <c r="W14" s="30" t="s">
        <v>148</v>
      </c>
      <c r="Y14" s="30" t="s">
        <v>271</v>
      </c>
      <c r="Z14" s="30" t="s">
        <v>399</v>
      </c>
      <c r="AA14" s="63" t="s">
        <v>365</v>
      </c>
      <c r="AB14" s="63" t="s">
        <v>493</v>
      </c>
      <c r="AC14" s="29"/>
      <c r="AD14" s="29"/>
      <c r="AE14" s="29"/>
      <c r="AF14" s="28"/>
      <c r="AG14" s="54"/>
      <c r="AK14" s="40" t="str">
        <f t="shared" si="7"/>
        <v>M</v>
      </c>
    </row>
    <row r="15" spans="1:42" ht="13.5" customHeight="1" x14ac:dyDescent="0.15">
      <c r="A15" s="14" t="s">
        <v>92</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0" t="s">
        <v>515</v>
      </c>
      <c r="W15" s="30" t="s">
        <v>149</v>
      </c>
      <c r="Y15" s="30" t="s">
        <v>272</v>
      </c>
      <c r="Z15" s="30" t="s">
        <v>400</v>
      </c>
      <c r="AA15" s="63" t="s">
        <v>366</v>
      </c>
      <c r="AB15" s="63" t="s">
        <v>494</v>
      </c>
      <c r="AC15" s="29"/>
      <c r="AD15" s="29"/>
      <c r="AE15" s="29"/>
      <c r="AF15" s="28"/>
      <c r="AG15" s="55"/>
      <c r="AK15" s="40" t="str">
        <f t="shared" si="7"/>
        <v>N</v>
      </c>
    </row>
    <row r="16" spans="1:42" ht="13.5" customHeight="1" x14ac:dyDescent="0.15">
      <c r="A16" s="14" t="s">
        <v>93</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0" t="s">
        <v>516</v>
      </c>
      <c r="W16" s="30" t="s">
        <v>150</v>
      </c>
      <c r="Y16" s="30" t="s">
        <v>273</v>
      </c>
      <c r="Z16" s="30" t="s">
        <v>401</v>
      </c>
      <c r="AA16" s="63" t="s">
        <v>367</v>
      </c>
      <c r="AB16" s="63" t="s">
        <v>495</v>
      </c>
      <c r="AC16" s="29"/>
      <c r="AD16" s="29"/>
      <c r="AE16" s="29"/>
      <c r="AF16" s="28"/>
      <c r="AG16" s="55"/>
      <c r="AK16" s="40" t="str">
        <f t="shared" si="7"/>
        <v>O</v>
      </c>
    </row>
    <row r="17" spans="1:37" ht="13.5" customHeight="1" x14ac:dyDescent="0.15">
      <c r="A17" s="14" t="s">
        <v>94</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0" t="s">
        <v>534</v>
      </c>
      <c r="W17" s="30" t="s">
        <v>151</v>
      </c>
      <c r="Y17" s="30" t="s">
        <v>274</v>
      </c>
      <c r="Z17" s="30" t="s">
        <v>402</v>
      </c>
      <c r="AA17" s="63" t="s">
        <v>368</v>
      </c>
      <c r="AB17" s="63" t="s">
        <v>496</v>
      </c>
      <c r="AC17" s="29"/>
      <c r="AD17" s="29"/>
      <c r="AE17" s="29"/>
      <c r="AF17" s="28"/>
      <c r="AG17" s="55"/>
      <c r="AK17" s="40" t="str">
        <f t="shared" si="7"/>
        <v>P</v>
      </c>
    </row>
    <row r="18" spans="1:37" ht="13.5" customHeight="1" x14ac:dyDescent="0.15">
      <c r="A18" s="14" t="s">
        <v>95</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0" t="s">
        <v>517</v>
      </c>
      <c r="W18" s="30" t="s">
        <v>152</v>
      </c>
      <c r="Y18" s="30" t="s">
        <v>275</v>
      </c>
      <c r="Z18" s="30" t="s">
        <v>403</v>
      </c>
      <c r="AA18" s="63" t="s">
        <v>369</v>
      </c>
      <c r="AB18" s="63" t="s">
        <v>497</v>
      </c>
      <c r="AC18" s="29"/>
      <c r="AD18" s="29"/>
      <c r="AE18" s="29"/>
      <c r="AF18" s="28"/>
      <c r="AK18" s="40" t="str">
        <f t="shared" si="7"/>
        <v>Q</v>
      </c>
    </row>
    <row r="19" spans="1:37" ht="13.5" customHeight="1" x14ac:dyDescent="0.15">
      <c r="A19" s="14" t="s">
        <v>202</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0" t="s">
        <v>518</v>
      </c>
      <c r="W19" s="30" t="s">
        <v>153</v>
      </c>
      <c r="Y19" s="30" t="s">
        <v>276</v>
      </c>
      <c r="Z19" s="30" t="s">
        <v>404</v>
      </c>
      <c r="AA19" s="63" t="s">
        <v>370</v>
      </c>
      <c r="AB19" s="63" t="s">
        <v>498</v>
      </c>
      <c r="AC19" s="29"/>
      <c r="AD19" s="29"/>
      <c r="AE19" s="29"/>
      <c r="AF19" s="28"/>
      <c r="AK19" s="40" t="str">
        <f t="shared" si="7"/>
        <v>R</v>
      </c>
    </row>
    <row r="20" spans="1:37" ht="13.5" customHeight="1" x14ac:dyDescent="0.15">
      <c r="A20" s="14" t="s">
        <v>203</v>
      </c>
      <c r="B20" s="15"/>
      <c r="C20" s="13" t="str">
        <f t="shared" si="9"/>
        <v/>
      </c>
      <c r="D20" s="13" t="str">
        <f t="shared" si="8"/>
        <v>沖縄振興</v>
      </c>
      <c r="F20" s="18" t="s">
        <v>201</v>
      </c>
      <c r="G20" s="17"/>
      <c r="H20" s="13" t="str">
        <f t="shared" si="1"/>
        <v/>
      </c>
      <c r="I20" s="13" t="str">
        <f t="shared" si="5"/>
        <v>一般会計</v>
      </c>
      <c r="K20" s="13"/>
      <c r="L20" s="13"/>
      <c r="O20" s="13"/>
      <c r="P20" s="13"/>
      <c r="Q20" s="19"/>
      <c r="T20" s="13"/>
      <c r="U20" s="30" t="s">
        <v>519</v>
      </c>
      <c r="W20" s="30" t="s">
        <v>154</v>
      </c>
      <c r="Y20" s="30" t="s">
        <v>277</v>
      </c>
      <c r="Z20" s="30" t="s">
        <v>405</v>
      </c>
      <c r="AA20" s="63" t="s">
        <v>371</v>
      </c>
      <c r="AB20" s="63" t="s">
        <v>499</v>
      </c>
      <c r="AC20" s="29"/>
      <c r="AD20" s="29"/>
      <c r="AE20" s="29"/>
      <c r="AF20" s="28"/>
      <c r="AK20" s="40" t="str">
        <f t="shared" si="7"/>
        <v>S</v>
      </c>
    </row>
    <row r="21" spans="1:37" ht="13.5" customHeight="1" x14ac:dyDescent="0.15">
      <c r="A21" s="14" t="s">
        <v>204</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0" t="s">
        <v>520</v>
      </c>
      <c r="W21" s="30" t="s">
        <v>155</v>
      </c>
      <c r="Y21" s="30" t="s">
        <v>278</v>
      </c>
      <c r="Z21" s="30" t="s">
        <v>406</v>
      </c>
      <c r="AA21" s="63" t="s">
        <v>372</v>
      </c>
      <c r="AB21" s="63" t="s">
        <v>500</v>
      </c>
      <c r="AC21" s="29"/>
      <c r="AD21" s="29"/>
      <c r="AE21" s="29"/>
      <c r="AF21" s="28"/>
      <c r="AK21" s="40" t="str">
        <f t="shared" si="7"/>
        <v>T</v>
      </c>
    </row>
    <row r="22" spans="1:37" ht="13.5" customHeight="1" x14ac:dyDescent="0.15">
      <c r="A22" s="14" t="s">
        <v>205</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0" t="s">
        <v>567</v>
      </c>
      <c r="W22" s="30" t="s">
        <v>156</v>
      </c>
      <c r="Y22" s="30" t="s">
        <v>279</v>
      </c>
      <c r="Z22" s="30" t="s">
        <v>407</v>
      </c>
      <c r="AA22" s="63" t="s">
        <v>373</v>
      </c>
      <c r="AB22" s="63" t="s">
        <v>501</v>
      </c>
      <c r="AC22" s="29"/>
      <c r="AD22" s="29"/>
      <c r="AE22" s="29"/>
      <c r="AF22" s="28"/>
      <c r="AK22" s="40" t="str">
        <f t="shared" si="7"/>
        <v>U</v>
      </c>
    </row>
    <row r="23" spans="1:37" ht="13.5" customHeight="1" x14ac:dyDescent="0.15">
      <c r="A23" s="61" t="s">
        <v>251</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0" t="s">
        <v>521</v>
      </c>
      <c r="W23" s="30" t="s">
        <v>157</v>
      </c>
      <c r="Y23" s="30" t="s">
        <v>280</v>
      </c>
      <c r="Z23" s="30" t="s">
        <v>408</v>
      </c>
      <c r="AA23" s="63" t="s">
        <v>374</v>
      </c>
      <c r="AB23" s="63" t="s">
        <v>502</v>
      </c>
      <c r="AC23" s="29"/>
      <c r="AD23" s="29"/>
      <c r="AE23" s="29"/>
      <c r="AF23" s="28"/>
      <c r="AK23" s="40" t="str">
        <f t="shared" si="7"/>
        <v>V</v>
      </c>
    </row>
    <row r="24" spans="1:37" ht="13.5" customHeight="1" x14ac:dyDescent="0.15">
      <c r="A24" s="71"/>
      <c r="B24" s="59"/>
      <c r="F24" s="18" t="s">
        <v>254</v>
      </c>
      <c r="G24" s="17"/>
      <c r="H24" s="13" t="str">
        <f t="shared" si="1"/>
        <v/>
      </c>
      <c r="I24" s="13" t="str">
        <f t="shared" si="5"/>
        <v>一般会計</v>
      </c>
      <c r="K24" s="13"/>
      <c r="L24" s="13"/>
      <c r="O24" s="13"/>
      <c r="P24" s="13"/>
      <c r="Q24" s="19"/>
      <c r="T24" s="13"/>
      <c r="U24" s="30" t="s">
        <v>522</v>
      </c>
      <c r="W24" s="30" t="s">
        <v>158</v>
      </c>
      <c r="Y24" s="30" t="s">
        <v>281</v>
      </c>
      <c r="Z24" s="30" t="s">
        <v>409</v>
      </c>
      <c r="AA24" s="63" t="s">
        <v>375</v>
      </c>
      <c r="AB24" s="63" t="s">
        <v>503</v>
      </c>
      <c r="AC24" s="29"/>
      <c r="AD24" s="29"/>
      <c r="AE24" s="29"/>
      <c r="AF24" s="28"/>
      <c r="AK24" s="40" t="str">
        <f>CHAR(CODE(AK23)+1)</f>
        <v>W</v>
      </c>
    </row>
    <row r="25" spans="1:37" ht="13.5" customHeight="1" x14ac:dyDescent="0.15">
      <c r="A25" s="60"/>
      <c r="B25" s="59"/>
      <c r="F25" s="18" t="s">
        <v>124</v>
      </c>
      <c r="G25" s="17"/>
      <c r="H25" s="13" t="str">
        <f t="shared" si="1"/>
        <v/>
      </c>
      <c r="I25" s="13" t="str">
        <f t="shared" si="5"/>
        <v>一般会計</v>
      </c>
      <c r="K25" s="13"/>
      <c r="L25" s="13"/>
      <c r="O25" s="13"/>
      <c r="P25" s="13"/>
      <c r="Q25" s="19"/>
      <c r="T25" s="13"/>
      <c r="U25" s="30" t="s">
        <v>523</v>
      </c>
      <c r="W25" s="53"/>
      <c r="Y25" s="30" t="s">
        <v>282</v>
      </c>
      <c r="Z25" s="30" t="s">
        <v>410</v>
      </c>
      <c r="AA25" s="63" t="s">
        <v>376</v>
      </c>
      <c r="AB25" s="63" t="s">
        <v>504</v>
      </c>
      <c r="AC25" s="29"/>
      <c r="AD25" s="29"/>
      <c r="AE25" s="29"/>
      <c r="AF25" s="28"/>
      <c r="AK25" s="40" t="str">
        <f t="shared" si="7"/>
        <v>X</v>
      </c>
    </row>
    <row r="26" spans="1:37" ht="13.5" customHeight="1" x14ac:dyDescent="0.15">
      <c r="A26" s="60"/>
      <c r="B26" s="59"/>
      <c r="F26" s="18" t="s">
        <v>125</v>
      </c>
      <c r="G26" s="17"/>
      <c r="H26" s="13" t="str">
        <f t="shared" si="1"/>
        <v/>
      </c>
      <c r="I26" s="13" t="str">
        <f t="shared" si="5"/>
        <v>一般会計</v>
      </c>
      <c r="K26" s="13"/>
      <c r="L26" s="13"/>
      <c r="O26" s="13"/>
      <c r="P26" s="13"/>
      <c r="Q26" s="19"/>
      <c r="T26" s="13"/>
      <c r="U26" s="30" t="s">
        <v>524</v>
      </c>
      <c r="Y26" s="30" t="s">
        <v>283</v>
      </c>
      <c r="Z26" s="30" t="s">
        <v>411</v>
      </c>
      <c r="AA26" s="63" t="s">
        <v>377</v>
      </c>
      <c r="AB26" s="63" t="s">
        <v>505</v>
      </c>
      <c r="AC26" s="29"/>
      <c r="AD26" s="29"/>
      <c r="AE26" s="29"/>
      <c r="AF26" s="28"/>
      <c r="AK26" s="40" t="str">
        <f t="shared" si="7"/>
        <v>Y</v>
      </c>
    </row>
    <row r="27" spans="1:37" ht="13.5" customHeight="1" x14ac:dyDescent="0.15">
      <c r="A27" s="13" t="str">
        <f>IF(D23="", "-", D23)</f>
        <v>沖縄振興</v>
      </c>
      <c r="B27" s="13"/>
      <c r="F27" s="18" t="s">
        <v>126</v>
      </c>
      <c r="G27" s="17"/>
      <c r="H27" s="13" t="str">
        <f t="shared" si="1"/>
        <v/>
      </c>
      <c r="I27" s="13" t="str">
        <f t="shared" si="5"/>
        <v>一般会計</v>
      </c>
      <c r="K27" s="13"/>
      <c r="L27" s="13"/>
      <c r="O27" s="13"/>
      <c r="P27" s="13"/>
      <c r="Q27" s="19"/>
      <c r="T27" s="13"/>
      <c r="U27" s="30" t="s">
        <v>525</v>
      </c>
      <c r="Y27" s="30" t="s">
        <v>284</v>
      </c>
      <c r="Z27" s="30" t="s">
        <v>412</v>
      </c>
      <c r="AA27" s="63" t="s">
        <v>378</v>
      </c>
      <c r="AB27" s="63" t="s">
        <v>506</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526</v>
      </c>
      <c r="Y28" s="30" t="s">
        <v>285</v>
      </c>
      <c r="Z28" s="30" t="s">
        <v>413</v>
      </c>
      <c r="AA28" s="63" t="s">
        <v>379</v>
      </c>
      <c r="AB28" s="63" t="s">
        <v>507</v>
      </c>
      <c r="AC28" s="29"/>
      <c r="AD28" s="29"/>
      <c r="AE28" s="29"/>
      <c r="AF28" s="28"/>
      <c r="AK28" s="40" t="s">
        <v>182</v>
      </c>
    </row>
    <row r="29" spans="1:37" ht="13.5" customHeight="1" x14ac:dyDescent="0.15">
      <c r="A29" s="13"/>
      <c r="B29" s="13"/>
      <c r="F29" s="18" t="s">
        <v>193</v>
      </c>
      <c r="G29" s="17"/>
      <c r="H29" s="13" t="str">
        <f t="shared" si="1"/>
        <v/>
      </c>
      <c r="I29" s="13" t="str">
        <f t="shared" si="5"/>
        <v>一般会計</v>
      </c>
      <c r="K29" s="13"/>
      <c r="L29" s="13"/>
      <c r="O29" s="13"/>
      <c r="P29" s="13"/>
      <c r="Q29" s="19"/>
      <c r="T29" s="13"/>
      <c r="U29" s="30" t="s">
        <v>527</v>
      </c>
      <c r="Y29" s="30" t="s">
        <v>286</v>
      </c>
      <c r="Z29" s="30" t="s">
        <v>414</v>
      </c>
      <c r="AA29" s="63" t="s">
        <v>380</v>
      </c>
      <c r="AB29" s="63" t="s">
        <v>508</v>
      </c>
      <c r="AC29" s="29"/>
      <c r="AD29" s="29"/>
      <c r="AE29" s="29"/>
      <c r="AF29" s="28"/>
      <c r="AK29" s="40"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0" t="s">
        <v>528</v>
      </c>
      <c r="Y30" s="30" t="s">
        <v>287</v>
      </c>
      <c r="Z30" s="30" t="s">
        <v>415</v>
      </c>
      <c r="AA30" s="63" t="s">
        <v>381</v>
      </c>
      <c r="AB30" s="63" t="s">
        <v>509</v>
      </c>
      <c r="AC30" s="29"/>
      <c r="AD30" s="29"/>
      <c r="AE30" s="29"/>
      <c r="AF30" s="28"/>
      <c r="AK30" s="40"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0" t="s">
        <v>529</v>
      </c>
      <c r="Y31" s="30" t="s">
        <v>288</v>
      </c>
      <c r="Z31" s="30" t="s">
        <v>416</v>
      </c>
      <c r="AA31" s="63" t="s">
        <v>382</v>
      </c>
      <c r="AB31" s="63" t="s">
        <v>510</v>
      </c>
      <c r="AC31" s="29"/>
      <c r="AD31" s="29"/>
      <c r="AE31" s="29"/>
      <c r="AF31" s="28"/>
      <c r="AK31" s="40"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0" t="s">
        <v>530</v>
      </c>
      <c r="Y32" s="30" t="s">
        <v>289</v>
      </c>
      <c r="Z32" s="30" t="s">
        <v>417</v>
      </c>
      <c r="AA32" s="63" t="s">
        <v>65</v>
      </c>
      <c r="AB32" s="63" t="s">
        <v>65</v>
      </c>
      <c r="AC32" s="29"/>
      <c r="AD32" s="29"/>
      <c r="AE32" s="29"/>
      <c r="AF32" s="28"/>
      <c r="AK32" s="40"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0" t="s">
        <v>531</v>
      </c>
      <c r="Y33" s="30" t="s">
        <v>290</v>
      </c>
      <c r="Z33" s="30" t="s">
        <v>418</v>
      </c>
      <c r="AA33" s="53"/>
      <c r="AB33" s="29"/>
      <c r="AC33" s="29"/>
      <c r="AD33" s="29"/>
      <c r="AE33" s="29"/>
      <c r="AF33" s="28"/>
      <c r="AK33" s="40"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40"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U35" s="30" t="s">
        <v>533</v>
      </c>
      <c r="Y35" s="30" t="s">
        <v>292</v>
      </c>
      <c r="Z35" s="30" t="s">
        <v>420</v>
      </c>
      <c r="AC35" s="29"/>
      <c r="AF35" s="28"/>
      <c r="AK35" s="40"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Y36" s="30" t="s">
        <v>293</v>
      </c>
      <c r="Z36" s="30" t="s">
        <v>421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40" t="str">
        <f t="shared" si="7"/>
        <v>j</v>
      </c>
    </row>
    <row r="38" spans="1:37" x14ac:dyDescent="0.15">
      <c r="A38" s="13"/>
      <c r="B38" s="13"/>
      <c r="F38" s="13"/>
      <c r="G38" s="19"/>
      <c r="K38" s="13"/>
      <c r="L38" s="13"/>
      <c r="O38" s="13"/>
      <c r="P38" s="13"/>
      <c r="Q38" s="19"/>
      <c r="T38" s="13"/>
      <c r="Y38" s="30" t="s">
        <v>295</v>
      </c>
      <c r="Z38" s="30" t="s">
        <v>423</v>
      </c>
      <c r="AF38" s="28"/>
      <c r="AK38" s="40"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40" t="str">
        <f t="shared" si="7"/>
        <v>l</v>
      </c>
    </row>
    <row r="40" spans="1:37" x14ac:dyDescent="0.15">
      <c r="A40" s="13"/>
      <c r="B40" s="13"/>
      <c r="F40" s="13"/>
      <c r="G40" s="19"/>
      <c r="K40" s="13"/>
      <c r="L40" s="13"/>
      <c r="O40" s="13"/>
      <c r="P40" s="13"/>
      <c r="Q40" s="19"/>
      <c r="T40" s="13"/>
      <c r="U40" s="30"/>
      <c r="Y40" s="30" t="s">
        <v>297</v>
      </c>
      <c r="Z40" s="30" t="s">
        <v>425</v>
      </c>
      <c r="AF40" s="28"/>
      <c r="AK40" s="40" t="str">
        <f t="shared" si="7"/>
        <v>m</v>
      </c>
    </row>
    <row r="41" spans="1:37" x14ac:dyDescent="0.15">
      <c r="A41" s="13"/>
      <c r="B41" s="13"/>
      <c r="F41" s="13"/>
      <c r="G41" s="19"/>
      <c r="K41" s="13"/>
      <c r="L41" s="13"/>
      <c r="O41" s="13"/>
      <c r="P41" s="13"/>
      <c r="Q41" s="19"/>
      <c r="T41" s="13"/>
      <c r="U41" s="30" t="s">
        <v>244</v>
      </c>
      <c r="Y41" s="30" t="s">
        <v>298</v>
      </c>
      <c r="Z41" s="30" t="s">
        <v>426</v>
      </c>
      <c r="AF41" s="28"/>
      <c r="AK41" s="40" t="str">
        <f t="shared" si="7"/>
        <v>n</v>
      </c>
    </row>
    <row r="42" spans="1:37" x14ac:dyDescent="0.15">
      <c r="A42" s="13"/>
      <c r="B42" s="13"/>
      <c r="F42" s="13"/>
      <c r="G42" s="19"/>
      <c r="K42" s="13"/>
      <c r="L42" s="13"/>
      <c r="O42" s="13"/>
      <c r="P42" s="13"/>
      <c r="Q42" s="19"/>
      <c r="T42" s="13"/>
      <c r="U42" s="30" t="s">
        <v>247</v>
      </c>
      <c r="Y42" s="30" t="s">
        <v>299</v>
      </c>
      <c r="Z42" s="30" t="s">
        <v>427</v>
      </c>
      <c r="AF42" s="28"/>
      <c r="AK42" s="40" t="str">
        <f t="shared" si="7"/>
        <v>o</v>
      </c>
    </row>
    <row r="43" spans="1:37" x14ac:dyDescent="0.15">
      <c r="A43" s="13"/>
      <c r="B43" s="13"/>
      <c r="F43" s="13"/>
      <c r="G43" s="19"/>
      <c r="K43" s="13"/>
      <c r="L43" s="13"/>
      <c r="O43" s="13"/>
      <c r="P43" s="13"/>
      <c r="Q43" s="19"/>
      <c r="T43" s="13"/>
      <c r="Y43" s="30" t="s">
        <v>300</v>
      </c>
      <c r="Z43" s="30" t="s">
        <v>428</v>
      </c>
      <c r="AF43" s="28"/>
      <c r="AK43" s="40" t="str">
        <f t="shared" si="7"/>
        <v>p</v>
      </c>
    </row>
    <row r="44" spans="1:37" x14ac:dyDescent="0.15">
      <c r="A44" s="13"/>
      <c r="B44" s="13"/>
      <c r="F44" s="13"/>
      <c r="G44" s="19"/>
      <c r="K44" s="13"/>
      <c r="L44" s="13"/>
      <c r="O44" s="13"/>
      <c r="P44" s="13"/>
      <c r="Q44" s="19"/>
      <c r="T44" s="13"/>
      <c r="Y44" s="30" t="s">
        <v>301</v>
      </c>
      <c r="Z44" s="30" t="s">
        <v>429</v>
      </c>
      <c r="AF44" s="28"/>
      <c r="AK44" s="40" t="str">
        <f t="shared" si="7"/>
        <v>q</v>
      </c>
    </row>
    <row r="45" spans="1:37" x14ac:dyDescent="0.15">
      <c r="A45" s="13"/>
      <c r="B45" s="13"/>
      <c r="F45" s="13"/>
      <c r="G45" s="19"/>
      <c r="K45" s="13"/>
      <c r="L45" s="13"/>
      <c r="O45" s="13"/>
      <c r="P45" s="13"/>
      <c r="Q45" s="19"/>
      <c r="T45" s="13"/>
      <c r="U45" s="27" t="s">
        <v>160</v>
      </c>
      <c r="Y45" s="30" t="s">
        <v>302</v>
      </c>
      <c r="Z45" s="30" t="s">
        <v>430</v>
      </c>
      <c r="AF45" s="28"/>
      <c r="AK45" s="40" t="str">
        <f t="shared" si="7"/>
        <v>r</v>
      </c>
    </row>
    <row r="46" spans="1:37" x14ac:dyDescent="0.15">
      <c r="A46" s="13"/>
      <c r="B46" s="13"/>
      <c r="F46" s="13"/>
      <c r="G46" s="19"/>
      <c r="K46" s="13"/>
      <c r="L46" s="13"/>
      <c r="O46" s="13"/>
      <c r="P46" s="13"/>
      <c r="Q46" s="19"/>
      <c r="T46" s="13"/>
      <c r="U46" s="69" t="s">
        <v>566</v>
      </c>
      <c r="Y46" s="30" t="s">
        <v>303</v>
      </c>
      <c r="Z46" s="30" t="s">
        <v>431</v>
      </c>
      <c r="AF46" s="28"/>
      <c r="AK46" s="40" t="str">
        <f t="shared" si="7"/>
        <v>s</v>
      </c>
    </row>
    <row r="47" spans="1:37" x14ac:dyDescent="0.15">
      <c r="A47" s="13"/>
      <c r="B47" s="13"/>
      <c r="F47" s="13"/>
      <c r="G47" s="19"/>
      <c r="K47" s="13"/>
      <c r="L47" s="13"/>
      <c r="O47" s="13"/>
      <c r="P47" s="13"/>
      <c r="Q47" s="19"/>
      <c r="T47" s="13"/>
      <c r="Y47" s="30" t="s">
        <v>304</v>
      </c>
      <c r="Z47" s="30" t="s">
        <v>432</v>
      </c>
      <c r="AF47" s="28"/>
      <c r="AK47" s="40" t="str">
        <f t="shared" si="7"/>
        <v>t</v>
      </c>
    </row>
    <row r="48" spans="1:37" x14ac:dyDescent="0.15">
      <c r="A48" s="13"/>
      <c r="B48" s="13"/>
      <c r="F48" s="13"/>
      <c r="G48" s="19"/>
      <c r="K48" s="13"/>
      <c r="L48" s="13"/>
      <c r="O48" s="13"/>
      <c r="P48" s="13"/>
      <c r="Q48" s="19"/>
      <c r="T48" s="13"/>
      <c r="U48" s="69">
        <v>2021</v>
      </c>
      <c r="Y48" s="30" t="s">
        <v>305</v>
      </c>
      <c r="Z48" s="30" t="s">
        <v>433</v>
      </c>
      <c r="AF48" s="28"/>
      <c r="AK48" s="40" t="str">
        <f t="shared" si="7"/>
        <v>u</v>
      </c>
    </row>
    <row r="49" spans="1:37" x14ac:dyDescent="0.15">
      <c r="A49" s="13"/>
      <c r="B49" s="13"/>
      <c r="F49" s="13"/>
      <c r="G49" s="19"/>
      <c r="K49" s="13"/>
      <c r="L49" s="13"/>
      <c r="O49" s="13"/>
      <c r="P49" s="13"/>
      <c r="Q49" s="19"/>
      <c r="T49" s="13"/>
      <c r="U49" s="69">
        <v>2022</v>
      </c>
      <c r="Y49" s="30" t="s">
        <v>306</v>
      </c>
      <c r="Z49" s="30" t="s">
        <v>434</v>
      </c>
      <c r="AF49" s="28"/>
      <c r="AK49" s="40" t="str">
        <f t="shared" si="7"/>
        <v>v</v>
      </c>
    </row>
    <row r="50" spans="1:37" x14ac:dyDescent="0.15">
      <c r="A50" s="13"/>
      <c r="B50" s="13"/>
      <c r="F50" s="13"/>
      <c r="G50" s="19"/>
      <c r="K50" s="13"/>
      <c r="L50" s="13"/>
      <c r="O50" s="13"/>
      <c r="P50" s="13"/>
      <c r="Q50" s="19"/>
      <c r="T50" s="13"/>
      <c r="U50" s="69">
        <v>2023</v>
      </c>
      <c r="Y50" s="30" t="s">
        <v>307</v>
      </c>
      <c r="Z50" s="30" t="s">
        <v>435</v>
      </c>
      <c r="AF50" s="28"/>
    </row>
    <row r="51" spans="1:37" x14ac:dyDescent="0.15">
      <c r="A51" s="13"/>
      <c r="B51" s="13"/>
      <c r="F51" s="13"/>
      <c r="G51" s="19"/>
      <c r="K51" s="13"/>
      <c r="L51" s="13"/>
      <c r="O51" s="13"/>
      <c r="P51" s="13"/>
      <c r="Q51" s="19"/>
      <c r="T51" s="13"/>
      <c r="U51" s="69">
        <v>2024</v>
      </c>
      <c r="Y51" s="30" t="s">
        <v>308</v>
      </c>
      <c r="Z51" s="30" t="s">
        <v>436</v>
      </c>
      <c r="AF51" s="28"/>
    </row>
    <row r="52" spans="1:37" x14ac:dyDescent="0.15">
      <c r="A52" s="13"/>
      <c r="B52" s="13"/>
      <c r="F52" s="13"/>
      <c r="G52" s="19"/>
      <c r="K52" s="13"/>
      <c r="L52" s="13"/>
      <c r="O52" s="13"/>
      <c r="P52" s="13"/>
      <c r="Q52" s="19"/>
      <c r="T52" s="13"/>
      <c r="U52" s="69">
        <v>2025</v>
      </c>
      <c r="Y52" s="30" t="s">
        <v>309</v>
      </c>
      <c r="Z52" s="30" t="s">
        <v>437</v>
      </c>
      <c r="AF52" s="28"/>
    </row>
    <row r="53" spans="1:37" x14ac:dyDescent="0.15">
      <c r="A53" s="13"/>
      <c r="B53" s="13"/>
      <c r="F53" s="13"/>
      <c r="G53" s="19"/>
      <c r="K53" s="13"/>
      <c r="L53" s="13"/>
      <c r="O53" s="13"/>
      <c r="P53" s="13"/>
      <c r="Q53" s="19"/>
      <c r="T53" s="13"/>
      <c r="U53" s="69">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69">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66</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569</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2022-08-26T13:55:59Z</dcterms:created>
  <dcterms:modified xsi:type="dcterms:W3CDTF">2022-08-26T14:57:28Z</dcterms:modified>
</cp:coreProperties>
</file>