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655"/>
  </bookViews>
  <sheets>
    <sheet name="行政事業レビューシート" sheetId="11" r:id="rId1"/>
    <sheet name="入力規則等" sheetId="4" r:id="rId2"/>
  </sheets>
  <definedNames>
    <definedName name="_xlnm._FilterDatabase" localSheetId="0" hidden="1">行政事業レビューシート!$AZ$1:$AZ$165</definedName>
    <definedName name="_xlnm.Print_Area" localSheetId="0">行政事業レビューシート!$A$1:$AX$165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7" i="11" l="1"/>
  <c r="Y149" i="11" l="1"/>
  <c r="Y148" i="11"/>
  <c r="Y147" i="11"/>
  <c r="Y146" i="11"/>
  <c r="AY48" i="11" l="1"/>
  <c r="AY53" i="11" s="1"/>
  <c r="AY45" i="11"/>
  <c r="AY46" i="11" s="1"/>
  <c r="AY42" i="11"/>
  <c r="AY44" i="11" s="1"/>
  <c r="AY147" i="11"/>
  <c r="AY143" i="11"/>
  <c r="AY145" i="11" s="1"/>
  <c r="AY131" i="11"/>
  <c r="AY146" i="11" l="1"/>
  <c r="AY144" i="11"/>
  <c r="AY133" i="11"/>
  <c r="AY135" i="11"/>
  <c r="AY136" i="11"/>
  <c r="AY132" i="11"/>
  <c r="AY134" i="11"/>
  <c r="AY47" i="11"/>
  <c r="AY43" i="11"/>
  <c r="AY52" i="11"/>
  <c r="AY50" i="11"/>
  <c r="AY54" i="11"/>
  <c r="AY51" i="11"/>
  <c r="AY49" i="11"/>
  <c r="AY55" i="11"/>
  <c r="AY56" i="11" s="1"/>
  <c r="AY58" i="11"/>
  <c r="AY60" i="11" s="1"/>
  <c r="AY57" i="11" l="1"/>
  <c r="AY59" i="11"/>
  <c r="AY61" i="11" l="1"/>
  <c r="AY67" i="11" s="1"/>
  <c r="AY64" i="11" l="1"/>
  <c r="AY65" i="11"/>
  <c r="AY62" i="11"/>
  <c r="AY66" i="11"/>
  <c r="AY63"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Y165" i="11" l="1"/>
  <c r="AY164" i="11"/>
  <c r="AY163" i="11"/>
  <c r="AY162" i="11"/>
  <c r="AY161" i="11"/>
  <c r="AY160" i="11"/>
  <c r="AY159" i="11"/>
  <c r="AY158" i="11"/>
  <c r="AY154" i="11"/>
  <c r="AY156" i="11" s="1"/>
  <c r="AY150" i="11"/>
  <c r="AY153" i="11" s="1"/>
  <c r="AY149" i="11"/>
  <c r="AY148" i="11"/>
  <c r="AU136" i="11"/>
  <c r="Y136" i="11"/>
  <c r="AU130" i="11"/>
  <c r="Y130" i="11"/>
  <c r="P27" i="11"/>
  <c r="AD21" i="11"/>
  <c r="W21" i="11"/>
  <c r="P21" i="11"/>
  <c r="AR18" i="11"/>
  <c r="AK18" i="11"/>
  <c r="AD18" i="11"/>
  <c r="AD20" i="11" s="1"/>
  <c r="W18" i="11"/>
  <c r="W20" i="11" s="1"/>
  <c r="P18" i="11"/>
  <c r="P20" i="11" s="1"/>
  <c r="AV2" i="11"/>
  <c r="AY157" i="11" l="1"/>
  <c r="AY155" i="11"/>
  <c r="AY152" i="11"/>
  <c r="AY151"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<sst xmlns="http://schemas.openxmlformats.org/spreadsheetml/2006/main" count="1003" uniqueCount="678">
  <si>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</si>
  <si>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</si>
  <si>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</si>
  <si>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</si>
  <si>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</si>
  <si>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</si>
  <si>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</si>
  <si>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</si>
  <si>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</si>
  <si>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</si>
  <si>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</si>
  <si>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</si>
  <si>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</si>
  <si>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</si>
  <si>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</si>
  <si>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</si>
  <si>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</si>
  <si>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</si>
  <si>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</si>
  <si>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</si>
  <si>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</si>
  <si>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</si>
  <si>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</si>
  <si>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</si>
  <si>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</si>
  <si>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</si>
  <si>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</si>
  <si>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</si>
  <si>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</si>
  <si>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</si>
  <si>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</si>
  <si>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</si>
  <si>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</si>
  <si>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</si>
  <si>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</si>
  <si>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</si>
  <si>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</si>
  <si>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</si>
  <si>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</si>
  <si>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</si>
  <si>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</si>
  <si>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</si>
  <si>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</si>
  <si>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</si>
  <si>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</si>
  <si>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</si>
  <si>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</si>
  <si>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</si>
  <si>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</si>
  <si>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</si>
  <si>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</si>
  <si>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</si>
  <si>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</si>
  <si>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</si>
  <si>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</si>
  <si>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</si>
  <si>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</si>
  <si>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</si>
  <si>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</si>
  <si>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</si>
  <si>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</si>
  <si>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</si>
  <si>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</si>
  <si>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</si>
  <si>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</si>
  <si>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</si>
  <si>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</si>
  <si>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</si>
  <si>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</si>
  <si>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</si>
  <si>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</si>
  <si>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</si>
  <si>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</si>
  <si>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</si>
  <si>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</si>
  <si>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</si>
  <si>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</si>
  <si>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</si>
  <si>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</si>
  <si>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</si>
  <si>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</si>
  <si>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</si>
  <si>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</si>
  <si>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</si>
  <si>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</si>
  <si>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</si>
  <si>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</si>
  <si>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</si>
  <si>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</si>
  <si>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</si>
  <si>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</si>
  <si>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</si>
  <si>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</si>
  <si>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</si>
  <si>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</si>
  <si>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</si>
  <si>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</si>
  <si>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</si>
  <si>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</si>
  <si>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</si>
  <si>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</si>
  <si>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</si>
  <si>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</si>
  <si>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</si>
  <si>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</si>
  <si>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</si>
  <si>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</si>
  <si>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</si>
  <si>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</si>
  <si>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</si>
  <si>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</si>
  <si>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</si>
  <si>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</si>
  <si>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</si>
  <si>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</si>
  <si>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</si>
  <si>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</si>
  <si>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</si>
  <si>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</si>
  <si>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</si>
  <si>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</si>
  <si>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</si>
  <si>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</si>
  <si>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</si>
  <si>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</si>
  <si>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</si>
  <si>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</si>
  <si>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</si>
  <si>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</si>
  <si>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</si>
  <si>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</si>
  <si>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</si>
  <si>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</si>
  <si>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</si>
  <si>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</si>
  <si>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</si>
  <si>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</si>
  <si>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</si>
  <si>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</si>
  <si>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</si>
  <si>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</si>
  <si>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</si>
  <si>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</si>
  <si>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</si>
  <si>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</si>
  <si>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</si>
  <si>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</si>
  <si>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</si>
  <si>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</si>
  <si>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</si>
  <si>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</si>
  <si>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</si>
  <si>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</si>
  <si>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</si>
  <si>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</si>
  <si>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</si>
  <si>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</si>
  <si>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</si>
  <si>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</si>
  <si>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</si>
  <si>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</si>
  <si>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</si>
  <si>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</si>
  <si>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</si>
  <si>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</si>
  <si>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</si>
  <si>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</si>
  <si>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</si>
  <si>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</si>
  <si>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</si>
  <si>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</si>
  <si>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</si>
  <si>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</si>
  <si>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</si>
  <si>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</si>
  <si>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</si>
  <si>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</si>
  <si>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</si>
  <si>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</si>
  <si>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</si>
  <si>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</si>
  <si>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</si>
  <si>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</si>
  <si>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</si>
  <si>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</si>
  <si>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</si>
  <si>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</si>
  <si>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</si>
  <si>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</si>
  <si>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</si>
  <si>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</si>
  <si>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</si>
  <si>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</si>
  <si>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</si>
  <si>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</si>
  <si>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</si>
  <si>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</si>
  <si>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</si>
  <si>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</si>
  <si>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</si>
  <si>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</si>
  <si>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</si>
  <si>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</si>
  <si>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</si>
  <si>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</si>
  <si>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</si>
  <si>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</si>
  <si>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</si>
  <si>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</si>
  <si>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</si>
  <si>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</si>
  <si>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</si>
  <si>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</si>
  <si>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</si>
  <si>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</si>
  <si>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</si>
  <si>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</si>
  <si>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</si>
  <si>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</si>
  <si>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</si>
  <si>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</si>
  <si>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</si>
  <si>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</si>
  <si>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</si>
  <si>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</si>
  <si>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</si>
  <si>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</si>
  <si>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</si>
  <si>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</si>
  <si>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</si>
  <si>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</si>
  <si>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</si>
  <si>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</si>
  <si>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</si>
  <si>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</si>
  <si>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</si>
  <si>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</si>
  <si>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</si>
  <si>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</si>
  <si>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</si>
  <si>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</si>
  <si>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</si>
  <si>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</si>
  <si>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</si>
  <si>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</si>
  <si>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</si>
  <si>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</si>
  <si>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</si>
  <si>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</si>
  <si>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</si>
  <si>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</si>
  <si>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</si>
  <si>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</si>
  <si>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</si>
  <si>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</si>
  <si>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</si>
  <si>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</si>
  <si>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</si>
  <si>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</si>
  <si>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</si>
  <si>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</si>
  <si>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</si>
  <si>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</si>
  <si>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</si>
  <si>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</si>
  <si>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</si>
  <si>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</si>
  <si>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</si>
  <si>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</si>
  <si>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</si>
  <si>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</si>
  <si>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</si>
  <si>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</si>
  <si>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</si>
  <si>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</si>
  <si>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</si>
  <si>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</si>
  <si>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</si>
  <si>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</si>
  <si>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</si>
  <si>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</si>
  <si>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</si>
  <si>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</si>
  <si>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</si>
  <si>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</si>
  <si>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</si>
  <si>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</si>
  <si>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</si>
  <si>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</si>
  <si>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</si>
  <si>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</si>
  <si>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</si>
  <si>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</si>
  <si>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</si>
  <si>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</si>
  <si>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</si>
  <si>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</si>
  <si>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</si>
  <si>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</si>
  <si>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</si>
  <si>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</si>
  <si>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</si>
  <si>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</si>
  <si>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</si>
  <si>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</si>
  <si>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</si>
  <si>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</si>
  <si>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</si>
  <si>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</si>
  <si>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</si>
  <si>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</si>
  <si>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</si>
  <si>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</si>
  <si>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</si>
  <si>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</si>
  <si>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</si>
  <si>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</si>
  <si>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</si>
  <si>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</si>
  <si>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</si>
  <si>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</si>
  <si>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</si>
  <si>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</si>
  <si>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</si>
  <si>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</si>
  <si>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</si>
  <si>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</si>
  <si>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</si>
  <si>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</si>
  <si>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</si>
  <si>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</si>
  <si>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</si>
  <si>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</si>
  <si>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</si>
  <si>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</si>
  <si>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</si>
  <si>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</si>
  <si>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</si>
  <si>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</si>
  <si>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</si>
  <si>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</si>
  <si>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</si>
  <si>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</si>
  <si>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</si>
  <si>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</si>
  <si>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</si>
  <si>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</si>
  <si>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</si>
  <si>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</si>
  <si>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</si>
  <si>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</si>
  <si>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</si>
  <si>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</si>
  <si>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</si>
  <si>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</si>
  <si>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</si>
  <si>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</si>
  <si>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</si>
  <si>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</si>
  <si>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</si>
  <si>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</si>
  <si>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</si>
  <si>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</si>
  <si>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</si>
  <si>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</si>
  <si>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</si>
  <si>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</si>
  <si>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</si>
  <si>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</si>
  <si>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</si>
  <si>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</si>
  <si>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</si>
  <si>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</si>
  <si>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</si>
  <si>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</si>
  <si>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</si>
  <si>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</si>
  <si>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</si>
  <si>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</si>
  <si>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</si>
  <si>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</si>
  <si>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</si>
  <si>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</si>
  <si>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</si>
  <si>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</si>
  <si>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</si>
  <si>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</si>
  <si>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</si>
  <si>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</si>
  <si>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</si>
  <si>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</si>
  <si>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</si>
  <si>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</si>
  <si>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</si>
  <si>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</si>
  <si>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</si>
  <si>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</si>
  <si>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</si>
  <si>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</si>
  <si>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</si>
  <si>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</si>
  <si>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</si>
  <si>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</si>
  <si>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</si>
  <si>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</si>
  <si>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</si>
  <si>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</si>
  <si>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</si>
  <si>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</si>
  <si>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</si>
  <si>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</si>
  <si>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</si>
  <si>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</si>
  <si>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</si>
  <si>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</si>
  <si>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</si>
  <si>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</si>
  <si>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</si>
  <si>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</si>
  <si>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</si>
  <si>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</si>
  <si>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</si>
  <si>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</si>
  <si>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</si>
  <si>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</si>
  <si>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</si>
  <si>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</si>
  <si>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</si>
  <si>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</si>
  <si>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</si>
  <si>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</si>
  <si>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</si>
  <si>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</si>
  <si>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</si>
  <si>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</si>
  <si>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</si>
  <si>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</si>
  <si>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</si>
  <si>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</si>
  <si>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</si>
  <si>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</si>
  <si>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</si>
  <si>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</si>
  <si>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</si>
  <si>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</si>
  <si>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</si>
  <si>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</si>
  <si>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</si>
  <si>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</si>
  <si>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</si>
  <si>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</si>
  <si>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</si>
  <si>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</si>
  <si>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</si>
  <si>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</si>
  <si>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</si>
  <si>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</si>
  <si>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</si>
  <si>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</si>
  <si>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</si>
  <si>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</si>
  <si>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</si>
  <si>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</si>
  <si>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</si>
  <si>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</si>
  <si>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</si>
  <si>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</si>
  <si>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</si>
  <si>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</si>
  <si>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</si>
  <si>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</si>
  <si>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</si>
  <si>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</si>
  <si>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</si>
  <si>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</si>
  <si>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</si>
  <si>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</si>
  <si>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</si>
  <si>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</si>
  <si>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</si>
  <si>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</si>
  <si>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</si>
  <si>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</si>
  <si>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</si>
  <si>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</si>
  <si>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</si>
  <si>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</si>
  <si>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</si>
  <si>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</si>
  <si>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</si>
  <si>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</si>
  <si>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</si>
  <si>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</si>
  <si>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</si>
  <si>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</si>
  <si>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</si>
  <si>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</si>
  <si>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</si>
  <si>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</si>
  <si>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</si>
  <si>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</si>
  <si>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</si>
  <si>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</si>
  <si>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</si>
  <si>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</si>
  <si>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</si>
  <si>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</si>
  <si>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</si>
  <si>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</si>
  <si>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</si>
  <si>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</si>
  <si>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</si>
  <si>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</si>
  <si>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</si>
  <si>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</si>
  <si>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</si>
  <si>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</si>
  <si>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</si>
  <si>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</si>
  <si>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</si>
  <si>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</si>
  <si>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</si>
  <si>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</si>
  <si>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</si>
  <si>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</si>
  <si>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</si>
  <si>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</si>
  <si>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</si>
  <si>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</si>
  <si>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</si>
  <si>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</si>
  <si>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</si>
  <si>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</si>
  <si>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</si>
  <si>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</si>
  <si>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</si>
  <si>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</si>
  <si>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</si>
  <si>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</si>
  <si>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</si>
  <si>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</si>
  <si>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</si>
  <si>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</si>
  <si>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</si>
  <si>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</si>
  <si>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</si>
  <si>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</si>
  <si>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</si>
  <si>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</si>
  <si>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</si>
  <si>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</si>
  <si>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</si>
  <si>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</si>
  <si>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</si>
  <si>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</si>
  <si>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</si>
  <si>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</si>
  <si>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</si>
  <si>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</si>
  <si>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沖縄糖業振興対策事業に必要な経費</t>
  </si>
  <si>
    <t>内閣府　沖縄振興局</t>
  </si>
  <si>
    <t>参事官　　森　寛敬</t>
  </si>
  <si>
    <t>平成30年度</t>
  </si>
  <si>
    <t>終了予定なし</t>
  </si>
  <si>
    <t>参事官（振興第二担当）</t>
  </si>
  <si>
    <t>沖縄振興特別措置法　第６１条</t>
  </si>
  <si>
    <t>沖縄振興基本方針、沖縄振興計画</t>
  </si>
  <si>
    <t>　沖縄において、製糖業は、さとうきび生産とともに地域経済を支える車の両輪として、地域の経済活動の維持発展や雇用の確保に大きな役割を果たしてきている。しかしながら、人口減少、高齢化による製糖業を担う労働力の不足に加えて、食品衛生管理体制の強化が求められ、働き方改革に伴う時間外労働の上限規制の適用により、操業体制を2交代制から3交代制にするための季節労働者の増員への対応が必要となっている。このため、製糖関係者と市町村が中心となって取り組む製糖業の持続的発展のための体制強化を支援する。</t>
  </si>
  <si>
    <t xml:space="preserve">　地域の製糖事業者等による人材確保の仕組みづくりや人材育成への支援、脆弱な黒糖製造業者の販売・保管調整管理部門の体制強化に資するための実証事業（沖縄県産黒糖需要拡大･安定供給体制確立実証事業(委託費））及び市町村による季節労働者等の宿舎施設の整備を実施。（補助率　8/10以内）
</t>
  </si>
  <si>
    <t>-</t>
  </si>
  <si>
    <t>職員旅費</t>
  </si>
  <si>
    <t>さとうきび生産量「851千ｔ」＝原料処理量</t>
  </si>
  <si>
    <t>千ｔ</t>
  </si>
  <si>
    <t>沖縄２１世紀農林水産業振興計画</t>
  </si>
  <si>
    <t>Ａ　人材確保・育成支援事業
実施地区数</t>
  </si>
  <si>
    <t>地区</t>
  </si>
  <si>
    <t>Ｂ　沖縄県産黒糖需要拡大･安定供給体制確立実証事業　実施地区数</t>
  </si>
  <si>
    <t>C　人材確保・活性化施設整備事業　実施地区数</t>
  </si>
  <si>
    <t>Ａ　人材確保・育成支援事業
執行額（X）／実施地区数（Y）　</t>
    <phoneticPr fontId="5"/>
  </si>
  <si>
    <t>百万円</t>
  </si>
  <si>
    <t>（X）/（Y）</t>
    <phoneticPr fontId="5"/>
  </si>
  <si>
    <t>22.8/8</t>
  </si>
  <si>
    <t>25/9</t>
  </si>
  <si>
    <t>Ｂ　沖縄県産黒糖需要拡大･安定供給体制確立実証事業
執行額（Ｘ）／実施地区数（Y)　</t>
    <phoneticPr fontId="5"/>
  </si>
  <si>
    <t>38/1</t>
  </si>
  <si>
    <t>Ｃ　　人材確保・活性化施設整備事業
執行額（X）／実施地区数（Y）</t>
    <phoneticPr fontId="5"/>
  </si>
  <si>
    <t>784/3</t>
  </si>
  <si>
    <t>内閣府（新30－0012）</t>
  </si>
  <si>
    <t>○</t>
  </si>
  <si>
    <t>府</t>
  </si>
  <si>
    <t>-</t>
    <phoneticPr fontId="5"/>
  </si>
  <si>
    <t>38/1</t>
    <phoneticPr fontId="5"/>
  </si>
  <si>
    <t>人口減少、労働力不足の地域における経済活動の維持・発展を目的としており、ニーズを反映した内容である。</t>
    <phoneticPr fontId="5"/>
  </si>
  <si>
    <t>さとうきび産地が安心して、生産振興に取り組めるよう、政府として進める「働き方改革」に対応するため、製糖工場が持続的に安定操業を可能とする環境を早急に整え、沖縄振興が停滞しないよう、国が積極的に推進する必要がある。</t>
    <phoneticPr fontId="5"/>
  </si>
  <si>
    <t>地域経済を支える製糖事業の適正操業をもって地域経済の維持・発展に資する支援内容であり、沖縄振興を推進するために必要かつ適切な事業で、沖縄振興基本方針等を踏まえて実施しており、優先度は高い。</t>
    <rPh sb="76" eb="77">
      <t>フ</t>
    </rPh>
    <rPh sb="80" eb="82">
      <t>ジッシ</t>
    </rPh>
    <phoneticPr fontId="5"/>
  </si>
  <si>
    <t>無</t>
  </si>
  <si>
    <t>地域の重要な産業である製糖業の維持のため、製糖事業者、市町村が事業主体となって実施しており、補助残について受益者として応分負担を行っている。</t>
    <phoneticPr fontId="5"/>
  </si>
  <si>
    <t>事業実施要領において、事業目的の達成のため真に必要な経費とし、事業計画の審査にあたって、コスト縮減に取り組むよう指導している。</t>
    <phoneticPr fontId="5"/>
  </si>
  <si>
    <t>‐</t>
  </si>
  <si>
    <t>資金の流れの中間段階での支出は該当がない。</t>
    <phoneticPr fontId="5"/>
  </si>
  <si>
    <t>費目・使途については、事業実施要領で事業目的を達成するために真に必要なものに限定している。</t>
    <phoneticPr fontId="5"/>
  </si>
  <si>
    <t>新型コロナウイルス感染症の影響により、実施予定の人材募集活動や参加予定の技術講習会が中止となったため不用額が生じた。</t>
    <rPh sb="0" eb="2">
      <t>シンガタ</t>
    </rPh>
    <rPh sb="9" eb="12">
      <t>カンセンショウ</t>
    </rPh>
    <rPh sb="13" eb="15">
      <t>エイキョウ</t>
    </rPh>
    <rPh sb="19" eb="21">
      <t>ジッシ</t>
    </rPh>
    <rPh sb="21" eb="23">
      <t>ヨテイ</t>
    </rPh>
    <rPh sb="24" eb="26">
      <t>ジンザイ</t>
    </rPh>
    <rPh sb="26" eb="28">
      <t>ボシュウ</t>
    </rPh>
    <rPh sb="28" eb="30">
      <t>カツドウ</t>
    </rPh>
    <rPh sb="31" eb="33">
      <t>サンカ</t>
    </rPh>
    <rPh sb="33" eb="35">
      <t>ヨテイ</t>
    </rPh>
    <rPh sb="36" eb="38">
      <t>ギジュツ</t>
    </rPh>
    <rPh sb="38" eb="40">
      <t>コウシュウ</t>
    </rPh>
    <rPh sb="40" eb="41">
      <t>カイ</t>
    </rPh>
    <rPh sb="42" eb="44">
      <t>チュウシ</t>
    </rPh>
    <rPh sb="50" eb="53">
      <t>フヨウガク</t>
    </rPh>
    <rPh sb="54" eb="55">
      <t>ショウ</t>
    </rPh>
    <phoneticPr fontId="5"/>
  </si>
  <si>
    <t>市町村が実施する季節労働者等の宿舎整備については、関係機関との計画に関する調整や地元住民等との事業用地に関する調整などに時間を要したため、予定地区全てについて事業採択まで行ったものの、全額繰越となった。</t>
    <phoneticPr fontId="5"/>
  </si>
  <si>
    <t>本事業の事業計画の審査において、コスト削減や効率化に向けた工夫を行うよう指導している。</t>
    <phoneticPr fontId="5"/>
  </si>
  <si>
    <t>※本事業に比すべき有効な他の手段・方法等は見当たらない。</t>
    <phoneticPr fontId="5"/>
  </si>
  <si>
    <t>△</t>
  </si>
  <si>
    <t>人材確保・育成の取組が確実に実施されているほか、季節工等の宿舎が整備され、地元での活用が十分見込まれる。</t>
    <rPh sb="24" eb="26">
      <t>キセツ</t>
    </rPh>
    <rPh sb="26" eb="27">
      <t>コウ</t>
    </rPh>
    <rPh sb="27" eb="28">
      <t>トウ</t>
    </rPh>
    <rPh sb="29" eb="31">
      <t>シュクシャ</t>
    </rPh>
    <rPh sb="32" eb="34">
      <t>セイビ</t>
    </rPh>
    <rPh sb="37" eb="39">
      <t>ジモト</t>
    </rPh>
    <rPh sb="41" eb="43">
      <t>カツヨウ</t>
    </rPh>
    <phoneticPr fontId="5"/>
  </si>
  <si>
    <t>　沖縄の製糖業は、基幹作物であるさとうきびの生産とともに地域の経済活動の維持発展や雇用の確保に大きな役割を果たしているが、人口減少、高齢化による製糖業を担う労働力の不足が懸念される中、働き方改革の実施に伴う時間外労働の上限規制が適用されるまでに、製糖業の持続発展のための体質強化の支援を引き続き実施する必要がある。
　予見ができなかった関係機関との調整に時間を要したため、宿舎整備の実施は繰越となったが、製糖業に必要な人材の確保･育成の取組が着実に実施されるなど、地域の重要な産業である製糖業の持続的な操業体制の構築に向け、製糖関係者と市町村が連携を強化した対応が進められている。</t>
    <phoneticPr fontId="5"/>
  </si>
  <si>
    <t>　これまで実施してきた人材の育成状況を踏まえ、働き方改革の実施に伴う時間外労働の上限規制の適用までに、製糖業に必要な人材の確保・育成を進めるとともに、市町村による季節労働者等の人材を確保するための宿泊施設の整備を速やかに実施し、さらに令和２年度から実施している沖縄県産黒糖需要拡大・安定供給体制確立実証事業を通して、黒糖製造業者の販売・保管調整管理部門の体制強化に資する取組の適正な推進に努めたい。</t>
    <phoneticPr fontId="5"/>
  </si>
  <si>
    <t>市町村が実施する季節労働者等の宿舎整備事業について、計画段階では予見できなかった関係機関等との調整事項が発生したため、全地区採択したものの繰越となった。</t>
    <rPh sb="13" eb="14">
      <t>トウ</t>
    </rPh>
    <phoneticPr fontId="5"/>
  </si>
  <si>
    <t>「沖縄２１世紀農林水産業振興計画」のさとうきび生産量の目標値に相当する原料処理量を当事業の目標値とする。</t>
    <phoneticPr fontId="5"/>
  </si>
  <si>
    <t>成果実績は、成果目標である沖縄21世紀農林水産業振興計画のさとうきび生産目標（R3年度　851t）をほぼ達成しており、着実に取り組まれている。</t>
    <rPh sb="13" eb="15">
      <t>オキナワ</t>
    </rPh>
    <rPh sb="24" eb="26">
      <t>シンコウ</t>
    </rPh>
    <rPh sb="52" eb="54">
      <t>タッセイ</t>
    </rPh>
    <phoneticPr fontId="5"/>
  </si>
  <si>
    <t>市町村による季節工等の宿舎・地域活性化に資する施設の整備</t>
    <rPh sb="0" eb="3">
      <t>シチョウソン</t>
    </rPh>
    <phoneticPr fontId="5"/>
  </si>
  <si>
    <t>製糖事業者及び製糖事業者の組織する団体等に対し、人材確保支援及び製造施設運営等に必要な資格取得・技術者の人材育成等の支援を実施する。</t>
    <rPh sb="0" eb="2">
      <t>セイトウ</t>
    </rPh>
    <rPh sb="2" eb="5">
      <t>ジギョウシャ</t>
    </rPh>
    <rPh sb="5" eb="6">
      <t>オヨ</t>
    </rPh>
    <rPh sb="7" eb="9">
      <t>セイトウ</t>
    </rPh>
    <rPh sb="9" eb="11">
      <t>ジギョウ</t>
    </rPh>
    <rPh sb="11" eb="12">
      <t>シャ</t>
    </rPh>
    <rPh sb="13" eb="15">
      <t>ソシキ</t>
    </rPh>
    <rPh sb="17" eb="19">
      <t>ダンタイ</t>
    </rPh>
    <rPh sb="19" eb="20">
      <t>トウ</t>
    </rPh>
    <rPh sb="21" eb="22">
      <t>タイ</t>
    </rPh>
    <rPh sb="28" eb="30">
      <t>シエン</t>
    </rPh>
    <rPh sb="30" eb="31">
      <t>オヨ</t>
    </rPh>
    <rPh sb="56" eb="57">
      <t>トウ</t>
    </rPh>
    <rPh sb="58" eb="60">
      <t>シエン</t>
    </rPh>
    <rPh sb="61" eb="63">
      <t>ジッシ</t>
    </rPh>
    <phoneticPr fontId="5"/>
  </si>
  <si>
    <t>黒糖の需要・流通状況等調査、黒糖の適正な保管管理の仕組み等の立案、実証、構築に向けての支援を実施</t>
    <rPh sb="0" eb="2">
      <t>コクトウ</t>
    </rPh>
    <rPh sb="10" eb="11">
      <t>トウ</t>
    </rPh>
    <rPh sb="20" eb="22">
      <t>ホカン</t>
    </rPh>
    <rPh sb="39" eb="40">
      <t>ム</t>
    </rPh>
    <rPh sb="43" eb="45">
      <t>シエン</t>
    </rPh>
    <rPh sb="46" eb="48">
      <t>ジッシ</t>
    </rPh>
    <phoneticPr fontId="5"/>
  </si>
  <si>
    <t>A.沖縄総合事務局</t>
    <rPh sb="2" eb="4">
      <t>オキナワ</t>
    </rPh>
    <rPh sb="4" eb="6">
      <t>ソウゴウ</t>
    </rPh>
    <rPh sb="6" eb="8">
      <t>ジム</t>
    </rPh>
    <rPh sb="8" eb="9">
      <t>キョク</t>
    </rPh>
    <phoneticPr fontId="5"/>
  </si>
  <si>
    <t>C.公益財団法人流通経済研究所</t>
    <rPh sb="2" eb="4">
      <t>コウエキ</t>
    </rPh>
    <rPh sb="4" eb="6">
      <t>ザイダン</t>
    </rPh>
    <rPh sb="6" eb="8">
      <t>ホウジン</t>
    </rPh>
    <rPh sb="8" eb="10">
      <t>リュウツウ</t>
    </rPh>
    <rPh sb="10" eb="12">
      <t>ケイザイ</t>
    </rPh>
    <rPh sb="12" eb="14">
      <t>ケンキュウ</t>
    </rPh>
    <rPh sb="14" eb="15">
      <t>ショ</t>
    </rPh>
    <phoneticPr fontId="5"/>
  </si>
  <si>
    <t>D.沖縄県農業協同組合</t>
    <rPh sb="2" eb="4">
      <t>オキナワ</t>
    </rPh>
    <rPh sb="4" eb="5">
      <t>ケン</t>
    </rPh>
    <rPh sb="5" eb="7">
      <t>ノウギョウ</t>
    </rPh>
    <rPh sb="7" eb="9">
      <t>キョウドウ</t>
    </rPh>
    <rPh sb="9" eb="11">
      <t>クミアイ</t>
    </rPh>
    <phoneticPr fontId="5"/>
  </si>
  <si>
    <t>人件費</t>
    <rPh sb="0" eb="3">
      <t>ジンケンヒ</t>
    </rPh>
    <phoneticPr fontId="5"/>
  </si>
  <si>
    <t>調査費等</t>
    <rPh sb="0" eb="2">
      <t>チョウサ</t>
    </rPh>
    <rPh sb="2" eb="3">
      <t>ヒ</t>
    </rPh>
    <rPh sb="3" eb="4">
      <t>トウ</t>
    </rPh>
    <phoneticPr fontId="5"/>
  </si>
  <si>
    <t>旅費</t>
    <rPh sb="0" eb="2">
      <t>リョヒ</t>
    </rPh>
    <phoneticPr fontId="5"/>
  </si>
  <si>
    <t>実証事業に必要な経費</t>
    <rPh sb="0" eb="2">
      <t>ジッショウ</t>
    </rPh>
    <rPh sb="2" eb="4">
      <t>ジギョウ</t>
    </rPh>
    <rPh sb="5" eb="7">
      <t>ヒツヨウ</t>
    </rPh>
    <rPh sb="8" eb="10">
      <t>ケイヒ</t>
    </rPh>
    <phoneticPr fontId="5"/>
  </si>
  <si>
    <t>委託費</t>
    <rPh sb="0" eb="2">
      <t>イタク</t>
    </rPh>
    <rPh sb="2" eb="3">
      <t>ヒ</t>
    </rPh>
    <phoneticPr fontId="5"/>
  </si>
  <si>
    <t>庁費</t>
    <rPh sb="0" eb="1">
      <t>チョウ</t>
    </rPh>
    <rPh sb="1" eb="2">
      <t>ヒ</t>
    </rPh>
    <phoneticPr fontId="5"/>
  </si>
  <si>
    <t>人材確保等委託に必要な経費</t>
    <rPh sb="0" eb="2">
      <t>ジンザイ</t>
    </rPh>
    <rPh sb="2" eb="4">
      <t>カクホ</t>
    </rPh>
    <rPh sb="4" eb="5">
      <t>トウ</t>
    </rPh>
    <rPh sb="5" eb="7">
      <t>イタク</t>
    </rPh>
    <rPh sb="8" eb="10">
      <t>ヒツヨウ</t>
    </rPh>
    <rPh sb="11" eb="13">
      <t>ケイヒ</t>
    </rPh>
    <phoneticPr fontId="5"/>
  </si>
  <si>
    <t>人材育成等に必要な経費</t>
    <rPh sb="0" eb="2">
      <t>ジンザイ</t>
    </rPh>
    <rPh sb="2" eb="4">
      <t>イクセイ</t>
    </rPh>
    <rPh sb="4" eb="5">
      <t>トウ</t>
    </rPh>
    <rPh sb="6" eb="8">
      <t>ヒツヨウ</t>
    </rPh>
    <rPh sb="9" eb="11">
      <t>ケイヒ</t>
    </rPh>
    <phoneticPr fontId="5"/>
  </si>
  <si>
    <t>人材確保のための説明会等に必要な経費</t>
    <rPh sb="0" eb="2">
      <t>ジンザイ</t>
    </rPh>
    <rPh sb="2" eb="4">
      <t>カクホ</t>
    </rPh>
    <rPh sb="8" eb="10">
      <t>セツメイ</t>
    </rPh>
    <rPh sb="10" eb="11">
      <t>カイ</t>
    </rPh>
    <rPh sb="11" eb="12">
      <t>トウ</t>
    </rPh>
    <rPh sb="13" eb="15">
      <t>ヒツヨウ</t>
    </rPh>
    <rPh sb="16" eb="18">
      <t>ケイヒ</t>
    </rPh>
    <phoneticPr fontId="5"/>
  </si>
  <si>
    <t>工事費</t>
    <rPh sb="0" eb="2">
      <t>コウジ</t>
    </rPh>
    <rPh sb="2" eb="3">
      <t>ヒ</t>
    </rPh>
    <phoneticPr fontId="5"/>
  </si>
  <si>
    <t>設計事務費</t>
    <rPh sb="0" eb="2">
      <t>セッケイ</t>
    </rPh>
    <rPh sb="2" eb="4">
      <t>ジム</t>
    </rPh>
    <rPh sb="4" eb="5">
      <t>ヒ</t>
    </rPh>
    <phoneticPr fontId="5"/>
  </si>
  <si>
    <t>施設の施工に必要な請負工事費【建設業者等に発注】</t>
    <rPh sb="0" eb="2">
      <t>シセツ</t>
    </rPh>
    <rPh sb="3" eb="5">
      <t>セコウ</t>
    </rPh>
    <rPh sb="6" eb="8">
      <t>ヒツヨウ</t>
    </rPh>
    <rPh sb="9" eb="11">
      <t>ウケオイ</t>
    </rPh>
    <rPh sb="11" eb="13">
      <t>コウジ</t>
    </rPh>
    <rPh sb="13" eb="14">
      <t>ヒ</t>
    </rPh>
    <rPh sb="15" eb="17">
      <t>ケンセツ</t>
    </rPh>
    <rPh sb="17" eb="19">
      <t>ギョウシャ</t>
    </rPh>
    <rPh sb="19" eb="20">
      <t>トウ</t>
    </rPh>
    <rPh sb="21" eb="23">
      <t>ハッチュウ</t>
    </rPh>
    <phoneticPr fontId="5"/>
  </si>
  <si>
    <t>施設整備の施工に必要な調査、設計費【コンサルタントに発注】</t>
    <rPh sb="0" eb="2">
      <t>シセツ</t>
    </rPh>
    <rPh sb="2" eb="4">
      <t>セイビ</t>
    </rPh>
    <rPh sb="5" eb="7">
      <t>セコウ</t>
    </rPh>
    <rPh sb="8" eb="10">
      <t>ヒツヨウ</t>
    </rPh>
    <rPh sb="11" eb="13">
      <t>チョウサ</t>
    </rPh>
    <rPh sb="14" eb="16">
      <t>セッケイ</t>
    </rPh>
    <rPh sb="16" eb="17">
      <t>ヒ</t>
    </rPh>
    <rPh sb="26" eb="28">
      <t>ハッチュウ</t>
    </rPh>
    <phoneticPr fontId="5"/>
  </si>
  <si>
    <t>補助金</t>
    <rPh sb="0" eb="3">
      <t>ホジョキン</t>
    </rPh>
    <phoneticPr fontId="5"/>
  </si>
  <si>
    <t>市町村、製糖事業者等が実施する施設整備事業等に必要な経費</t>
    <rPh sb="0" eb="3">
      <t>シチョウソン</t>
    </rPh>
    <rPh sb="4" eb="6">
      <t>セイトウ</t>
    </rPh>
    <rPh sb="6" eb="9">
      <t>ジギョウシャ</t>
    </rPh>
    <rPh sb="9" eb="10">
      <t>トウ</t>
    </rPh>
    <rPh sb="11" eb="13">
      <t>ジッシ</t>
    </rPh>
    <rPh sb="15" eb="17">
      <t>シセツ</t>
    </rPh>
    <rPh sb="17" eb="19">
      <t>セイビ</t>
    </rPh>
    <rPh sb="19" eb="21">
      <t>ジギョウ</t>
    </rPh>
    <rPh sb="21" eb="22">
      <t>トウ</t>
    </rPh>
    <rPh sb="23" eb="25">
      <t>ヒツヨウ</t>
    </rPh>
    <rPh sb="26" eb="28">
      <t>ケイヒ</t>
    </rPh>
    <phoneticPr fontId="5"/>
  </si>
  <si>
    <t>B.竹富町</t>
    <rPh sb="2" eb="5">
      <t>タケトミチョウ</t>
    </rPh>
    <phoneticPr fontId="5"/>
  </si>
  <si>
    <t>沖縄製糖業体制強化対策事業に係る補助金</t>
    <rPh sb="0" eb="2">
      <t>オキナワ</t>
    </rPh>
    <rPh sb="2" eb="4">
      <t>セイトウ</t>
    </rPh>
    <rPh sb="4" eb="5">
      <t>ギョウ</t>
    </rPh>
    <rPh sb="5" eb="7">
      <t>タイセイ</t>
    </rPh>
    <rPh sb="7" eb="9">
      <t>キョウカ</t>
    </rPh>
    <rPh sb="9" eb="11">
      <t>タイサク</t>
    </rPh>
    <rPh sb="11" eb="13">
      <t>ジギョウ</t>
    </rPh>
    <rPh sb="14" eb="15">
      <t>カカ</t>
    </rPh>
    <rPh sb="16" eb="19">
      <t>ホジョキン</t>
    </rPh>
    <phoneticPr fontId="5"/>
  </si>
  <si>
    <t>補助金等交付</t>
  </si>
  <si>
    <t>補助金等交付</t>
    <rPh sb="0" eb="3">
      <t>ホジョキン</t>
    </rPh>
    <rPh sb="3" eb="4">
      <t>トウ</t>
    </rPh>
    <rPh sb="4" eb="6">
      <t>コウフ</t>
    </rPh>
    <phoneticPr fontId="5"/>
  </si>
  <si>
    <t>-</t>
    <phoneticPr fontId="5"/>
  </si>
  <si>
    <t>－</t>
    <phoneticPr fontId="5"/>
  </si>
  <si>
    <t>竹富町（小浜地区）</t>
    <rPh sb="0" eb="3">
      <t>タケトミチョウ</t>
    </rPh>
    <rPh sb="4" eb="6">
      <t>コハマ</t>
    </rPh>
    <rPh sb="6" eb="8">
      <t>チク</t>
    </rPh>
    <phoneticPr fontId="5"/>
  </si>
  <si>
    <t>伊是名村</t>
    <rPh sb="0" eb="3">
      <t>イゼナ</t>
    </rPh>
    <rPh sb="3" eb="4">
      <t>ソン</t>
    </rPh>
    <phoneticPr fontId="5"/>
  </si>
  <si>
    <t>北大東村（第2期）</t>
    <rPh sb="0" eb="1">
      <t>キタ</t>
    </rPh>
    <rPh sb="1" eb="3">
      <t>ダイトウ</t>
    </rPh>
    <rPh sb="3" eb="4">
      <t>ソン</t>
    </rPh>
    <rPh sb="5" eb="6">
      <t>ダイ</t>
    </rPh>
    <rPh sb="7" eb="8">
      <t>キ</t>
    </rPh>
    <phoneticPr fontId="5"/>
  </si>
  <si>
    <t>与那国町</t>
    <rPh sb="0" eb="4">
      <t>ヨナグニチョウ</t>
    </rPh>
    <phoneticPr fontId="5"/>
  </si>
  <si>
    <t>人材確保・地域活性化施設整備事業に係る経費</t>
    <rPh sb="17" eb="18">
      <t>カカ</t>
    </rPh>
    <rPh sb="19" eb="21">
      <t>ケイヒ</t>
    </rPh>
    <phoneticPr fontId="5"/>
  </si>
  <si>
    <t>公益財団法人　流通経済研究所</t>
    <rPh sb="0" eb="2">
      <t>コウエキ</t>
    </rPh>
    <rPh sb="2" eb="4">
      <t>ザイダン</t>
    </rPh>
    <rPh sb="4" eb="6">
      <t>ホウジン</t>
    </rPh>
    <rPh sb="7" eb="9">
      <t>リュウツウ</t>
    </rPh>
    <rPh sb="8" eb="9">
      <t>コウザイ</t>
    </rPh>
    <rPh sb="9" eb="11">
      <t>ケイザイ</t>
    </rPh>
    <rPh sb="11" eb="13">
      <t>ケンキュウ</t>
    </rPh>
    <rPh sb="13" eb="14">
      <t>ショ</t>
    </rPh>
    <phoneticPr fontId="5"/>
  </si>
  <si>
    <t>沖縄県産黒糖需要拡大・安定供給体制確立実証事業（委託）に係る経費</t>
    <rPh sb="28" eb="29">
      <t>カカ</t>
    </rPh>
    <rPh sb="30" eb="32">
      <t>ケイヒ</t>
    </rPh>
    <phoneticPr fontId="5"/>
  </si>
  <si>
    <t>沖縄県農業協同組合</t>
    <rPh sb="0" eb="3">
      <t>オキナワケン</t>
    </rPh>
    <rPh sb="3" eb="5">
      <t>ノウギョウ</t>
    </rPh>
    <rPh sb="5" eb="7">
      <t>キョウドウ</t>
    </rPh>
    <rPh sb="7" eb="9">
      <t>クミアイ</t>
    </rPh>
    <phoneticPr fontId="5"/>
  </si>
  <si>
    <t>人材確保・育成支援事業に係る経費</t>
    <rPh sb="12" eb="13">
      <t>カカ</t>
    </rPh>
    <rPh sb="14" eb="16">
      <t>ケイヒ</t>
    </rPh>
    <phoneticPr fontId="5"/>
  </si>
  <si>
    <t>-</t>
    <phoneticPr fontId="5"/>
  </si>
  <si>
    <t>沖縄総合事務局</t>
    <rPh sb="0" eb="2">
      <t>オキナワ</t>
    </rPh>
    <rPh sb="2" eb="4">
      <t>ソウゴウ</t>
    </rPh>
    <rPh sb="4" eb="7">
      <t>ジムキョク</t>
    </rPh>
    <phoneticPr fontId="5"/>
  </si>
  <si>
    <t>33/9</t>
    <phoneticPr fontId="5"/>
  </si>
  <si>
    <t>1203/4</t>
    <phoneticPr fontId="5"/>
  </si>
  <si>
    <t>-</t>
    <phoneticPr fontId="5"/>
  </si>
  <si>
    <t>-</t>
    <phoneticPr fontId="5"/>
  </si>
  <si>
    <t>さとうきび生産量「851千ｔ」＝原料処理量</t>
    <phoneticPr fontId="5"/>
  </si>
  <si>
    <t>千ｔ</t>
    <phoneticPr fontId="5"/>
  </si>
  <si>
    <t>点検対象外</t>
    <rPh sb="0" eb="2">
      <t>テンケン</t>
    </rPh>
    <rPh sb="2" eb="4">
      <t>タイショウ</t>
    </rPh>
    <rPh sb="4" eb="5">
      <t>ガイ</t>
    </rPh>
    <phoneticPr fontId="5"/>
  </si>
  <si>
    <t>-</t>
    <phoneticPr fontId="5"/>
  </si>
  <si>
    <t>製糖業の製造部門等において、人材確保・育成や季節工等の労働環境の整備を図りつつ、限られた人材を有効に活用して、脆弱な販売・保管調整管理部門の体制強化を図るための取組を推進する。</t>
    <rPh sb="0" eb="2">
      <t>セイトウ</t>
    </rPh>
    <rPh sb="2" eb="3">
      <t>ギョウ</t>
    </rPh>
    <phoneticPr fontId="5"/>
  </si>
  <si>
    <t>９．沖縄政策</t>
    <rPh sb="2" eb="4">
      <t>オキナワ</t>
    </rPh>
    <rPh sb="4" eb="6">
      <t>セイサク</t>
    </rPh>
    <phoneticPr fontId="5"/>
  </si>
  <si>
    <t>９．沖縄振興に関する政策の推進</t>
    <rPh sb="2" eb="4">
      <t>オキナワ</t>
    </rPh>
    <rPh sb="4" eb="6">
      <t>シンコウ</t>
    </rPh>
    <rPh sb="7" eb="8">
      <t>カン</t>
    </rPh>
    <rPh sb="10" eb="12">
      <t>セイサク</t>
    </rPh>
    <rPh sb="13" eb="15">
      <t>スイシン</t>
    </rPh>
    <phoneticPr fontId="5"/>
  </si>
  <si>
    <t>-</t>
    <phoneticPr fontId="5"/>
  </si>
  <si>
    <t>沖縄雇用促進・人材育成等推進事業費補助金</t>
    <rPh sb="0" eb="2">
      <t>オキナワ</t>
    </rPh>
    <rPh sb="2" eb="4">
      <t>コヨウ</t>
    </rPh>
    <rPh sb="4" eb="6">
      <t>ソクシン</t>
    </rPh>
    <rPh sb="7" eb="9">
      <t>ジンザイ</t>
    </rPh>
    <rPh sb="9" eb="11">
      <t>イクセイ</t>
    </rPh>
    <rPh sb="11" eb="12">
      <t>トウ</t>
    </rPh>
    <rPh sb="12" eb="14">
      <t>スイシン</t>
    </rPh>
    <rPh sb="14" eb="17">
      <t>ジギョウヒ</t>
    </rPh>
    <rPh sb="17" eb="20">
      <t>ホジョキン</t>
    </rPh>
    <phoneticPr fontId="5"/>
  </si>
  <si>
    <t>沖縄振興開発調査委託費</t>
    <rPh sb="0" eb="2">
      <t>オキナワ</t>
    </rPh>
    <rPh sb="2" eb="4">
      <t>シンコウ</t>
    </rPh>
    <rPh sb="4" eb="6">
      <t>カイハツ</t>
    </rPh>
    <rPh sb="6" eb="8">
      <t>チョウサ</t>
    </rPh>
    <rPh sb="8" eb="10">
      <t>イタク</t>
    </rPh>
    <rPh sb="10" eb="11">
      <t>ヒ</t>
    </rPh>
    <phoneticPr fontId="5"/>
  </si>
  <si>
    <t>事業の進捗状況を的確に把握しながら、有効性、効率性及び成果実績について、より一層の検証に努めるべき。</t>
    <phoneticPr fontId="5"/>
  </si>
  <si>
    <t>沖縄製糖業体制強化対策整備費補助金</t>
    <rPh sb="0" eb="2">
      <t>オキナワ</t>
    </rPh>
    <rPh sb="2" eb="3">
      <t>セイ</t>
    </rPh>
    <rPh sb="3" eb="5">
      <t>トウギョウ</t>
    </rPh>
    <rPh sb="5" eb="7">
      <t>タイセイ</t>
    </rPh>
    <rPh sb="7" eb="9">
      <t>キョウカ</t>
    </rPh>
    <rPh sb="9" eb="11">
      <t>タイサク</t>
    </rPh>
    <rPh sb="11" eb="14">
      <t>セイビヒ</t>
    </rPh>
    <rPh sb="14" eb="17">
      <t>ホジョキン</t>
    </rPh>
    <phoneticPr fontId="5"/>
  </si>
  <si>
    <t>-</t>
    <phoneticPr fontId="5"/>
  </si>
  <si>
    <t>西表糖業株式会社</t>
    <rPh sb="0" eb="2">
      <t>イリオモテ</t>
    </rPh>
    <rPh sb="2" eb="4">
      <t>トウギョウ</t>
    </rPh>
    <rPh sb="4" eb="8">
      <t>カブシキガイシャ</t>
    </rPh>
    <phoneticPr fontId="5"/>
  </si>
  <si>
    <t>ゆがふ製糖株式会社</t>
    <rPh sb="3" eb="5">
      <t>セイトウ</t>
    </rPh>
    <rPh sb="5" eb="9">
      <t>カブシキガイシャ</t>
    </rPh>
    <phoneticPr fontId="5"/>
  </si>
  <si>
    <t>波照間製糖株式会社</t>
    <rPh sb="0" eb="3">
      <t>ハテルマ</t>
    </rPh>
    <rPh sb="3" eb="5">
      <t>セイトウ</t>
    </rPh>
    <phoneticPr fontId="5"/>
  </si>
  <si>
    <t>宮古製糖株式会社
（宮古島市）</t>
    <rPh sb="0" eb="2">
      <t>ミヤコ</t>
    </rPh>
    <rPh sb="2" eb="4">
      <t>セイトウ</t>
    </rPh>
    <rPh sb="4" eb="8">
      <t>カブシキガイシャ</t>
    </rPh>
    <rPh sb="10" eb="13">
      <t>ミヤコジマ</t>
    </rPh>
    <rPh sb="13" eb="14">
      <t>シ</t>
    </rPh>
    <phoneticPr fontId="5"/>
  </si>
  <si>
    <t>北大東村製糖株式会社</t>
    <rPh sb="0" eb="1">
      <t>キタ</t>
    </rPh>
    <rPh sb="1" eb="3">
      <t>ダイトウ</t>
    </rPh>
    <rPh sb="3" eb="4">
      <t>ソン</t>
    </rPh>
    <rPh sb="4" eb="6">
      <t>セイトウ</t>
    </rPh>
    <rPh sb="6" eb="10">
      <t>カブシキガイシャ</t>
    </rPh>
    <phoneticPr fontId="5"/>
  </si>
  <si>
    <t>久米島製糖株式会社</t>
    <rPh sb="0" eb="2">
      <t>クメ</t>
    </rPh>
    <rPh sb="2" eb="3">
      <t>ジマ</t>
    </rPh>
    <rPh sb="3" eb="5">
      <t>セイトウ</t>
    </rPh>
    <rPh sb="5" eb="9">
      <t>カブシキガイシャ</t>
    </rPh>
    <phoneticPr fontId="5"/>
  </si>
  <si>
    <t>宮古製糖株式会社
（多良間）</t>
    <rPh sb="0" eb="2">
      <t>ミヤコ</t>
    </rPh>
    <rPh sb="2" eb="4">
      <t>セイトウ</t>
    </rPh>
    <rPh sb="4" eb="8">
      <t>カブシキガイシャ</t>
    </rPh>
    <rPh sb="10" eb="13">
      <t>タラマ</t>
    </rPh>
    <phoneticPr fontId="5"/>
  </si>
  <si>
    <t>石垣島製糖株式会社</t>
    <rPh sb="0" eb="2">
      <t>イシガキ</t>
    </rPh>
    <rPh sb="2" eb="3">
      <t>シマ</t>
    </rPh>
    <rPh sb="3" eb="5">
      <t>セイトウ</t>
    </rPh>
    <rPh sb="5" eb="9">
      <t>カブシキガイシャ</t>
    </rPh>
    <phoneticPr fontId="5"/>
  </si>
  <si>
    <t>有</t>
    <rPh sb="0" eb="1">
      <t>ア</t>
    </rPh>
    <phoneticPr fontId="5"/>
  </si>
  <si>
    <t>公告から契約締結まで適切な入札方式によって委託先は決定されており、競争性は確保されている。なお、委託先は、沖縄県産黒糖需要拡大・安定供給体制確立実証事業に係る審査委員会において、企画提案書等に基づく審査を行ったうえ、選定が行われており、委託先の選定は妥当である。</t>
    <rPh sb="0" eb="2">
      <t>コウコク</t>
    </rPh>
    <rPh sb="4" eb="6">
      <t>ケイヤク</t>
    </rPh>
    <rPh sb="6" eb="8">
      <t>テイケツ</t>
    </rPh>
    <rPh sb="10" eb="12">
      <t>テキセツ</t>
    </rPh>
    <rPh sb="13" eb="15">
      <t>ニュウサツ</t>
    </rPh>
    <rPh sb="15" eb="17">
      <t>ホウシキ</t>
    </rPh>
    <rPh sb="21" eb="24">
      <t>イタクサキ</t>
    </rPh>
    <rPh sb="25" eb="27">
      <t>ケッテイ</t>
    </rPh>
    <rPh sb="33" eb="35">
      <t>キョウソウ</t>
    </rPh>
    <rPh sb="35" eb="36">
      <t>セイ</t>
    </rPh>
    <rPh sb="37" eb="39">
      <t>カクホ</t>
    </rPh>
    <rPh sb="48" eb="51">
      <t>イタクサキ</t>
    </rPh>
    <rPh sb="102" eb="103">
      <t>オコナ</t>
    </rPh>
    <rPh sb="108" eb="110">
      <t>センテイ</t>
    </rPh>
    <rPh sb="111" eb="112">
      <t>オコナ</t>
    </rPh>
    <rPh sb="118" eb="121">
      <t>イタクサキ</t>
    </rPh>
    <rPh sb="122" eb="124">
      <t>センテイ</t>
    </rPh>
    <rPh sb="125" eb="127">
      <t>ダトウ</t>
    </rPh>
    <phoneticPr fontId="5"/>
  </si>
  <si>
    <t>行政事業レビュー推進チームの所見を踏まえ、働き方改革の取組の進展と長時間労働削減の進捗状況等について確認することで、事業の有効性・効率性・成果について適切かつ的確な検証に努め、働き方改革の実施に向けて必要な事業を実施することとします。</t>
    <rPh sb="0" eb="1">
      <t>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</si>
</sst>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2" fontId="0" fillId="0" borderId="11" xfId="0" quotePrefix="1"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quotePrefix="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9" xfId="0" applyFont="1" applyFill="1" applyBorder="1" applyAlignment="1">
      <alignment horizontal="center" vertical="center"/>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0" borderId="11" xfId="0" applyFont="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xdr:colOff>
      <xdr:row>110</xdr:row>
      <xdr:rowOff>0</xdr:rowOff>
    </xdr:from>
    <xdr:to>
      <xdr:col>17</xdr:col>
      <xdr:colOff>0</xdr:colOff>
      <xdr:row>111</xdr:row>
      <xdr:rowOff>161925</xdr:rowOff>
    </xdr:to>
    <xdr:sp macro="" textlink="">
      <xdr:nvSpPr>
        <xdr:cNvPr id="2" name="テキスト ボックス 1"/>
        <xdr:cNvSpPr txBox="1"/>
      </xdr:nvSpPr>
      <xdr:spPr>
        <a:xfrm>
          <a:off x="1609725" y="45062775"/>
          <a:ext cx="1790700" cy="514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内閣府</a:t>
          </a:r>
          <a:endParaRPr kumimoji="1" lang="en-US" altLang="ja-JP" sz="1100"/>
        </a:p>
        <a:p>
          <a:r>
            <a:rPr kumimoji="1" lang="ja-JP" altLang="en-US" sz="1100"/>
            <a:t>１，３０１百万円</a:t>
          </a:r>
        </a:p>
      </xdr:txBody>
    </xdr:sp>
    <xdr:clientData/>
  </xdr:twoCellAnchor>
  <xdr:twoCellAnchor>
    <xdr:from>
      <xdr:col>8</xdr:col>
      <xdr:colOff>38100</xdr:colOff>
      <xdr:row>113</xdr:row>
      <xdr:rowOff>200025</xdr:rowOff>
    </xdr:from>
    <xdr:to>
      <xdr:col>17</xdr:col>
      <xdr:colOff>0</xdr:colOff>
      <xdr:row>115</xdr:row>
      <xdr:rowOff>88900</xdr:rowOff>
    </xdr:to>
    <xdr:sp macro="" textlink="">
      <xdr:nvSpPr>
        <xdr:cNvPr id="3" name="テキスト ボックス 2"/>
        <xdr:cNvSpPr txBox="1"/>
      </xdr:nvSpPr>
      <xdr:spPr>
        <a:xfrm>
          <a:off x="1663700" y="48675925"/>
          <a:ext cx="1790700"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Ａ　沖縄総合事務局</a:t>
          </a:r>
          <a:endParaRPr kumimoji="1" lang="en-US" altLang="ja-JP" sz="1100"/>
        </a:p>
        <a:p>
          <a:r>
            <a:rPr kumimoji="1" lang="ja-JP" altLang="en-US" sz="1100"/>
            <a:t>１，３０１百万円</a:t>
          </a:r>
        </a:p>
      </xdr:txBody>
    </xdr:sp>
    <xdr:clientData/>
  </xdr:twoCellAnchor>
  <xdr:twoCellAnchor>
    <xdr:from>
      <xdr:col>8</xdr:col>
      <xdr:colOff>19050</xdr:colOff>
      <xdr:row>117</xdr:row>
      <xdr:rowOff>19050</xdr:rowOff>
    </xdr:from>
    <xdr:to>
      <xdr:col>16</xdr:col>
      <xdr:colOff>190500</xdr:colOff>
      <xdr:row>118</xdr:row>
      <xdr:rowOff>162420</xdr:rowOff>
    </xdr:to>
    <xdr:sp macro="" textlink="">
      <xdr:nvSpPr>
        <xdr:cNvPr id="4" name="テキスト ボックス 3"/>
        <xdr:cNvSpPr txBox="1"/>
      </xdr:nvSpPr>
      <xdr:spPr>
        <a:xfrm>
          <a:off x="1619250" y="47548800"/>
          <a:ext cx="1771650" cy="4957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Ｂ　市町村</a:t>
          </a:r>
          <a:endParaRPr kumimoji="1" lang="en-US" altLang="ja-JP" sz="1100"/>
        </a:p>
        <a:p>
          <a:r>
            <a:rPr kumimoji="1" lang="ja-JP" altLang="en-US" sz="1100"/>
            <a:t>１，２３０百万円</a:t>
          </a:r>
        </a:p>
      </xdr:txBody>
    </xdr:sp>
    <xdr:clientData/>
  </xdr:twoCellAnchor>
  <xdr:twoCellAnchor>
    <xdr:from>
      <xdr:col>22</xdr:col>
      <xdr:colOff>19050</xdr:colOff>
      <xdr:row>117</xdr:row>
      <xdr:rowOff>9525</xdr:rowOff>
    </xdr:from>
    <xdr:to>
      <xdr:col>30</xdr:col>
      <xdr:colOff>190500</xdr:colOff>
      <xdr:row>118</xdr:row>
      <xdr:rowOff>280147</xdr:rowOff>
    </xdr:to>
    <xdr:sp macro="" textlink="">
      <xdr:nvSpPr>
        <xdr:cNvPr id="5" name="テキスト ボックス 4"/>
        <xdr:cNvSpPr txBox="1"/>
      </xdr:nvSpPr>
      <xdr:spPr>
        <a:xfrm>
          <a:off x="4456579" y="49707613"/>
          <a:ext cx="1785097" cy="6180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Ｃ　民間団体</a:t>
          </a:r>
          <a:endParaRPr kumimoji="1" lang="en-US" altLang="ja-JP" sz="1100"/>
        </a:p>
        <a:p>
          <a:r>
            <a:rPr kumimoji="1" lang="ja-JP" altLang="en-US" sz="1100"/>
            <a:t>３８百万円</a:t>
          </a:r>
        </a:p>
      </xdr:txBody>
    </xdr:sp>
    <xdr:clientData/>
  </xdr:twoCellAnchor>
  <xdr:twoCellAnchor>
    <xdr:from>
      <xdr:col>36</xdr:col>
      <xdr:colOff>19050</xdr:colOff>
      <xdr:row>117</xdr:row>
      <xdr:rowOff>9524</xdr:rowOff>
    </xdr:from>
    <xdr:to>
      <xdr:col>45</xdr:col>
      <xdr:colOff>9525</xdr:colOff>
      <xdr:row>118</xdr:row>
      <xdr:rowOff>268940</xdr:rowOff>
    </xdr:to>
    <xdr:sp macro="" textlink="">
      <xdr:nvSpPr>
        <xdr:cNvPr id="7" name="テキスト ボックス 6"/>
        <xdr:cNvSpPr txBox="1"/>
      </xdr:nvSpPr>
      <xdr:spPr>
        <a:xfrm>
          <a:off x="7280462" y="49707612"/>
          <a:ext cx="1805828" cy="6067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Ｄ　製糖事業者</a:t>
          </a:r>
          <a:endParaRPr kumimoji="1" lang="en-US" altLang="ja-JP" sz="1100"/>
        </a:p>
        <a:p>
          <a:r>
            <a:rPr kumimoji="1" lang="ja-JP" altLang="en-US" sz="1100"/>
            <a:t>３３百万円</a:t>
          </a:r>
        </a:p>
      </xdr:txBody>
    </xdr:sp>
    <xdr:clientData/>
  </xdr:twoCellAnchor>
  <xdr:twoCellAnchor>
    <xdr:from>
      <xdr:col>7</xdr:col>
      <xdr:colOff>63501</xdr:colOff>
      <xdr:row>120</xdr:row>
      <xdr:rowOff>47625</xdr:rowOff>
    </xdr:from>
    <xdr:to>
      <xdr:col>19</xdr:col>
      <xdr:colOff>127001</xdr:colOff>
      <xdr:row>122</xdr:row>
      <xdr:rowOff>313088</xdr:rowOff>
    </xdr:to>
    <xdr:sp macro="" textlink="">
      <xdr:nvSpPr>
        <xdr:cNvPr id="8" name="大かっこ 7"/>
        <xdr:cNvSpPr/>
      </xdr:nvSpPr>
      <xdr:spPr>
        <a:xfrm>
          <a:off x="1485901" y="51012725"/>
          <a:ext cx="2501900" cy="976663"/>
        </a:xfrm>
        <a:prstGeom prst="bracketPair">
          <a:avLst>
            <a:gd name="adj" fmla="val 1076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人材確保・地域活性化施設整備事業の実施</a:t>
          </a:r>
          <a:endParaRPr kumimoji="1" lang="en-US" altLang="ja-JP" sz="1100"/>
        </a:p>
        <a:p>
          <a:pPr algn="l"/>
          <a:r>
            <a:rPr kumimoji="1" lang="ja-JP" altLang="en-US" sz="1100"/>
            <a:t>竹富町　３９８百万円</a:t>
          </a:r>
          <a:endParaRPr kumimoji="1" lang="en-US" altLang="ja-JP" sz="1100"/>
        </a:p>
        <a:p>
          <a:pPr algn="l"/>
          <a:r>
            <a:rPr kumimoji="1" lang="ja-JP" altLang="en-US" sz="1100"/>
            <a:t>　他　３町村</a:t>
          </a:r>
        </a:p>
      </xdr:txBody>
    </xdr:sp>
    <xdr:clientData/>
  </xdr:twoCellAnchor>
  <xdr:twoCellAnchor>
    <xdr:from>
      <xdr:col>20</xdr:col>
      <xdr:colOff>177800</xdr:colOff>
      <xdr:row>120</xdr:row>
      <xdr:rowOff>28575</xdr:rowOff>
    </xdr:from>
    <xdr:to>
      <xdr:col>35</xdr:col>
      <xdr:colOff>88899</xdr:colOff>
      <xdr:row>122</xdr:row>
      <xdr:rowOff>286617</xdr:rowOff>
    </xdr:to>
    <xdr:sp macro="" textlink="">
      <xdr:nvSpPr>
        <xdr:cNvPr id="9" name="大かっこ 8"/>
        <xdr:cNvSpPr/>
      </xdr:nvSpPr>
      <xdr:spPr>
        <a:xfrm>
          <a:off x="4241800" y="50993675"/>
          <a:ext cx="2959099" cy="969242"/>
        </a:xfrm>
        <a:prstGeom prst="bracketPair">
          <a:avLst>
            <a:gd name="adj" fmla="val 1218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沖縄県産黒糖需要拡大・安定供給体制確立実証事業（委託）の実施</a:t>
          </a:r>
          <a:endParaRPr kumimoji="1" lang="en-US" altLang="ja-JP" sz="1100"/>
        </a:p>
        <a:p>
          <a:pPr algn="l"/>
          <a:r>
            <a:rPr kumimoji="1" lang="ja-JP" altLang="en-US" sz="1100"/>
            <a:t>（公財）流通経済研究所　３８百万円</a:t>
          </a:r>
        </a:p>
      </xdr:txBody>
    </xdr:sp>
    <xdr:clientData/>
  </xdr:twoCellAnchor>
  <xdr:twoCellAnchor>
    <xdr:from>
      <xdr:col>36</xdr:col>
      <xdr:colOff>28574</xdr:colOff>
      <xdr:row>120</xdr:row>
      <xdr:rowOff>9524</xdr:rowOff>
    </xdr:from>
    <xdr:to>
      <xdr:col>49</xdr:col>
      <xdr:colOff>228599</xdr:colOff>
      <xdr:row>123</xdr:row>
      <xdr:rowOff>82825</xdr:rowOff>
    </xdr:to>
    <xdr:sp macro="" textlink="">
      <xdr:nvSpPr>
        <xdr:cNvPr id="11" name="大かっこ 10"/>
        <xdr:cNvSpPr/>
      </xdr:nvSpPr>
      <xdr:spPr>
        <a:xfrm>
          <a:off x="7343774" y="50974624"/>
          <a:ext cx="2841625" cy="1140101"/>
        </a:xfrm>
        <a:prstGeom prst="bracketPair">
          <a:avLst>
            <a:gd name="adj" fmla="val 729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人材確保・育成支援事業の実施</a:t>
          </a:r>
          <a:endParaRPr kumimoji="1" lang="en-US" altLang="ja-JP" sz="1100"/>
        </a:p>
        <a:p>
          <a:pPr algn="l"/>
          <a:r>
            <a:rPr kumimoji="1" lang="ja-JP" altLang="en-US" sz="1100"/>
            <a:t>（８製糖事業者）</a:t>
          </a:r>
          <a:endParaRPr kumimoji="1" lang="en-US" altLang="ja-JP" sz="1100"/>
        </a:p>
        <a:p>
          <a:pPr algn="l"/>
          <a:r>
            <a:rPr kumimoji="1" lang="ja-JP" altLang="en-US" sz="1100"/>
            <a:t>沖縄県農業協同組合　</a:t>
          </a:r>
          <a:r>
            <a:rPr kumimoji="1" lang="en-US" altLang="ja-JP" sz="1100"/>
            <a:t>15</a:t>
          </a:r>
          <a:r>
            <a:rPr kumimoji="1" lang="ja-JP" altLang="en-US" sz="1100"/>
            <a:t>百万円</a:t>
          </a:r>
          <a:endParaRPr kumimoji="1" lang="en-US" altLang="ja-JP" sz="1100"/>
        </a:p>
        <a:p>
          <a:pPr algn="l"/>
          <a:r>
            <a:rPr kumimoji="1" lang="ja-JP" altLang="en-US" sz="1100"/>
            <a:t>　他　８事業者</a:t>
          </a:r>
        </a:p>
      </xdr:txBody>
    </xdr:sp>
    <xdr:clientData/>
  </xdr:twoCellAnchor>
  <xdr:twoCellAnchor>
    <xdr:from>
      <xdr:col>11</xdr:col>
      <xdr:colOff>19050</xdr:colOff>
      <xdr:row>112</xdr:row>
      <xdr:rowOff>19050</xdr:rowOff>
    </xdr:from>
    <xdr:to>
      <xdr:col>18</xdr:col>
      <xdr:colOff>152400</xdr:colOff>
      <xdr:row>112</xdr:row>
      <xdr:rowOff>320221</xdr:rowOff>
    </xdr:to>
    <xdr:sp macro="" textlink="">
      <xdr:nvSpPr>
        <xdr:cNvPr id="12" name="大かっこ 11"/>
        <xdr:cNvSpPr/>
      </xdr:nvSpPr>
      <xdr:spPr>
        <a:xfrm>
          <a:off x="2219325" y="45786675"/>
          <a:ext cx="1533525" cy="30117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補助金の事務委任</a:t>
          </a:r>
        </a:p>
      </xdr:txBody>
    </xdr:sp>
    <xdr:clientData/>
  </xdr:twoCellAnchor>
  <xdr:twoCellAnchor>
    <xdr:from>
      <xdr:col>11</xdr:col>
      <xdr:colOff>9525</xdr:colOff>
      <xdr:row>115</xdr:row>
      <xdr:rowOff>209550</xdr:rowOff>
    </xdr:from>
    <xdr:to>
      <xdr:col>18</xdr:col>
      <xdr:colOff>161925</xdr:colOff>
      <xdr:row>116</xdr:row>
      <xdr:rowOff>158296</xdr:rowOff>
    </xdr:to>
    <xdr:sp macro="" textlink="">
      <xdr:nvSpPr>
        <xdr:cNvPr id="13" name="大かっこ 12"/>
        <xdr:cNvSpPr/>
      </xdr:nvSpPr>
      <xdr:spPr>
        <a:xfrm>
          <a:off x="2209800" y="47034450"/>
          <a:ext cx="1552575" cy="30117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補助金等の交付</a:t>
          </a:r>
        </a:p>
      </xdr:txBody>
    </xdr:sp>
    <xdr:clientData/>
  </xdr:twoCellAnchor>
  <xdr:twoCellAnchor>
    <xdr:from>
      <xdr:col>11</xdr:col>
      <xdr:colOff>19050</xdr:colOff>
      <xdr:row>118</xdr:row>
      <xdr:rowOff>276225</xdr:rowOff>
    </xdr:from>
    <xdr:to>
      <xdr:col>18</xdr:col>
      <xdr:colOff>180975</xdr:colOff>
      <xdr:row>119</xdr:row>
      <xdr:rowOff>222149</xdr:rowOff>
    </xdr:to>
    <xdr:sp macro="" textlink="">
      <xdr:nvSpPr>
        <xdr:cNvPr id="14" name="大かっこ 13"/>
        <xdr:cNvSpPr/>
      </xdr:nvSpPr>
      <xdr:spPr>
        <a:xfrm>
          <a:off x="2219325" y="48158400"/>
          <a:ext cx="1562100" cy="298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補助金の交付</a:t>
          </a:r>
          <a:r>
            <a:rPr kumimoji="1" lang="en-US" altLang="ja-JP" sz="1100"/>
            <a:t>】</a:t>
          </a:r>
          <a:endParaRPr kumimoji="1" lang="ja-JP" altLang="en-US" sz="1100"/>
        </a:p>
      </xdr:txBody>
    </xdr:sp>
    <xdr:clientData/>
  </xdr:twoCellAnchor>
  <xdr:twoCellAnchor>
    <xdr:from>
      <xdr:col>25</xdr:col>
      <xdr:colOff>0</xdr:colOff>
      <xdr:row>118</xdr:row>
      <xdr:rowOff>349527</xdr:rowOff>
    </xdr:from>
    <xdr:to>
      <xdr:col>34</xdr:col>
      <xdr:colOff>133350</xdr:colOff>
      <xdr:row>119</xdr:row>
      <xdr:rowOff>295451</xdr:rowOff>
    </xdr:to>
    <xdr:sp macro="" textlink="">
      <xdr:nvSpPr>
        <xdr:cNvPr id="15" name="大かっこ 14"/>
        <xdr:cNvSpPr/>
      </xdr:nvSpPr>
      <xdr:spPr>
        <a:xfrm>
          <a:off x="4969565" y="50525570"/>
          <a:ext cx="1922394" cy="30207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twoCellAnchor>
  <xdr:twoCellAnchor>
    <xdr:from>
      <xdr:col>39</xdr:col>
      <xdr:colOff>72059</xdr:colOff>
      <xdr:row>118</xdr:row>
      <xdr:rowOff>334204</xdr:rowOff>
    </xdr:from>
    <xdr:to>
      <xdr:col>46</xdr:col>
      <xdr:colOff>18083</xdr:colOff>
      <xdr:row>119</xdr:row>
      <xdr:rowOff>282950</xdr:rowOff>
    </xdr:to>
    <xdr:sp macro="" textlink="">
      <xdr:nvSpPr>
        <xdr:cNvPr id="16" name="大かっこ 15"/>
        <xdr:cNvSpPr/>
      </xdr:nvSpPr>
      <xdr:spPr>
        <a:xfrm>
          <a:off x="7824581" y="50510247"/>
          <a:ext cx="1337502" cy="3048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補助金の交付</a:t>
          </a:r>
          <a:r>
            <a:rPr kumimoji="1" lang="en-US" altLang="ja-JP" sz="1100"/>
            <a:t>】</a:t>
          </a:r>
          <a:endParaRPr kumimoji="1" lang="ja-JP" altLang="en-US" sz="1100"/>
        </a:p>
      </xdr:txBody>
    </xdr:sp>
    <xdr:clientData/>
  </xdr:twoCellAnchor>
  <xdr:twoCellAnchor>
    <xdr:from>
      <xdr:col>10</xdr:col>
      <xdr:colOff>19050</xdr:colOff>
      <xdr:row>111</xdr:row>
      <xdr:rowOff>171450</xdr:rowOff>
    </xdr:from>
    <xdr:to>
      <xdr:col>10</xdr:col>
      <xdr:colOff>19051</xdr:colOff>
      <xdr:row>113</xdr:row>
      <xdr:rowOff>186600</xdr:rowOff>
    </xdr:to>
    <xdr:cxnSp macro="">
      <xdr:nvCxnSpPr>
        <xdr:cNvPr id="19" name="直線コネクタ 18"/>
        <xdr:cNvCxnSpPr/>
      </xdr:nvCxnSpPr>
      <xdr:spPr>
        <a:xfrm flipH="1">
          <a:off x="2019300" y="45586650"/>
          <a:ext cx="1" cy="720000"/>
        </a:xfrm>
        <a:prstGeom prst="line">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115</xdr:row>
      <xdr:rowOff>114300</xdr:rowOff>
    </xdr:from>
    <xdr:to>
      <xdr:col>10</xdr:col>
      <xdr:colOff>9526</xdr:colOff>
      <xdr:row>116</xdr:row>
      <xdr:rowOff>348525</xdr:rowOff>
    </xdr:to>
    <xdr:cxnSp macro="">
      <xdr:nvCxnSpPr>
        <xdr:cNvPr id="23" name="直線コネクタ 22"/>
        <xdr:cNvCxnSpPr/>
      </xdr:nvCxnSpPr>
      <xdr:spPr>
        <a:xfrm>
          <a:off x="2032000" y="49301400"/>
          <a:ext cx="9526" cy="589825"/>
        </a:xfrm>
        <a:prstGeom prst="line">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118</xdr:row>
      <xdr:rowOff>171450</xdr:rowOff>
    </xdr:from>
    <xdr:to>
      <xdr:col>10</xdr:col>
      <xdr:colOff>19051</xdr:colOff>
      <xdr:row>119</xdr:row>
      <xdr:rowOff>323025</xdr:rowOff>
    </xdr:to>
    <xdr:cxnSp macro="">
      <xdr:nvCxnSpPr>
        <xdr:cNvPr id="24" name="直線コネクタ 23"/>
        <xdr:cNvCxnSpPr/>
      </xdr:nvCxnSpPr>
      <xdr:spPr>
        <a:xfrm flipH="1">
          <a:off x="2019300" y="48053625"/>
          <a:ext cx="1" cy="504000"/>
        </a:xfrm>
        <a:prstGeom prst="line">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180976</xdr:colOff>
      <xdr:row>118</xdr:row>
      <xdr:rowOff>298174</xdr:rowOff>
    </xdr:from>
    <xdr:to>
      <xdr:col>23</xdr:col>
      <xdr:colOff>180976</xdr:colOff>
      <xdr:row>119</xdr:row>
      <xdr:rowOff>313500</xdr:rowOff>
    </xdr:to>
    <xdr:cxnSp macro="">
      <xdr:nvCxnSpPr>
        <xdr:cNvPr id="25" name="直線コネクタ 24"/>
        <xdr:cNvCxnSpPr/>
      </xdr:nvCxnSpPr>
      <xdr:spPr>
        <a:xfrm>
          <a:off x="4752976" y="50474217"/>
          <a:ext cx="0" cy="371479"/>
        </a:xfrm>
        <a:prstGeom prst="line">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9526</xdr:colOff>
      <xdr:row>118</xdr:row>
      <xdr:rowOff>289892</xdr:rowOff>
    </xdr:from>
    <xdr:to>
      <xdr:col>38</xdr:col>
      <xdr:colOff>9526</xdr:colOff>
      <xdr:row>119</xdr:row>
      <xdr:rowOff>313500</xdr:rowOff>
    </xdr:to>
    <xdr:cxnSp macro="">
      <xdr:nvCxnSpPr>
        <xdr:cNvPr id="26" name="直線コネクタ 25"/>
        <xdr:cNvCxnSpPr/>
      </xdr:nvCxnSpPr>
      <xdr:spPr>
        <a:xfrm>
          <a:off x="7563265" y="50465935"/>
          <a:ext cx="0" cy="379761"/>
        </a:xfrm>
        <a:prstGeom prst="line">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117</xdr:row>
      <xdr:rowOff>244682</xdr:rowOff>
    </xdr:from>
    <xdr:to>
      <xdr:col>22</xdr:col>
      <xdr:colOff>19050</xdr:colOff>
      <xdr:row>117</xdr:row>
      <xdr:rowOff>247898</xdr:rowOff>
    </xdr:to>
    <xdr:cxnSp macro="">
      <xdr:nvCxnSpPr>
        <xdr:cNvPr id="28" name="直線コネクタ 27"/>
        <xdr:cNvCxnSpPr/>
      </xdr:nvCxnSpPr>
      <xdr:spPr>
        <a:xfrm flipV="1">
          <a:off x="3390900" y="47774432"/>
          <a:ext cx="1028700" cy="321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117</xdr:row>
      <xdr:rowOff>266700</xdr:rowOff>
    </xdr:from>
    <xdr:to>
      <xdr:col>36</xdr:col>
      <xdr:colOff>19050</xdr:colOff>
      <xdr:row>117</xdr:row>
      <xdr:rowOff>269916</xdr:rowOff>
    </xdr:to>
    <xdr:cxnSp macro="">
      <xdr:nvCxnSpPr>
        <xdr:cNvPr id="30" name="直線コネクタ 29"/>
        <xdr:cNvCxnSpPr/>
      </xdr:nvCxnSpPr>
      <xdr:spPr>
        <a:xfrm flipV="1">
          <a:off x="6191250" y="47796450"/>
          <a:ext cx="1028700" cy="321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5"/>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619">
        <v>2022</v>
      </c>
      <c r="AE2" s="619"/>
      <c r="AF2" s="619"/>
      <c r="AG2" s="619"/>
      <c r="AH2" s="619"/>
      <c r="AI2" s="66" t="s">
        <v>245</v>
      </c>
      <c r="AJ2" s="619" t="s">
        <v>589</v>
      </c>
      <c r="AK2" s="619"/>
      <c r="AL2" s="619"/>
      <c r="AM2" s="619"/>
      <c r="AN2" s="66" t="s">
        <v>245</v>
      </c>
      <c r="AO2" s="619">
        <v>21</v>
      </c>
      <c r="AP2" s="619"/>
      <c r="AQ2" s="619"/>
      <c r="AR2" s="67" t="s">
        <v>245</v>
      </c>
      <c r="AS2" s="620">
        <v>103</v>
      </c>
      <c r="AT2" s="620"/>
      <c r="AU2" s="620"/>
      <c r="AV2" s="66" t="str">
        <f>IF(AW2="","","-")</f>
        <v/>
      </c>
      <c r="AW2" s="621"/>
      <c r="AX2" s="621"/>
    </row>
    <row r="3" spans="1:50" ht="21" customHeight="1" thickBot="1" x14ac:dyDescent="0.2">
      <c r="A3" s="622" t="s">
        <v>549</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21" t="s">
        <v>56</v>
      </c>
      <c r="AJ3" s="624" t="s">
        <v>558</v>
      </c>
      <c r="AK3" s="624"/>
      <c r="AL3" s="624"/>
      <c r="AM3" s="624"/>
      <c r="AN3" s="624"/>
      <c r="AO3" s="624"/>
      <c r="AP3" s="624"/>
      <c r="AQ3" s="624"/>
      <c r="AR3" s="624"/>
      <c r="AS3" s="624"/>
      <c r="AT3" s="624"/>
      <c r="AU3" s="624"/>
      <c r="AV3" s="624"/>
      <c r="AW3" s="624"/>
      <c r="AX3" s="22" t="s">
        <v>57</v>
      </c>
    </row>
    <row r="4" spans="1:50" ht="24.75" customHeight="1" x14ac:dyDescent="0.15">
      <c r="A4" s="594" t="s">
        <v>23</v>
      </c>
      <c r="B4" s="595"/>
      <c r="C4" s="595"/>
      <c r="D4" s="595"/>
      <c r="E4" s="595"/>
      <c r="F4" s="595"/>
      <c r="G4" s="596" t="s">
        <v>559</v>
      </c>
      <c r="H4" s="597"/>
      <c r="I4" s="597"/>
      <c r="J4" s="597"/>
      <c r="K4" s="597"/>
      <c r="L4" s="597"/>
      <c r="M4" s="597"/>
      <c r="N4" s="597"/>
      <c r="O4" s="597"/>
      <c r="P4" s="597"/>
      <c r="Q4" s="597"/>
      <c r="R4" s="597"/>
      <c r="S4" s="597"/>
      <c r="T4" s="597"/>
      <c r="U4" s="597"/>
      <c r="V4" s="597"/>
      <c r="W4" s="597"/>
      <c r="X4" s="597"/>
      <c r="Y4" s="598" t="s">
        <v>1</v>
      </c>
      <c r="Z4" s="599"/>
      <c r="AA4" s="599"/>
      <c r="AB4" s="599"/>
      <c r="AC4" s="599"/>
      <c r="AD4" s="600"/>
      <c r="AE4" s="601" t="s">
        <v>560</v>
      </c>
      <c r="AF4" s="602"/>
      <c r="AG4" s="602"/>
      <c r="AH4" s="602"/>
      <c r="AI4" s="602"/>
      <c r="AJ4" s="602"/>
      <c r="AK4" s="602"/>
      <c r="AL4" s="602"/>
      <c r="AM4" s="602"/>
      <c r="AN4" s="602"/>
      <c r="AO4" s="602"/>
      <c r="AP4" s="603"/>
      <c r="AQ4" s="604" t="s">
        <v>2</v>
      </c>
      <c r="AR4" s="599"/>
      <c r="AS4" s="599"/>
      <c r="AT4" s="599"/>
      <c r="AU4" s="599"/>
      <c r="AV4" s="599"/>
      <c r="AW4" s="599"/>
      <c r="AX4" s="605"/>
    </row>
    <row r="5" spans="1:50" ht="30" customHeight="1" x14ac:dyDescent="0.15">
      <c r="A5" s="606" t="s">
        <v>59</v>
      </c>
      <c r="B5" s="607"/>
      <c r="C5" s="607"/>
      <c r="D5" s="607"/>
      <c r="E5" s="607"/>
      <c r="F5" s="608"/>
      <c r="G5" s="609" t="s">
        <v>562</v>
      </c>
      <c r="H5" s="610"/>
      <c r="I5" s="610"/>
      <c r="J5" s="610"/>
      <c r="K5" s="610"/>
      <c r="L5" s="610"/>
      <c r="M5" s="611" t="s">
        <v>58</v>
      </c>
      <c r="N5" s="612"/>
      <c r="O5" s="612"/>
      <c r="P5" s="612"/>
      <c r="Q5" s="612"/>
      <c r="R5" s="613"/>
      <c r="S5" s="614" t="s">
        <v>563</v>
      </c>
      <c r="T5" s="610"/>
      <c r="U5" s="610"/>
      <c r="V5" s="610"/>
      <c r="W5" s="610"/>
      <c r="X5" s="615"/>
      <c r="Y5" s="616" t="s">
        <v>3</v>
      </c>
      <c r="Z5" s="617"/>
      <c r="AA5" s="617"/>
      <c r="AB5" s="617"/>
      <c r="AC5" s="617"/>
      <c r="AD5" s="618"/>
      <c r="AE5" s="639" t="s">
        <v>564</v>
      </c>
      <c r="AF5" s="639"/>
      <c r="AG5" s="639"/>
      <c r="AH5" s="639"/>
      <c r="AI5" s="639"/>
      <c r="AJ5" s="639"/>
      <c r="AK5" s="639"/>
      <c r="AL5" s="639"/>
      <c r="AM5" s="639"/>
      <c r="AN5" s="639"/>
      <c r="AO5" s="639"/>
      <c r="AP5" s="640"/>
      <c r="AQ5" s="641" t="s">
        <v>561</v>
      </c>
      <c r="AR5" s="642"/>
      <c r="AS5" s="642"/>
      <c r="AT5" s="642"/>
      <c r="AU5" s="642"/>
      <c r="AV5" s="642"/>
      <c r="AW5" s="642"/>
      <c r="AX5" s="643"/>
    </row>
    <row r="6" spans="1:50" ht="39" customHeight="1" x14ac:dyDescent="0.15">
      <c r="A6" s="644" t="s">
        <v>4</v>
      </c>
      <c r="B6" s="645"/>
      <c r="C6" s="645"/>
      <c r="D6" s="645"/>
      <c r="E6" s="645"/>
      <c r="F6" s="645"/>
      <c r="G6" s="646" t="str">
        <f>入力規則等!F39</f>
        <v>一般会計</v>
      </c>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8"/>
    </row>
    <row r="7" spans="1:50" ht="49.5" customHeight="1" x14ac:dyDescent="0.15">
      <c r="A7" s="625" t="s">
        <v>20</v>
      </c>
      <c r="B7" s="626"/>
      <c r="C7" s="626"/>
      <c r="D7" s="626"/>
      <c r="E7" s="626"/>
      <c r="F7" s="627"/>
      <c r="G7" s="649" t="s">
        <v>565</v>
      </c>
      <c r="H7" s="650"/>
      <c r="I7" s="650"/>
      <c r="J7" s="650"/>
      <c r="K7" s="650"/>
      <c r="L7" s="650"/>
      <c r="M7" s="650"/>
      <c r="N7" s="650"/>
      <c r="O7" s="650"/>
      <c r="P7" s="650"/>
      <c r="Q7" s="650"/>
      <c r="R7" s="650"/>
      <c r="S7" s="650"/>
      <c r="T7" s="650"/>
      <c r="U7" s="650"/>
      <c r="V7" s="650"/>
      <c r="W7" s="650"/>
      <c r="X7" s="651"/>
      <c r="Y7" s="652" t="s">
        <v>237</v>
      </c>
      <c r="Z7" s="478"/>
      <c r="AA7" s="478"/>
      <c r="AB7" s="478"/>
      <c r="AC7" s="478"/>
      <c r="AD7" s="653"/>
      <c r="AE7" s="579" t="s">
        <v>566</v>
      </c>
      <c r="AF7" s="580"/>
      <c r="AG7" s="580"/>
      <c r="AH7" s="580"/>
      <c r="AI7" s="580"/>
      <c r="AJ7" s="580"/>
      <c r="AK7" s="580"/>
      <c r="AL7" s="580"/>
      <c r="AM7" s="580"/>
      <c r="AN7" s="580"/>
      <c r="AO7" s="580"/>
      <c r="AP7" s="580"/>
      <c r="AQ7" s="580"/>
      <c r="AR7" s="580"/>
      <c r="AS7" s="580"/>
      <c r="AT7" s="580"/>
      <c r="AU7" s="580"/>
      <c r="AV7" s="580"/>
      <c r="AW7" s="580"/>
      <c r="AX7" s="581"/>
    </row>
    <row r="8" spans="1:50" ht="53.25" customHeight="1" x14ac:dyDescent="0.15">
      <c r="A8" s="625" t="s">
        <v>174</v>
      </c>
      <c r="B8" s="626"/>
      <c r="C8" s="626"/>
      <c r="D8" s="626"/>
      <c r="E8" s="626"/>
      <c r="F8" s="627"/>
      <c r="G8" s="628" t="str">
        <f>入力規則等!A27</f>
        <v>沖縄振興</v>
      </c>
      <c r="H8" s="629"/>
      <c r="I8" s="629"/>
      <c r="J8" s="629"/>
      <c r="K8" s="629"/>
      <c r="L8" s="629"/>
      <c r="M8" s="629"/>
      <c r="N8" s="629"/>
      <c r="O8" s="629"/>
      <c r="P8" s="629"/>
      <c r="Q8" s="629"/>
      <c r="R8" s="629"/>
      <c r="S8" s="629"/>
      <c r="T8" s="629"/>
      <c r="U8" s="629"/>
      <c r="V8" s="629"/>
      <c r="W8" s="629"/>
      <c r="X8" s="630"/>
      <c r="Y8" s="631" t="s">
        <v>175</v>
      </c>
      <c r="Z8" s="632"/>
      <c r="AA8" s="632"/>
      <c r="AB8" s="632"/>
      <c r="AC8" s="632"/>
      <c r="AD8" s="633"/>
      <c r="AE8" s="634" t="str">
        <f>入力規則等!K13</f>
        <v>その他の事項経費</v>
      </c>
      <c r="AF8" s="629"/>
      <c r="AG8" s="629"/>
      <c r="AH8" s="629"/>
      <c r="AI8" s="629"/>
      <c r="AJ8" s="629"/>
      <c r="AK8" s="629"/>
      <c r="AL8" s="629"/>
      <c r="AM8" s="629"/>
      <c r="AN8" s="629"/>
      <c r="AO8" s="629"/>
      <c r="AP8" s="629"/>
      <c r="AQ8" s="629"/>
      <c r="AR8" s="629"/>
      <c r="AS8" s="629"/>
      <c r="AT8" s="629"/>
      <c r="AU8" s="629"/>
      <c r="AV8" s="629"/>
      <c r="AW8" s="629"/>
      <c r="AX8" s="635"/>
    </row>
    <row r="9" spans="1:50" ht="58.5" customHeight="1" x14ac:dyDescent="0.15">
      <c r="A9" s="552" t="s">
        <v>21</v>
      </c>
      <c r="B9" s="553"/>
      <c r="C9" s="553"/>
      <c r="D9" s="553"/>
      <c r="E9" s="553"/>
      <c r="F9" s="553"/>
      <c r="G9" s="636" t="s">
        <v>567</v>
      </c>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7"/>
      <c r="AK9" s="637"/>
      <c r="AL9" s="637"/>
      <c r="AM9" s="637"/>
      <c r="AN9" s="637"/>
      <c r="AO9" s="637"/>
      <c r="AP9" s="637"/>
      <c r="AQ9" s="637"/>
      <c r="AR9" s="637"/>
      <c r="AS9" s="637"/>
      <c r="AT9" s="637"/>
      <c r="AU9" s="637"/>
      <c r="AV9" s="637"/>
      <c r="AW9" s="637"/>
      <c r="AX9" s="638"/>
    </row>
    <row r="10" spans="1:50" ht="80.25" customHeight="1" x14ac:dyDescent="0.15">
      <c r="A10" s="540" t="s">
        <v>27</v>
      </c>
      <c r="B10" s="541"/>
      <c r="C10" s="541"/>
      <c r="D10" s="541"/>
      <c r="E10" s="541"/>
      <c r="F10" s="541"/>
      <c r="G10" s="542" t="s">
        <v>568</v>
      </c>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4"/>
    </row>
    <row r="11" spans="1:50" ht="42" customHeight="1" x14ac:dyDescent="0.15">
      <c r="A11" s="540" t="s">
        <v>5</v>
      </c>
      <c r="B11" s="541"/>
      <c r="C11" s="541"/>
      <c r="D11" s="541"/>
      <c r="E11" s="541"/>
      <c r="F11" s="545"/>
      <c r="G11" s="546" t="str">
        <f>入力規則等!P10</f>
        <v>委託・請負、補助</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8"/>
    </row>
    <row r="12" spans="1:50" ht="21" customHeight="1" x14ac:dyDescent="0.15">
      <c r="A12" s="549" t="s">
        <v>22</v>
      </c>
      <c r="B12" s="550"/>
      <c r="C12" s="550"/>
      <c r="D12" s="550"/>
      <c r="E12" s="550"/>
      <c r="F12" s="551"/>
      <c r="G12" s="555"/>
      <c r="H12" s="556"/>
      <c r="I12" s="556"/>
      <c r="J12" s="556"/>
      <c r="K12" s="556"/>
      <c r="L12" s="556"/>
      <c r="M12" s="556"/>
      <c r="N12" s="556"/>
      <c r="O12" s="556"/>
      <c r="P12" s="345" t="s">
        <v>377</v>
      </c>
      <c r="Q12" s="346"/>
      <c r="R12" s="346"/>
      <c r="S12" s="346"/>
      <c r="T12" s="346"/>
      <c r="U12" s="346"/>
      <c r="V12" s="347"/>
      <c r="W12" s="345" t="s">
        <v>529</v>
      </c>
      <c r="X12" s="346"/>
      <c r="Y12" s="346"/>
      <c r="Z12" s="346"/>
      <c r="AA12" s="346"/>
      <c r="AB12" s="346"/>
      <c r="AC12" s="347"/>
      <c r="AD12" s="345" t="s">
        <v>531</v>
      </c>
      <c r="AE12" s="346"/>
      <c r="AF12" s="346"/>
      <c r="AG12" s="346"/>
      <c r="AH12" s="346"/>
      <c r="AI12" s="346"/>
      <c r="AJ12" s="347"/>
      <c r="AK12" s="345" t="s">
        <v>541</v>
      </c>
      <c r="AL12" s="346"/>
      <c r="AM12" s="346"/>
      <c r="AN12" s="346"/>
      <c r="AO12" s="346"/>
      <c r="AP12" s="346"/>
      <c r="AQ12" s="347"/>
      <c r="AR12" s="345" t="s">
        <v>542</v>
      </c>
      <c r="AS12" s="346"/>
      <c r="AT12" s="346"/>
      <c r="AU12" s="346"/>
      <c r="AV12" s="346"/>
      <c r="AW12" s="346"/>
      <c r="AX12" s="585"/>
    </row>
    <row r="13" spans="1:50" ht="21" customHeight="1" x14ac:dyDescent="0.15">
      <c r="A13" s="155"/>
      <c r="B13" s="156"/>
      <c r="C13" s="156"/>
      <c r="D13" s="156"/>
      <c r="E13" s="156"/>
      <c r="F13" s="157"/>
      <c r="G13" s="569" t="s">
        <v>6</v>
      </c>
      <c r="H13" s="570"/>
      <c r="I13" s="586" t="s">
        <v>7</v>
      </c>
      <c r="J13" s="587"/>
      <c r="K13" s="587"/>
      <c r="L13" s="587"/>
      <c r="M13" s="587"/>
      <c r="N13" s="587"/>
      <c r="O13" s="588"/>
      <c r="P13" s="489">
        <v>1173</v>
      </c>
      <c r="Q13" s="490"/>
      <c r="R13" s="490"/>
      <c r="S13" s="490"/>
      <c r="T13" s="490"/>
      <c r="U13" s="490"/>
      <c r="V13" s="491"/>
      <c r="W13" s="489">
        <v>1183.018</v>
      </c>
      <c r="X13" s="490"/>
      <c r="Y13" s="490"/>
      <c r="Z13" s="490"/>
      <c r="AA13" s="490"/>
      <c r="AB13" s="490"/>
      <c r="AC13" s="491"/>
      <c r="AD13" s="489">
        <v>1002</v>
      </c>
      <c r="AE13" s="490"/>
      <c r="AF13" s="490"/>
      <c r="AG13" s="490"/>
      <c r="AH13" s="490"/>
      <c r="AI13" s="490"/>
      <c r="AJ13" s="491"/>
      <c r="AK13" s="489">
        <v>715</v>
      </c>
      <c r="AL13" s="490"/>
      <c r="AM13" s="490"/>
      <c r="AN13" s="490"/>
      <c r="AO13" s="490"/>
      <c r="AP13" s="490"/>
      <c r="AQ13" s="491"/>
      <c r="AR13" s="520">
        <v>500</v>
      </c>
      <c r="AS13" s="521"/>
      <c r="AT13" s="521"/>
      <c r="AU13" s="521"/>
      <c r="AV13" s="521"/>
      <c r="AW13" s="521"/>
      <c r="AX13" s="589"/>
    </row>
    <row r="14" spans="1:50" ht="21" customHeight="1" x14ac:dyDescent="0.15">
      <c r="A14" s="155"/>
      <c r="B14" s="156"/>
      <c r="C14" s="156"/>
      <c r="D14" s="156"/>
      <c r="E14" s="156"/>
      <c r="F14" s="157"/>
      <c r="G14" s="571"/>
      <c r="H14" s="572"/>
      <c r="I14" s="564" t="s">
        <v>8</v>
      </c>
      <c r="J14" s="565"/>
      <c r="K14" s="565"/>
      <c r="L14" s="565"/>
      <c r="M14" s="565"/>
      <c r="N14" s="565"/>
      <c r="O14" s="566"/>
      <c r="P14" s="489" t="s">
        <v>569</v>
      </c>
      <c r="Q14" s="490"/>
      <c r="R14" s="490"/>
      <c r="S14" s="490"/>
      <c r="T14" s="490"/>
      <c r="U14" s="490"/>
      <c r="V14" s="491"/>
      <c r="W14" s="489" t="s">
        <v>569</v>
      </c>
      <c r="X14" s="490"/>
      <c r="Y14" s="490"/>
      <c r="Z14" s="490"/>
      <c r="AA14" s="490"/>
      <c r="AB14" s="490"/>
      <c r="AC14" s="491"/>
      <c r="AD14" s="489" t="s">
        <v>569</v>
      </c>
      <c r="AE14" s="490"/>
      <c r="AF14" s="490"/>
      <c r="AG14" s="490"/>
      <c r="AH14" s="490"/>
      <c r="AI14" s="490"/>
      <c r="AJ14" s="491"/>
      <c r="AK14" s="489" t="s">
        <v>590</v>
      </c>
      <c r="AL14" s="490"/>
      <c r="AM14" s="490"/>
      <c r="AN14" s="490"/>
      <c r="AO14" s="490"/>
      <c r="AP14" s="490"/>
      <c r="AQ14" s="491"/>
      <c r="AR14" s="575"/>
      <c r="AS14" s="575"/>
      <c r="AT14" s="575"/>
      <c r="AU14" s="575"/>
      <c r="AV14" s="575"/>
      <c r="AW14" s="575"/>
      <c r="AX14" s="576"/>
    </row>
    <row r="15" spans="1:50" ht="21" customHeight="1" x14ac:dyDescent="0.15">
      <c r="A15" s="155"/>
      <c r="B15" s="156"/>
      <c r="C15" s="156"/>
      <c r="D15" s="156"/>
      <c r="E15" s="156"/>
      <c r="F15" s="157"/>
      <c r="G15" s="571"/>
      <c r="H15" s="572"/>
      <c r="I15" s="564" t="s">
        <v>47</v>
      </c>
      <c r="J15" s="577"/>
      <c r="K15" s="577"/>
      <c r="L15" s="577"/>
      <c r="M15" s="577"/>
      <c r="N15" s="577"/>
      <c r="O15" s="578"/>
      <c r="P15" s="489" t="s">
        <v>569</v>
      </c>
      <c r="Q15" s="490"/>
      <c r="R15" s="490"/>
      <c r="S15" s="490"/>
      <c r="T15" s="490"/>
      <c r="U15" s="490"/>
      <c r="V15" s="491"/>
      <c r="W15" s="489">
        <v>1119</v>
      </c>
      <c r="X15" s="490"/>
      <c r="Y15" s="490"/>
      <c r="Z15" s="490"/>
      <c r="AA15" s="490"/>
      <c r="AB15" s="490"/>
      <c r="AC15" s="491"/>
      <c r="AD15" s="489">
        <v>1261</v>
      </c>
      <c r="AE15" s="490"/>
      <c r="AF15" s="490"/>
      <c r="AG15" s="490"/>
      <c r="AH15" s="490"/>
      <c r="AI15" s="490"/>
      <c r="AJ15" s="491"/>
      <c r="AK15" s="489">
        <v>923</v>
      </c>
      <c r="AL15" s="490"/>
      <c r="AM15" s="490"/>
      <c r="AN15" s="490"/>
      <c r="AO15" s="490"/>
      <c r="AP15" s="490"/>
      <c r="AQ15" s="491"/>
      <c r="AR15" s="489" t="s">
        <v>666</v>
      </c>
      <c r="AS15" s="490"/>
      <c r="AT15" s="490"/>
      <c r="AU15" s="490"/>
      <c r="AV15" s="490"/>
      <c r="AW15" s="490"/>
      <c r="AX15" s="590"/>
    </row>
    <row r="16" spans="1:50" ht="21" customHeight="1" x14ac:dyDescent="0.15">
      <c r="A16" s="155"/>
      <c r="B16" s="156"/>
      <c r="C16" s="156"/>
      <c r="D16" s="156"/>
      <c r="E16" s="156"/>
      <c r="F16" s="157"/>
      <c r="G16" s="571"/>
      <c r="H16" s="572"/>
      <c r="I16" s="564" t="s">
        <v>48</v>
      </c>
      <c r="J16" s="577"/>
      <c r="K16" s="577"/>
      <c r="L16" s="577"/>
      <c r="M16" s="577"/>
      <c r="N16" s="577"/>
      <c r="O16" s="578"/>
      <c r="P16" s="489">
        <v>-1119</v>
      </c>
      <c r="Q16" s="490"/>
      <c r="R16" s="490"/>
      <c r="S16" s="490"/>
      <c r="T16" s="490"/>
      <c r="U16" s="490"/>
      <c r="V16" s="491"/>
      <c r="W16" s="489">
        <v>-1261</v>
      </c>
      <c r="X16" s="490"/>
      <c r="Y16" s="490"/>
      <c r="Z16" s="490"/>
      <c r="AA16" s="490"/>
      <c r="AB16" s="490"/>
      <c r="AC16" s="491"/>
      <c r="AD16" s="489">
        <v>-923</v>
      </c>
      <c r="AE16" s="490"/>
      <c r="AF16" s="490"/>
      <c r="AG16" s="490"/>
      <c r="AH16" s="490"/>
      <c r="AI16" s="490"/>
      <c r="AJ16" s="491"/>
      <c r="AK16" s="489" t="s">
        <v>653</v>
      </c>
      <c r="AL16" s="490"/>
      <c r="AM16" s="490"/>
      <c r="AN16" s="490"/>
      <c r="AO16" s="490"/>
      <c r="AP16" s="490"/>
      <c r="AQ16" s="491"/>
      <c r="AR16" s="582"/>
      <c r="AS16" s="583"/>
      <c r="AT16" s="583"/>
      <c r="AU16" s="583"/>
      <c r="AV16" s="583"/>
      <c r="AW16" s="583"/>
      <c r="AX16" s="584"/>
    </row>
    <row r="17" spans="1:50" ht="24.75" customHeight="1" x14ac:dyDescent="0.15">
      <c r="A17" s="155"/>
      <c r="B17" s="156"/>
      <c r="C17" s="156"/>
      <c r="D17" s="156"/>
      <c r="E17" s="156"/>
      <c r="F17" s="157"/>
      <c r="G17" s="571"/>
      <c r="H17" s="572"/>
      <c r="I17" s="564" t="s">
        <v>46</v>
      </c>
      <c r="J17" s="565"/>
      <c r="K17" s="565"/>
      <c r="L17" s="565"/>
      <c r="M17" s="565"/>
      <c r="N17" s="565"/>
      <c r="O17" s="566"/>
      <c r="P17" s="489" t="s">
        <v>569</v>
      </c>
      <c r="Q17" s="490"/>
      <c r="R17" s="490"/>
      <c r="S17" s="490"/>
      <c r="T17" s="490"/>
      <c r="U17" s="490"/>
      <c r="V17" s="491"/>
      <c r="W17" s="489" t="s">
        <v>569</v>
      </c>
      <c r="X17" s="490"/>
      <c r="Y17" s="490"/>
      <c r="Z17" s="490"/>
      <c r="AA17" s="490"/>
      <c r="AB17" s="490"/>
      <c r="AC17" s="491"/>
      <c r="AD17" s="489" t="s">
        <v>569</v>
      </c>
      <c r="AE17" s="490"/>
      <c r="AF17" s="490"/>
      <c r="AG17" s="490"/>
      <c r="AH17" s="490"/>
      <c r="AI17" s="490"/>
      <c r="AJ17" s="491"/>
      <c r="AK17" s="489" t="s">
        <v>653</v>
      </c>
      <c r="AL17" s="490"/>
      <c r="AM17" s="490"/>
      <c r="AN17" s="490"/>
      <c r="AO17" s="490"/>
      <c r="AP17" s="490"/>
      <c r="AQ17" s="491"/>
      <c r="AR17" s="567"/>
      <c r="AS17" s="567"/>
      <c r="AT17" s="567"/>
      <c r="AU17" s="567"/>
      <c r="AV17" s="567"/>
      <c r="AW17" s="567"/>
      <c r="AX17" s="568"/>
    </row>
    <row r="18" spans="1:50" ht="24.75" customHeight="1" x14ac:dyDescent="0.15">
      <c r="A18" s="155"/>
      <c r="B18" s="156"/>
      <c r="C18" s="156"/>
      <c r="D18" s="156"/>
      <c r="E18" s="156"/>
      <c r="F18" s="157"/>
      <c r="G18" s="573"/>
      <c r="H18" s="574"/>
      <c r="I18" s="557" t="s">
        <v>18</v>
      </c>
      <c r="J18" s="558"/>
      <c r="K18" s="558"/>
      <c r="L18" s="558"/>
      <c r="M18" s="558"/>
      <c r="N18" s="558"/>
      <c r="O18" s="559"/>
      <c r="P18" s="560">
        <f>SUM(P13:V17)</f>
        <v>54</v>
      </c>
      <c r="Q18" s="561"/>
      <c r="R18" s="561"/>
      <c r="S18" s="561"/>
      <c r="T18" s="561"/>
      <c r="U18" s="561"/>
      <c r="V18" s="562"/>
      <c r="W18" s="560">
        <f>SUM(W13:AC17)</f>
        <v>1041.018</v>
      </c>
      <c r="X18" s="561"/>
      <c r="Y18" s="561"/>
      <c r="Z18" s="561"/>
      <c r="AA18" s="561"/>
      <c r="AB18" s="561"/>
      <c r="AC18" s="562"/>
      <c r="AD18" s="560">
        <f>SUM(AD13:AJ17)</f>
        <v>1340</v>
      </c>
      <c r="AE18" s="561"/>
      <c r="AF18" s="561"/>
      <c r="AG18" s="561"/>
      <c r="AH18" s="561"/>
      <c r="AI18" s="561"/>
      <c r="AJ18" s="562"/>
      <c r="AK18" s="560">
        <f>SUM(AK13:AQ17)</f>
        <v>1638</v>
      </c>
      <c r="AL18" s="561"/>
      <c r="AM18" s="561"/>
      <c r="AN18" s="561"/>
      <c r="AO18" s="561"/>
      <c r="AP18" s="561"/>
      <c r="AQ18" s="562"/>
      <c r="AR18" s="560">
        <f>SUM(AR13:AX17)</f>
        <v>500</v>
      </c>
      <c r="AS18" s="561"/>
      <c r="AT18" s="561"/>
      <c r="AU18" s="561"/>
      <c r="AV18" s="561"/>
      <c r="AW18" s="561"/>
      <c r="AX18" s="563"/>
    </row>
    <row r="19" spans="1:50" ht="24.75" customHeight="1" x14ac:dyDescent="0.15">
      <c r="A19" s="155"/>
      <c r="B19" s="156"/>
      <c r="C19" s="156"/>
      <c r="D19" s="156"/>
      <c r="E19" s="156"/>
      <c r="F19" s="157"/>
      <c r="G19" s="538" t="s">
        <v>9</v>
      </c>
      <c r="H19" s="539"/>
      <c r="I19" s="539"/>
      <c r="J19" s="539"/>
      <c r="K19" s="539"/>
      <c r="L19" s="539"/>
      <c r="M19" s="539"/>
      <c r="N19" s="539"/>
      <c r="O19" s="539"/>
      <c r="P19" s="489">
        <v>39</v>
      </c>
      <c r="Q19" s="490"/>
      <c r="R19" s="490"/>
      <c r="S19" s="490"/>
      <c r="T19" s="490"/>
      <c r="U19" s="490"/>
      <c r="V19" s="491"/>
      <c r="W19" s="489">
        <v>848</v>
      </c>
      <c r="X19" s="490"/>
      <c r="Y19" s="490"/>
      <c r="Z19" s="490"/>
      <c r="AA19" s="490"/>
      <c r="AB19" s="490"/>
      <c r="AC19" s="491"/>
      <c r="AD19" s="489">
        <v>1301</v>
      </c>
      <c r="AE19" s="490"/>
      <c r="AF19" s="490"/>
      <c r="AG19" s="490"/>
      <c r="AH19" s="490"/>
      <c r="AI19" s="490"/>
      <c r="AJ19" s="491"/>
      <c r="AK19" s="535"/>
      <c r="AL19" s="535"/>
      <c r="AM19" s="535"/>
      <c r="AN19" s="535"/>
      <c r="AO19" s="535"/>
      <c r="AP19" s="535"/>
      <c r="AQ19" s="535"/>
      <c r="AR19" s="535"/>
      <c r="AS19" s="535"/>
      <c r="AT19" s="535"/>
      <c r="AU19" s="535"/>
      <c r="AV19" s="535"/>
      <c r="AW19" s="535"/>
      <c r="AX19" s="537"/>
    </row>
    <row r="20" spans="1:50" ht="24.75" customHeight="1" x14ac:dyDescent="0.15">
      <c r="A20" s="155"/>
      <c r="B20" s="156"/>
      <c r="C20" s="156"/>
      <c r="D20" s="156"/>
      <c r="E20" s="156"/>
      <c r="F20" s="157"/>
      <c r="G20" s="538" t="s">
        <v>10</v>
      </c>
      <c r="H20" s="539"/>
      <c r="I20" s="539"/>
      <c r="J20" s="539"/>
      <c r="K20" s="539"/>
      <c r="L20" s="539"/>
      <c r="M20" s="539"/>
      <c r="N20" s="539"/>
      <c r="O20" s="539"/>
      <c r="P20" s="534">
        <f>IF(P18=0, "-", SUM(P19)/P18)</f>
        <v>0.72222222222222221</v>
      </c>
      <c r="Q20" s="534"/>
      <c r="R20" s="534"/>
      <c r="S20" s="534"/>
      <c r="T20" s="534"/>
      <c r="U20" s="534"/>
      <c r="V20" s="534"/>
      <c r="W20" s="534">
        <f>IF(W18=0, "-", SUM(W19)/W18)</f>
        <v>0.81458725977840918</v>
      </c>
      <c r="X20" s="534"/>
      <c r="Y20" s="534"/>
      <c r="Z20" s="534"/>
      <c r="AA20" s="534"/>
      <c r="AB20" s="534"/>
      <c r="AC20" s="534"/>
      <c r="AD20" s="534">
        <f>IF(AD18=0, "-", SUM(AD19)/AD18)</f>
        <v>0.97089552238805965</v>
      </c>
      <c r="AE20" s="534"/>
      <c r="AF20" s="534"/>
      <c r="AG20" s="534"/>
      <c r="AH20" s="534"/>
      <c r="AI20" s="534"/>
      <c r="AJ20" s="534"/>
      <c r="AK20" s="535"/>
      <c r="AL20" s="535"/>
      <c r="AM20" s="535"/>
      <c r="AN20" s="535"/>
      <c r="AO20" s="535"/>
      <c r="AP20" s="535"/>
      <c r="AQ20" s="536"/>
      <c r="AR20" s="536"/>
      <c r="AS20" s="536"/>
      <c r="AT20" s="536"/>
      <c r="AU20" s="535"/>
      <c r="AV20" s="535"/>
      <c r="AW20" s="535"/>
      <c r="AX20" s="537"/>
    </row>
    <row r="21" spans="1:50" ht="25.5" customHeight="1" x14ac:dyDescent="0.15">
      <c r="A21" s="552"/>
      <c r="B21" s="553"/>
      <c r="C21" s="553"/>
      <c r="D21" s="553"/>
      <c r="E21" s="553"/>
      <c r="F21" s="554"/>
      <c r="G21" s="532" t="s">
        <v>212</v>
      </c>
      <c r="H21" s="533"/>
      <c r="I21" s="533"/>
      <c r="J21" s="533"/>
      <c r="K21" s="533"/>
      <c r="L21" s="533"/>
      <c r="M21" s="533"/>
      <c r="N21" s="533"/>
      <c r="O21" s="533"/>
      <c r="P21" s="534">
        <f>IF(P19=0, "-", SUM(P19)/SUM(P13,P14))</f>
        <v>3.3248081841432228E-2</v>
      </c>
      <c r="Q21" s="534"/>
      <c r="R21" s="534"/>
      <c r="S21" s="534"/>
      <c r="T21" s="534"/>
      <c r="U21" s="534"/>
      <c r="V21" s="534"/>
      <c r="W21" s="534">
        <f>IF(W19=0, "-", SUM(W19)/SUM(W13,W14))</f>
        <v>0.71681073322637523</v>
      </c>
      <c r="X21" s="534"/>
      <c r="Y21" s="534"/>
      <c r="Z21" s="534"/>
      <c r="AA21" s="534"/>
      <c r="AB21" s="534"/>
      <c r="AC21" s="534"/>
      <c r="AD21" s="534">
        <f>IF(AD19=0, "-", SUM(AD19)/SUM(AD13,AD14))</f>
        <v>1.2984031936127745</v>
      </c>
      <c r="AE21" s="534"/>
      <c r="AF21" s="534"/>
      <c r="AG21" s="534"/>
      <c r="AH21" s="534"/>
      <c r="AI21" s="534"/>
      <c r="AJ21" s="534"/>
      <c r="AK21" s="535"/>
      <c r="AL21" s="535"/>
      <c r="AM21" s="535"/>
      <c r="AN21" s="535"/>
      <c r="AO21" s="535"/>
      <c r="AP21" s="535"/>
      <c r="AQ21" s="536"/>
      <c r="AR21" s="536"/>
      <c r="AS21" s="536"/>
      <c r="AT21" s="536"/>
      <c r="AU21" s="535"/>
      <c r="AV21" s="535"/>
      <c r="AW21" s="535"/>
      <c r="AX21" s="537"/>
    </row>
    <row r="22" spans="1:50" ht="18.75" customHeight="1" x14ac:dyDescent="0.15">
      <c r="A22" s="495" t="s">
        <v>545</v>
      </c>
      <c r="B22" s="496"/>
      <c r="C22" s="496"/>
      <c r="D22" s="496"/>
      <c r="E22" s="496"/>
      <c r="F22" s="497"/>
      <c r="G22" s="501" t="s">
        <v>206</v>
      </c>
      <c r="H22" s="502"/>
      <c r="I22" s="502"/>
      <c r="J22" s="502"/>
      <c r="K22" s="502"/>
      <c r="L22" s="502"/>
      <c r="M22" s="502"/>
      <c r="N22" s="502"/>
      <c r="O22" s="503"/>
      <c r="P22" s="504" t="s">
        <v>543</v>
      </c>
      <c r="Q22" s="502"/>
      <c r="R22" s="502"/>
      <c r="S22" s="502"/>
      <c r="T22" s="502"/>
      <c r="U22" s="502"/>
      <c r="V22" s="503"/>
      <c r="W22" s="504" t="s">
        <v>544</v>
      </c>
      <c r="X22" s="502"/>
      <c r="Y22" s="502"/>
      <c r="Z22" s="502"/>
      <c r="AA22" s="502"/>
      <c r="AB22" s="502"/>
      <c r="AC22" s="503"/>
      <c r="AD22" s="504" t="s">
        <v>205</v>
      </c>
      <c r="AE22" s="502"/>
      <c r="AF22" s="502"/>
      <c r="AG22" s="502"/>
      <c r="AH22" s="502"/>
      <c r="AI22" s="502"/>
      <c r="AJ22" s="502"/>
      <c r="AK22" s="502"/>
      <c r="AL22" s="502"/>
      <c r="AM22" s="502"/>
      <c r="AN22" s="502"/>
      <c r="AO22" s="502"/>
      <c r="AP22" s="502"/>
      <c r="AQ22" s="502"/>
      <c r="AR22" s="502"/>
      <c r="AS22" s="502"/>
      <c r="AT22" s="502"/>
      <c r="AU22" s="502"/>
      <c r="AV22" s="502"/>
      <c r="AW22" s="502"/>
      <c r="AX22" s="519"/>
    </row>
    <row r="23" spans="1:50" ht="25.15" customHeight="1" x14ac:dyDescent="0.15">
      <c r="A23" s="498"/>
      <c r="B23" s="499"/>
      <c r="C23" s="499"/>
      <c r="D23" s="499"/>
      <c r="E23" s="499"/>
      <c r="F23" s="500"/>
      <c r="G23" s="492" t="s">
        <v>665</v>
      </c>
      <c r="H23" s="493"/>
      <c r="I23" s="493"/>
      <c r="J23" s="493"/>
      <c r="K23" s="493"/>
      <c r="L23" s="493"/>
      <c r="M23" s="493"/>
      <c r="N23" s="493"/>
      <c r="O23" s="494"/>
      <c r="P23" s="489">
        <v>624</v>
      </c>
      <c r="Q23" s="490"/>
      <c r="R23" s="490"/>
      <c r="S23" s="490"/>
      <c r="T23" s="490"/>
      <c r="U23" s="490"/>
      <c r="V23" s="491"/>
      <c r="W23" s="520">
        <v>379</v>
      </c>
      <c r="X23" s="521"/>
      <c r="Y23" s="521"/>
      <c r="Z23" s="521"/>
      <c r="AA23" s="521"/>
      <c r="AB23" s="521"/>
      <c r="AC23" s="522"/>
      <c r="AD23" s="523" t="s">
        <v>666</v>
      </c>
      <c r="AE23" s="524"/>
      <c r="AF23" s="524"/>
      <c r="AG23" s="524"/>
      <c r="AH23" s="524"/>
      <c r="AI23" s="524"/>
      <c r="AJ23" s="524"/>
      <c r="AK23" s="524"/>
      <c r="AL23" s="524"/>
      <c r="AM23" s="524"/>
      <c r="AN23" s="524"/>
      <c r="AO23" s="524"/>
      <c r="AP23" s="524"/>
      <c r="AQ23" s="524"/>
      <c r="AR23" s="524"/>
      <c r="AS23" s="524"/>
      <c r="AT23" s="524"/>
      <c r="AU23" s="524"/>
      <c r="AV23" s="524"/>
      <c r="AW23" s="524"/>
      <c r="AX23" s="525"/>
    </row>
    <row r="24" spans="1:50" ht="25.5" customHeight="1" x14ac:dyDescent="0.15">
      <c r="A24" s="498"/>
      <c r="B24" s="499"/>
      <c r="C24" s="499"/>
      <c r="D24" s="499"/>
      <c r="E24" s="499"/>
      <c r="F24" s="500"/>
      <c r="G24" s="529" t="s">
        <v>662</v>
      </c>
      <c r="H24" s="530"/>
      <c r="I24" s="530"/>
      <c r="J24" s="530"/>
      <c r="K24" s="530"/>
      <c r="L24" s="530"/>
      <c r="M24" s="530"/>
      <c r="N24" s="530"/>
      <c r="O24" s="531"/>
      <c r="P24" s="489">
        <v>51</v>
      </c>
      <c r="Q24" s="490"/>
      <c r="R24" s="490"/>
      <c r="S24" s="490"/>
      <c r="T24" s="490"/>
      <c r="U24" s="490"/>
      <c r="V24" s="491"/>
      <c r="W24" s="489">
        <v>51</v>
      </c>
      <c r="X24" s="490"/>
      <c r="Y24" s="490"/>
      <c r="Z24" s="490"/>
      <c r="AA24" s="490"/>
      <c r="AB24" s="490"/>
      <c r="AC24" s="491"/>
      <c r="AD24" s="526"/>
      <c r="AE24" s="527"/>
      <c r="AF24" s="527"/>
      <c r="AG24" s="527"/>
      <c r="AH24" s="527"/>
      <c r="AI24" s="527"/>
      <c r="AJ24" s="527"/>
      <c r="AK24" s="527"/>
      <c r="AL24" s="527"/>
      <c r="AM24" s="527"/>
      <c r="AN24" s="527"/>
      <c r="AO24" s="527"/>
      <c r="AP24" s="527"/>
      <c r="AQ24" s="527"/>
      <c r="AR24" s="527"/>
      <c r="AS24" s="527"/>
      <c r="AT24" s="527"/>
      <c r="AU24" s="527"/>
      <c r="AV24" s="527"/>
      <c r="AW24" s="527"/>
      <c r="AX24" s="528"/>
    </row>
    <row r="25" spans="1:50" ht="25.5" customHeight="1" x14ac:dyDescent="0.15">
      <c r="A25" s="498"/>
      <c r="B25" s="499"/>
      <c r="C25" s="499"/>
      <c r="D25" s="499"/>
      <c r="E25" s="499"/>
      <c r="F25" s="500"/>
      <c r="G25" s="529" t="s">
        <v>663</v>
      </c>
      <c r="H25" s="530"/>
      <c r="I25" s="530"/>
      <c r="J25" s="530"/>
      <c r="K25" s="530"/>
      <c r="L25" s="530"/>
      <c r="M25" s="530"/>
      <c r="N25" s="530"/>
      <c r="O25" s="531"/>
      <c r="P25" s="520">
        <v>39</v>
      </c>
      <c r="Q25" s="521"/>
      <c r="R25" s="521"/>
      <c r="S25" s="521"/>
      <c r="T25" s="521"/>
      <c r="U25" s="521"/>
      <c r="V25" s="522"/>
      <c r="W25" s="489">
        <v>69</v>
      </c>
      <c r="X25" s="490"/>
      <c r="Y25" s="490"/>
      <c r="Z25" s="490"/>
      <c r="AA25" s="490"/>
      <c r="AB25" s="490"/>
      <c r="AC25" s="491"/>
      <c r="AD25" s="526"/>
      <c r="AE25" s="527"/>
      <c r="AF25" s="527"/>
      <c r="AG25" s="527"/>
      <c r="AH25" s="527"/>
      <c r="AI25" s="527"/>
      <c r="AJ25" s="527"/>
      <c r="AK25" s="527"/>
      <c r="AL25" s="527"/>
      <c r="AM25" s="527"/>
      <c r="AN25" s="527"/>
      <c r="AO25" s="527"/>
      <c r="AP25" s="527"/>
      <c r="AQ25" s="527"/>
      <c r="AR25" s="527"/>
      <c r="AS25" s="527"/>
      <c r="AT25" s="527"/>
      <c r="AU25" s="527"/>
      <c r="AV25" s="527"/>
      <c r="AW25" s="527"/>
      <c r="AX25" s="528"/>
    </row>
    <row r="26" spans="1:50" ht="25.5" customHeight="1" x14ac:dyDescent="0.15">
      <c r="A26" s="498"/>
      <c r="B26" s="499"/>
      <c r="C26" s="499"/>
      <c r="D26" s="499"/>
      <c r="E26" s="499"/>
      <c r="F26" s="500"/>
      <c r="G26" s="492" t="s">
        <v>570</v>
      </c>
      <c r="H26" s="493"/>
      <c r="I26" s="493"/>
      <c r="J26" s="493"/>
      <c r="K26" s="493"/>
      <c r="L26" s="493"/>
      <c r="M26" s="493"/>
      <c r="N26" s="493"/>
      <c r="O26" s="494"/>
      <c r="P26" s="489">
        <v>1</v>
      </c>
      <c r="Q26" s="490"/>
      <c r="R26" s="490"/>
      <c r="S26" s="490"/>
      <c r="T26" s="490"/>
      <c r="U26" s="490"/>
      <c r="V26" s="491"/>
      <c r="W26" s="489">
        <v>1.2</v>
      </c>
      <c r="X26" s="490"/>
      <c r="Y26" s="490"/>
      <c r="Z26" s="490"/>
      <c r="AA26" s="490"/>
      <c r="AB26" s="490"/>
      <c r="AC26" s="491"/>
      <c r="AD26" s="526"/>
      <c r="AE26" s="527"/>
      <c r="AF26" s="527"/>
      <c r="AG26" s="527"/>
      <c r="AH26" s="527"/>
      <c r="AI26" s="527"/>
      <c r="AJ26" s="527"/>
      <c r="AK26" s="527"/>
      <c r="AL26" s="527"/>
      <c r="AM26" s="527"/>
      <c r="AN26" s="527"/>
      <c r="AO26" s="527"/>
      <c r="AP26" s="527"/>
      <c r="AQ26" s="527"/>
      <c r="AR26" s="527"/>
      <c r="AS26" s="527"/>
      <c r="AT26" s="527"/>
      <c r="AU26" s="527"/>
      <c r="AV26" s="527"/>
      <c r="AW26" s="527"/>
      <c r="AX26" s="528"/>
    </row>
    <row r="27" spans="1:50" ht="25.5" customHeight="1" thickBot="1" x14ac:dyDescent="0.2">
      <c r="A27" s="498"/>
      <c r="B27" s="499"/>
      <c r="C27" s="499"/>
      <c r="D27" s="499"/>
      <c r="E27" s="499"/>
      <c r="F27" s="500"/>
      <c r="G27" s="146" t="s">
        <v>18</v>
      </c>
      <c r="H27" s="505"/>
      <c r="I27" s="505"/>
      <c r="J27" s="505"/>
      <c r="K27" s="505"/>
      <c r="L27" s="505"/>
      <c r="M27" s="505"/>
      <c r="N27" s="505"/>
      <c r="O27" s="506"/>
      <c r="P27" s="507">
        <f>AK13</f>
        <v>715</v>
      </c>
      <c r="Q27" s="508"/>
      <c r="R27" s="508"/>
      <c r="S27" s="508"/>
      <c r="T27" s="508"/>
      <c r="U27" s="508"/>
      <c r="V27" s="509"/>
      <c r="W27" s="510">
        <f>AR13</f>
        <v>500</v>
      </c>
      <c r="X27" s="511"/>
      <c r="Y27" s="511"/>
      <c r="Z27" s="511"/>
      <c r="AA27" s="511"/>
      <c r="AB27" s="511"/>
      <c r="AC27" s="512"/>
      <c r="AD27" s="527"/>
      <c r="AE27" s="527"/>
      <c r="AF27" s="527"/>
      <c r="AG27" s="527"/>
      <c r="AH27" s="527"/>
      <c r="AI27" s="527"/>
      <c r="AJ27" s="527"/>
      <c r="AK27" s="527"/>
      <c r="AL27" s="527"/>
      <c r="AM27" s="527"/>
      <c r="AN27" s="527"/>
      <c r="AO27" s="527"/>
      <c r="AP27" s="527"/>
      <c r="AQ27" s="527"/>
      <c r="AR27" s="527"/>
      <c r="AS27" s="527"/>
      <c r="AT27" s="527"/>
      <c r="AU27" s="527"/>
      <c r="AV27" s="527"/>
      <c r="AW27" s="527"/>
      <c r="AX27" s="528"/>
    </row>
    <row r="28" spans="1:50" ht="47.25" customHeight="1" x14ac:dyDescent="0.15">
      <c r="A28" s="513" t="s">
        <v>534</v>
      </c>
      <c r="B28" s="514"/>
      <c r="C28" s="514"/>
      <c r="D28" s="514"/>
      <c r="E28" s="514"/>
      <c r="F28" s="515"/>
      <c r="G28" s="516" t="s">
        <v>658</v>
      </c>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8"/>
    </row>
    <row r="29" spans="1:50" ht="31.5" customHeight="1" x14ac:dyDescent="0.15">
      <c r="A29" s="421" t="s">
        <v>535</v>
      </c>
      <c r="B29" s="422"/>
      <c r="C29" s="422"/>
      <c r="D29" s="422"/>
      <c r="E29" s="422"/>
      <c r="F29" s="327"/>
      <c r="G29" s="480" t="s">
        <v>533</v>
      </c>
      <c r="H29" s="481"/>
      <c r="I29" s="481"/>
      <c r="J29" s="481"/>
      <c r="K29" s="481"/>
      <c r="L29" s="481"/>
      <c r="M29" s="481"/>
      <c r="N29" s="481"/>
      <c r="O29" s="481"/>
      <c r="P29" s="482" t="s">
        <v>532</v>
      </c>
      <c r="Q29" s="481"/>
      <c r="R29" s="481"/>
      <c r="S29" s="481"/>
      <c r="T29" s="481"/>
      <c r="U29" s="481"/>
      <c r="V29" s="481"/>
      <c r="W29" s="481"/>
      <c r="X29" s="483"/>
      <c r="Y29" s="484"/>
      <c r="Z29" s="485"/>
      <c r="AA29" s="486"/>
      <c r="AB29" s="364" t="s">
        <v>11</v>
      </c>
      <c r="AC29" s="364"/>
      <c r="AD29" s="364"/>
      <c r="AE29" s="392" t="s">
        <v>377</v>
      </c>
      <c r="AF29" s="487"/>
      <c r="AG29" s="487"/>
      <c r="AH29" s="488"/>
      <c r="AI29" s="392" t="s">
        <v>529</v>
      </c>
      <c r="AJ29" s="487"/>
      <c r="AK29" s="487"/>
      <c r="AL29" s="488"/>
      <c r="AM29" s="392" t="s">
        <v>345</v>
      </c>
      <c r="AN29" s="487"/>
      <c r="AO29" s="487"/>
      <c r="AP29" s="488"/>
      <c r="AQ29" s="361" t="s">
        <v>376</v>
      </c>
      <c r="AR29" s="362"/>
      <c r="AS29" s="362"/>
      <c r="AT29" s="363"/>
      <c r="AU29" s="361" t="s">
        <v>546</v>
      </c>
      <c r="AV29" s="362"/>
      <c r="AW29" s="362"/>
      <c r="AX29" s="406"/>
    </row>
    <row r="30" spans="1:50" ht="45" customHeight="1" x14ac:dyDescent="0.15">
      <c r="A30" s="421"/>
      <c r="B30" s="422"/>
      <c r="C30" s="422"/>
      <c r="D30" s="422"/>
      <c r="E30" s="422"/>
      <c r="F30" s="327"/>
      <c r="G30" s="407" t="s">
        <v>613</v>
      </c>
      <c r="H30" s="408"/>
      <c r="I30" s="408"/>
      <c r="J30" s="408"/>
      <c r="K30" s="408"/>
      <c r="L30" s="408"/>
      <c r="M30" s="408"/>
      <c r="N30" s="408"/>
      <c r="O30" s="408"/>
      <c r="P30" s="411" t="s">
        <v>574</v>
      </c>
      <c r="Q30" s="412"/>
      <c r="R30" s="412"/>
      <c r="S30" s="412"/>
      <c r="T30" s="412"/>
      <c r="U30" s="412"/>
      <c r="V30" s="412"/>
      <c r="W30" s="412"/>
      <c r="X30" s="413"/>
      <c r="Y30" s="417" t="s">
        <v>51</v>
      </c>
      <c r="Z30" s="418"/>
      <c r="AA30" s="419"/>
      <c r="AB30" s="420" t="s">
        <v>575</v>
      </c>
      <c r="AC30" s="420"/>
      <c r="AD30" s="420"/>
      <c r="AE30" s="405">
        <v>8</v>
      </c>
      <c r="AF30" s="405"/>
      <c r="AG30" s="405"/>
      <c r="AH30" s="405"/>
      <c r="AI30" s="405">
        <v>9</v>
      </c>
      <c r="AJ30" s="405"/>
      <c r="AK30" s="405"/>
      <c r="AL30" s="405"/>
      <c r="AM30" s="405">
        <v>9</v>
      </c>
      <c r="AN30" s="405"/>
      <c r="AO30" s="405"/>
      <c r="AP30" s="405"/>
      <c r="AQ30" s="83" t="s">
        <v>245</v>
      </c>
      <c r="AR30" s="434"/>
      <c r="AS30" s="434"/>
      <c r="AT30" s="435"/>
      <c r="AU30" s="83" t="s">
        <v>653</v>
      </c>
      <c r="AV30" s="434"/>
      <c r="AW30" s="434"/>
      <c r="AX30" s="435"/>
    </row>
    <row r="31" spans="1:50" ht="45" customHeight="1" x14ac:dyDescent="0.15">
      <c r="A31" s="337"/>
      <c r="B31" s="338"/>
      <c r="C31" s="338"/>
      <c r="D31" s="338"/>
      <c r="E31" s="338"/>
      <c r="F31" s="253"/>
      <c r="G31" s="409"/>
      <c r="H31" s="410"/>
      <c r="I31" s="410"/>
      <c r="J31" s="410"/>
      <c r="K31" s="410"/>
      <c r="L31" s="410"/>
      <c r="M31" s="410"/>
      <c r="N31" s="410"/>
      <c r="O31" s="410"/>
      <c r="P31" s="414"/>
      <c r="Q31" s="415"/>
      <c r="R31" s="415"/>
      <c r="S31" s="415"/>
      <c r="T31" s="415"/>
      <c r="U31" s="415"/>
      <c r="V31" s="415"/>
      <c r="W31" s="415"/>
      <c r="X31" s="416"/>
      <c r="Y31" s="436" t="s">
        <v>52</v>
      </c>
      <c r="Z31" s="437"/>
      <c r="AA31" s="438"/>
      <c r="AB31" s="420" t="s">
        <v>575</v>
      </c>
      <c r="AC31" s="420"/>
      <c r="AD31" s="420"/>
      <c r="AE31" s="405">
        <v>8</v>
      </c>
      <c r="AF31" s="405"/>
      <c r="AG31" s="405"/>
      <c r="AH31" s="405"/>
      <c r="AI31" s="405">
        <v>8</v>
      </c>
      <c r="AJ31" s="405"/>
      <c r="AK31" s="405"/>
      <c r="AL31" s="405"/>
      <c r="AM31" s="405">
        <v>9</v>
      </c>
      <c r="AN31" s="405"/>
      <c r="AO31" s="405"/>
      <c r="AP31" s="405"/>
      <c r="AQ31" s="405">
        <v>9</v>
      </c>
      <c r="AR31" s="405"/>
      <c r="AS31" s="405"/>
      <c r="AT31" s="405"/>
      <c r="AU31" s="83">
        <v>9</v>
      </c>
      <c r="AV31" s="434"/>
      <c r="AW31" s="434"/>
      <c r="AX31" s="435"/>
    </row>
    <row r="32" spans="1:50" ht="23.25" customHeight="1" x14ac:dyDescent="0.15">
      <c r="A32" s="471" t="s">
        <v>536</v>
      </c>
      <c r="B32" s="472"/>
      <c r="C32" s="472"/>
      <c r="D32" s="472"/>
      <c r="E32" s="472"/>
      <c r="F32" s="473"/>
      <c r="G32" s="346" t="s">
        <v>537</v>
      </c>
      <c r="H32" s="346"/>
      <c r="I32" s="346"/>
      <c r="J32" s="346"/>
      <c r="K32" s="346"/>
      <c r="L32" s="346"/>
      <c r="M32" s="346"/>
      <c r="N32" s="346"/>
      <c r="O32" s="346"/>
      <c r="P32" s="346"/>
      <c r="Q32" s="346"/>
      <c r="R32" s="346"/>
      <c r="S32" s="346"/>
      <c r="T32" s="346"/>
      <c r="U32" s="346"/>
      <c r="V32" s="346"/>
      <c r="W32" s="346"/>
      <c r="X32" s="347"/>
      <c r="Y32" s="398"/>
      <c r="Z32" s="399"/>
      <c r="AA32" s="400"/>
      <c r="AB32" s="345" t="s">
        <v>11</v>
      </c>
      <c r="AC32" s="346"/>
      <c r="AD32" s="347"/>
      <c r="AE32" s="345" t="s">
        <v>377</v>
      </c>
      <c r="AF32" s="346"/>
      <c r="AG32" s="346"/>
      <c r="AH32" s="347"/>
      <c r="AI32" s="345" t="s">
        <v>529</v>
      </c>
      <c r="AJ32" s="346"/>
      <c r="AK32" s="346"/>
      <c r="AL32" s="347"/>
      <c r="AM32" s="345" t="s">
        <v>345</v>
      </c>
      <c r="AN32" s="346"/>
      <c r="AO32" s="346"/>
      <c r="AP32" s="347"/>
      <c r="AQ32" s="395" t="s">
        <v>547</v>
      </c>
      <c r="AR32" s="396"/>
      <c r="AS32" s="396"/>
      <c r="AT32" s="396"/>
      <c r="AU32" s="396"/>
      <c r="AV32" s="396"/>
      <c r="AW32" s="396"/>
      <c r="AX32" s="397"/>
    </row>
    <row r="33" spans="1:51" ht="23.25" customHeight="1" x14ac:dyDescent="0.15">
      <c r="A33" s="474"/>
      <c r="B33" s="475"/>
      <c r="C33" s="475"/>
      <c r="D33" s="475"/>
      <c r="E33" s="475"/>
      <c r="F33" s="476"/>
      <c r="G33" s="442" t="s">
        <v>578</v>
      </c>
      <c r="H33" s="443"/>
      <c r="I33" s="443"/>
      <c r="J33" s="443"/>
      <c r="K33" s="443"/>
      <c r="L33" s="443"/>
      <c r="M33" s="443"/>
      <c r="N33" s="443"/>
      <c r="O33" s="443"/>
      <c r="P33" s="443"/>
      <c r="Q33" s="443"/>
      <c r="R33" s="443"/>
      <c r="S33" s="443"/>
      <c r="T33" s="443"/>
      <c r="U33" s="443"/>
      <c r="V33" s="443"/>
      <c r="W33" s="443"/>
      <c r="X33" s="443"/>
      <c r="Y33" s="446" t="s">
        <v>536</v>
      </c>
      <c r="Z33" s="447"/>
      <c r="AA33" s="448"/>
      <c r="AB33" s="449" t="s">
        <v>579</v>
      </c>
      <c r="AC33" s="450"/>
      <c r="AD33" s="451"/>
      <c r="AE33" s="452">
        <v>2.9</v>
      </c>
      <c r="AF33" s="452"/>
      <c r="AG33" s="452"/>
      <c r="AH33" s="452"/>
      <c r="AI33" s="452">
        <v>2.8</v>
      </c>
      <c r="AJ33" s="452"/>
      <c r="AK33" s="452"/>
      <c r="AL33" s="452"/>
      <c r="AM33" s="452">
        <v>3.7</v>
      </c>
      <c r="AN33" s="452"/>
      <c r="AO33" s="452"/>
      <c r="AP33" s="452"/>
      <c r="AQ33" s="83" t="s">
        <v>653</v>
      </c>
      <c r="AR33" s="84"/>
      <c r="AS33" s="84"/>
      <c r="AT33" s="84"/>
      <c r="AU33" s="84"/>
      <c r="AV33" s="84"/>
      <c r="AW33" s="84"/>
      <c r="AX33" s="334"/>
    </row>
    <row r="34" spans="1:51" ht="46.5" customHeight="1" x14ac:dyDescent="0.15">
      <c r="A34" s="477"/>
      <c r="B34" s="478"/>
      <c r="C34" s="478"/>
      <c r="D34" s="478"/>
      <c r="E34" s="478"/>
      <c r="F34" s="479"/>
      <c r="G34" s="444"/>
      <c r="H34" s="445"/>
      <c r="I34" s="445"/>
      <c r="J34" s="445"/>
      <c r="K34" s="445"/>
      <c r="L34" s="445"/>
      <c r="M34" s="445"/>
      <c r="N34" s="445"/>
      <c r="O34" s="445"/>
      <c r="P34" s="445"/>
      <c r="Q34" s="445"/>
      <c r="R34" s="445"/>
      <c r="S34" s="445"/>
      <c r="T34" s="445"/>
      <c r="U34" s="445"/>
      <c r="V34" s="445"/>
      <c r="W34" s="445"/>
      <c r="X34" s="445"/>
      <c r="Y34" s="79" t="s">
        <v>538</v>
      </c>
      <c r="Z34" s="439"/>
      <c r="AA34" s="440"/>
      <c r="AB34" s="401" t="s">
        <v>580</v>
      </c>
      <c r="AC34" s="402"/>
      <c r="AD34" s="403"/>
      <c r="AE34" s="404" t="s">
        <v>581</v>
      </c>
      <c r="AF34" s="404"/>
      <c r="AG34" s="404"/>
      <c r="AH34" s="404"/>
      <c r="AI34" s="404" t="s">
        <v>582</v>
      </c>
      <c r="AJ34" s="404"/>
      <c r="AK34" s="404"/>
      <c r="AL34" s="404"/>
      <c r="AM34" s="404" t="s">
        <v>650</v>
      </c>
      <c r="AN34" s="404"/>
      <c r="AO34" s="404"/>
      <c r="AP34" s="404"/>
      <c r="AQ34" s="404" t="s">
        <v>653</v>
      </c>
      <c r="AR34" s="404"/>
      <c r="AS34" s="404"/>
      <c r="AT34" s="404"/>
      <c r="AU34" s="404"/>
      <c r="AV34" s="404"/>
      <c r="AW34" s="404"/>
      <c r="AX34" s="441"/>
    </row>
    <row r="35" spans="1:51" ht="18.75" customHeight="1" x14ac:dyDescent="0.15">
      <c r="A35" s="459" t="s">
        <v>210</v>
      </c>
      <c r="B35" s="460"/>
      <c r="C35" s="460"/>
      <c r="D35" s="460"/>
      <c r="E35" s="460"/>
      <c r="F35" s="461"/>
      <c r="G35" s="375" t="s">
        <v>135</v>
      </c>
      <c r="H35" s="376"/>
      <c r="I35" s="376"/>
      <c r="J35" s="376"/>
      <c r="K35" s="376"/>
      <c r="L35" s="376"/>
      <c r="M35" s="376"/>
      <c r="N35" s="376"/>
      <c r="O35" s="377"/>
      <c r="P35" s="381" t="s">
        <v>55</v>
      </c>
      <c r="Q35" s="376"/>
      <c r="R35" s="376"/>
      <c r="S35" s="376"/>
      <c r="T35" s="376"/>
      <c r="U35" s="376"/>
      <c r="V35" s="376"/>
      <c r="W35" s="376"/>
      <c r="X35" s="377"/>
      <c r="Y35" s="383"/>
      <c r="Z35" s="384"/>
      <c r="AA35" s="385"/>
      <c r="AB35" s="389" t="s">
        <v>11</v>
      </c>
      <c r="AC35" s="390"/>
      <c r="AD35" s="391"/>
      <c r="AE35" s="389" t="s">
        <v>377</v>
      </c>
      <c r="AF35" s="390"/>
      <c r="AG35" s="390"/>
      <c r="AH35" s="391"/>
      <c r="AI35" s="469" t="s">
        <v>529</v>
      </c>
      <c r="AJ35" s="469"/>
      <c r="AK35" s="469"/>
      <c r="AL35" s="389"/>
      <c r="AM35" s="469" t="s">
        <v>345</v>
      </c>
      <c r="AN35" s="469"/>
      <c r="AO35" s="469"/>
      <c r="AP35" s="389"/>
      <c r="AQ35" s="424" t="s">
        <v>165</v>
      </c>
      <c r="AR35" s="425"/>
      <c r="AS35" s="425"/>
      <c r="AT35" s="426"/>
      <c r="AU35" s="376" t="s">
        <v>125</v>
      </c>
      <c r="AV35" s="376"/>
      <c r="AW35" s="376"/>
      <c r="AX35" s="427"/>
    </row>
    <row r="36" spans="1:51" ht="18.75" customHeight="1" x14ac:dyDescent="0.15">
      <c r="A36" s="462"/>
      <c r="B36" s="463"/>
      <c r="C36" s="463"/>
      <c r="D36" s="463"/>
      <c r="E36" s="463"/>
      <c r="F36" s="464"/>
      <c r="G36" s="378"/>
      <c r="H36" s="379"/>
      <c r="I36" s="379"/>
      <c r="J36" s="379"/>
      <c r="K36" s="379"/>
      <c r="L36" s="379"/>
      <c r="M36" s="379"/>
      <c r="N36" s="379"/>
      <c r="O36" s="380"/>
      <c r="P36" s="382"/>
      <c r="Q36" s="379"/>
      <c r="R36" s="379"/>
      <c r="S36" s="379"/>
      <c r="T36" s="379"/>
      <c r="U36" s="379"/>
      <c r="V36" s="379"/>
      <c r="W36" s="379"/>
      <c r="X36" s="380"/>
      <c r="Y36" s="386"/>
      <c r="Z36" s="387"/>
      <c r="AA36" s="388"/>
      <c r="AB36" s="392"/>
      <c r="AC36" s="393"/>
      <c r="AD36" s="394"/>
      <c r="AE36" s="392"/>
      <c r="AF36" s="393"/>
      <c r="AG36" s="393"/>
      <c r="AH36" s="394"/>
      <c r="AI36" s="470"/>
      <c r="AJ36" s="470"/>
      <c r="AK36" s="470"/>
      <c r="AL36" s="392"/>
      <c r="AM36" s="470"/>
      <c r="AN36" s="470"/>
      <c r="AO36" s="470"/>
      <c r="AP36" s="392"/>
      <c r="AQ36" s="428" t="s">
        <v>569</v>
      </c>
      <c r="AR36" s="429"/>
      <c r="AS36" s="430" t="s">
        <v>166</v>
      </c>
      <c r="AT36" s="431"/>
      <c r="AU36" s="432">
        <v>3</v>
      </c>
      <c r="AV36" s="432"/>
      <c r="AW36" s="379" t="s">
        <v>162</v>
      </c>
      <c r="AX36" s="433"/>
    </row>
    <row r="37" spans="1:51" ht="23.25" customHeight="1" x14ac:dyDescent="0.15">
      <c r="A37" s="465"/>
      <c r="B37" s="463"/>
      <c r="C37" s="463"/>
      <c r="D37" s="463"/>
      <c r="E37" s="463"/>
      <c r="F37" s="464"/>
      <c r="G37" s="349" t="s">
        <v>610</v>
      </c>
      <c r="H37" s="350"/>
      <c r="I37" s="350"/>
      <c r="J37" s="350"/>
      <c r="K37" s="350"/>
      <c r="L37" s="350"/>
      <c r="M37" s="350"/>
      <c r="N37" s="350"/>
      <c r="O37" s="351"/>
      <c r="P37" s="222" t="s">
        <v>571</v>
      </c>
      <c r="Q37" s="222"/>
      <c r="R37" s="222"/>
      <c r="S37" s="222"/>
      <c r="T37" s="222"/>
      <c r="U37" s="222"/>
      <c r="V37" s="222"/>
      <c r="W37" s="222"/>
      <c r="X37" s="358"/>
      <c r="Y37" s="79" t="s">
        <v>12</v>
      </c>
      <c r="Z37" s="80"/>
      <c r="AA37" s="81"/>
      <c r="AB37" s="82" t="s">
        <v>572</v>
      </c>
      <c r="AC37" s="82"/>
      <c r="AD37" s="82"/>
      <c r="AE37" s="83">
        <v>676</v>
      </c>
      <c r="AF37" s="84"/>
      <c r="AG37" s="84"/>
      <c r="AH37" s="84"/>
      <c r="AI37" s="83">
        <v>814</v>
      </c>
      <c r="AJ37" s="84"/>
      <c r="AK37" s="84"/>
      <c r="AL37" s="84"/>
      <c r="AM37" s="83" t="s">
        <v>653</v>
      </c>
      <c r="AN37" s="84"/>
      <c r="AO37" s="84"/>
      <c r="AP37" s="84"/>
      <c r="AQ37" s="331" t="s">
        <v>569</v>
      </c>
      <c r="AR37" s="332"/>
      <c r="AS37" s="332"/>
      <c r="AT37" s="333"/>
      <c r="AU37" s="84" t="s">
        <v>569</v>
      </c>
      <c r="AV37" s="84"/>
      <c r="AW37" s="84"/>
      <c r="AX37" s="334"/>
    </row>
    <row r="38" spans="1:51" ht="23.25" customHeight="1" x14ac:dyDescent="0.15">
      <c r="A38" s="466"/>
      <c r="B38" s="467"/>
      <c r="C38" s="467"/>
      <c r="D38" s="467"/>
      <c r="E38" s="467"/>
      <c r="F38" s="468"/>
      <c r="G38" s="352"/>
      <c r="H38" s="353"/>
      <c r="I38" s="353"/>
      <c r="J38" s="353"/>
      <c r="K38" s="353"/>
      <c r="L38" s="353"/>
      <c r="M38" s="353"/>
      <c r="N38" s="353"/>
      <c r="O38" s="354"/>
      <c r="P38" s="260"/>
      <c r="Q38" s="260"/>
      <c r="R38" s="260"/>
      <c r="S38" s="260"/>
      <c r="T38" s="260"/>
      <c r="U38" s="260"/>
      <c r="V38" s="260"/>
      <c r="W38" s="260"/>
      <c r="X38" s="359"/>
      <c r="Y38" s="345" t="s">
        <v>50</v>
      </c>
      <c r="Z38" s="346"/>
      <c r="AA38" s="347"/>
      <c r="AB38" s="348" t="s">
        <v>572</v>
      </c>
      <c r="AC38" s="348"/>
      <c r="AD38" s="348"/>
      <c r="AE38" s="83" t="s">
        <v>569</v>
      </c>
      <c r="AF38" s="84"/>
      <c r="AG38" s="84"/>
      <c r="AH38" s="84"/>
      <c r="AI38" s="83" t="s">
        <v>569</v>
      </c>
      <c r="AJ38" s="84"/>
      <c r="AK38" s="84"/>
      <c r="AL38" s="84"/>
      <c r="AM38" s="83" t="s">
        <v>653</v>
      </c>
      <c r="AN38" s="84"/>
      <c r="AO38" s="84"/>
      <c r="AP38" s="84"/>
      <c r="AQ38" s="331" t="s">
        <v>569</v>
      </c>
      <c r="AR38" s="332"/>
      <c r="AS38" s="332"/>
      <c r="AT38" s="333"/>
      <c r="AU38" s="84">
        <v>851</v>
      </c>
      <c r="AV38" s="84"/>
      <c r="AW38" s="84"/>
      <c r="AX38" s="334"/>
    </row>
    <row r="39" spans="1:51" ht="23.25" customHeight="1" x14ac:dyDescent="0.15">
      <c r="A39" s="465"/>
      <c r="B39" s="463"/>
      <c r="C39" s="463"/>
      <c r="D39" s="463"/>
      <c r="E39" s="463"/>
      <c r="F39" s="464"/>
      <c r="G39" s="355"/>
      <c r="H39" s="356"/>
      <c r="I39" s="356"/>
      <c r="J39" s="356"/>
      <c r="K39" s="356"/>
      <c r="L39" s="356"/>
      <c r="M39" s="356"/>
      <c r="N39" s="356"/>
      <c r="O39" s="357"/>
      <c r="P39" s="237"/>
      <c r="Q39" s="237"/>
      <c r="R39" s="237"/>
      <c r="S39" s="237"/>
      <c r="T39" s="237"/>
      <c r="U39" s="237"/>
      <c r="V39" s="237"/>
      <c r="W39" s="237"/>
      <c r="X39" s="360"/>
      <c r="Y39" s="345" t="s">
        <v>13</v>
      </c>
      <c r="Z39" s="346"/>
      <c r="AA39" s="347"/>
      <c r="AB39" s="423" t="s">
        <v>14</v>
      </c>
      <c r="AC39" s="423"/>
      <c r="AD39" s="423"/>
      <c r="AE39" s="83">
        <v>79</v>
      </c>
      <c r="AF39" s="84"/>
      <c r="AG39" s="84"/>
      <c r="AH39" s="84"/>
      <c r="AI39" s="83">
        <v>96</v>
      </c>
      <c r="AJ39" s="84"/>
      <c r="AK39" s="84"/>
      <c r="AL39" s="84"/>
      <c r="AM39" s="83" t="s">
        <v>653</v>
      </c>
      <c r="AN39" s="84"/>
      <c r="AO39" s="84"/>
      <c r="AP39" s="84"/>
      <c r="AQ39" s="331" t="s">
        <v>569</v>
      </c>
      <c r="AR39" s="332"/>
      <c r="AS39" s="332"/>
      <c r="AT39" s="333"/>
      <c r="AU39" s="84" t="s">
        <v>569</v>
      </c>
      <c r="AV39" s="84"/>
      <c r="AW39" s="84"/>
      <c r="AX39" s="334"/>
    </row>
    <row r="40" spans="1:51" ht="23.25" customHeight="1" x14ac:dyDescent="0.15">
      <c r="A40" s="335" t="s">
        <v>229</v>
      </c>
      <c r="B40" s="336"/>
      <c r="C40" s="336"/>
      <c r="D40" s="336"/>
      <c r="E40" s="336"/>
      <c r="F40" s="251"/>
      <c r="G40" s="339" t="s">
        <v>573</v>
      </c>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1"/>
    </row>
    <row r="41" spans="1:51" ht="23.25" customHeight="1" x14ac:dyDescent="0.15">
      <c r="A41" s="337"/>
      <c r="B41" s="338"/>
      <c r="C41" s="338"/>
      <c r="D41" s="338"/>
      <c r="E41" s="338"/>
      <c r="F41" s="253"/>
      <c r="G41" s="342"/>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4"/>
    </row>
    <row r="42" spans="1:51" ht="31.5" customHeight="1" x14ac:dyDescent="0.15">
      <c r="A42" s="421" t="s">
        <v>535</v>
      </c>
      <c r="B42" s="422"/>
      <c r="C42" s="422"/>
      <c r="D42" s="422"/>
      <c r="E42" s="422"/>
      <c r="F42" s="327"/>
      <c r="G42" s="480" t="s">
        <v>533</v>
      </c>
      <c r="H42" s="481"/>
      <c r="I42" s="481"/>
      <c r="J42" s="481"/>
      <c r="K42" s="481"/>
      <c r="L42" s="481"/>
      <c r="M42" s="481"/>
      <c r="N42" s="481"/>
      <c r="O42" s="481"/>
      <c r="P42" s="482" t="s">
        <v>532</v>
      </c>
      <c r="Q42" s="481"/>
      <c r="R42" s="481"/>
      <c r="S42" s="481"/>
      <c r="T42" s="481"/>
      <c r="U42" s="481"/>
      <c r="V42" s="481"/>
      <c r="W42" s="481"/>
      <c r="X42" s="483"/>
      <c r="Y42" s="484"/>
      <c r="Z42" s="485"/>
      <c r="AA42" s="486"/>
      <c r="AB42" s="364" t="s">
        <v>11</v>
      </c>
      <c r="AC42" s="364"/>
      <c r="AD42" s="364"/>
      <c r="AE42" s="392" t="s">
        <v>377</v>
      </c>
      <c r="AF42" s="487"/>
      <c r="AG42" s="487"/>
      <c r="AH42" s="488"/>
      <c r="AI42" s="392" t="s">
        <v>529</v>
      </c>
      <c r="AJ42" s="487"/>
      <c r="AK42" s="487"/>
      <c r="AL42" s="488"/>
      <c r="AM42" s="392" t="s">
        <v>345</v>
      </c>
      <c r="AN42" s="487"/>
      <c r="AO42" s="487"/>
      <c r="AP42" s="488"/>
      <c r="AQ42" s="361" t="s">
        <v>376</v>
      </c>
      <c r="AR42" s="362"/>
      <c r="AS42" s="362"/>
      <c r="AT42" s="363"/>
      <c r="AU42" s="361" t="s">
        <v>546</v>
      </c>
      <c r="AV42" s="362"/>
      <c r="AW42" s="362"/>
      <c r="AX42" s="406"/>
      <c r="AY42">
        <f>COUNTA($G$43)</f>
        <v>1</v>
      </c>
    </row>
    <row r="43" spans="1:51" ht="40.15" customHeight="1" x14ac:dyDescent="0.15">
      <c r="A43" s="421"/>
      <c r="B43" s="422"/>
      <c r="C43" s="422"/>
      <c r="D43" s="422"/>
      <c r="E43" s="422"/>
      <c r="F43" s="327"/>
      <c r="G43" s="407" t="s">
        <v>614</v>
      </c>
      <c r="H43" s="408"/>
      <c r="I43" s="408"/>
      <c r="J43" s="408"/>
      <c r="K43" s="408"/>
      <c r="L43" s="408"/>
      <c r="M43" s="408"/>
      <c r="N43" s="408"/>
      <c r="O43" s="408"/>
      <c r="P43" s="411" t="s">
        <v>576</v>
      </c>
      <c r="Q43" s="412"/>
      <c r="R43" s="412"/>
      <c r="S43" s="412"/>
      <c r="T43" s="412"/>
      <c r="U43" s="412"/>
      <c r="V43" s="412"/>
      <c r="W43" s="412"/>
      <c r="X43" s="413"/>
      <c r="Y43" s="417" t="s">
        <v>51</v>
      </c>
      <c r="Z43" s="418"/>
      <c r="AA43" s="419"/>
      <c r="AB43" s="420" t="s">
        <v>575</v>
      </c>
      <c r="AC43" s="420"/>
      <c r="AD43" s="420"/>
      <c r="AE43" s="405" t="s">
        <v>569</v>
      </c>
      <c r="AF43" s="405"/>
      <c r="AG43" s="405"/>
      <c r="AH43" s="405"/>
      <c r="AI43" s="405">
        <v>1</v>
      </c>
      <c r="AJ43" s="405"/>
      <c r="AK43" s="405"/>
      <c r="AL43" s="405"/>
      <c r="AM43" s="405">
        <v>1</v>
      </c>
      <c r="AN43" s="405"/>
      <c r="AO43" s="405"/>
      <c r="AP43" s="405"/>
      <c r="AQ43" s="331" t="s">
        <v>569</v>
      </c>
      <c r="AR43" s="332"/>
      <c r="AS43" s="332"/>
      <c r="AT43" s="333"/>
      <c r="AU43" s="83" t="s">
        <v>657</v>
      </c>
      <c r="AV43" s="434"/>
      <c r="AW43" s="434"/>
      <c r="AX43" s="435"/>
      <c r="AY43">
        <f>$AY$42</f>
        <v>1</v>
      </c>
    </row>
    <row r="44" spans="1:51" ht="40.15" customHeight="1" x14ac:dyDescent="0.15">
      <c r="A44" s="337"/>
      <c r="B44" s="338"/>
      <c r="C44" s="338"/>
      <c r="D44" s="338"/>
      <c r="E44" s="338"/>
      <c r="F44" s="253"/>
      <c r="G44" s="409"/>
      <c r="H44" s="410"/>
      <c r="I44" s="410"/>
      <c r="J44" s="410"/>
      <c r="K44" s="410"/>
      <c r="L44" s="410"/>
      <c r="M44" s="410"/>
      <c r="N44" s="410"/>
      <c r="O44" s="410"/>
      <c r="P44" s="414"/>
      <c r="Q44" s="415"/>
      <c r="R44" s="415"/>
      <c r="S44" s="415"/>
      <c r="T44" s="415"/>
      <c r="U44" s="415"/>
      <c r="V44" s="415"/>
      <c r="W44" s="415"/>
      <c r="X44" s="416"/>
      <c r="Y44" s="436" t="s">
        <v>52</v>
      </c>
      <c r="Z44" s="437"/>
      <c r="AA44" s="438"/>
      <c r="AB44" s="420" t="s">
        <v>575</v>
      </c>
      <c r="AC44" s="420"/>
      <c r="AD44" s="420"/>
      <c r="AE44" s="405" t="s">
        <v>569</v>
      </c>
      <c r="AF44" s="405"/>
      <c r="AG44" s="405"/>
      <c r="AH44" s="405"/>
      <c r="AI44" s="405">
        <v>1</v>
      </c>
      <c r="AJ44" s="405"/>
      <c r="AK44" s="405"/>
      <c r="AL44" s="405"/>
      <c r="AM44" s="405">
        <v>1</v>
      </c>
      <c r="AN44" s="405"/>
      <c r="AO44" s="405"/>
      <c r="AP44" s="405"/>
      <c r="AQ44" s="405">
        <v>1</v>
      </c>
      <c r="AR44" s="405"/>
      <c r="AS44" s="405"/>
      <c r="AT44" s="405"/>
      <c r="AU44" s="83">
        <v>1</v>
      </c>
      <c r="AV44" s="434"/>
      <c r="AW44" s="434"/>
      <c r="AX44" s="435"/>
      <c r="AY44">
        <f>$AY$42</f>
        <v>1</v>
      </c>
    </row>
    <row r="45" spans="1:51" ht="23.25" customHeight="1" x14ac:dyDescent="0.15">
      <c r="A45" s="471" t="s">
        <v>536</v>
      </c>
      <c r="B45" s="472"/>
      <c r="C45" s="472"/>
      <c r="D45" s="472"/>
      <c r="E45" s="472"/>
      <c r="F45" s="473"/>
      <c r="G45" s="346" t="s">
        <v>537</v>
      </c>
      <c r="H45" s="346"/>
      <c r="I45" s="346"/>
      <c r="J45" s="346"/>
      <c r="K45" s="346"/>
      <c r="L45" s="346"/>
      <c r="M45" s="346"/>
      <c r="N45" s="346"/>
      <c r="O45" s="346"/>
      <c r="P45" s="346"/>
      <c r="Q45" s="346"/>
      <c r="R45" s="346"/>
      <c r="S45" s="346"/>
      <c r="T45" s="346"/>
      <c r="U45" s="346"/>
      <c r="V45" s="346"/>
      <c r="W45" s="346"/>
      <c r="X45" s="347"/>
      <c r="Y45" s="398"/>
      <c r="Z45" s="399"/>
      <c r="AA45" s="400"/>
      <c r="AB45" s="345" t="s">
        <v>11</v>
      </c>
      <c r="AC45" s="346"/>
      <c r="AD45" s="347"/>
      <c r="AE45" s="104" t="s">
        <v>377</v>
      </c>
      <c r="AF45" s="104"/>
      <c r="AG45" s="104"/>
      <c r="AH45" s="104"/>
      <c r="AI45" s="104" t="s">
        <v>529</v>
      </c>
      <c r="AJ45" s="104"/>
      <c r="AK45" s="104"/>
      <c r="AL45" s="104"/>
      <c r="AM45" s="104" t="s">
        <v>345</v>
      </c>
      <c r="AN45" s="104"/>
      <c r="AO45" s="104"/>
      <c r="AP45" s="104"/>
      <c r="AQ45" s="395" t="s">
        <v>547</v>
      </c>
      <c r="AR45" s="396"/>
      <c r="AS45" s="396"/>
      <c r="AT45" s="396"/>
      <c r="AU45" s="396"/>
      <c r="AV45" s="396"/>
      <c r="AW45" s="396"/>
      <c r="AX45" s="397"/>
      <c r="AY45">
        <f>IF(SUBSTITUTE(SUBSTITUTE($G$46,"／",""),"　","")="",0,1)</f>
        <v>1</v>
      </c>
    </row>
    <row r="46" spans="1:51" ht="23.25" customHeight="1" x14ac:dyDescent="0.15">
      <c r="A46" s="474"/>
      <c r="B46" s="475"/>
      <c r="C46" s="475"/>
      <c r="D46" s="475"/>
      <c r="E46" s="475"/>
      <c r="F46" s="476"/>
      <c r="G46" s="442" t="s">
        <v>583</v>
      </c>
      <c r="H46" s="443"/>
      <c r="I46" s="443"/>
      <c r="J46" s="443"/>
      <c r="K46" s="443"/>
      <c r="L46" s="443"/>
      <c r="M46" s="443"/>
      <c r="N46" s="443"/>
      <c r="O46" s="443"/>
      <c r="P46" s="443"/>
      <c r="Q46" s="443"/>
      <c r="R46" s="443"/>
      <c r="S46" s="443"/>
      <c r="T46" s="443"/>
      <c r="U46" s="443"/>
      <c r="V46" s="443"/>
      <c r="W46" s="443"/>
      <c r="X46" s="443"/>
      <c r="Y46" s="446" t="s">
        <v>536</v>
      </c>
      <c r="Z46" s="447"/>
      <c r="AA46" s="448"/>
      <c r="AB46" s="449" t="s">
        <v>579</v>
      </c>
      <c r="AC46" s="450"/>
      <c r="AD46" s="451"/>
      <c r="AE46" s="452" t="s">
        <v>569</v>
      </c>
      <c r="AF46" s="452"/>
      <c r="AG46" s="452"/>
      <c r="AH46" s="452"/>
      <c r="AI46" s="452">
        <v>38</v>
      </c>
      <c r="AJ46" s="452"/>
      <c r="AK46" s="452"/>
      <c r="AL46" s="452"/>
      <c r="AM46" s="452">
        <v>38</v>
      </c>
      <c r="AN46" s="452"/>
      <c r="AO46" s="452"/>
      <c r="AP46" s="452"/>
      <c r="AQ46" s="83" t="s">
        <v>245</v>
      </c>
      <c r="AR46" s="84"/>
      <c r="AS46" s="84"/>
      <c r="AT46" s="84"/>
      <c r="AU46" s="84"/>
      <c r="AV46" s="84"/>
      <c r="AW46" s="84"/>
      <c r="AX46" s="334"/>
      <c r="AY46">
        <f>$AY$45</f>
        <v>1</v>
      </c>
    </row>
    <row r="47" spans="1:51" ht="46.5" customHeight="1" x14ac:dyDescent="0.15">
      <c r="A47" s="477"/>
      <c r="B47" s="478"/>
      <c r="C47" s="478"/>
      <c r="D47" s="478"/>
      <c r="E47" s="478"/>
      <c r="F47" s="479"/>
      <c r="G47" s="444"/>
      <c r="H47" s="445"/>
      <c r="I47" s="445"/>
      <c r="J47" s="445"/>
      <c r="K47" s="445"/>
      <c r="L47" s="445"/>
      <c r="M47" s="445"/>
      <c r="N47" s="445"/>
      <c r="O47" s="445"/>
      <c r="P47" s="445"/>
      <c r="Q47" s="445"/>
      <c r="R47" s="445"/>
      <c r="S47" s="445"/>
      <c r="T47" s="445"/>
      <c r="U47" s="445"/>
      <c r="V47" s="445"/>
      <c r="W47" s="445"/>
      <c r="X47" s="445"/>
      <c r="Y47" s="79" t="s">
        <v>538</v>
      </c>
      <c r="Z47" s="439"/>
      <c r="AA47" s="440"/>
      <c r="AB47" s="401" t="s">
        <v>580</v>
      </c>
      <c r="AC47" s="402"/>
      <c r="AD47" s="403"/>
      <c r="AE47" s="404" t="s">
        <v>569</v>
      </c>
      <c r="AF47" s="404"/>
      <c r="AG47" s="404"/>
      <c r="AH47" s="404"/>
      <c r="AI47" s="404" t="s">
        <v>584</v>
      </c>
      <c r="AJ47" s="404"/>
      <c r="AK47" s="404"/>
      <c r="AL47" s="404"/>
      <c r="AM47" s="404" t="s">
        <v>591</v>
      </c>
      <c r="AN47" s="404"/>
      <c r="AO47" s="404"/>
      <c r="AP47" s="404"/>
      <c r="AQ47" s="404" t="s">
        <v>245</v>
      </c>
      <c r="AR47" s="404"/>
      <c r="AS47" s="404"/>
      <c r="AT47" s="404"/>
      <c r="AU47" s="404"/>
      <c r="AV47" s="404"/>
      <c r="AW47" s="404"/>
      <c r="AX47" s="441"/>
      <c r="AY47">
        <f>$AY$45</f>
        <v>1</v>
      </c>
    </row>
    <row r="48" spans="1:51" ht="18.75" customHeight="1" x14ac:dyDescent="0.15">
      <c r="A48" s="365" t="s">
        <v>210</v>
      </c>
      <c r="B48" s="366"/>
      <c r="C48" s="366"/>
      <c r="D48" s="366"/>
      <c r="E48" s="366"/>
      <c r="F48" s="367"/>
      <c r="G48" s="375" t="s">
        <v>135</v>
      </c>
      <c r="H48" s="376"/>
      <c r="I48" s="376"/>
      <c r="J48" s="376"/>
      <c r="K48" s="376"/>
      <c r="L48" s="376"/>
      <c r="M48" s="376"/>
      <c r="N48" s="376"/>
      <c r="O48" s="377"/>
      <c r="P48" s="381" t="s">
        <v>55</v>
      </c>
      <c r="Q48" s="376"/>
      <c r="R48" s="376"/>
      <c r="S48" s="376"/>
      <c r="T48" s="376"/>
      <c r="U48" s="376"/>
      <c r="V48" s="376"/>
      <c r="W48" s="376"/>
      <c r="X48" s="377"/>
      <c r="Y48" s="383"/>
      <c r="Z48" s="384"/>
      <c r="AA48" s="385"/>
      <c r="AB48" s="389" t="s">
        <v>11</v>
      </c>
      <c r="AC48" s="390"/>
      <c r="AD48" s="391"/>
      <c r="AE48" s="104" t="s">
        <v>377</v>
      </c>
      <c r="AF48" s="104"/>
      <c r="AG48" s="104"/>
      <c r="AH48" s="104"/>
      <c r="AI48" s="104" t="s">
        <v>529</v>
      </c>
      <c r="AJ48" s="104"/>
      <c r="AK48" s="104"/>
      <c r="AL48" s="104"/>
      <c r="AM48" s="104" t="s">
        <v>345</v>
      </c>
      <c r="AN48" s="104"/>
      <c r="AO48" s="104"/>
      <c r="AP48" s="104"/>
      <c r="AQ48" s="424" t="s">
        <v>165</v>
      </c>
      <c r="AR48" s="425"/>
      <c r="AS48" s="425"/>
      <c r="AT48" s="426"/>
      <c r="AU48" s="376" t="s">
        <v>125</v>
      </c>
      <c r="AV48" s="376"/>
      <c r="AW48" s="376"/>
      <c r="AX48" s="427"/>
      <c r="AY48">
        <f>COUNTA($G$50)</f>
        <v>1</v>
      </c>
    </row>
    <row r="49" spans="1:51" ht="18.75" customHeight="1" x14ac:dyDescent="0.15">
      <c r="A49" s="368"/>
      <c r="B49" s="369"/>
      <c r="C49" s="369"/>
      <c r="D49" s="369"/>
      <c r="E49" s="369"/>
      <c r="F49" s="370"/>
      <c r="G49" s="378"/>
      <c r="H49" s="379"/>
      <c r="I49" s="379"/>
      <c r="J49" s="379"/>
      <c r="K49" s="379"/>
      <c r="L49" s="379"/>
      <c r="M49" s="379"/>
      <c r="N49" s="379"/>
      <c r="O49" s="380"/>
      <c r="P49" s="382"/>
      <c r="Q49" s="379"/>
      <c r="R49" s="379"/>
      <c r="S49" s="379"/>
      <c r="T49" s="379"/>
      <c r="U49" s="379"/>
      <c r="V49" s="379"/>
      <c r="W49" s="379"/>
      <c r="X49" s="380"/>
      <c r="Y49" s="386"/>
      <c r="Z49" s="387"/>
      <c r="AA49" s="388"/>
      <c r="AB49" s="392"/>
      <c r="AC49" s="393"/>
      <c r="AD49" s="394"/>
      <c r="AE49" s="104"/>
      <c r="AF49" s="104"/>
      <c r="AG49" s="104"/>
      <c r="AH49" s="104"/>
      <c r="AI49" s="104"/>
      <c r="AJ49" s="104"/>
      <c r="AK49" s="104"/>
      <c r="AL49" s="104"/>
      <c r="AM49" s="104"/>
      <c r="AN49" s="104"/>
      <c r="AO49" s="104"/>
      <c r="AP49" s="104"/>
      <c r="AQ49" s="428" t="s">
        <v>648</v>
      </c>
      <c r="AR49" s="429"/>
      <c r="AS49" s="430" t="s">
        <v>166</v>
      </c>
      <c r="AT49" s="431"/>
      <c r="AU49" s="432">
        <v>3</v>
      </c>
      <c r="AV49" s="432"/>
      <c r="AW49" s="379" t="s">
        <v>162</v>
      </c>
      <c r="AX49" s="433"/>
      <c r="AY49">
        <f t="shared" ref="AY49:AY54" si="0">$AY$48</f>
        <v>1</v>
      </c>
    </row>
    <row r="50" spans="1:51" ht="23.25" customHeight="1" x14ac:dyDescent="0.15">
      <c r="A50" s="371"/>
      <c r="B50" s="369"/>
      <c r="C50" s="369"/>
      <c r="D50" s="369"/>
      <c r="E50" s="369"/>
      <c r="F50" s="370"/>
      <c r="G50" s="349" t="s">
        <v>610</v>
      </c>
      <c r="H50" s="350"/>
      <c r="I50" s="350"/>
      <c r="J50" s="350"/>
      <c r="K50" s="350"/>
      <c r="L50" s="350"/>
      <c r="M50" s="350"/>
      <c r="N50" s="350"/>
      <c r="O50" s="351"/>
      <c r="P50" s="222" t="s">
        <v>654</v>
      </c>
      <c r="Q50" s="222"/>
      <c r="R50" s="222"/>
      <c r="S50" s="222"/>
      <c r="T50" s="222"/>
      <c r="U50" s="222"/>
      <c r="V50" s="222"/>
      <c r="W50" s="222"/>
      <c r="X50" s="358"/>
      <c r="Y50" s="79" t="s">
        <v>12</v>
      </c>
      <c r="Z50" s="80"/>
      <c r="AA50" s="81"/>
      <c r="AB50" s="82" t="s">
        <v>655</v>
      </c>
      <c r="AC50" s="82"/>
      <c r="AD50" s="82"/>
      <c r="AE50" s="83">
        <v>676</v>
      </c>
      <c r="AF50" s="84"/>
      <c r="AG50" s="84"/>
      <c r="AH50" s="84"/>
      <c r="AI50" s="83">
        <v>814</v>
      </c>
      <c r="AJ50" s="84"/>
      <c r="AK50" s="84"/>
      <c r="AL50" s="84"/>
      <c r="AM50" s="83" t="s">
        <v>653</v>
      </c>
      <c r="AN50" s="84"/>
      <c r="AO50" s="84"/>
      <c r="AP50" s="84"/>
      <c r="AQ50" s="331" t="s">
        <v>569</v>
      </c>
      <c r="AR50" s="332"/>
      <c r="AS50" s="332"/>
      <c r="AT50" s="333"/>
      <c r="AU50" s="84" t="s">
        <v>569</v>
      </c>
      <c r="AV50" s="84"/>
      <c r="AW50" s="84"/>
      <c r="AX50" s="334"/>
      <c r="AY50">
        <f t="shared" si="0"/>
        <v>1</v>
      </c>
    </row>
    <row r="51" spans="1:51" ht="23.25" customHeight="1" x14ac:dyDescent="0.15">
      <c r="A51" s="372"/>
      <c r="B51" s="373"/>
      <c r="C51" s="373"/>
      <c r="D51" s="373"/>
      <c r="E51" s="373"/>
      <c r="F51" s="374"/>
      <c r="G51" s="352"/>
      <c r="H51" s="353"/>
      <c r="I51" s="353"/>
      <c r="J51" s="353"/>
      <c r="K51" s="353"/>
      <c r="L51" s="353"/>
      <c r="M51" s="353"/>
      <c r="N51" s="353"/>
      <c r="O51" s="354"/>
      <c r="P51" s="260"/>
      <c r="Q51" s="260"/>
      <c r="R51" s="260"/>
      <c r="S51" s="260"/>
      <c r="T51" s="260"/>
      <c r="U51" s="260"/>
      <c r="V51" s="260"/>
      <c r="W51" s="260"/>
      <c r="X51" s="359"/>
      <c r="Y51" s="345" t="s">
        <v>50</v>
      </c>
      <c r="Z51" s="346"/>
      <c r="AA51" s="347"/>
      <c r="AB51" s="348" t="s">
        <v>655</v>
      </c>
      <c r="AC51" s="348"/>
      <c r="AD51" s="348"/>
      <c r="AE51" s="83" t="s">
        <v>569</v>
      </c>
      <c r="AF51" s="84"/>
      <c r="AG51" s="84"/>
      <c r="AH51" s="84"/>
      <c r="AI51" s="83" t="s">
        <v>569</v>
      </c>
      <c r="AJ51" s="84"/>
      <c r="AK51" s="84"/>
      <c r="AL51" s="84"/>
      <c r="AM51" s="83" t="s">
        <v>653</v>
      </c>
      <c r="AN51" s="84"/>
      <c r="AO51" s="84"/>
      <c r="AP51" s="84"/>
      <c r="AQ51" s="331" t="s">
        <v>569</v>
      </c>
      <c r="AR51" s="332"/>
      <c r="AS51" s="332"/>
      <c r="AT51" s="333"/>
      <c r="AU51" s="84">
        <v>851</v>
      </c>
      <c r="AV51" s="84"/>
      <c r="AW51" s="84"/>
      <c r="AX51" s="334"/>
      <c r="AY51">
        <f t="shared" si="0"/>
        <v>1</v>
      </c>
    </row>
    <row r="52" spans="1:51" ht="23.25" customHeight="1" x14ac:dyDescent="0.15">
      <c r="A52" s="371"/>
      <c r="B52" s="369"/>
      <c r="C52" s="369"/>
      <c r="D52" s="369"/>
      <c r="E52" s="369"/>
      <c r="F52" s="370"/>
      <c r="G52" s="355"/>
      <c r="H52" s="356"/>
      <c r="I52" s="356"/>
      <c r="J52" s="356"/>
      <c r="K52" s="356"/>
      <c r="L52" s="356"/>
      <c r="M52" s="356"/>
      <c r="N52" s="356"/>
      <c r="O52" s="357"/>
      <c r="P52" s="237"/>
      <c r="Q52" s="237"/>
      <c r="R52" s="237"/>
      <c r="S52" s="237"/>
      <c r="T52" s="237"/>
      <c r="U52" s="237"/>
      <c r="V52" s="237"/>
      <c r="W52" s="237"/>
      <c r="X52" s="360"/>
      <c r="Y52" s="345" t="s">
        <v>13</v>
      </c>
      <c r="Z52" s="346"/>
      <c r="AA52" s="347"/>
      <c r="AB52" s="423" t="s">
        <v>14</v>
      </c>
      <c r="AC52" s="423"/>
      <c r="AD52" s="423"/>
      <c r="AE52" s="83">
        <v>79</v>
      </c>
      <c r="AF52" s="84"/>
      <c r="AG52" s="84"/>
      <c r="AH52" s="84"/>
      <c r="AI52" s="83">
        <v>96</v>
      </c>
      <c r="AJ52" s="84"/>
      <c r="AK52" s="84"/>
      <c r="AL52" s="84"/>
      <c r="AM52" s="83" t="s">
        <v>653</v>
      </c>
      <c r="AN52" s="84"/>
      <c r="AO52" s="84"/>
      <c r="AP52" s="84"/>
      <c r="AQ52" s="331" t="s">
        <v>569</v>
      </c>
      <c r="AR52" s="332"/>
      <c r="AS52" s="332"/>
      <c r="AT52" s="333"/>
      <c r="AU52" s="84" t="s">
        <v>569</v>
      </c>
      <c r="AV52" s="84"/>
      <c r="AW52" s="84"/>
      <c r="AX52" s="334"/>
      <c r="AY52">
        <f t="shared" si="0"/>
        <v>1</v>
      </c>
    </row>
    <row r="53" spans="1:51" ht="23.25" customHeight="1" x14ac:dyDescent="0.15">
      <c r="A53" s="335" t="s">
        <v>229</v>
      </c>
      <c r="B53" s="336"/>
      <c r="C53" s="336"/>
      <c r="D53" s="336"/>
      <c r="E53" s="336"/>
      <c r="F53" s="251"/>
      <c r="G53" s="339" t="s">
        <v>573</v>
      </c>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1"/>
      <c r="AY53">
        <f t="shared" si="0"/>
        <v>1</v>
      </c>
    </row>
    <row r="54" spans="1:51" ht="23.25" customHeight="1" x14ac:dyDescent="0.15">
      <c r="A54" s="337"/>
      <c r="B54" s="338"/>
      <c r="C54" s="338"/>
      <c r="D54" s="338"/>
      <c r="E54" s="338"/>
      <c r="F54" s="253"/>
      <c r="G54" s="342"/>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4"/>
      <c r="AY54">
        <f t="shared" si="0"/>
        <v>1</v>
      </c>
    </row>
    <row r="55" spans="1:51" ht="31.5" customHeight="1" x14ac:dyDescent="0.15">
      <c r="A55" s="421" t="s">
        <v>535</v>
      </c>
      <c r="B55" s="422"/>
      <c r="C55" s="422"/>
      <c r="D55" s="422"/>
      <c r="E55" s="422"/>
      <c r="F55" s="327"/>
      <c r="G55" s="480" t="s">
        <v>533</v>
      </c>
      <c r="H55" s="481"/>
      <c r="I55" s="481"/>
      <c r="J55" s="481"/>
      <c r="K55" s="481"/>
      <c r="L55" s="481"/>
      <c r="M55" s="481"/>
      <c r="N55" s="481"/>
      <c r="O55" s="481"/>
      <c r="P55" s="482" t="s">
        <v>532</v>
      </c>
      <c r="Q55" s="481"/>
      <c r="R55" s="481"/>
      <c r="S55" s="481"/>
      <c r="T55" s="481"/>
      <c r="U55" s="481"/>
      <c r="V55" s="481"/>
      <c r="W55" s="481"/>
      <c r="X55" s="483"/>
      <c r="Y55" s="484"/>
      <c r="Z55" s="485"/>
      <c r="AA55" s="486"/>
      <c r="AB55" s="364" t="s">
        <v>11</v>
      </c>
      <c r="AC55" s="364"/>
      <c r="AD55" s="364"/>
      <c r="AE55" s="104" t="s">
        <v>377</v>
      </c>
      <c r="AF55" s="104"/>
      <c r="AG55" s="104"/>
      <c r="AH55" s="104"/>
      <c r="AI55" s="104" t="s">
        <v>529</v>
      </c>
      <c r="AJ55" s="104"/>
      <c r="AK55" s="104"/>
      <c r="AL55" s="104"/>
      <c r="AM55" s="104" t="s">
        <v>345</v>
      </c>
      <c r="AN55" s="104"/>
      <c r="AO55" s="104"/>
      <c r="AP55" s="104"/>
      <c r="AQ55" s="361" t="s">
        <v>376</v>
      </c>
      <c r="AR55" s="362"/>
      <c r="AS55" s="362"/>
      <c r="AT55" s="363"/>
      <c r="AU55" s="361" t="s">
        <v>546</v>
      </c>
      <c r="AV55" s="362"/>
      <c r="AW55" s="362"/>
      <c r="AX55" s="406"/>
      <c r="AY55">
        <f>COUNTA($G$56)</f>
        <v>1</v>
      </c>
    </row>
    <row r="56" spans="1:51" ht="23.25" customHeight="1" x14ac:dyDescent="0.15">
      <c r="A56" s="421"/>
      <c r="B56" s="422"/>
      <c r="C56" s="422"/>
      <c r="D56" s="422"/>
      <c r="E56" s="422"/>
      <c r="F56" s="327"/>
      <c r="G56" s="407" t="s">
        <v>612</v>
      </c>
      <c r="H56" s="408"/>
      <c r="I56" s="408"/>
      <c r="J56" s="408"/>
      <c r="K56" s="408"/>
      <c r="L56" s="408"/>
      <c r="M56" s="408"/>
      <c r="N56" s="408"/>
      <c r="O56" s="408"/>
      <c r="P56" s="411" t="s">
        <v>577</v>
      </c>
      <c r="Q56" s="412"/>
      <c r="R56" s="412"/>
      <c r="S56" s="412"/>
      <c r="T56" s="412"/>
      <c r="U56" s="412"/>
      <c r="V56" s="412"/>
      <c r="W56" s="412"/>
      <c r="X56" s="413"/>
      <c r="Y56" s="417" t="s">
        <v>51</v>
      </c>
      <c r="Z56" s="418"/>
      <c r="AA56" s="419"/>
      <c r="AB56" s="420" t="s">
        <v>575</v>
      </c>
      <c r="AC56" s="420"/>
      <c r="AD56" s="420"/>
      <c r="AE56" s="405">
        <v>4</v>
      </c>
      <c r="AF56" s="405"/>
      <c r="AG56" s="405"/>
      <c r="AH56" s="405"/>
      <c r="AI56" s="405">
        <v>3</v>
      </c>
      <c r="AJ56" s="405"/>
      <c r="AK56" s="405"/>
      <c r="AL56" s="405"/>
      <c r="AM56" s="405">
        <v>2</v>
      </c>
      <c r="AN56" s="405"/>
      <c r="AO56" s="405"/>
      <c r="AP56" s="405"/>
      <c r="AQ56" s="331" t="s">
        <v>569</v>
      </c>
      <c r="AR56" s="332"/>
      <c r="AS56" s="332"/>
      <c r="AT56" s="333"/>
      <c r="AU56" s="83" t="s">
        <v>653</v>
      </c>
      <c r="AV56" s="434"/>
      <c r="AW56" s="434"/>
      <c r="AX56" s="435"/>
      <c r="AY56">
        <f>$AY$55</f>
        <v>1</v>
      </c>
    </row>
    <row r="57" spans="1:51" ht="23.25" customHeight="1" x14ac:dyDescent="0.15">
      <c r="A57" s="337"/>
      <c r="B57" s="338"/>
      <c r="C57" s="338"/>
      <c r="D57" s="338"/>
      <c r="E57" s="338"/>
      <c r="F57" s="253"/>
      <c r="G57" s="409"/>
      <c r="H57" s="410"/>
      <c r="I57" s="410"/>
      <c r="J57" s="410"/>
      <c r="K57" s="410"/>
      <c r="L57" s="410"/>
      <c r="M57" s="410"/>
      <c r="N57" s="410"/>
      <c r="O57" s="410"/>
      <c r="P57" s="414"/>
      <c r="Q57" s="415"/>
      <c r="R57" s="415"/>
      <c r="S57" s="415"/>
      <c r="T57" s="415"/>
      <c r="U57" s="415"/>
      <c r="V57" s="415"/>
      <c r="W57" s="415"/>
      <c r="X57" s="416"/>
      <c r="Y57" s="436" t="s">
        <v>52</v>
      </c>
      <c r="Z57" s="437"/>
      <c r="AA57" s="438"/>
      <c r="AB57" s="420" t="s">
        <v>575</v>
      </c>
      <c r="AC57" s="420"/>
      <c r="AD57" s="420"/>
      <c r="AE57" s="405">
        <v>4</v>
      </c>
      <c r="AF57" s="405"/>
      <c r="AG57" s="405"/>
      <c r="AH57" s="405"/>
      <c r="AI57" s="405">
        <v>3</v>
      </c>
      <c r="AJ57" s="405"/>
      <c r="AK57" s="405"/>
      <c r="AL57" s="405"/>
      <c r="AM57" s="405">
        <v>2</v>
      </c>
      <c r="AN57" s="405"/>
      <c r="AO57" s="405"/>
      <c r="AP57" s="405"/>
      <c r="AQ57" s="405">
        <v>1</v>
      </c>
      <c r="AR57" s="405"/>
      <c r="AS57" s="405"/>
      <c r="AT57" s="405"/>
      <c r="AU57" s="83" t="s">
        <v>661</v>
      </c>
      <c r="AV57" s="434"/>
      <c r="AW57" s="434"/>
      <c r="AX57" s="435"/>
      <c r="AY57">
        <f>$AY$55</f>
        <v>1</v>
      </c>
    </row>
    <row r="58" spans="1:51" ht="23.25" customHeight="1" x14ac:dyDescent="0.15">
      <c r="A58" s="335" t="s">
        <v>536</v>
      </c>
      <c r="B58" s="453"/>
      <c r="C58" s="453"/>
      <c r="D58" s="453"/>
      <c r="E58" s="453"/>
      <c r="F58" s="454"/>
      <c r="G58" s="346" t="s">
        <v>537</v>
      </c>
      <c r="H58" s="346"/>
      <c r="I58" s="346"/>
      <c r="J58" s="346"/>
      <c r="K58" s="346"/>
      <c r="L58" s="346"/>
      <c r="M58" s="346"/>
      <c r="N58" s="346"/>
      <c r="O58" s="346"/>
      <c r="P58" s="346"/>
      <c r="Q58" s="346"/>
      <c r="R58" s="346"/>
      <c r="S58" s="346"/>
      <c r="T58" s="346"/>
      <c r="U58" s="346"/>
      <c r="V58" s="346"/>
      <c r="W58" s="346"/>
      <c r="X58" s="347"/>
      <c r="Y58" s="398"/>
      <c r="Z58" s="399"/>
      <c r="AA58" s="400"/>
      <c r="AB58" s="345" t="s">
        <v>11</v>
      </c>
      <c r="AC58" s="346"/>
      <c r="AD58" s="347"/>
      <c r="AE58" s="104" t="s">
        <v>377</v>
      </c>
      <c r="AF58" s="104"/>
      <c r="AG58" s="104"/>
      <c r="AH58" s="104"/>
      <c r="AI58" s="104" t="s">
        <v>529</v>
      </c>
      <c r="AJ58" s="104"/>
      <c r="AK58" s="104"/>
      <c r="AL58" s="104"/>
      <c r="AM58" s="104" t="s">
        <v>345</v>
      </c>
      <c r="AN58" s="104"/>
      <c r="AO58" s="104"/>
      <c r="AP58" s="104"/>
      <c r="AQ58" s="395" t="s">
        <v>547</v>
      </c>
      <c r="AR58" s="396"/>
      <c r="AS58" s="396"/>
      <c r="AT58" s="396"/>
      <c r="AU58" s="396"/>
      <c r="AV58" s="396"/>
      <c r="AW58" s="396"/>
      <c r="AX58" s="397"/>
      <c r="AY58">
        <f>IF(SUBSTITUTE(SUBSTITUTE($G$59,"／",""),"　","")="",0,1)</f>
        <v>1</v>
      </c>
    </row>
    <row r="59" spans="1:51" ht="23.25" customHeight="1" x14ac:dyDescent="0.15">
      <c r="A59" s="455"/>
      <c r="B59" s="376"/>
      <c r="C59" s="376"/>
      <c r="D59" s="376"/>
      <c r="E59" s="376"/>
      <c r="F59" s="456"/>
      <c r="G59" s="442" t="s">
        <v>585</v>
      </c>
      <c r="H59" s="443"/>
      <c r="I59" s="443"/>
      <c r="J59" s="443"/>
      <c r="K59" s="443"/>
      <c r="L59" s="443"/>
      <c r="M59" s="443"/>
      <c r="N59" s="443"/>
      <c r="O59" s="443"/>
      <c r="P59" s="443"/>
      <c r="Q59" s="443"/>
      <c r="R59" s="443"/>
      <c r="S59" s="443"/>
      <c r="T59" s="443"/>
      <c r="U59" s="443"/>
      <c r="V59" s="443"/>
      <c r="W59" s="443"/>
      <c r="X59" s="443"/>
      <c r="Y59" s="446" t="s">
        <v>536</v>
      </c>
      <c r="Z59" s="447"/>
      <c r="AA59" s="448"/>
      <c r="AB59" s="449" t="s">
        <v>579</v>
      </c>
      <c r="AC59" s="450"/>
      <c r="AD59" s="451"/>
      <c r="AE59" s="452" t="s">
        <v>569</v>
      </c>
      <c r="AF59" s="452"/>
      <c r="AG59" s="452"/>
      <c r="AH59" s="452"/>
      <c r="AI59" s="452">
        <v>261</v>
      </c>
      <c r="AJ59" s="452"/>
      <c r="AK59" s="452"/>
      <c r="AL59" s="452"/>
      <c r="AM59" s="452">
        <v>307</v>
      </c>
      <c r="AN59" s="452"/>
      <c r="AO59" s="452"/>
      <c r="AP59" s="452"/>
      <c r="AQ59" s="83" t="s">
        <v>653</v>
      </c>
      <c r="AR59" s="84"/>
      <c r="AS59" s="84"/>
      <c r="AT59" s="84"/>
      <c r="AU59" s="84"/>
      <c r="AV59" s="84"/>
      <c r="AW59" s="84"/>
      <c r="AX59" s="334"/>
      <c r="AY59">
        <f>$AY$58</f>
        <v>1</v>
      </c>
    </row>
    <row r="60" spans="1:51" ht="46.5" customHeight="1" x14ac:dyDescent="0.15">
      <c r="A60" s="457"/>
      <c r="B60" s="379"/>
      <c r="C60" s="379"/>
      <c r="D60" s="379"/>
      <c r="E60" s="379"/>
      <c r="F60" s="458"/>
      <c r="G60" s="444"/>
      <c r="H60" s="445"/>
      <c r="I60" s="445"/>
      <c r="J60" s="445"/>
      <c r="K60" s="445"/>
      <c r="L60" s="445"/>
      <c r="M60" s="445"/>
      <c r="N60" s="445"/>
      <c r="O60" s="445"/>
      <c r="P60" s="445"/>
      <c r="Q60" s="445"/>
      <c r="R60" s="445"/>
      <c r="S60" s="445"/>
      <c r="T60" s="445"/>
      <c r="U60" s="445"/>
      <c r="V60" s="445"/>
      <c r="W60" s="445"/>
      <c r="X60" s="445"/>
      <c r="Y60" s="79" t="s">
        <v>538</v>
      </c>
      <c r="Z60" s="439"/>
      <c r="AA60" s="440"/>
      <c r="AB60" s="401" t="s">
        <v>580</v>
      </c>
      <c r="AC60" s="402"/>
      <c r="AD60" s="403"/>
      <c r="AE60" s="404" t="s">
        <v>569</v>
      </c>
      <c r="AF60" s="404"/>
      <c r="AG60" s="404"/>
      <c r="AH60" s="404"/>
      <c r="AI60" s="404" t="s">
        <v>586</v>
      </c>
      <c r="AJ60" s="404"/>
      <c r="AK60" s="404"/>
      <c r="AL60" s="404"/>
      <c r="AM60" s="404" t="s">
        <v>651</v>
      </c>
      <c r="AN60" s="404"/>
      <c r="AO60" s="404"/>
      <c r="AP60" s="404"/>
      <c r="AQ60" s="404" t="s">
        <v>653</v>
      </c>
      <c r="AR60" s="404"/>
      <c r="AS60" s="404"/>
      <c r="AT60" s="404"/>
      <c r="AU60" s="404"/>
      <c r="AV60" s="404"/>
      <c r="AW60" s="404"/>
      <c r="AX60" s="441"/>
      <c r="AY60">
        <f>$AY$58</f>
        <v>1</v>
      </c>
    </row>
    <row r="61" spans="1:51" ht="18.75" customHeight="1" x14ac:dyDescent="0.15">
      <c r="A61" s="365" t="s">
        <v>210</v>
      </c>
      <c r="B61" s="366"/>
      <c r="C61" s="366"/>
      <c r="D61" s="366"/>
      <c r="E61" s="366"/>
      <c r="F61" s="367"/>
      <c r="G61" s="375" t="s">
        <v>135</v>
      </c>
      <c r="H61" s="376"/>
      <c r="I61" s="376"/>
      <c r="J61" s="376"/>
      <c r="K61" s="376"/>
      <c r="L61" s="376"/>
      <c r="M61" s="376"/>
      <c r="N61" s="376"/>
      <c r="O61" s="377"/>
      <c r="P61" s="381" t="s">
        <v>55</v>
      </c>
      <c r="Q61" s="376"/>
      <c r="R61" s="376"/>
      <c r="S61" s="376"/>
      <c r="T61" s="376"/>
      <c r="U61" s="376"/>
      <c r="V61" s="376"/>
      <c r="W61" s="376"/>
      <c r="X61" s="377"/>
      <c r="Y61" s="383"/>
      <c r="Z61" s="384"/>
      <c r="AA61" s="385"/>
      <c r="AB61" s="389" t="s">
        <v>11</v>
      </c>
      <c r="AC61" s="390"/>
      <c r="AD61" s="391"/>
      <c r="AE61" s="104" t="s">
        <v>377</v>
      </c>
      <c r="AF61" s="104"/>
      <c r="AG61" s="104"/>
      <c r="AH61" s="104"/>
      <c r="AI61" s="104" t="s">
        <v>529</v>
      </c>
      <c r="AJ61" s="104"/>
      <c r="AK61" s="104"/>
      <c r="AL61" s="104"/>
      <c r="AM61" s="104" t="s">
        <v>345</v>
      </c>
      <c r="AN61" s="104"/>
      <c r="AO61" s="104"/>
      <c r="AP61" s="104"/>
      <c r="AQ61" s="424" t="s">
        <v>165</v>
      </c>
      <c r="AR61" s="425"/>
      <c r="AS61" s="425"/>
      <c r="AT61" s="426"/>
      <c r="AU61" s="376" t="s">
        <v>125</v>
      </c>
      <c r="AV61" s="376"/>
      <c r="AW61" s="376"/>
      <c r="AX61" s="427"/>
      <c r="AY61">
        <f>COUNTA($G$63)</f>
        <v>1</v>
      </c>
    </row>
    <row r="62" spans="1:51" ht="18.75" customHeight="1" x14ac:dyDescent="0.15">
      <c r="A62" s="368"/>
      <c r="B62" s="369"/>
      <c r="C62" s="369"/>
      <c r="D62" s="369"/>
      <c r="E62" s="369"/>
      <c r="F62" s="370"/>
      <c r="G62" s="378"/>
      <c r="H62" s="379"/>
      <c r="I62" s="379"/>
      <c r="J62" s="379"/>
      <c r="K62" s="379"/>
      <c r="L62" s="379"/>
      <c r="M62" s="379"/>
      <c r="N62" s="379"/>
      <c r="O62" s="380"/>
      <c r="P62" s="382"/>
      <c r="Q62" s="379"/>
      <c r="R62" s="379"/>
      <c r="S62" s="379"/>
      <c r="T62" s="379"/>
      <c r="U62" s="379"/>
      <c r="V62" s="379"/>
      <c r="W62" s="379"/>
      <c r="X62" s="380"/>
      <c r="Y62" s="386"/>
      <c r="Z62" s="387"/>
      <c r="AA62" s="388"/>
      <c r="AB62" s="392"/>
      <c r="AC62" s="393"/>
      <c r="AD62" s="394"/>
      <c r="AE62" s="104"/>
      <c r="AF62" s="104"/>
      <c r="AG62" s="104"/>
      <c r="AH62" s="104"/>
      <c r="AI62" s="104"/>
      <c r="AJ62" s="104"/>
      <c r="AK62" s="104"/>
      <c r="AL62" s="104"/>
      <c r="AM62" s="104"/>
      <c r="AN62" s="104"/>
      <c r="AO62" s="104"/>
      <c r="AP62" s="104"/>
      <c r="AQ62" s="428" t="s">
        <v>648</v>
      </c>
      <c r="AR62" s="429"/>
      <c r="AS62" s="430" t="s">
        <v>166</v>
      </c>
      <c r="AT62" s="431"/>
      <c r="AU62" s="432">
        <v>3</v>
      </c>
      <c r="AV62" s="432"/>
      <c r="AW62" s="379" t="s">
        <v>162</v>
      </c>
      <c r="AX62" s="433"/>
      <c r="AY62">
        <f t="shared" ref="AY62:AY67" si="1">$AY$61</f>
        <v>1</v>
      </c>
    </row>
    <row r="63" spans="1:51" ht="23.25" customHeight="1" x14ac:dyDescent="0.15">
      <c r="A63" s="371"/>
      <c r="B63" s="369"/>
      <c r="C63" s="369"/>
      <c r="D63" s="369"/>
      <c r="E63" s="369"/>
      <c r="F63" s="370"/>
      <c r="G63" s="349" t="s">
        <v>610</v>
      </c>
      <c r="H63" s="350"/>
      <c r="I63" s="350"/>
      <c r="J63" s="350"/>
      <c r="K63" s="350"/>
      <c r="L63" s="350"/>
      <c r="M63" s="350"/>
      <c r="N63" s="350"/>
      <c r="O63" s="351"/>
      <c r="P63" s="222" t="s">
        <v>571</v>
      </c>
      <c r="Q63" s="222"/>
      <c r="R63" s="222"/>
      <c r="S63" s="222"/>
      <c r="T63" s="222"/>
      <c r="U63" s="222"/>
      <c r="V63" s="222"/>
      <c r="W63" s="222"/>
      <c r="X63" s="358"/>
      <c r="Y63" s="79" t="s">
        <v>12</v>
      </c>
      <c r="Z63" s="80"/>
      <c r="AA63" s="81"/>
      <c r="AB63" s="82" t="s">
        <v>655</v>
      </c>
      <c r="AC63" s="82"/>
      <c r="AD63" s="82"/>
      <c r="AE63" s="83">
        <v>676</v>
      </c>
      <c r="AF63" s="84"/>
      <c r="AG63" s="84"/>
      <c r="AH63" s="84"/>
      <c r="AI63" s="83">
        <v>814</v>
      </c>
      <c r="AJ63" s="84"/>
      <c r="AK63" s="84"/>
      <c r="AL63" s="84"/>
      <c r="AM63" s="83" t="s">
        <v>653</v>
      </c>
      <c r="AN63" s="84"/>
      <c r="AO63" s="84"/>
      <c r="AP63" s="84"/>
      <c r="AQ63" s="331" t="s">
        <v>569</v>
      </c>
      <c r="AR63" s="332"/>
      <c r="AS63" s="332"/>
      <c r="AT63" s="333"/>
      <c r="AU63" s="84" t="s">
        <v>569</v>
      </c>
      <c r="AV63" s="84"/>
      <c r="AW63" s="84"/>
      <c r="AX63" s="334"/>
      <c r="AY63">
        <f t="shared" si="1"/>
        <v>1</v>
      </c>
    </row>
    <row r="64" spans="1:51" ht="23.25" customHeight="1" x14ac:dyDescent="0.15">
      <c r="A64" s="372"/>
      <c r="B64" s="373"/>
      <c r="C64" s="373"/>
      <c r="D64" s="373"/>
      <c r="E64" s="373"/>
      <c r="F64" s="374"/>
      <c r="G64" s="352"/>
      <c r="H64" s="353"/>
      <c r="I64" s="353"/>
      <c r="J64" s="353"/>
      <c r="K64" s="353"/>
      <c r="L64" s="353"/>
      <c r="M64" s="353"/>
      <c r="N64" s="353"/>
      <c r="O64" s="354"/>
      <c r="P64" s="260"/>
      <c r="Q64" s="260"/>
      <c r="R64" s="260"/>
      <c r="S64" s="260"/>
      <c r="T64" s="260"/>
      <c r="U64" s="260"/>
      <c r="V64" s="260"/>
      <c r="W64" s="260"/>
      <c r="X64" s="359"/>
      <c r="Y64" s="345" t="s">
        <v>50</v>
      </c>
      <c r="Z64" s="346"/>
      <c r="AA64" s="347"/>
      <c r="AB64" s="348" t="s">
        <v>655</v>
      </c>
      <c r="AC64" s="348"/>
      <c r="AD64" s="348"/>
      <c r="AE64" s="83" t="s">
        <v>569</v>
      </c>
      <c r="AF64" s="84"/>
      <c r="AG64" s="84"/>
      <c r="AH64" s="84"/>
      <c r="AI64" s="83" t="s">
        <v>569</v>
      </c>
      <c r="AJ64" s="84"/>
      <c r="AK64" s="84"/>
      <c r="AL64" s="84"/>
      <c r="AM64" s="83" t="s">
        <v>653</v>
      </c>
      <c r="AN64" s="84"/>
      <c r="AO64" s="84"/>
      <c r="AP64" s="84"/>
      <c r="AQ64" s="331" t="s">
        <v>569</v>
      </c>
      <c r="AR64" s="332"/>
      <c r="AS64" s="332"/>
      <c r="AT64" s="333"/>
      <c r="AU64" s="84">
        <v>851</v>
      </c>
      <c r="AV64" s="84"/>
      <c r="AW64" s="84"/>
      <c r="AX64" s="334"/>
      <c r="AY64">
        <f t="shared" si="1"/>
        <v>1</v>
      </c>
    </row>
    <row r="65" spans="1:51" ht="23.25" customHeight="1" x14ac:dyDescent="0.15">
      <c r="A65" s="371"/>
      <c r="B65" s="369"/>
      <c r="C65" s="369"/>
      <c r="D65" s="369"/>
      <c r="E65" s="369"/>
      <c r="F65" s="370"/>
      <c r="G65" s="355"/>
      <c r="H65" s="356"/>
      <c r="I65" s="356"/>
      <c r="J65" s="356"/>
      <c r="K65" s="356"/>
      <c r="L65" s="356"/>
      <c r="M65" s="356"/>
      <c r="N65" s="356"/>
      <c r="O65" s="357"/>
      <c r="P65" s="237"/>
      <c r="Q65" s="237"/>
      <c r="R65" s="237"/>
      <c r="S65" s="237"/>
      <c r="T65" s="237"/>
      <c r="U65" s="237"/>
      <c r="V65" s="237"/>
      <c r="W65" s="237"/>
      <c r="X65" s="360"/>
      <c r="Y65" s="345" t="s">
        <v>13</v>
      </c>
      <c r="Z65" s="346"/>
      <c r="AA65" s="347"/>
      <c r="AB65" s="423" t="s">
        <v>14</v>
      </c>
      <c r="AC65" s="423"/>
      <c r="AD65" s="423"/>
      <c r="AE65" s="83">
        <v>79</v>
      </c>
      <c r="AF65" s="84"/>
      <c r="AG65" s="84"/>
      <c r="AH65" s="84"/>
      <c r="AI65" s="83">
        <v>96</v>
      </c>
      <c r="AJ65" s="84"/>
      <c r="AK65" s="84"/>
      <c r="AL65" s="84"/>
      <c r="AM65" s="83" t="s">
        <v>653</v>
      </c>
      <c r="AN65" s="84"/>
      <c r="AO65" s="84"/>
      <c r="AP65" s="84"/>
      <c r="AQ65" s="331" t="s">
        <v>569</v>
      </c>
      <c r="AR65" s="332"/>
      <c r="AS65" s="332"/>
      <c r="AT65" s="333"/>
      <c r="AU65" s="84" t="s">
        <v>569</v>
      </c>
      <c r="AV65" s="84"/>
      <c r="AW65" s="84"/>
      <c r="AX65" s="334"/>
      <c r="AY65">
        <f t="shared" si="1"/>
        <v>1</v>
      </c>
    </row>
    <row r="66" spans="1:51" ht="23.25" customHeight="1" x14ac:dyDescent="0.15">
      <c r="A66" s="335" t="s">
        <v>229</v>
      </c>
      <c r="B66" s="336"/>
      <c r="C66" s="336"/>
      <c r="D66" s="336"/>
      <c r="E66" s="336"/>
      <c r="F66" s="251"/>
      <c r="G66" s="339" t="s">
        <v>573</v>
      </c>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1"/>
      <c r="AY66">
        <f t="shared" si="1"/>
        <v>1</v>
      </c>
    </row>
    <row r="67" spans="1:51" ht="23.25" customHeight="1" thickBot="1" x14ac:dyDescent="0.2">
      <c r="A67" s="337"/>
      <c r="B67" s="338"/>
      <c r="C67" s="338"/>
      <c r="D67" s="338"/>
      <c r="E67" s="338"/>
      <c r="F67" s="253"/>
      <c r="G67" s="342"/>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4"/>
      <c r="AY67">
        <f t="shared" si="1"/>
        <v>1</v>
      </c>
    </row>
    <row r="68" spans="1:51" ht="45" customHeight="1" x14ac:dyDescent="0.15">
      <c r="A68" s="239" t="s">
        <v>244</v>
      </c>
      <c r="B68" s="240"/>
      <c r="C68" s="243" t="s">
        <v>167</v>
      </c>
      <c r="D68" s="240"/>
      <c r="E68" s="245" t="s">
        <v>180</v>
      </c>
      <c r="F68" s="246"/>
      <c r="G68" s="247" t="s">
        <v>659</v>
      </c>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49"/>
    </row>
    <row r="69" spans="1:51" ht="32.25" customHeight="1" x14ac:dyDescent="0.15">
      <c r="A69" s="241"/>
      <c r="B69" s="242"/>
      <c r="C69" s="244"/>
      <c r="D69" s="242"/>
      <c r="E69" s="250" t="s">
        <v>179</v>
      </c>
      <c r="F69" s="251"/>
      <c r="G69" s="591" t="s">
        <v>660</v>
      </c>
      <c r="H69" s="222"/>
      <c r="I69" s="222"/>
      <c r="J69" s="222"/>
      <c r="K69" s="222"/>
      <c r="L69" s="222"/>
      <c r="M69" s="222"/>
      <c r="N69" s="222"/>
      <c r="O69" s="222"/>
      <c r="P69" s="222"/>
      <c r="Q69" s="222"/>
      <c r="R69" s="222"/>
      <c r="S69" s="222"/>
      <c r="T69" s="222"/>
      <c r="U69" s="222"/>
      <c r="V69" s="358"/>
      <c r="W69" s="315" t="s">
        <v>539</v>
      </c>
      <c r="X69" s="316"/>
      <c r="Y69" s="316"/>
      <c r="Z69" s="316"/>
      <c r="AA69" s="317"/>
      <c r="AB69" s="318" t="s">
        <v>652</v>
      </c>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20"/>
    </row>
    <row r="70" spans="1:51" ht="21" customHeight="1" x14ac:dyDescent="0.15">
      <c r="A70" s="241"/>
      <c r="B70" s="242"/>
      <c r="C70" s="244"/>
      <c r="D70" s="242"/>
      <c r="E70" s="252"/>
      <c r="F70" s="253"/>
      <c r="G70" s="592"/>
      <c r="H70" s="237"/>
      <c r="I70" s="237"/>
      <c r="J70" s="237"/>
      <c r="K70" s="237"/>
      <c r="L70" s="237"/>
      <c r="M70" s="237"/>
      <c r="N70" s="237"/>
      <c r="O70" s="237"/>
      <c r="P70" s="237"/>
      <c r="Q70" s="237"/>
      <c r="R70" s="237"/>
      <c r="S70" s="237"/>
      <c r="T70" s="237"/>
      <c r="U70" s="237"/>
      <c r="V70" s="360"/>
      <c r="W70" s="321" t="s">
        <v>540</v>
      </c>
      <c r="X70" s="322"/>
      <c r="Y70" s="322"/>
      <c r="Z70" s="322"/>
      <c r="AA70" s="323"/>
      <c r="AB70" s="318" t="s">
        <v>652</v>
      </c>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20"/>
    </row>
    <row r="71" spans="1:51" ht="34.5" customHeight="1" x14ac:dyDescent="0.15">
      <c r="A71" s="241"/>
      <c r="B71" s="242"/>
      <c r="C71" s="324" t="s">
        <v>551</v>
      </c>
      <c r="D71" s="325"/>
      <c r="E71" s="250" t="s">
        <v>240</v>
      </c>
      <c r="F71" s="251"/>
      <c r="G71" s="305" t="s">
        <v>170</v>
      </c>
      <c r="H71" s="306"/>
      <c r="I71" s="306"/>
      <c r="J71" s="328" t="s">
        <v>653</v>
      </c>
      <c r="K71" s="329"/>
      <c r="L71" s="329"/>
      <c r="M71" s="329"/>
      <c r="N71" s="329"/>
      <c r="O71" s="329"/>
      <c r="P71" s="329"/>
      <c r="Q71" s="329"/>
      <c r="R71" s="329"/>
      <c r="S71" s="329"/>
      <c r="T71" s="330"/>
      <c r="U71" s="303" t="s">
        <v>653</v>
      </c>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4"/>
      <c r="AY71" s="62"/>
    </row>
    <row r="72" spans="1:51" ht="34.5" customHeight="1" x14ac:dyDescent="0.15">
      <c r="A72" s="241"/>
      <c r="B72" s="242"/>
      <c r="C72" s="244"/>
      <c r="D72" s="242"/>
      <c r="E72" s="326"/>
      <c r="F72" s="327"/>
      <c r="G72" s="305" t="s">
        <v>552</v>
      </c>
      <c r="H72" s="306"/>
      <c r="I72" s="306"/>
      <c r="J72" s="306"/>
      <c r="K72" s="306"/>
      <c r="L72" s="306"/>
      <c r="M72" s="306"/>
      <c r="N72" s="306"/>
      <c r="O72" s="306"/>
      <c r="P72" s="306"/>
      <c r="Q72" s="306"/>
      <c r="R72" s="306"/>
      <c r="S72" s="306"/>
      <c r="T72" s="306"/>
      <c r="U72" s="302" t="s">
        <v>653</v>
      </c>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4"/>
      <c r="AY72" s="62"/>
    </row>
    <row r="73" spans="1:51" ht="34.5" customHeight="1" thickBot="1" x14ac:dyDescent="0.2">
      <c r="A73" s="241"/>
      <c r="B73" s="242"/>
      <c r="C73" s="244"/>
      <c r="D73" s="242"/>
      <c r="E73" s="252"/>
      <c r="F73" s="253"/>
      <c r="G73" s="305" t="s">
        <v>540</v>
      </c>
      <c r="H73" s="306"/>
      <c r="I73" s="306"/>
      <c r="J73" s="306"/>
      <c r="K73" s="306"/>
      <c r="L73" s="306"/>
      <c r="M73" s="306"/>
      <c r="N73" s="306"/>
      <c r="O73" s="306"/>
      <c r="P73" s="306"/>
      <c r="Q73" s="306"/>
      <c r="R73" s="306"/>
      <c r="S73" s="306"/>
      <c r="T73" s="306"/>
      <c r="U73" s="593" t="s">
        <v>653</v>
      </c>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2"/>
      <c r="AY73" s="62"/>
    </row>
    <row r="74" spans="1:51" ht="27" customHeight="1" x14ac:dyDescent="0.15">
      <c r="A74" s="307" t="s">
        <v>44</v>
      </c>
      <c r="B74" s="308"/>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8"/>
      <c r="AW74" s="308"/>
      <c r="AX74" s="309"/>
    </row>
    <row r="75" spans="1:51" ht="27" customHeight="1" x14ac:dyDescent="0.15">
      <c r="A75" s="5"/>
      <c r="B75" s="6"/>
      <c r="C75" s="310" t="s">
        <v>29</v>
      </c>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2"/>
      <c r="AD75" s="311" t="s">
        <v>33</v>
      </c>
      <c r="AE75" s="311"/>
      <c r="AF75" s="311"/>
      <c r="AG75" s="313" t="s">
        <v>28</v>
      </c>
      <c r="AH75" s="311"/>
      <c r="AI75" s="311"/>
      <c r="AJ75" s="311"/>
      <c r="AK75" s="311"/>
      <c r="AL75" s="311"/>
      <c r="AM75" s="311"/>
      <c r="AN75" s="311"/>
      <c r="AO75" s="311"/>
      <c r="AP75" s="311"/>
      <c r="AQ75" s="311"/>
      <c r="AR75" s="311"/>
      <c r="AS75" s="311"/>
      <c r="AT75" s="311"/>
      <c r="AU75" s="311"/>
      <c r="AV75" s="311"/>
      <c r="AW75" s="311"/>
      <c r="AX75" s="314"/>
    </row>
    <row r="76" spans="1:51" ht="44.65" customHeight="1" x14ac:dyDescent="0.15">
      <c r="A76" s="277" t="s">
        <v>130</v>
      </c>
      <c r="B76" s="278"/>
      <c r="C76" s="283" t="s">
        <v>131</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5"/>
      <c r="AD76" s="286" t="s">
        <v>588</v>
      </c>
      <c r="AE76" s="287"/>
      <c r="AF76" s="287"/>
      <c r="AG76" s="288" t="s">
        <v>592</v>
      </c>
      <c r="AH76" s="289"/>
      <c r="AI76" s="289"/>
      <c r="AJ76" s="289"/>
      <c r="AK76" s="289"/>
      <c r="AL76" s="289"/>
      <c r="AM76" s="289"/>
      <c r="AN76" s="289"/>
      <c r="AO76" s="289"/>
      <c r="AP76" s="289"/>
      <c r="AQ76" s="289"/>
      <c r="AR76" s="289"/>
      <c r="AS76" s="289"/>
      <c r="AT76" s="289"/>
      <c r="AU76" s="289"/>
      <c r="AV76" s="289"/>
      <c r="AW76" s="289"/>
      <c r="AX76" s="290"/>
    </row>
    <row r="77" spans="1:51" ht="78" customHeight="1" x14ac:dyDescent="0.15">
      <c r="A77" s="279"/>
      <c r="B77" s="280"/>
      <c r="C77" s="291" t="s">
        <v>34</v>
      </c>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10"/>
      <c r="AD77" s="211" t="s">
        <v>588</v>
      </c>
      <c r="AE77" s="212"/>
      <c r="AF77" s="212"/>
      <c r="AG77" s="206" t="s">
        <v>593</v>
      </c>
      <c r="AH77" s="207"/>
      <c r="AI77" s="207"/>
      <c r="AJ77" s="207"/>
      <c r="AK77" s="207"/>
      <c r="AL77" s="207"/>
      <c r="AM77" s="207"/>
      <c r="AN77" s="207"/>
      <c r="AO77" s="207"/>
      <c r="AP77" s="207"/>
      <c r="AQ77" s="207"/>
      <c r="AR77" s="207"/>
      <c r="AS77" s="207"/>
      <c r="AT77" s="207"/>
      <c r="AU77" s="207"/>
      <c r="AV77" s="207"/>
      <c r="AW77" s="207"/>
      <c r="AX77" s="208"/>
    </row>
    <row r="78" spans="1:51" ht="91.5" customHeight="1" x14ac:dyDescent="0.15">
      <c r="A78" s="281"/>
      <c r="B78" s="282"/>
      <c r="C78" s="293" t="s">
        <v>132</v>
      </c>
      <c r="D78" s="294"/>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5"/>
      <c r="AD78" s="231" t="s">
        <v>588</v>
      </c>
      <c r="AE78" s="232"/>
      <c r="AF78" s="232"/>
      <c r="AG78" s="259" t="s">
        <v>594</v>
      </c>
      <c r="AH78" s="260"/>
      <c r="AI78" s="260"/>
      <c r="AJ78" s="260"/>
      <c r="AK78" s="260"/>
      <c r="AL78" s="260"/>
      <c r="AM78" s="260"/>
      <c r="AN78" s="260"/>
      <c r="AO78" s="260"/>
      <c r="AP78" s="260"/>
      <c r="AQ78" s="260"/>
      <c r="AR78" s="260"/>
      <c r="AS78" s="260"/>
      <c r="AT78" s="260"/>
      <c r="AU78" s="260"/>
      <c r="AV78" s="260"/>
      <c r="AW78" s="260"/>
      <c r="AX78" s="261"/>
    </row>
    <row r="79" spans="1:51" ht="27" customHeight="1" x14ac:dyDescent="0.15">
      <c r="A79" s="186" t="s">
        <v>36</v>
      </c>
      <c r="B79" s="254"/>
      <c r="C79" s="256" t="s">
        <v>38</v>
      </c>
      <c r="D79" s="21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8"/>
      <c r="AD79" s="218" t="s">
        <v>588</v>
      </c>
      <c r="AE79" s="219"/>
      <c r="AF79" s="219"/>
      <c r="AG79" s="221" t="s">
        <v>676</v>
      </c>
      <c r="AH79" s="222"/>
      <c r="AI79" s="222"/>
      <c r="AJ79" s="222"/>
      <c r="AK79" s="222"/>
      <c r="AL79" s="222"/>
      <c r="AM79" s="222"/>
      <c r="AN79" s="222"/>
      <c r="AO79" s="222"/>
      <c r="AP79" s="222"/>
      <c r="AQ79" s="222"/>
      <c r="AR79" s="222"/>
      <c r="AS79" s="222"/>
      <c r="AT79" s="222"/>
      <c r="AU79" s="222"/>
      <c r="AV79" s="222"/>
      <c r="AW79" s="222"/>
      <c r="AX79" s="223"/>
    </row>
    <row r="80" spans="1:51" ht="35.25" customHeight="1" x14ac:dyDescent="0.15">
      <c r="A80" s="188"/>
      <c r="B80" s="255"/>
      <c r="C80" s="262"/>
      <c r="D80" s="263"/>
      <c r="E80" s="266" t="s">
        <v>230</v>
      </c>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8"/>
      <c r="AD80" s="211" t="s">
        <v>675</v>
      </c>
      <c r="AE80" s="212"/>
      <c r="AF80" s="269"/>
      <c r="AG80" s="259"/>
      <c r="AH80" s="260"/>
      <c r="AI80" s="260"/>
      <c r="AJ80" s="260"/>
      <c r="AK80" s="260"/>
      <c r="AL80" s="260"/>
      <c r="AM80" s="260"/>
      <c r="AN80" s="260"/>
      <c r="AO80" s="260"/>
      <c r="AP80" s="260"/>
      <c r="AQ80" s="260"/>
      <c r="AR80" s="260"/>
      <c r="AS80" s="260"/>
      <c r="AT80" s="260"/>
      <c r="AU80" s="260"/>
      <c r="AV80" s="260"/>
      <c r="AW80" s="260"/>
      <c r="AX80" s="261"/>
    </row>
    <row r="81" spans="1:50" ht="26.25" customHeight="1" x14ac:dyDescent="0.15">
      <c r="A81" s="188"/>
      <c r="B81" s="255"/>
      <c r="C81" s="264"/>
      <c r="D81" s="265"/>
      <c r="E81" s="270" t="s">
        <v>199</v>
      </c>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2"/>
      <c r="AD81" s="273" t="s">
        <v>595</v>
      </c>
      <c r="AE81" s="274"/>
      <c r="AF81" s="274"/>
      <c r="AG81" s="259"/>
      <c r="AH81" s="260"/>
      <c r="AI81" s="260"/>
      <c r="AJ81" s="260"/>
      <c r="AK81" s="260"/>
      <c r="AL81" s="260"/>
      <c r="AM81" s="260"/>
      <c r="AN81" s="260"/>
      <c r="AO81" s="260"/>
      <c r="AP81" s="260"/>
      <c r="AQ81" s="260"/>
      <c r="AR81" s="260"/>
      <c r="AS81" s="260"/>
      <c r="AT81" s="260"/>
      <c r="AU81" s="260"/>
      <c r="AV81" s="260"/>
      <c r="AW81" s="260"/>
      <c r="AX81" s="261"/>
    </row>
    <row r="82" spans="1:50" ht="46.15" customHeight="1" x14ac:dyDescent="0.15">
      <c r="A82" s="188"/>
      <c r="B82" s="189"/>
      <c r="C82" s="275" t="s">
        <v>39</v>
      </c>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195" t="s">
        <v>588</v>
      </c>
      <c r="AE82" s="196"/>
      <c r="AF82" s="196"/>
      <c r="AG82" s="198" t="s">
        <v>596</v>
      </c>
      <c r="AH82" s="199"/>
      <c r="AI82" s="199"/>
      <c r="AJ82" s="199"/>
      <c r="AK82" s="199"/>
      <c r="AL82" s="199"/>
      <c r="AM82" s="199"/>
      <c r="AN82" s="199"/>
      <c r="AO82" s="199"/>
      <c r="AP82" s="199"/>
      <c r="AQ82" s="199"/>
      <c r="AR82" s="199"/>
      <c r="AS82" s="199"/>
      <c r="AT82" s="199"/>
      <c r="AU82" s="199"/>
      <c r="AV82" s="199"/>
      <c r="AW82" s="199"/>
      <c r="AX82" s="200"/>
    </row>
    <row r="83" spans="1:50" ht="46.5" customHeight="1" x14ac:dyDescent="0.15">
      <c r="A83" s="188"/>
      <c r="B83" s="189"/>
      <c r="C83" s="209" t="s">
        <v>133</v>
      </c>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1" t="s">
        <v>588</v>
      </c>
      <c r="AE83" s="212"/>
      <c r="AF83" s="212"/>
      <c r="AG83" s="206" t="s">
        <v>597</v>
      </c>
      <c r="AH83" s="207"/>
      <c r="AI83" s="207"/>
      <c r="AJ83" s="207"/>
      <c r="AK83" s="207"/>
      <c r="AL83" s="207"/>
      <c r="AM83" s="207"/>
      <c r="AN83" s="207"/>
      <c r="AO83" s="207"/>
      <c r="AP83" s="207"/>
      <c r="AQ83" s="207"/>
      <c r="AR83" s="207"/>
      <c r="AS83" s="207"/>
      <c r="AT83" s="207"/>
      <c r="AU83" s="207"/>
      <c r="AV83" s="207"/>
      <c r="AW83" s="207"/>
      <c r="AX83" s="208"/>
    </row>
    <row r="84" spans="1:50" ht="42" customHeight="1" x14ac:dyDescent="0.15">
      <c r="A84" s="188"/>
      <c r="B84" s="189"/>
      <c r="C84" s="209" t="s">
        <v>35</v>
      </c>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1" t="s">
        <v>598</v>
      </c>
      <c r="AE84" s="212"/>
      <c r="AF84" s="212"/>
      <c r="AG84" s="206" t="s">
        <v>599</v>
      </c>
      <c r="AH84" s="207"/>
      <c r="AI84" s="207"/>
      <c r="AJ84" s="207"/>
      <c r="AK84" s="207"/>
      <c r="AL84" s="207"/>
      <c r="AM84" s="207"/>
      <c r="AN84" s="207"/>
      <c r="AO84" s="207"/>
      <c r="AP84" s="207"/>
      <c r="AQ84" s="207"/>
      <c r="AR84" s="207"/>
      <c r="AS84" s="207"/>
      <c r="AT84" s="207"/>
      <c r="AU84" s="207"/>
      <c r="AV84" s="207"/>
      <c r="AW84" s="207"/>
      <c r="AX84" s="208"/>
    </row>
    <row r="85" spans="1:50" ht="46.15" customHeight="1" x14ac:dyDescent="0.15">
      <c r="A85" s="188"/>
      <c r="B85" s="189"/>
      <c r="C85" s="209" t="s">
        <v>40</v>
      </c>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30"/>
      <c r="AD85" s="211" t="s">
        <v>588</v>
      </c>
      <c r="AE85" s="212"/>
      <c r="AF85" s="212"/>
      <c r="AG85" s="206" t="s">
        <v>600</v>
      </c>
      <c r="AH85" s="207"/>
      <c r="AI85" s="207"/>
      <c r="AJ85" s="207"/>
      <c r="AK85" s="207"/>
      <c r="AL85" s="207"/>
      <c r="AM85" s="207"/>
      <c r="AN85" s="207"/>
      <c r="AO85" s="207"/>
      <c r="AP85" s="207"/>
      <c r="AQ85" s="207"/>
      <c r="AR85" s="207"/>
      <c r="AS85" s="207"/>
      <c r="AT85" s="207"/>
      <c r="AU85" s="207"/>
      <c r="AV85" s="207"/>
      <c r="AW85" s="207"/>
      <c r="AX85" s="208"/>
    </row>
    <row r="86" spans="1:50" ht="46.15" customHeight="1" x14ac:dyDescent="0.15">
      <c r="A86" s="188"/>
      <c r="B86" s="189"/>
      <c r="C86" s="209" t="s">
        <v>208</v>
      </c>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30"/>
      <c r="AD86" s="231" t="s">
        <v>588</v>
      </c>
      <c r="AE86" s="232"/>
      <c r="AF86" s="232"/>
      <c r="AG86" s="233" t="s">
        <v>601</v>
      </c>
      <c r="AH86" s="234"/>
      <c r="AI86" s="234"/>
      <c r="AJ86" s="234"/>
      <c r="AK86" s="234"/>
      <c r="AL86" s="234"/>
      <c r="AM86" s="234"/>
      <c r="AN86" s="234"/>
      <c r="AO86" s="234"/>
      <c r="AP86" s="234"/>
      <c r="AQ86" s="234"/>
      <c r="AR86" s="234"/>
      <c r="AS86" s="234"/>
      <c r="AT86" s="234"/>
      <c r="AU86" s="234"/>
      <c r="AV86" s="234"/>
      <c r="AW86" s="234"/>
      <c r="AX86" s="235"/>
    </row>
    <row r="87" spans="1:50" ht="62.65" customHeight="1" x14ac:dyDescent="0.15">
      <c r="A87" s="188"/>
      <c r="B87" s="189"/>
      <c r="C87" s="296" t="s">
        <v>209</v>
      </c>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8"/>
      <c r="AD87" s="211" t="s">
        <v>588</v>
      </c>
      <c r="AE87" s="212"/>
      <c r="AF87" s="269"/>
      <c r="AG87" s="206" t="s">
        <v>602</v>
      </c>
      <c r="AH87" s="207"/>
      <c r="AI87" s="207"/>
      <c r="AJ87" s="207"/>
      <c r="AK87" s="207"/>
      <c r="AL87" s="207"/>
      <c r="AM87" s="207"/>
      <c r="AN87" s="207"/>
      <c r="AO87" s="207"/>
      <c r="AP87" s="207"/>
      <c r="AQ87" s="207"/>
      <c r="AR87" s="207"/>
      <c r="AS87" s="207"/>
      <c r="AT87" s="207"/>
      <c r="AU87" s="207"/>
      <c r="AV87" s="207"/>
      <c r="AW87" s="207"/>
      <c r="AX87" s="208"/>
    </row>
    <row r="88" spans="1:50" ht="45" customHeight="1" x14ac:dyDescent="0.15">
      <c r="A88" s="190"/>
      <c r="B88" s="191"/>
      <c r="C88" s="299" t="s">
        <v>201</v>
      </c>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1"/>
      <c r="AD88" s="224" t="s">
        <v>588</v>
      </c>
      <c r="AE88" s="225"/>
      <c r="AF88" s="226"/>
      <c r="AG88" s="227" t="s">
        <v>603</v>
      </c>
      <c r="AH88" s="228"/>
      <c r="AI88" s="228"/>
      <c r="AJ88" s="228"/>
      <c r="AK88" s="228"/>
      <c r="AL88" s="228"/>
      <c r="AM88" s="228"/>
      <c r="AN88" s="228"/>
      <c r="AO88" s="228"/>
      <c r="AP88" s="228"/>
      <c r="AQ88" s="228"/>
      <c r="AR88" s="228"/>
      <c r="AS88" s="228"/>
      <c r="AT88" s="228"/>
      <c r="AU88" s="228"/>
      <c r="AV88" s="228"/>
      <c r="AW88" s="228"/>
      <c r="AX88" s="229"/>
    </row>
    <row r="89" spans="1:50" ht="46.15" customHeight="1" x14ac:dyDescent="0.15">
      <c r="A89" s="186" t="s">
        <v>37</v>
      </c>
      <c r="B89" s="187"/>
      <c r="C89" s="192" t="s">
        <v>202</v>
      </c>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4"/>
      <c r="AD89" s="195" t="s">
        <v>588</v>
      </c>
      <c r="AE89" s="196"/>
      <c r="AF89" s="197"/>
      <c r="AG89" s="198" t="s">
        <v>611</v>
      </c>
      <c r="AH89" s="199"/>
      <c r="AI89" s="199"/>
      <c r="AJ89" s="199"/>
      <c r="AK89" s="199"/>
      <c r="AL89" s="199"/>
      <c r="AM89" s="199"/>
      <c r="AN89" s="199"/>
      <c r="AO89" s="199"/>
      <c r="AP89" s="199"/>
      <c r="AQ89" s="199"/>
      <c r="AR89" s="199"/>
      <c r="AS89" s="199"/>
      <c r="AT89" s="199"/>
      <c r="AU89" s="199"/>
      <c r="AV89" s="199"/>
      <c r="AW89" s="199"/>
      <c r="AX89" s="200"/>
    </row>
    <row r="90" spans="1:50" ht="35.25" customHeight="1" x14ac:dyDescent="0.15">
      <c r="A90" s="188"/>
      <c r="B90" s="189"/>
      <c r="C90" s="201" t="s">
        <v>42</v>
      </c>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3"/>
      <c r="AD90" s="204" t="s">
        <v>598</v>
      </c>
      <c r="AE90" s="205"/>
      <c r="AF90" s="205"/>
      <c r="AG90" s="206" t="s">
        <v>604</v>
      </c>
      <c r="AH90" s="207"/>
      <c r="AI90" s="207"/>
      <c r="AJ90" s="207"/>
      <c r="AK90" s="207"/>
      <c r="AL90" s="207"/>
      <c r="AM90" s="207"/>
      <c r="AN90" s="207"/>
      <c r="AO90" s="207"/>
      <c r="AP90" s="207"/>
      <c r="AQ90" s="207"/>
      <c r="AR90" s="207"/>
      <c r="AS90" s="207"/>
      <c r="AT90" s="207"/>
      <c r="AU90" s="207"/>
      <c r="AV90" s="207"/>
      <c r="AW90" s="207"/>
      <c r="AX90" s="208"/>
    </row>
    <row r="91" spans="1:50" ht="47.65" customHeight="1" x14ac:dyDescent="0.15">
      <c r="A91" s="188"/>
      <c r="B91" s="189"/>
      <c r="C91" s="209" t="s">
        <v>168</v>
      </c>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1" t="s">
        <v>605</v>
      </c>
      <c r="AE91" s="212"/>
      <c r="AF91" s="212"/>
      <c r="AG91" s="206" t="s">
        <v>609</v>
      </c>
      <c r="AH91" s="207"/>
      <c r="AI91" s="207"/>
      <c r="AJ91" s="207"/>
      <c r="AK91" s="207"/>
      <c r="AL91" s="207"/>
      <c r="AM91" s="207"/>
      <c r="AN91" s="207"/>
      <c r="AO91" s="207"/>
      <c r="AP91" s="207"/>
      <c r="AQ91" s="207"/>
      <c r="AR91" s="207"/>
      <c r="AS91" s="207"/>
      <c r="AT91" s="207"/>
      <c r="AU91" s="207"/>
      <c r="AV91" s="207"/>
      <c r="AW91" s="207"/>
      <c r="AX91" s="208"/>
    </row>
    <row r="92" spans="1:50" ht="41.1" customHeight="1" x14ac:dyDescent="0.15">
      <c r="A92" s="190"/>
      <c r="B92" s="191"/>
      <c r="C92" s="209" t="s">
        <v>41</v>
      </c>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1" t="s">
        <v>588</v>
      </c>
      <c r="AE92" s="212"/>
      <c r="AF92" s="212"/>
      <c r="AG92" s="236" t="s">
        <v>606</v>
      </c>
      <c r="AH92" s="237"/>
      <c r="AI92" s="237"/>
      <c r="AJ92" s="237"/>
      <c r="AK92" s="237"/>
      <c r="AL92" s="237"/>
      <c r="AM92" s="237"/>
      <c r="AN92" s="237"/>
      <c r="AO92" s="237"/>
      <c r="AP92" s="237"/>
      <c r="AQ92" s="237"/>
      <c r="AR92" s="237"/>
      <c r="AS92" s="237"/>
      <c r="AT92" s="237"/>
      <c r="AU92" s="237"/>
      <c r="AV92" s="237"/>
      <c r="AW92" s="237"/>
      <c r="AX92" s="238"/>
    </row>
    <row r="93" spans="1:50" ht="41.25" customHeight="1" x14ac:dyDescent="0.15">
      <c r="A93" s="213" t="s">
        <v>54</v>
      </c>
      <c r="B93" s="214"/>
      <c r="C93" s="215" t="s">
        <v>134</v>
      </c>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7"/>
      <c r="AD93" s="218" t="s">
        <v>598</v>
      </c>
      <c r="AE93" s="219"/>
      <c r="AF93" s="220"/>
      <c r="AG93" s="221" t="s">
        <v>653</v>
      </c>
      <c r="AH93" s="222"/>
      <c r="AI93" s="222"/>
      <c r="AJ93" s="222"/>
      <c r="AK93" s="222"/>
      <c r="AL93" s="222"/>
      <c r="AM93" s="222"/>
      <c r="AN93" s="222"/>
      <c r="AO93" s="222"/>
      <c r="AP93" s="222"/>
      <c r="AQ93" s="222"/>
      <c r="AR93" s="222"/>
      <c r="AS93" s="222"/>
      <c r="AT93" s="222"/>
      <c r="AU93" s="222"/>
      <c r="AV93" s="222"/>
      <c r="AW93" s="222"/>
      <c r="AX93" s="223"/>
    </row>
    <row r="94" spans="1:50" ht="92.1" customHeight="1" x14ac:dyDescent="0.15">
      <c r="A94" s="186" t="s">
        <v>45</v>
      </c>
      <c r="B94" s="664"/>
      <c r="C94" s="146" t="s">
        <v>49</v>
      </c>
      <c r="D94" s="505"/>
      <c r="E94" s="505"/>
      <c r="F94" s="506"/>
      <c r="G94" s="667" t="s">
        <v>607</v>
      </c>
      <c r="H94" s="667"/>
      <c r="I94" s="667"/>
      <c r="J94" s="667"/>
      <c r="K94" s="667"/>
      <c r="L94" s="667"/>
      <c r="M94" s="667"/>
      <c r="N94" s="667"/>
      <c r="O94" s="667"/>
      <c r="P94" s="667"/>
      <c r="Q94" s="667"/>
      <c r="R94" s="667"/>
      <c r="S94" s="667"/>
      <c r="T94" s="667"/>
      <c r="U94" s="667"/>
      <c r="V94" s="667"/>
      <c r="W94" s="667"/>
      <c r="X94" s="667"/>
      <c r="Y94" s="667"/>
      <c r="Z94" s="667"/>
      <c r="AA94" s="667"/>
      <c r="AB94" s="667"/>
      <c r="AC94" s="667"/>
      <c r="AD94" s="667"/>
      <c r="AE94" s="667"/>
      <c r="AF94" s="667"/>
      <c r="AG94" s="667"/>
      <c r="AH94" s="667"/>
      <c r="AI94" s="667"/>
      <c r="AJ94" s="667"/>
      <c r="AK94" s="667"/>
      <c r="AL94" s="667"/>
      <c r="AM94" s="667"/>
      <c r="AN94" s="667"/>
      <c r="AO94" s="667"/>
      <c r="AP94" s="667"/>
      <c r="AQ94" s="667"/>
      <c r="AR94" s="667"/>
      <c r="AS94" s="667"/>
      <c r="AT94" s="667"/>
      <c r="AU94" s="667"/>
      <c r="AV94" s="667"/>
      <c r="AW94" s="667"/>
      <c r="AX94" s="668"/>
    </row>
    <row r="95" spans="1:50" ht="67.5" customHeight="1" thickBot="1" x14ac:dyDescent="0.2">
      <c r="A95" s="665"/>
      <c r="B95" s="666"/>
      <c r="C95" s="669" t="s">
        <v>53</v>
      </c>
      <c r="D95" s="670"/>
      <c r="E95" s="670"/>
      <c r="F95" s="671"/>
      <c r="G95" s="672" t="s">
        <v>608</v>
      </c>
      <c r="H95" s="672"/>
      <c r="I95" s="672"/>
      <c r="J95" s="672"/>
      <c r="K95" s="672"/>
      <c r="L95" s="672"/>
      <c r="M95" s="672"/>
      <c r="N95" s="672"/>
      <c r="O95" s="672"/>
      <c r="P95" s="672"/>
      <c r="Q95" s="672"/>
      <c r="R95" s="672"/>
      <c r="S95" s="672"/>
      <c r="T95" s="672"/>
      <c r="U95" s="672"/>
      <c r="V95" s="672"/>
      <c r="W95" s="672"/>
      <c r="X95" s="672"/>
      <c r="Y95" s="672"/>
      <c r="Z95" s="672"/>
      <c r="AA95" s="672"/>
      <c r="AB95" s="672"/>
      <c r="AC95" s="672"/>
      <c r="AD95" s="672"/>
      <c r="AE95" s="672"/>
      <c r="AF95" s="672"/>
      <c r="AG95" s="672"/>
      <c r="AH95" s="672"/>
      <c r="AI95" s="672"/>
      <c r="AJ95" s="672"/>
      <c r="AK95" s="672"/>
      <c r="AL95" s="672"/>
      <c r="AM95" s="672"/>
      <c r="AN95" s="672"/>
      <c r="AO95" s="672"/>
      <c r="AP95" s="672"/>
      <c r="AQ95" s="672"/>
      <c r="AR95" s="672"/>
      <c r="AS95" s="672"/>
      <c r="AT95" s="672"/>
      <c r="AU95" s="672"/>
      <c r="AV95" s="672"/>
      <c r="AW95" s="672"/>
      <c r="AX95" s="673"/>
    </row>
    <row r="96" spans="1:50" ht="24" customHeight="1" x14ac:dyDescent="0.15">
      <c r="A96" s="654" t="s">
        <v>30</v>
      </c>
      <c r="B96" s="655"/>
      <c r="C96" s="655"/>
      <c r="D96" s="655"/>
      <c r="E96" s="655"/>
      <c r="F96" s="655"/>
      <c r="G96" s="655"/>
      <c r="H96" s="655"/>
      <c r="I96" s="655"/>
      <c r="J96" s="655"/>
      <c r="K96" s="655"/>
      <c r="L96" s="655"/>
      <c r="M96" s="655"/>
      <c r="N96" s="655"/>
      <c r="O96" s="655"/>
      <c r="P96" s="655"/>
      <c r="Q96" s="655"/>
      <c r="R96" s="655"/>
      <c r="S96" s="655"/>
      <c r="T96" s="655"/>
      <c r="U96" s="655"/>
      <c r="V96" s="655"/>
      <c r="W96" s="655"/>
      <c r="X96" s="655"/>
      <c r="Y96" s="655"/>
      <c r="Z96" s="655"/>
      <c r="AA96" s="655"/>
      <c r="AB96" s="655"/>
      <c r="AC96" s="655"/>
      <c r="AD96" s="655"/>
      <c r="AE96" s="655"/>
      <c r="AF96" s="655"/>
      <c r="AG96" s="655"/>
      <c r="AH96" s="655"/>
      <c r="AI96" s="655"/>
      <c r="AJ96" s="655"/>
      <c r="AK96" s="655"/>
      <c r="AL96" s="655"/>
      <c r="AM96" s="655"/>
      <c r="AN96" s="655"/>
      <c r="AO96" s="655"/>
      <c r="AP96" s="655"/>
      <c r="AQ96" s="655"/>
      <c r="AR96" s="655"/>
      <c r="AS96" s="655"/>
      <c r="AT96" s="655"/>
      <c r="AU96" s="655"/>
      <c r="AV96" s="655"/>
      <c r="AW96" s="655"/>
      <c r="AX96" s="656"/>
    </row>
    <row r="97" spans="1:52" ht="67.5" customHeight="1" thickBot="1" x14ac:dyDescent="0.2">
      <c r="A97" s="657" t="s">
        <v>656</v>
      </c>
      <c r="B97" s="658"/>
      <c r="C97" s="658"/>
      <c r="D97" s="658"/>
      <c r="E97" s="658"/>
      <c r="F97" s="658"/>
      <c r="G97" s="658"/>
      <c r="H97" s="658"/>
      <c r="I97" s="658"/>
      <c r="J97" s="658"/>
      <c r="K97" s="658"/>
      <c r="L97" s="658"/>
      <c r="M97" s="658"/>
      <c r="N97" s="658"/>
      <c r="O97" s="658"/>
      <c r="P97" s="658"/>
      <c r="Q97" s="658"/>
      <c r="R97" s="658"/>
      <c r="S97" s="658"/>
      <c r="T97" s="658"/>
      <c r="U97" s="658"/>
      <c r="V97" s="658"/>
      <c r="W97" s="658"/>
      <c r="X97" s="658"/>
      <c r="Y97" s="658"/>
      <c r="Z97" s="658"/>
      <c r="AA97" s="658"/>
      <c r="AB97" s="658"/>
      <c r="AC97" s="658"/>
      <c r="AD97" s="658"/>
      <c r="AE97" s="658"/>
      <c r="AF97" s="658"/>
      <c r="AG97" s="658"/>
      <c r="AH97" s="658"/>
      <c r="AI97" s="658"/>
      <c r="AJ97" s="658"/>
      <c r="AK97" s="658"/>
      <c r="AL97" s="658"/>
      <c r="AM97" s="658"/>
      <c r="AN97" s="658"/>
      <c r="AO97" s="658"/>
      <c r="AP97" s="658"/>
      <c r="AQ97" s="658"/>
      <c r="AR97" s="658"/>
      <c r="AS97" s="658"/>
      <c r="AT97" s="658"/>
      <c r="AU97" s="658"/>
      <c r="AV97" s="658"/>
      <c r="AW97" s="658"/>
      <c r="AX97" s="659"/>
    </row>
    <row r="98" spans="1:52" ht="24.75" customHeight="1" x14ac:dyDescent="0.15">
      <c r="A98" s="660" t="s">
        <v>31</v>
      </c>
      <c r="B98" s="661"/>
      <c r="C98" s="661"/>
      <c r="D98" s="661"/>
      <c r="E98" s="661"/>
      <c r="F98" s="661"/>
      <c r="G98" s="661"/>
      <c r="H98" s="661"/>
      <c r="I98" s="661"/>
      <c r="J98" s="661"/>
      <c r="K98" s="661"/>
      <c r="L98" s="661"/>
      <c r="M98" s="661"/>
      <c r="N98" s="661"/>
      <c r="O98" s="661"/>
      <c r="P98" s="661"/>
      <c r="Q98" s="661"/>
      <c r="R98" s="661"/>
      <c r="S98" s="661"/>
      <c r="T98" s="661"/>
      <c r="U98" s="661"/>
      <c r="V98" s="661"/>
      <c r="W98" s="661"/>
      <c r="X98" s="661"/>
      <c r="Y98" s="661"/>
      <c r="Z98" s="661"/>
      <c r="AA98" s="661"/>
      <c r="AB98" s="661"/>
      <c r="AC98" s="661"/>
      <c r="AD98" s="661"/>
      <c r="AE98" s="661"/>
      <c r="AF98" s="661"/>
      <c r="AG98" s="661"/>
      <c r="AH98" s="661"/>
      <c r="AI98" s="661"/>
      <c r="AJ98" s="661"/>
      <c r="AK98" s="661"/>
      <c r="AL98" s="661"/>
      <c r="AM98" s="661"/>
      <c r="AN98" s="661"/>
      <c r="AO98" s="661"/>
      <c r="AP98" s="661"/>
      <c r="AQ98" s="661"/>
      <c r="AR98" s="661"/>
      <c r="AS98" s="661"/>
      <c r="AT98" s="661"/>
      <c r="AU98" s="661"/>
      <c r="AV98" s="661"/>
      <c r="AW98" s="661"/>
      <c r="AX98" s="662"/>
    </row>
    <row r="99" spans="1:52" ht="67.5" customHeight="1" thickBot="1" x14ac:dyDescent="0.2">
      <c r="A99" s="171" t="s">
        <v>129</v>
      </c>
      <c r="B99" s="172"/>
      <c r="C99" s="172"/>
      <c r="D99" s="172"/>
      <c r="E99" s="173"/>
      <c r="F99" s="663" t="s">
        <v>664</v>
      </c>
      <c r="G99" s="658"/>
      <c r="H99" s="658"/>
      <c r="I99" s="658"/>
      <c r="J99" s="658"/>
      <c r="K99" s="658"/>
      <c r="L99" s="658"/>
      <c r="M99" s="658"/>
      <c r="N99" s="658"/>
      <c r="O99" s="658"/>
      <c r="P99" s="658"/>
      <c r="Q99" s="658"/>
      <c r="R99" s="658"/>
      <c r="S99" s="658"/>
      <c r="T99" s="658"/>
      <c r="U99" s="658"/>
      <c r="V99" s="658"/>
      <c r="W99" s="658"/>
      <c r="X99" s="658"/>
      <c r="Y99" s="658"/>
      <c r="Z99" s="658"/>
      <c r="AA99" s="658"/>
      <c r="AB99" s="658"/>
      <c r="AC99" s="658"/>
      <c r="AD99" s="658"/>
      <c r="AE99" s="658"/>
      <c r="AF99" s="658"/>
      <c r="AG99" s="658"/>
      <c r="AH99" s="658"/>
      <c r="AI99" s="658"/>
      <c r="AJ99" s="658"/>
      <c r="AK99" s="658"/>
      <c r="AL99" s="658"/>
      <c r="AM99" s="658"/>
      <c r="AN99" s="658"/>
      <c r="AO99" s="658"/>
      <c r="AP99" s="658"/>
      <c r="AQ99" s="658"/>
      <c r="AR99" s="658"/>
      <c r="AS99" s="658"/>
      <c r="AT99" s="658"/>
      <c r="AU99" s="658"/>
      <c r="AV99" s="658"/>
      <c r="AW99" s="658"/>
      <c r="AX99" s="659"/>
    </row>
    <row r="100" spans="1:52" ht="24.75" customHeight="1" x14ac:dyDescent="0.15">
      <c r="A100" s="660" t="s">
        <v>43</v>
      </c>
      <c r="B100" s="661"/>
      <c r="C100" s="661"/>
      <c r="D100" s="661"/>
      <c r="E100" s="661"/>
      <c r="F100" s="661"/>
      <c r="G100" s="661"/>
      <c r="H100" s="661"/>
      <c r="I100" s="661"/>
      <c r="J100" s="661"/>
      <c r="K100" s="661"/>
      <c r="L100" s="661"/>
      <c r="M100" s="661"/>
      <c r="N100" s="661"/>
      <c r="O100" s="661"/>
      <c r="P100" s="661"/>
      <c r="Q100" s="661"/>
      <c r="R100" s="661"/>
      <c r="S100" s="661"/>
      <c r="T100" s="661"/>
      <c r="U100" s="661"/>
      <c r="V100" s="661"/>
      <c r="W100" s="661"/>
      <c r="X100" s="661"/>
      <c r="Y100" s="661"/>
      <c r="Z100" s="661"/>
      <c r="AA100" s="661"/>
      <c r="AB100" s="661"/>
      <c r="AC100" s="661"/>
      <c r="AD100" s="661"/>
      <c r="AE100" s="661"/>
      <c r="AF100" s="661"/>
      <c r="AG100" s="661"/>
      <c r="AH100" s="661"/>
      <c r="AI100" s="661"/>
      <c r="AJ100" s="661"/>
      <c r="AK100" s="661"/>
      <c r="AL100" s="661"/>
      <c r="AM100" s="661"/>
      <c r="AN100" s="661"/>
      <c r="AO100" s="661"/>
      <c r="AP100" s="661"/>
      <c r="AQ100" s="661"/>
      <c r="AR100" s="661"/>
      <c r="AS100" s="661"/>
      <c r="AT100" s="661"/>
      <c r="AU100" s="661"/>
      <c r="AV100" s="661"/>
      <c r="AW100" s="661"/>
      <c r="AX100" s="662"/>
    </row>
    <row r="101" spans="1:52" ht="66" customHeight="1" thickBot="1" x14ac:dyDescent="0.2">
      <c r="A101" s="171" t="s">
        <v>129</v>
      </c>
      <c r="B101" s="172"/>
      <c r="C101" s="172"/>
      <c r="D101" s="172"/>
      <c r="E101" s="173"/>
      <c r="F101" s="174" t="s">
        <v>677</v>
      </c>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6"/>
    </row>
    <row r="102" spans="1:52" ht="24.75" customHeight="1" x14ac:dyDescent="0.15">
      <c r="A102" s="177" t="s">
        <v>32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9"/>
    </row>
    <row r="103" spans="1:52" ht="67.5" customHeight="1" thickBot="1" x14ac:dyDescent="0.2">
      <c r="A103" s="180" t="s">
        <v>653</v>
      </c>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2"/>
    </row>
    <row r="104" spans="1:52" ht="24.75" customHeight="1" x14ac:dyDescent="0.15">
      <c r="A104" s="183" t="s">
        <v>211</v>
      </c>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c r="AT104" s="184"/>
      <c r="AU104" s="184"/>
      <c r="AV104" s="184"/>
      <c r="AW104" s="184"/>
      <c r="AX104" s="185"/>
      <c r="AZ104" s="10"/>
    </row>
    <row r="105" spans="1:52" ht="24.75" customHeight="1" x14ac:dyDescent="0.15">
      <c r="A105" s="103" t="s">
        <v>238</v>
      </c>
      <c r="B105" s="103"/>
      <c r="C105" s="103"/>
      <c r="D105" s="103"/>
      <c r="E105" s="167" t="s">
        <v>587</v>
      </c>
      <c r="F105" s="168"/>
      <c r="G105" s="168"/>
      <c r="H105" s="168"/>
      <c r="I105" s="168"/>
      <c r="J105" s="168"/>
      <c r="K105" s="168"/>
      <c r="L105" s="168"/>
      <c r="M105" s="168"/>
      <c r="N105" s="168"/>
      <c r="O105" s="168"/>
      <c r="P105" s="169"/>
      <c r="Q105" s="167"/>
      <c r="R105" s="168"/>
      <c r="S105" s="168"/>
      <c r="T105" s="168"/>
      <c r="U105" s="168"/>
      <c r="V105" s="168"/>
      <c r="W105" s="168"/>
      <c r="X105" s="168"/>
      <c r="Y105" s="168"/>
      <c r="Z105" s="168"/>
      <c r="AA105" s="168"/>
      <c r="AB105" s="169"/>
      <c r="AC105" s="167"/>
      <c r="AD105" s="168"/>
      <c r="AE105" s="168"/>
      <c r="AF105" s="168"/>
      <c r="AG105" s="168"/>
      <c r="AH105" s="168"/>
      <c r="AI105" s="168"/>
      <c r="AJ105" s="168"/>
      <c r="AK105" s="168"/>
      <c r="AL105" s="168"/>
      <c r="AM105" s="168"/>
      <c r="AN105" s="169"/>
      <c r="AO105" s="167"/>
      <c r="AP105" s="168"/>
      <c r="AQ105" s="168"/>
      <c r="AR105" s="168"/>
      <c r="AS105" s="168"/>
      <c r="AT105" s="168"/>
      <c r="AU105" s="168"/>
      <c r="AV105" s="168"/>
      <c r="AW105" s="168"/>
      <c r="AX105" s="170"/>
    </row>
    <row r="106" spans="1:52" ht="24.75" customHeight="1" x14ac:dyDescent="0.15">
      <c r="A106" s="103" t="s">
        <v>377</v>
      </c>
      <c r="B106" s="103"/>
      <c r="C106" s="103"/>
      <c r="D106" s="103"/>
      <c r="E106" s="75" t="s">
        <v>558</v>
      </c>
      <c r="F106" s="74"/>
      <c r="G106" s="74"/>
      <c r="H106" s="68" t="str">
        <f>IF(E106="","","-")</f>
        <v>-</v>
      </c>
      <c r="I106" s="74"/>
      <c r="J106" s="74"/>
      <c r="K106" s="68" t="str">
        <f>IF(I106="","","-")</f>
        <v/>
      </c>
      <c r="L106" s="76">
        <v>94</v>
      </c>
      <c r="M106" s="76"/>
      <c r="N106" s="68" t="str">
        <f>IF(O106="","","-")</f>
        <v/>
      </c>
      <c r="O106" s="77"/>
      <c r="P106" s="78"/>
      <c r="Q106" s="75"/>
      <c r="R106" s="74"/>
      <c r="S106" s="74"/>
      <c r="T106" s="68" t="str">
        <f>IF(Q106="","","-")</f>
        <v/>
      </c>
      <c r="U106" s="74"/>
      <c r="V106" s="74"/>
      <c r="W106" s="68" t="str">
        <f>IF(U106="","","-")</f>
        <v/>
      </c>
      <c r="X106" s="76"/>
      <c r="Y106" s="76"/>
      <c r="Z106" s="68" t="str">
        <f>IF(AA106="","","-")</f>
        <v/>
      </c>
      <c r="AA106" s="77"/>
      <c r="AB106" s="78"/>
      <c r="AC106" s="75"/>
      <c r="AD106" s="74"/>
      <c r="AE106" s="74"/>
      <c r="AF106" s="68" t="str">
        <f>IF(AC106="","","-")</f>
        <v/>
      </c>
      <c r="AG106" s="74"/>
      <c r="AH106" s="74"/>
      <c r="AI106" s="68" t="str">
        <f>IF(AG106="","","-")</f>
        <v/>
      </c>
      <c r="AJ106" s="76"/>
      <c r="AK106" s="76"/>
      <c r="AL106" s="68" t="str">
        <f>IF(AM106="","","-")</f>
        <v/>
      </c>
      <c r="AM106" s="77"/>
      <c r="AN106" s="78"/>
      <c r="AO106" s="75"/>
      <c r="AP106" s="74"/>
      <c r="AQ106" s="68" t="str">
        <f>IF(AO106="","","-")</f>
        <v/>
      </c>
      <c r="AR106" s="74"/>
      <c r="AS106" s="74"/>
      <c r="AT106" s="68" t="str">
        <f>IF(AR106="","","-")</f>
        <v/>
      </c>
      <c r="AU106" s="76"/>
      <c r="AV106" s="76"/>
      <c r="AW106" s="68" t="str">
        <f>IF(AX106="","","-")</f>
        <v/>
      </c>
      <c r="AX106" s="70"/>
    </row>
    <row r="107" spans="1:52" ht="24.75" customHeight="1" x14ac:dyDescent="0.15">
      <c r="A107" s="103" t="s">
        <v>548</v>
      </c>
      <c r="B107" s="103"/>
      <c r="C107" s="103"/>
      <c r="D107" s="103"/>
      <c r="E107" s="75" t="s">
        <v>558</v>
      </c>
      <c r="F107" s="74"/>
      <c r="G107" s="74"/>
      <c r="H107" s="68"/>
      <c r="I107" s="74"/>
      <c r="J107" s="74"/>
      <c r="K107" s="68"/>
      <c r="L107" s="76">
        <v>94</v>
      </c>
      <c r="M107" s="76"/>
      <c r="N107" s="68" t="str">
        <f>IF(O107="","","-")</f>
        <v/>
      </c>
      <c r="O107" s="77"/>
      <c r="P107" s="78"/>
      <c r="Q107" s="75"/>
      <c r="R107" s="74"/>
      <c r="S107" s="74"/>
      <c r="T107" s="68" t="str">
        <f>IF(Q107="","","-")</f>
        <v/>
      </c>
      <c r="U107" s="74"/>
      <c r="V107" s="74"/>
      <c r="W107" s="68" t="str">
        <f>IF(U107="","","-")</f>
        <v/>
      </c>
      <c r="X107" s="76"/>
      <c r="Y107" s="76"/>
      <c r="Z107" s="68" t="str">
        <f>IF(AA107="","","-")</f>
        <v/>
      </c>
      <c r="AA107" s="77"/>
      <c r="AB107" s="78"/>
      <c r="AC107" s="75"/>
      <c r="AD107" s="74"/>
      <c r="AE107" s="74"/>
      <c r="AF107" s="68" t="str">
        <f>IF(AC107="","","-")</f>
        <v/>
      </c>
      <c r="AG107" s="74"/>
      <c r="AH107" s="74"/>
      <c r="AI107" s="68" t="str">
        <f>IF(AG107="","","-")</f>
        <v/>
      </c>
      <c r="AJ107" s="76"/>
      <c r="AK107" s="76"/>
      <c r="AL107" s="68" t="str">
        <f>IF(AM107="","","-")</f>
        <v/>
      </c>
      <c r="AM107" s="77"/>
      <c r="AN107" s="78"/>
      <c r="AO107" s="75"/>
      <c r="AP107" s="74"/>
      <c r="AQ107" s="68" t="str">
        <f>IF(AO107="","","-")</f>
        <v/>
      </c>
      <c r="AR107" s="74"/>
      <c r="AS107" s="74"/>
      <c r="AT107" s="68" t="str">
        <f>IF(AR107="","","-")</f>
        <v/>
      </c>
      <c r="AU107" s="76"/>
      <c r="AV107" s="76"/>
      <c r="AW107" s="68" t="str">
        <f>IF(AX107="","","-")</f>
        <v/>
      </c>
      <c r="AX107" s="70"/>
    </row>
    <row r="108" spans="1:52" ht="24.75" customHeight="1" x14ac:dyDescent="0.15">
      <c r="A108" s="103" t="s">
        <v>345</v>
      </c>
      <c r="B108" s="103"/>
      <c r="C108" s="103"/>
      <c r="D108" s="103"/>
      <c r="E108" s="72">
        <v>2021</v>
      </c>
      <c r="F108" s="73"/>
      <c r="G108" s="74" t="s">
        <v>589</v>
      </c>
      <c r="H108" s="74"/>
      <c r="I108" s="74"/>
      <c r="J108" s="73">
        <v>20</v>
      </c>
      <c r="K108" s="73"/>
      <c r="L108" s="76">
        <v>107</v>
      </c>
      <c r="M108" s="76"/>
      <c r="N108" s="76"/>
      <c r="O108" s="73"/>
      <c r="P108" s="73"/>
      <c r="Q108" s="72"/>
      <c r="R108" s="73"/>
      <c r="S108" s="74"/>
      <c r="T108" s="74"/>
      <c r="U108" s="74"/>
      <c r="V108" s="73"/>
      <c r="W108" s="73"/>
      <c r="X108" s="76"/>
      <c r="Y108" s="76"/>
      <c r="Z108" s="76"/>
      <c r="AA108" s="73"/>
      <c r="AB108" s="154"/>
      <c r="AC108" s="72"/>
      <c r="AD108" s="73"/>
      <c r="AE108" s="74"/>
      <c r="AF108" s="74"/>
      <c r="AG108" s="74"/>
      <c r="AH108" s="73"/>
      <c r="AI108" s="73"/>
      <c r="AJ108" s="76"/>
      <c r="AK108" s="76"/>
      <c r="AL108" s="76"/>
      <c r="AM108" s="73"/>
      <c r="AN108" s="154"/>
      <c r="AO108" s="72"/>
      <c r="AP108" s="73"/>
      <c r="AQ108" s="74"/>
      <c r="AR108" s="74"/>
      <c r="AS108" s="74"/>
      <c r="AT108" s="73"/>
      <c r="AU108" s="73"/>
      <c r="AV108" s="76"/>
      <c r="AW108" s="76"/>
      <c r="AX108" s="70"/>
    </row>
    <row r="109" spans="1:52" ht="28.35" customHeight="1" x14ac:dyDescent="0.15">
      <c r="A109" s="155" t="s">
        <v>232</v>
      </c>
      <c r="B109" s="156"/>
      <c r="C109" s="156"/>
      <c r="D109" s="156"/>
      <c r="E109" s="156"/>
      <c r="F109" s="157"/>
      <c r="G109" s="56" t="s">
        <v>550</v>
      </c>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2" ht="28.35" customHeight="1" x14ac:dyDescent="0.15">
      <c r="A110" s="155"/>
      <c r="B110" s="156"/>
      <c r="C110" s="156"/>
      <c r="D110" s="156"/>
      <c r="E110" s="156"/>
      <c r="F110" s="15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2" ht="28.35" customHeight="1" x14ac:dyDescent="0.15">
      <c r="A111" s="155"/>
      <c r="B111" s="156"/>
      <c r="C111" s="156"/>
      <c r="D111" s="156"/>
      <c r="E111" s="156"/>
      <c r="F111" s="15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2" ht="28.35" customHeight="1" x14ac:dyDescent="0.15">
      <c r="A112" s="155"/>
      <c r="B112" s="156"/>
      <c r="C112" s="156"/>
      <c r="D112" s="156"/>
      <c r="E112" s="156"/>
      <c r="F112" s="15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7.75" customHeight="1" x14ac:dyDescent="0.15">
      <c r="A113" s="155"/>
      <c r="B113" s="156"/>
      <c r="C113" s="156"/>
      <c r="D113" s="156"/>
      <c r="E113" s="156"/>
      <c r="F113" s="157"/>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155"/>
      <c r="B114" s="156"/>
      <c r="C114" s="156"/>
      <c r="D114" s="156"/>
      <c r="E114" s="156"/>
      <c r="F114" s="157"/>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155"/>
      <c r="B115" s="156"/>
      <c r="C115" s="156"/>
      <c r="D115" s="156"/>
      <c r="E115" s="156"/>
      <c r="F115" s="157"/>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7.75" customHeight="1" x14ac:dyDescent="0.15">
      <c r="A116" s="155"/>
      <c r="B116" s="156"/>
      <c r="C116" s="156"/>
      <c r="D116" s="156"/>
      <c r="E116" s="156"/>
      <c r="F116" s="157"/>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155"/>
      <c r="B117" s="156"/>
      <c r="C117" s="156"/>
      <c r="D117" s="156"/>
      <c r="E117" s="156"/>
      <c r="F117" s="157"/>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155"/>
      <c r="B118" s="156"/>
      <c r="C118" s="156"/>
      <c r="D118" s="156"/>
      <c r="E118" s="156"/>
      <c r="F118" s="157"/>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155"/>
      <c r="B119" s="156"/>
      <c r="C119" s="156"/>
      <c r="D119" s="156"/>
      <c r="E119" s="156"/>
      <c r="F119" s="157"/>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155"/>
      <c r="B120" s="156"/>
      <c r="C120" s="156"/>
      <c r="D120" s="156"/>
      <c r="E120" s="156"/>
      <c r="F120" s="157"/>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55"/>
      <c r="B121" s="156"/>
      <c r="C121" s="156"/>
      <c r="D121" s="156"/>
      <c r="E121" s="156"/>
      <c r="F121" s="157"/>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7.75" customHeight="1" x14ac:dyDescent="0.15">
      <c r="A122" s="155"/>
      <c r="B122" s="156"/>
      <c r="C122" s="156"/>
      <c r="D122" s="156"/>
      <c r="E122" s="156"/>
      <c r="F122" s="157"/>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155"/>
      <c r="B123" s="156"/>
      <c r="C123" s="156"/>
      <c r="D123" s="156"/>
      <c r="E123" s="156"/>
      <c r="F123" s="157"/>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155"/>
      <c r="B124" s="156"/>
      <c r="C124" s="156"/>
      <c r="D124" s="156"/>
      <c r="E124" s="156"/>
      <c r="F124" s="157"/>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thickBot="1" x14ac:dyDescent="0.2">
      <c r="A125" s="158"/>
      <c r="B125" s="159"/>
      <c r="C125" s="159"/>
      <c r="D125" s="159"/>
      <c r="E125" s="159"/>
      <c r="F125" s="160"/>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8"/>
    </row>
    <row r="126" spans="1:50" ht="24.75" customHeight="1" x14ac:dyDescent="0.15">
      <c r="A126" s="161" t="s">
        <v>234</v>
      </c>
      <c r="B126" s="162"/>
      <c r="C126" s="162"/>
      <c r="D126" s="162"/>
      <c r="E126" s="162"/>
      <c r="F126" s="163"/>
      <c r="G126" s="142" t="s">
        <v>615</v>
      </c>
      <c r="H126" s="143"/>
      <c r="I126" s="143"/>
      <c r="J126" s="143"/>
      <c r="K126" s="143"/>
      <c r="L126" s="143"/>
      <c r="M126" s="143"/>
      <c r="N126" s="143"/>
      <c r="O126" s="143"/>
      <c r="P126" s="143"/>
      <c r="Q126" s="143"/>
      <c r="R126" s="143"/>
      <c r="S126" s="143"/>
      <c r="T126" s="143"/>
      <c r="U126" s="143"/>
      <c r="V126" s="143"/>
      <c r="W126" s="143"/>
      <c r="X126" s="143"/>
      <c r="Y126" s="143"/>
      <c r="Z126" s="143"/>
      <c r="AA126" s="143"/>
      <c r="AB126" s="144"/>
      <c r="AC126" s="142" t="s">
        <v>633</v>
      </c>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5"/>
    </row>
    <row r="127" spans="1:50" ht="24.75" customHeight="1" x14ac:dyDescent="0.15">
      <c r="A127" s="164"/>
      <c r="B127" s="165"/>
      <c r="C127" s="165"/>
      <c r="D127" s="165"/>
      <c r="E127" s="165"/>
      <c r="F127" s="166"/>
      <c r="G127" s="146" t="s">
        <v>15</v>
      </c>
      <c r="H127" s="147"/>
      <c r="I127" s="147"/>
      <c r="J127" s="147"/>
      <c r="K127" s="147"/>
      <c r="L127" s="148" t="s">
        <v>16</v>
      </c>
      <c r="M127" s="147"/>
      <c r="N127" s="147"/>
      <c r="O127" s="147"/>
      <c r="P127" s="147"/>
      <c r="Q127" s="147"/>
      <c r="R127" s="147"/>
      <c r="S127" s="147"/>
      <c r="T127" s="147"/>
      <c r="U127" s="147"/>
      <c r="V127" s="147"/>
      <c r="W127" s="147"/>
      <c r="X127" s="149"/>
      <c r="Y127" s="150" t="s">
        <v>17</v>
      </c>
      <c r="Z127" s="151"/>
      <c r="AA127" s="151"/>
      <c r="AB127" s="152"/>
      <c r="AC127" s="146" t="s">
        <v>15</v>
      </c>
      <c r="AD127" s="147"/>
      <c r="AE127" s="147"/>
      <c r="AF127" s="147"/>
      <c r="AG127" s="147"/>
      <c r="AH127" s="148" t="s">
        <v>16</v>
      </c>
      <c r="AI127" s="147"/>
      <c r="AJ127" s="147"/>
      <c r="AK127" s="147"/>
      <c r="AL127" s="147"/>
      <c r="AM127" s="147"/>
      <c r="AN127" s="147"/>
      <c r="AO127" s="147"/>
      <c r="AP127" s="147"/>
      <c r="AQ127" s="147"/>
      <c r="AR127" s="147"/>
      <c r="AS127" s="147"/>
      <c r="AT127" s="149"/>
      <c r="AU127" s="150" t="s">
        <v>17</v>
      </c>
      <c r="AV127" s="151"/>
      <c r="AW127" s="151"/>
      <c r="AX127" s="153"/>
    </row>
    <row r="128" spans="1:50" ht="24.75" customHeight="1" x14ac:dyDescent="0.15">
      <c r="A128" s="164"/>
      <c r="B128" s="165"/>
      <c r="C128" s="165"/>
      <c r="D128" s="165"/>
      <c r="E128" s="165"/>
      <c r="F128" s="166"/>
      <c r="G128" s="132" t="s">
        <v>631</v>
      </c>
      <c r="H128" s="133"/>
      <c r="I128" s="133"/>
      <c r="J128" s="133"/>
      <c r="K128" s="134"/>
      <c r="L128" s="135" t="s">
        <v>632</v>
      </c>
      <c r="M128" s="136"/>
      <c r="N128" s="136"/>
      <c r="O128" s="136"/>
      <c r="P128" s="136"/>
      <c r="Q128" s="136"/>
      <c r="R128" s="136"/>
      <c r="S128" s="136"/>
      <c r="T128" s="136"/>
      <c r="U128" s="136"/>
      <c r="V128" s="136"/>
      <c r="W128" s="136"/>
      <c r="X128" s="137"/>
      <c r="Y128" s="138">
        <v>1301</v>
      </c>
      <c r="Z128" s="139"/>
      <c r="AA128" s="139"/>
      <c r="AB128" s="140"/>
      <c r="AC128" s="132" t="s">
        <v>627</v>
      </c>
      <c r="AD128" s="133"/>
      <c r="AE128" s="133"/>
      <c r="AF128" s="133"/>
      <c r="AG128" s="134"/>
      <c r="AH128" s="135" t="s">
        <v>629</v>
      </c>
      <c r="AI128" s="136"/>
      <c r="AJ128" s="136"/>
      <c r="AK128" s="136"/>
      <c r="AL128" s="136"/>
      <c r="AM128" s="136"/>
      <c r="AN128" s="136"/>
      <c r="AO128" s="136"/>
      <c r="AP128" s="136"/>
      <c r="AQ128" s="136"/>
      <c r="AR128" s="136"/>
      <c r="AS128" s="136"/>
      <c r="AT128" s="137"/>
      <c r="AU128" s="138">
        <v>384</v>
      </c>
      <c r="AV128" s="139"/>
      <c r="AW128" s="139"/>
      <c r="AX128" s="141"/>
    </row>
    <row r="129" spans="1:51" ht="24.75" customHeight="1" x14ac:dyDescent="0.15">
      <c r="A129" s="164"/>
      <c r="B129" s="165"/>
      <c r="C129" s="165"/>
      <c r="D129" s="165"/>
      <c r="E129" s="165"/>
      <c r="F129" s="166"/>
      <c r="G129" s="122"/>
      <c r="H129" s="123"/>
      <c r="I129" s="123"/>
      <c r="J129" s="123"/>
      <c r="K129" s="124"/>
      <c r="L129" s="125"/>
      <c r="M129" s="126"/>
      <c r="N129" s="126"/>
      <c r="O129" s="126"/>
      <c r="P129" s="126"/>
      <c r="Q129" s="126"/>
      <c r="R129" s="126"/>
      <c r="S129" s="126"/>
      <c r="T129" s="126"/>
      <c r="U129" s="126"/>
      <c r="V129" s="126"/>
      <c r="W129" s="126"/>
      <c r="X129" s="127"/>
      <c r="Y129" s="128"/>
      <c r="Z129" s="129"/>
      <c r="AA129" s="129"/>
      <c r="AB129" s="130"/>
      <c r="AC129" s="122" t="s">
        <v>628</v>
      </c>
      <c r="AD129" s="123"/>
      <c r="AE129" s="123"/>
      <c r="AF129" s="123"/>
      <c r="AG129" s="124"/>
      <c r="AH129" s="125" t="s">
        <v>630</v>
      </c>
      <c r="AI129" s="126"/>
      <c r="AJ129" s="126"/>
      <c r="AK129" s="126"/>
      <c r="AL129" s="126"/>
      <c r="AM129" s="126"/>
      <c r="AN129" s="126"/>
      <c r="AO129" s="126"/>
      <c r="AP129" s="126"/>
      <c r="AQ129" s="126"/>
      <c r="AR129" s="126"/>
      <c r="AS129" s="126"/>
      <c r="AT129" s="127"/>
      <c r="AU129" s="128">
        <v>14</v>
      </c>
      <c r="AV129" s="129"/>
      <c r="AW129" s="129"/>
      <c r="AX129" s="131"/>
    </row>
    <row r="130" spans="1:51" ht="24.75" customHeight="1" thickBot="1" x14ac:dyDescent="0.2">
      <c r="A130" s="164"/>
      <c r="B130" s="165"/>
      <c r="C130" s="165"/>
      <c r="D130" s="165"/>
      <c r="E130" s="165"/>
      <c r="F130" s="166"/>
      <c r="G130" s="113" t="s">
        <v>18</v>
      </c>
      <c r="H130" s="114"/>
      <c r="I130" s="114"/>
      <c r="J130" s="114"/>
      <c r="K130" s="114"/>
      <c r="L130" s="115"/>
      <c r="M130" s="116"/>
      <c r="N130" s="116"/>
      <c r="O130" s="116"/>
      <c r="P130" s="116"/>
      <c r="Q130" s="116"/>
      <c r="R130" s="116"/>
      <c r="S130" s="116"/>
      <c r="T130" s="116"/>
      <c r="U130" s="116"/>
      <c r="V130" s="116"/>
      <c r="W130" s="116"/>
      <c r="X130" s="117"/>
      <c r="Y130" s="118">
        <f>SUM(Y128:AB129)</f>
        <v>1301</v>
      </c>
      <c r="Z130" s="119"/>
      <c r="AA130" s="119"/>
      <c r="AB130" s="120"/>
      <c r="AC130" s="113" t="s">
        <v>18</v>
      </c>
      <c r="AD130" s="114"/>
      <c r="AE130" s="114"/>
      <c r="AF130" s="114"/>
      <c r="AG130" s="114"/>
      <c r="AH130" s="115"/>
      <c r="AI130" s="116"/>
      <c r="AJ130" s="116"/>
      <c r="AK130" s="116"/>
      <c r="AL130" s="116"/>
      <c r="AM130" s="116"/>
      <c r="AN130" s="116"/>
      <c r="AO130" s="116"/>
      <c r="AP130" s="116"/>
      <c r="AQ130" s="116"/>
      <c r="AR130" s="116"/>
      <c r="AS130" s="116"/>
      <c r="AT130" s="117"/>
      <c r="AU130" s="118">
        <f>SUM(AU128:AX129)</f>
        <v>398</v>
      </c>
      <c r="AV130" s="119"/>
      <c r="AW130" s="119"/>
      <c r="AX130" s="121"/>
    </row>
    <row r="131" spans="1:51" ht="24.75" customHeight="1" x14ac:dyDescent="0.15">
      <c r="A131" s="164"/>
      <c r="B131" s="165"/>
      <c r="C131" s="165"/>
      <c r="D131" s="165"/>
      <c r="E131" s="165"/>
      <c r="F131" s="166"/>
      <c r="G131" s="142" t="s">
        <v>616</v>
      </c>
      <c r="H131" s="143"/>
      <c r="I131" s="143"/>
      <c r="J131" s="143"/>
      <c r="K131" s="143"/>
      <c r="L131" s="143"/>
      <c r="M131" s="143"/>
      <c r="N131" s="143"/>
      <c r="O131" s="143"/>
      <c r="P131" s="143"/>
      <c r="Q131" s="143"/>
      <c r="R131" s="143"/>
      <c r="S131" s="143"/>
      <c r="T131" s="143"/>
      <c r="U131" s="143"/>
      <c r="V131" s="143"/>
      <c r="W131" s="143"/>
      <c r="X131" s="143"/>
      <c r="Y131" s="143"/>
      <c r="Z131" s="143"/>
      <c r="AA131" s="143"/>
      <c r="AB131" s="144"/>
      <c r="AC131" s="142" t="s">
        <v>617</v>
      </c>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5"/>
      <c r="AY131">
        <f>COUNTA($G$133,$AC$133)</f>
        <v>2</v>
      </c>
    </row>
    <row r="132" spans="1:51" ht="24.75" customHeight="1" x14ac:dyDescent="0.15">
      <c r="A132" s="164"/>
      <c r="B132" s="165"/>
      <c r="C132" s="165"/>
      <c r="D132" s="165"/>
      <c r="E132" s="165"/>
      <c r="F132" s="166"/>
      <c r="G132" s="146" t="s">
        <v>15</v>
      </c>
      <c r="H132" s="147"/>
      <c r="I132" s="147"/>
      <c r="J132" s="147"/>
      <c r="K132" s="147"/>
      <c r="L132" s="148" t="s">
        <v>16</v>
      </c>
      <c r="M132" s="147"/>
      <c r="N132" s="147"/>
      <c r="O132" s="147"/>
      <c r="P132" s="147"/>
      <c r="Q132" s="147"/>
      <c r="R132" s="147"/>
      <c r="S132" s="147"/>
      <c r="T132" s="147"/>
      <c r="U132" s="147"/>
      <c r="V132" s="147"/>
      <c r="W132" s="147"/>
      <c r="X132" s="149"/>
      <c r="Y132" s="150" t="s">
        <v>17</v>
      </c>
      <c r="Z132" s="151"/>
      <c r="AA132" s="151"/>
      <c r="AB132" s="152"/>
      <c r="AC132" s="146" t="s">
        <v>15</v>
      </c>
      <c r="AD132" s="147"/>
      <c r="AE132" s="147"/>
      <c r="AF132" s="147"/>
      <c r="AG132" s="147"/>
      <c r="AH132" s="148" t="s">
        <v>16</v>
      </c>
      <c r="AI132" s="147"/>
      <c r="AJ132" s="147"/>
      <c r="AK132" s="147"/>
      <c r="AL132" s="147"/>
      <c r="AM132" s="147"/>
      <c r="AN132" s="147"/>
      <c r="AO132" s="147"/>
      <c r="AP132" s="147"/>
      <c r="AQ132" s="147"/>
      <c r="AR132" s="147"/>
      <c r="AS132" s="147"/>
      <c r="AT132" s="149"/>
      <c r="AU132" s="150" t="s">
        <v>17</v>
      </c>
      <c r="AV132" s="151"/>
      <c r="AW132" s="151"/>
      <c r="AX132" s="153"/>
      <c r="AY132">
        <f>$AY$131</f>
        <v>2</v>
      </c>
    </row>
    <row r="133" spans="1:51" ht="24.75" customHeight="1" x14ac:dyDescent="0.15">
      <c r="A133" s="164"/>
      <c r="B133" s="165"/>
      <c r="C133" s="165"/>
      <c r="D133" s="165"/>
      <c r="E133" s="165"/>
      <c r="F133" s="166"/>
      <c r="G133" s="132" t="s">
        <v>618</v>
      </c>
      <c r="H133" s="133"/>
      <c r="I133" s="133"/>
      <c r="J133" s="133"/>
      <c r="K133" s="134"/>
      <c r="L133" s="135" t="s">
        <v>621</v>
      </c>
      <c r="M133" s="136"/>
      <c r="N133" s="136"/>
      <c r="O133" s="136"/>
      <c r="P133" s="136"/>
      <c r="Q133" s="136"/>
      <c r="R133" s="136"/>
      <c r="S133" s="136"/>
      <c r="T133" s="136"/>
      <c r="U133" s="136"/>
      <c r="V133" s="136"/>
      <c r="W133" s="136"/>
      <c r="X133" s="137"/>
      <c r="Y133" s="138">
        <v>22</v>
      </c>
      <c r="Z133" s="139"/>
      <c r="AA133" s="139"/>
      <c r="AB133" s="140"/>
      <c r="AC133" s="132" t="s">
        <v>622</v>
      </c>
      <c r="AD133" s="133"/>
      <c r="AE133" s="133"/>
      <c r="AF133" s="133"/>
      <c r="AG133" s="134"/>
      <c r="AH133" s="135" t="s">
        <v>624</v>
      </c>
      <c r="AI133" s="136"/>
      <c r="AJ133" s="136"/>
      <c r="AK133" s="136"/>
      <c r="AL133" s="136"/>
      <c r="AM133" s="136"/>
      <c r="AN133" s="136"/>
      <c r="AO133" s="136"/>
      <c r="AP133" s="136"/>
      <c r="AQ133" s="136"/>
      <c r="AR133" s="136"/>
      <c r="AS133" s="136"/>
      <c r="AT133" s="137"/>
      <c r="AU133" s="138">
        <v>13</v>
      </c>
      <c r="AV133" s="139"/>
      <c r="AW133" s="139"/>
      <c r="AX133" s="141"/>
      <c r="AY133">
        <f>$AY$131</f>
        <v>2</v>
      </c>
    </row>
    <row r="134" spans="1:51" ht="24.75" customHeight="1" x14ac:dyDescent="0.15">
      <c r="A134" s="164"/>
      <c r="B134" s="165"/>
      <c r="C134" s="165"/>
      <c r="D134" s="165"/>
      <c r="E134" s="165"/>
      <c r="F134" s="166"/>
      <c r="G134" s="122" t="s">
        <v>619</v>
      </c>
      <c r="H134" s="123"/>
      <c r="I134" s="123"/>
      <c r="J134" s="123"/>
      <c r="K134" s="124"/>
      <c r="L134" s="125" t="s">
        <v>621</v>
      </c>
      <c r="M134" s="126"/>
      <c r="N134" s="126"/>
      <c r="O134" s="126"/>
      <c r="P134" s="126"/>
      <c r="Q134" s="126"/>
      <c r="R134" s="126"/>
      <c r="S134" s="126"/>
      <c r="T134" s="126"/>
      <c r="U134" s="126"/>
      <c r="V134" s="126"/>
      <c r="W134" s="126"/>
      <c r="X134" s="127"/>
      <c r="Y134" s="128">
        <v>6</v>
      </c>
      <c r="Z134" s="129"/>
      <c r="AA134" s="129"/>
      <c r="AB134" s="130"/>
      <c r="AC134" s="122" t="s">
        <v>623</v>
      </c>
      <c r="AD134" s="123"/>
      <c r="AE134" s="123"/>
      <c r="AF134" s="123"/>
      <c r="AG134" s="124"/>
      <c r="AH134" s="125" t="s">
        <v>625</v>
      </c>
      <c r="AI134" s="126"/>
      <c r="AJ134" s="126"/>
      <c r="AK134" s="126"/>
      <c r="AL134" s="126"/>
      <c r="AM134" s="126"/>
      <c r="AN134" s="126"/>
      <c r="AO134" s="126"/>
      <c r="AP134" s="126"/>
      <c r="AQ134" s="126"/>
      <c r="AR134" s="126"/>
      <c r="AS134" s="126"/>
      <c r="AT134" s="127"/>
      <c r="AU134" s="128">
        <v>1</v>
      </c>
      <c r="AV134" s="129"/>
      <c r="AW134" s="129"/>
      <c r="AX134" s="131"/>
      <c r="AY134">
        <f>$AY$131</f>
        <v>2</v>
      </c>
    </row>
    <row r="135" spans="1:51" ht="24.75" customHeight="1" x14ac:dyDescent="0.15">
      <c r="A135" s="164"/>
      <c r="B135" s="165"/>
      <c r="C135" s="165"/>
      <c r="D135" s="165"/>
      <c r="E135" s="165"/>
      <c r="F135" s="166"/>
      <c r="G135" s="122" t="s">
        <v>620</v>
      </c>
      <c r="H135" s="123"/>
      <c r="I135" s="123"/>
      <c r="J135" s="123"/>
      <c r="K135" s="124"/>
      <c r="L135" s="125" t="s">
        <v>621</v>
      </c>
      <c r="M135" s="126"/>
      <c r="N135" s="126"/>
      <c r="O135" s="126"/>
      <c r="P135" s="126"/>
      <c r="Q135" s="126"/>
      <c r="R135" s="126"/>
      <c r="S135" s="126"/>
      <c r="T135" s="126"/>
      <c r="U135" s="126"/>
      <c r="V135" s="126"/>
      <c r="W135" s="126"/>
      <c r="X135" s="127"/>
      <c r="Y135" s="128">
        <v>10</v>
      </c>
      <c r="Z135" s="129"/>
      <c r="AA135" s="129"/>
      <c r="AB135" s="130"/>
      <c r="AC135" s="122" t="s">
        <v>620</v>
      </c>
      <c r="AD135" s="123"/>
      <c r="AE135" s="123"/>
      <c r="AF135" s="123"/>
      <c r="AG135" s="124"/>
      <c r="AH135" s="125" t="s">
        <v>626</v>
      </c>
      <c r="AI135" s="126"/>
      <c r="AJ135" s="126"/>
      <c r="AK135" s="126"/>
      <c r="AL135" s="126"/>
      <c r="AM135" s="126"/>
      <c r="AN135" s="126"/>
      <c r="AO135" s="126"/>
      <c r="AP135" s="126"/>
      <c r="AQ135" s="126"/>
      <c r="AR135" s="126"/>
      <c r="AS135" s="126"/>
      <c r="AT135" s="127"/>
      <c r="AU135" s="128">
        <v>1</v>
      </c>
      <c r="AV135" s="129"/>
      <c r="AW135" s="129"/>
      <c r="AX135" s="131"/>
      <c r="AY135">
        <f>$AY$131</f>
        <v>2</v>
      </c>
    </row>
    <row r="136" spans="1:51" ht="24.75" customHeight="1" x14ac:dyDescent="0.15">
      <c r="A136" s="164"/>
      <c r="B136" s="165"/>
      <c r="C136" s="165"/>
      <c r="D136" s="165"/>
      <c r="E136" s="165"/>
      <c r="F136" s="166"/>
      <c r="G136" s="113" t="s">
        <v>18</v>
      </c>
      <c r="H136" s="114"/>
      <c r="I136" s="114"/>
      <c r="J136" s="114"/>
      <c r="K136" s="114"/>
      <c r="L136" s="115"/>
      <c r="M136" s="116"/>
      <c r="N136" s="116"/>
      <c r="O136" s="116"/>
      <c r="P136" s="116"/>
      <c r="Q136" s="116"/>
      <c r="R136" s="116"/>
      <c r="S136" s="116"/>
      <c r="T136" s="116"/>
      <c r="U136" s="116"/>
      <c r="V136" s="116"/>
      <c r="W136" s="116"/>
      <c r="X136" s="117"/>
      <c r="Y136" s="118">
        <f>SUM(Y133:AB135)</f>
        <v>38</v>
      </c>
      <c r="Z136" s="119"/>
      <c r="AA136" s="119"/>
      <c r="AB136" s="120"/>
      <c r="AC136" s="113" t="s">
        <v>18</v>
      </c>
      <c r="AD136" s="114"/>
      <c r="AE136" s="114"/>
      <c r="AF136" s="114"/>
      <c r="AG136" s="114"/>
      <c r="AH136" s="115"/>
      <c r="AI136" s="116"/>
      <c r="AJ136" s="116"/>
      <c r="AK136" s="116"/>
      <c r="AL136" s="116"/>
      <c r="AM136" s="116"/>
      <c r="AN136" s="116"/>
      <c r="AO136" s="116"/>
      <c r="AP136" s="116"/>
      <c r="AQ136" s="116"/>
      <c r="AR136" s="116"/>
      <c r="AS136" s="116"/>
      <c r="AT136" s="117"/>
      <c r="AU136" s="118">
        <f>SUM(AU133:AX135)</f>
        <v>15</v>
      </c>
      <c r="AV136" s="119"/>
      <c r="AW136" s="119"/>
      <c r="AX136" s="121"/>
      <c r="AY136">
        <f>$AY$131</f>
        <v>2</v>
      </c>
    </row>
    <row r="137" spans="1:51" ht="24.75" customHeight="1" x14ac:dyDescent="0.15">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24.75" customHeight="1" x14ac:dyDescent="0.15"/>
    <row r="139" spans="1:51" ht="24.75" customHeight="1" x14ac:dyDescent="0.15">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15">
      <c r="A140" s="9"/>
      <c r="B140" s="39" t="s">
        <v>215</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15">
      <c r="A141" s="101"/>
      <c r="B141" s="101"/>
      <c r="C141" s="101" t="s">
        <v>24</v>
      </c>
      <c r="D141" s="101"/>
      <c r="E141" s="101"/>
      <c r="F141" s="101"/>
      <c r="G141" s="101"/>
      <c r="H141" s="101"/>
      <c r="I141" s="101"/>
      <c r="J141" s="102" t="s">
        <v>182</v>
      </c>
      <c r="K141" s="103"/>
      <c r="L141" s="103"/>
      <c r="M141" s="103"/>
      <c r="N141" s="103"/>
      <c r="O141" s="103"/>
      <c r="P141" s="104" t="s">
        <v>25</v>
      </c>
      <c r="Q141" s="104"/>
      <c r="R141" s="104"/>
      <c r="S141" s="104"/>
      <c r="T141" s="104"/>
      <c r="U141" s="104"/>
      <c r="V141" s="104"/>
      <c r="W141" s="104"/>
      <c r="X141" s="104"/>
      <c r="Y141" s="105" t="s">
        <v>181</v>
      </c>
      <c r="Z141" s="106"/>
      <c r="AA141" s="106"/>
      <c r="AB141" s="106"/>
      <c r="AC141" s="102" t="s">
        <v>207</v>
      </c>
      <c r="AD141" s="102"/>
      <c r="AE141" s="102"/>
      <c r="AF141" s="102"/>
      <c r="AG141" s="102"/>
      <c r="AH141" s="105" t="s">
        <v>220</v>
      </c>
      <c r="AI141" s="101"/>
      <c r="AJ141" s="101"/>
      <c r="AK141" s="101"/>
      <c r="AL141" s="101" t="s">
        <v>19</v>
      </c>
      <c r="AM141" s="101"/>
      <c r="AN141" s="101"/>
      <c r="AO141" s="107"/>
      <c r="AP141" s="108" t="s">
        <v>183</v>
      </c>
      <c r="AQ141" s="108"/>
      <c r="AR141" s="108"/>
      <c r="AS141" s="108"/>
      <c r="AT141" s="108"/>
      <c r="AU141" s="108"/>
      <c r="AV141" s="108"/>
      <c r="AW141" s="108"/>
      <c r="AX141" s="108"/>
    </row>
    <row r="142" spans="1:51" ht="30" customHeight="1" x14ac:dyDescent="0.15">
      <c r="A142" s="89">
        <v>1</v>
      </c>
      <c r="B142" s="89">
        <v>1</v>
      </c>
      <c r="C142" s="90" t="s">
        <v>649</v>
      </c>
      <c r="D142" s="91"/>
      <c r="E142" s="91"/>
      <c r="F142" s="91"/>
      <c r="G142" s="91"/>
      <c r="H142" s="91"/>
      <c r="I142" s="91"/>
      <c r="J142" s="92">
        <v>2000012010019</v>
      </c>
      <c r="K142" s="93"/>
      <c r="L142" s="93"/>
      <c r="M142" s="93"/>
      <c r="N142" s="93"/>
      <c r="O142" s="93"/>
      <c r="P142" s="94" t="s">
        <v>634</v>
      </c>
      <c r="Q142" s="95"/>
      <c r="R142" s="95"/>
      <c r="S142" s="95"/>
      <c r="T142" s="95"/>
      <c r="U142" s="95"/>
      <c r="V142" s="95"/>
      <c r="W142" s="95"/>
      <c r="X142" s="95"/>
      <c r="Y142" s="96">
        <v>1301</v>
      </c>
      <c r="Z142" s="97"/>
      <c r="AA142" s="97"/>
      <c r="AB142" s="98"/>
      <c r="AC142" s="99" t="s">
        <v>636</v>
      </c>
      <c r="AD142" s="100"/>
      <c r="AE142" s="100"/>
      <c r="AF142" s="100"/>
      <c r="AG142" s="100"/>
      <c r="AH142" s="85" t="s">
        <v>637</v>
      </c>
      <c r="AI142" s="86"/>
      <c r="AJ142" s="86"/>
      <c r="AK142" s="86"/>
      <c r="AL142" s="85" t="s">
        <v>637</v>
      </c>
      <c r="AM142" s="86"/>
      <c r="AN142" s="86"/>
      <c r="AO142" s="86"/>
      <c r="AP142" s="87" t="s">
        <v>638</v>
      </c>
      <c r="AQ142" s="88"/>
      <c r="AR142" s="88"/>
      <c r="AS142" s="88"/>
      <c r="AT142" s="88"/>
      <c r="AU142" s="88"/>
      <c r="AV142" s="88"/>
      <c r="AW142" s="88"/>
      <c r="AX142" s="88"/>
    </row>
    <row r="143" spans="1:51" ht="24.75" customHeight="1" x14ac:dyDescent="0.15">
      <c r="A143" s="43"/>
      <c r="B143" s="43"/>
      <c r="C143" s="43"/>
      <c r="D143" s="43"/>
      <c r="E143" s="43"/>
      <c r="F143" s="43"/>
      <c r="G143" s="43"/>
      <c r="H143" s="43"/>
      <c r="I143" s="43"/>
      <c r="J143" s="44"/>
      <c r="K143" s="44"/>
      <c r="L143" s="44"/>
      <c r="M143" s="44"/>
      <c r="N143" s="44"/>
      <c r="O143" s="44"/>
      <c r="P143" s="45"/>
      <c r="Q143" s="45"/>
      <c r="R143" s="45"/>
      <c r="S143" s="45"/>
      <c r="T143" s="45"/>
      <c r="U143" s="45"/>
      <c r="V143" s="45"/>
      <c r="W143" s="45"/>
      <c r="X143" s="45"/>
      <c r="Y143" s="46"/>
      <c r="Z143" s="46"/>
      <c r="AA143" s="46"/>
      <c r="AB143" s="46"/>
      <c r="AC143" s="46"/>
      <c r="AD143" s="46"/>
      <c r="AE143" s="46"/>
      <c r="AF143" s="46"/>
      <c r="AG143" s="46"/>
      <c r="AH143" s="46"/>
      <c r="AI143" s="46"/>
      <c r="AJ143" s="46"/>
      <c r="AK143" s="46"/>
      <c r="AL143" s="46"/>
      <c r="AM143" s="46"/>
      <c r="AN143" s="46"/>
      <c r="AO143" s="46"/>
      <c r="AP143" s="45"/>
      <c r="AQ143" s="45"/>
      <c r="AR143" s="45"/>
      <c r="AS143" s="45"/>
      <c r="AT143" s="45"/>
      <c r="AU143" s="45"/>
      <c r="AV143" s="45"/>
      <c r="AW143" s="45"/>
      <c r="AX143" s="45"/>
      <c r="AY143">
        <f>COUNTA($C$146)</f>
        <v>1</v>
      </c>
    </row>
    <row r="144" spans="1:51" ht="24.75" customHeight="1" x14ac:dyDescent="0.15">
      <c r="A144" s="43"/>
      <c r="B144" s="47" t="s">
        <v>163</v>
      </c>
      <c r="C144" s="43"/>
      <c r="D144" s="43"/>
      <c r="E144" s="43"/>
      <c r="F144" s="43"/>
      <c r="G144" s="43"/>
      <c r="H144" s="43"/>
      <c r="I144" s="43"/>
      <c r="J144" s="43"/>
      <c r="K144" s="43"/>
      <c r="L144" s="43"/>
      <c r="M144" s="43"/>
      <c r="N144" s="43"/>
      <c r="O144" s="43"/>
      <c r="P144" s="48"/>
      <c r="Q144" s="48"/>
      <c r="R144" s="48"/>
      <c r="S144" s="48"/>
      <c r="T144" s="48"/>
      <c r="U144" s="48"/>
      <c r="V144" s="48"/>
      <c r="W144" s="48"/>
      <c r="X144" s="48"/>
      <c r="Y144" s="49"/>
      <c r="Z144" s="49"/>
      <c r="AA144" s="49"/>
      <c r="AB144" s="49"/>
      <c r="AC144" s="49"/>
      <c r="AD144" s="49"/>
      <c r="AE144" s="49"/>
      <c r="AF144" s="49"/>
      <c r="AG144" s="49"/>
      <c r="AH144" s="49"/>
      <c r="AI144" s="49"/>
      <c r="AJ144" s="49"/>
      <c r="AK144" s="49"/>
      <c r="AL144" s="49"/>
      <c r="AM144" s="49"/>
      <c r="AN144" s="49"/>
      <c r="AO144" s="49"/>
      <c r="AP144" s="48"/>
      <c r="AQ144" s="48"/>
      <c r="AR144" s="48"/>
      <c r="AS144" s="48"/>
      <c r="AT144" s="48"/>
      <c r="AU144" s="48"/>
      <c r="AV144" s="48"/>
      <c r="AW144" s="48"/>
      <c r="AX144" s="48"/>
      <c r="AY144">
        <f>$AY$143</f>
        <v>1</v>
      </c>
    </row>
    <row r="145" spans="1:51" ht="59.25" customHeight="1" x14ac:dyDescent="0.15">
      <c r="A145" s="101"/>
      <c r="B145" s="101"/>
      <c r="C145" s="101" t="s">
        <v>24</v>
      </c>
      <c r="D145" s="101"/>
      <c r="E145" s="101"/>
      <c r="F145" s="101"/>
      <c r="G145" s="101"/>
      <c r="H145" s="101"/>
      <c r="I145" s="101"/>
      <c r="J145" s="102" t="s">
        <v>182</v>
      </c>
      <c r="K145" s="103"/>
      <c r="L145" s="103"/>
      <c r="M145" s="103"/>
      <c r="N145" s="103"/>
      <c r="O145" s="103"/>
      <c r="P145" s="104" t="s">
        <v>25</v>
      </c>
      <c r="Q145" s="104"/>
      <c r="R145" s="104"/>
      <c r="S145" s="104"/>
      <c r="T145" s="104"/>
      <c r="U145" s="104"/>
      <c r="V145" s="104"/>
      <c r="W145" s="104"/>
      <c r="X145" s="104"/>
      <c r="Y145" s="105" t="s">
        <v>181</v>
      </c>
      <c r="Z145" s="106"/>
      <c r="AA145" s="106"/>
      <c r="AB145" s="106"/>
      <c r="AC145" s="102" t="s">
        <v>207</v>
      </c>
      <c r="AD145" s="102"/>
      <c r="AE145" s="102"/>
      <c r="AF145" s="102"/>
      <c r="AG145" s="102"/>
      <c r="AH145" s="105" t="s">
        <v>220</v>
      </c>
      <c r="AI145" s="101"/>
      <c r="AJ145" s="101"/>
      <c r="AK145" s="101"/>
      <c r="AL145" s="101" t="s">
        <v>19</v>
      </c>
      <c r="AM145" s="101"/>
      <c r="AN145" s="101"/>
      <c r="AO145" s="107"/>
      <c r="AP145" s="108" t="s">
        <v>183</v>
      </c>
      <c r="AQ145" s="108"/>
      <c r="AR145" s="108"/>
      <c r="AS145" s="108"/>
      <c r="AT145" s="108"/>
      <c r="AU145" s="108"/>
      <c r="AV145" s="108"/>
      <c r="AW145" s="108"/>
      <c r="AX145" s="108"/>
      <c r="AY145">
        <f>$AY$143</f>
        <v>1</v>
      </c>
    </row>
    <row r="146" spans="1:51" ht="30" customHeight="1" x14ac:dyDescent="0.15">
      <c r="A146" s="89">
        <v>1</v>
      </c>
      <c r="B146" s="89">
        <v>1</v>
      </c>
      <c r="C146" s="90" t="s">
        <v>639</v>
      </c>
      <c r="D146" s="91"/>
      <c r="E146" s="91"/>
      <c r="F146" s="91"/>
      <c r="G146" s="91"/>
      <c r="H146" s="91"/>
      <c r="I146" s="91"/>
      <c r="J146" s="92">
        <v>8000020473812</v>
      </c>
      <c r="K146" s="93"/>
      <c r="L146" s="93"/>
      <c r="M146" s="93"/>
      <c r="N146" s="93"/>
      <c r="O146" s="93"/>
      <c r="P146" s="94" t="s">
        <v>643</v>
      </c>
      <c r="Q146" s="95"/>
      <c r="R146" s="95"/>
      <c r="S146" s="95"/>
      <c r="T146" s="95"/>
      <c r="U146" s="95"/>
      <c r="V146" s="95"/>
      <c r="W146" s="95"/>
      <c r="X146" s="95"/>
      <c r="Y146" s="96">
        <f>397760/1000</f>
        <v>397.76</v>
      </c>
      <c r="Z146" s="97"/>
      <c r="AA146" s="97"/>
      <c r="AB146" s="98"/>
      <c r="AC146" s="99" t="s">
        <v>635</v>
      </c>
      <c r="AD146" s="100"/>
      <c r="AE146" s="100"/>
      <c r="AF146" s="100"/>
      <c r="AG146" s="100"/>
      <c r="AH146" s="85" t="s">
        <v>637</v>
      </c>
      <c r="AI146" s="86"/>
      <c r="AJ146" s="86"/>
      <c r="AK146" s="86"/>
      <c r="AL146" s="85" t="s">
        <v>637</v>
      </c>
      <c r="AM146" s="86"/>
      <c r="AN146" s="86"/>
      <c r="AO146" s="86"/>
      <c r="AP146" s="87" t="s">
        <v>638</v>
      </c>
      <c r="AQ146" s="88"/>
      <c r="AR146" s="88"/>
      <c r="AS146" s="88"/>
      <c r="AT146" s="88"/>
      <c r="AU146" s="88"/>
      <c r="AV146" s="88"/>
      <c r="AW146" s="88"/>
      <c r="AX146" s="88"/>
      <c r="AY146">
        <f>$AY$143</f>
        <v>1</v>
      </c>
    </row>
    <row r="147" spans="1:51" ht="30" customHeight="1" x14ac:dyDescent="0.15">
      <c r="A147" s="89">
        <v>2</v>
      </c>
      <c r="B147" s="89">
        <v>1</v>
      </c>
      <c r="C147" s="90" t="s">
        <v>641</v>
      </c>
      <c r="D147" s="91"/>
      <c r="E147" s="91"/>
      <c r="F147" s="91"/>
      <c r="G147" s="91"/>
      <c r="H147" s="91"/>
      <c r="I147" s="91"/>
      <c r="J147" s="92">
        <v>9000020473588</v>
      </c>
      <c r="K147" s="93"/>
      <c r="L147" s="93"/>
      <c r="M147" s="93"/>
      <c r="N147" s="93"/>
      <c r="O147" s="93"/>
      <c r="P147" s="94" t="s">
        <v>643</v>
      </c>
      <c r="Q147" s="95"/>
      <c r="R147" s="95"/>
      <c r="S147" s="95"/>
      <c r="T147" s="95"/>
      <c r="U147" s="95"/>
      <c r="V147" s="95"/>
      <c r="W147" s="95"/>
      <c r="X147" s="95"/>
      <c r="Y147" s="96">
        <f>393717/1000</f>
        <v>393.71699999999998</v>
      </c>
      <c r="Z147" s="97"/>
      <c r="AA147" s="97"/>
      <c r="AB147" s="98"/>
      <c r="AC147" s="99" t="s">
        <v>635</v>
      </c>
      <c r="AD147" s="100"/>
      <c r="AE147" s="100"/>
      <c r="AF147" s="100"/>
      <c r="AG147" s="100"/>
      <c r="AH147" s="85" t="s">
        <v>637</v>
      </c>
      <c r="AI147" s="86"/>
      <c r="AJ147" s="86"/>
      <c r="AK147" s="86"/>
      <c r="AL147" s="85" t="s">
        <v>637</v>
      </c>
      <c r="AM147" s="86"/>
      <c r="AN147" s="86"/>
      <c r="AO147" s="86"/>
      <c r="AP147" s="87" t="s">
        <v>638</v>
      </c>
      <c r="AQ147" s="88"/>
      <c r="AR147" s="88"/>
      <c r="AS147" s="88"/>
      <c r="AT147" s="88"/>
      <c r="AU147" s="88"/>
      <c r="AV147" s="88"/>
      <c r="AW147" s="88"/>
      <c r="AX147" s="88"/>
      <c r="AY147">
        <f>COUNTA($C$147)</f>
        <v>1</v>
      </c>
    </row>
    <row r="148" spans="1:51" ht="30" customHeight="1" x14ac:dyDescent="0.15">
      <c r="A148" s="89">
        <v>3</v>
      </c>
      <c r="B148" s="89">
        <v>1</v>
      </c>
      <c r="C148" s="90" t="s">
        <v>640</v>
      </c>
      <c r="D148" s="91"/>
      <c r="E148" s="91"/>
      <c r="F148" s="91"/>
      <c r="G148" s="91"/>
      <c r="H148" s="91"/>
      <c r="I148" s="91"/>
      <c r="J148" s="92">
        <v>5000020473600</v>
      </c>
      <c r="K148" s="93"/>
      <c r="L148" s="93"/>
      <c r="M148" s="93"/>
      <c r="N148" s="93"/>
      <c r="O148" s="93"/>
      <c r="P148" s="94" t="s">
        <v>643</v>
      </c>
      <c r="Q148" s="95"/>
      <c r="R148" s="95"/>
      <c r="S148" s="95"/>
      <c r="T148" s="95"/>
      <c r="U148" s="95"/>
      <c r="V148" s="95"/>
      <c r="W148" s="95"/>
      <c r="X148" s="95"/>
      <c r="Y148" s="96">
        <f>283190/1000</f>
        <v>283.19</v>
      </c>
      <c r="Z148" s="97"/>
      <c r="AA148" s="97"/>
      <c r="AB148" s="98"/>
      <c r="AC148" s="99" t="s">
        <v>635</v>
      </c>
      <c r="AD148" s="100"/>
      <c r="AE148" s="100"/>
      <c r="AF148" s="100"/>
      <c r="AG148" s="100"/>
      <c r="AH148" s="85" t="s">
        <v>637</v>
      </c>
      <c r="AI148" s="86"/>
      <c r="AJ148" s="86"/>
      <c r="AK148" s="86"/>
      <c r="AL148" s="85" t="s">
        <v>637</v>
      </c>
      <c r="AM148" s="86"/>
      <c r="AN148" s="86"/>
      <c r="AO148" s="86"/>
      <c r="AP148" s="87" t="s">
        <v>638</v>
      </c>
      <c r="AQ148" s="88"/>
      <c r="AR148" s="88"/>
      <c r="AS148" s="88"/>
      <c r="AT148" s="88"/>
      <c r="AU148" s="88"/>
      <c r="AV148" s="88"/>
      <c r="AW148" s="88"/>
      <c r="AX148" s="88"/>
      <c r="AY148">
        <f>COUNTA($C$148)</f>
        <v>1</v>
      </c>
    </row>
    <row r="149" spans="1:51" ht="30" customHeight="1" x14ac:dyDescent="0.15">
      <c r="A149" s="89">
        <v>4</v>
      </c>
      <c r="B149" s="89">
        <v>1</v>
      </c>
      <c r="C149" s="90" t="s">
        <v>642</v>
      </c>
      <c r="D149" s="91"/>
      <c r="E149" s="91"/>
      <c r="F149" s="91"/>
      <c r="G149" s="91"/>
      <c r="H149" s="91"/>
      <c r="I149" s="91"/>
      <c r="J149" s="92">
        <v>7000020473821</v>
      </c>
      <c r="K149" s="93"/>
      <c r="L149" s="93"/>
      <c r="M149" s="93"/>
      <c r="N149" s="93"/>
      <c r="O149" s="93"/>
      <c r="P149" s="94" t="s">
        <v>643</v>
      </c>
      <c r="Q149" s="95"/>
      <c r="R149" s="95"/>
      <c r="S149" s="95"/>
      <c r="T149" s="95"/>
      <c r="U149" s="95"/>
      <c r="V149" s="95"/>
      <c r="W149" s="95"/>
      <c r="X149" s="95"/>
      <c r="Y149" s="96">
        <f>154656/1000</f>
        <v>154.65600000000001</v>
      </c>
      <c r="Z149" s="97"/>
      <c r="AA149" s="97"/>
      <c r="AB149" s="98"/>
      <c r="AC149" s="99" t="s">
        <v>635</v>
      </c>
      <c r="AD149" s="100"/>
      <c r="AE149" s="100"/>
      <c r="AF149" s="100"/>
      <c r="AG149" s="100"/>
      <c r="AH149" s="85" t="s">
        <v>637</v>
      </c>
      <c r="AI149" s="86"/>
      <c r="AJ149" s="86"/>
      <c r="AK149" s="86"/>
      <c r="AL149" s="85" t="s">
        <v>637</v>
      </c>
      <c r="AM149" s="86"/>
      <c r="AN149" s="86"/>
      <c r="AO149" s="86"/>
      <c r="AP149" s="87" t="s">
        <v>638</v>
      </c>
      <c r="AQ149" s="88"/>
      <c r="AR149" s="88"/>
      <c r="AS149" s="88"/>
      <c r="AT149" s="88"/>
      <c r="AU149" s="88"/>
      <c r="AV149" s="88"/>
      <c r="AW149" s="88"/>
      <c r="AX149" s="88"/>
      <c r="AY149">
        <f>COUNTA($C$149)</f>
        <v>1</v>
      </c>
    </row>
    <row r="150" spans="1:51" ht="24.75" customHeight="1" x14ac:dyDescent="0.15">
      <c r="A150" s="50"/>
      <c r="B150" s="50"/>
      <c r="C150" s="50"/>
      <c r="D150" s="50"/>
      <c r="E150" s="50"/>
      <c r="F150" s="50"/>
      <c r="G150" s="50"/>
      <c r="H150" s="50"/>
      <c r="I150" s="50"/>
      <c r="J150" s="50"/>
      <c r="K150" s="50"/>
      <c r="L150" s="50"/>
      <c r="M150" s="50"/>
      <c r="N150" s="50"/>
      <c r="O150" s="50"/>
      <c r="P150" s="51"/>
      <c r="Q150" s="51"/>
      <c r="R150" s="51"/>
      <c r="S150" s="51"/>
      <c r="T150" s="51"/>
      <c r="U150" s="51"/>
      <c r="V150" s="51"/>
      <c r="W150" s="51"/>
      <c r="X150" s="51"/>
      <c r="Y150" s="52"/>
      <c r="Z150" s="52"/>
      <c r="AA150" s="52"/>
      <c r="AB150" s="52"/>
      <c r="AC150" s="52"/>
      <c r="AD150" s="52"/>
      <c r="AE150" s="52"/>
      <c r="AF150" s="52"/>
      <c r="AG150" s="52"/>
      <c r="AH150" s="52"/>
      <c r="AI150" s="52"/>
      <c r="AJ150" s="52"/>
      <c r="AK150" s="52"/>
      <c r="AL150" s="52"/>
      <c r="AM150" s="52"/>
      <c r="AN150" s="52"/>
      <c r="AO150" s="52"/>
      <c r="AP150" s="51"/>
      <c r="AQ150" s="51"/>
      <c r="AR150" s="51"/>
      <c r="AS150" s="51"/>
      <c r="AT150" s="51"/>
      <c r="AU150" s="51"/>
      <c r="AV150" s="51"/>
      <c r="AW150" s="51"/>
      <c r="AX150" s="51"/>
      <c r="AY150">
        <f>COUNTA($C$153)</f>
        <v>1</v>
      </c>
    </row>
    <row r="151" spans="1:51" ht="24.75" customHeight="1" x14ac:dyDescent="0.15">
      <c r="A151" s="43"/>
      <c r="B151" s="47" t="s">
        <v>200</v>
      </c>
      <c r="C151" s="43"/>
      <c r="D151" s="43"/>
      <c r="E151" s="43"/>
      <c r="F151" s="43"/>
      <c r="G151" s="43"/>
      <c r="H151" s="43"/>
      <c r="I151" s="43"/>
      <c r="J151" s="43"/>
      <c r="K151" s="43"/>
      <c r="L151" s="43"/>
      <c r="M151" s="43"/>
      <c r="N151" s="43"/>
      <c r="O151" s="43"/>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$AY$150</f>
        <v>1</v>
      </c>
    </row>
    <row r="152" spans="1:51" ht="59.25" customHeight="1" x14ac:dyDescent="0.15">
      <c r="A152" s="101"/>
      <c r="B152" s="101"/>
      <c r="C152" s="101" t="s">
        <v>24</v>
      </c>
      <c r="D152" s="101"/>
      <c r="E152" s="101"/>
      <c r="F152" s="101"/>
      <c r="G152" s="101"/>
      <c r="H152" s="101"/>
      <c r="I152" s="101"/>
      <c r="J152" s="102" t="s">
        <v>182</v>
      </c>
      <c r="K152" s="103"/>
      <c r="L152" s="103"/>
      <c r="M152" s="103"/>
      <c r="N152" s="103"/>
      <c r="O152" s="103"/>
      <c r="P152" s="104" t="s">
        <v>25</v>
      </c>
      <c r="Q152" s="104"/>
      <c r="R152" s="104"/>
      <c r="S152" s="104"/>
      <c r="T152" s="104"/>
      <c r="U152" s="104"/>
      <c r="V152" s="104"/>
      <c r="W152" s="104"/>
      <c r="X152" s="104"/>
      <c r="Y152" s="105" t="s">
        <v>181</v>
      </c>
      <c r="Z152" s="106"/>
      <c r="AA152" s="106"/>
      <c r="AB152" s="106"/>
      <c r="AC152" s="102" t="s">
        <v>207</v>
      </c>
      <c r="AD152" s="102"/>
      <c r="AE152" s="102"/>
      <c r="AF152" s="102"/>
      <c r="AG152" s="102"/>
      <c r="AH152" s="105" t="s">
        <v>220</v>
      </c>
      <c r="AI152" s="101"/>
      <c r="AJ152" s="101"/>
      <c r="AK152" s="101"/>
      <c r="AL152" s="101" t="s">
        <v>19</v>
      </c>
      <c r="AM152" s="101"/>
      <c r="AN152" s="101"/>
      <c r="AO152" s="107"/>
      <c r="AP152" s="108" t="s">
        <v>183</v>
      </c>
      <c r="AQ152" s="108"/>
      <c r="AR152" s="108"/>
      <c r="AS152" s="108"/>
      <c r="AT152" s="108"/>
      <c r="AU152" s="108"/>
      <c r="AV152" s="108"/>
      <c r="AW152" s="108"/>
      <c r="AX152" s="108"/>
      <c r="AY152">
        <f>$AY$150</f>
        <v>1</v>
      </c>
    </row>
    <row r="153" spans="1:51" ht="50.25" customHeight="1" x14ac:dyDescent="0.15">
      <c r="A153" s="89">
        <v>1</v>
      </c>
      <c r="B153" s="89">
        <v>1</v>
      </c>
      <c r="C153" s="90" t="s">
        <v>644</v>
      </c>
      <c r="D153" s="91"/>
      <c r="E153" s="91"/>
      <c r="F153" s="91"/>
      <c r="G153" s="91"/>
      <c r="H153" s="91"/>
      <c r="I153" s="91"/>
      <c r="J153" s="92">
        <v>2010005019116</v>
      </c>
      <c r="K153" s="93"/>
      <c r="L153" s="93"/>
      <c r="M153" s="93"/>
      <c r="N153" s="93"/>
      <c r="O153" s="93"/>
      <c r="P153" s="94" t="s">
        <v>645</v>
      </c>
      <c r="Q153" s="95"/>
      <c r="R153" s="95"/>
      <c r="S153" s="95"/>
      <c r="T153" s="95"/>
      <c r="U153" s="95"/>
      <c r="V153" s="95"/>
      <c r="W153" s="95"/>
      <c r="X153" s="95"/>
      <c r="Y153" s="96">
        <v>38.4</v>
      </c>
      <c r="Z153" s="97"/>
      <c r="AA153" s="97"/>
      <c r="AB153" s="98"/>
      <c r="AC153" s="99" t="s">
        <v>222</v>
      </c>
      <c r="AD153" s="100"/>
      <c r="AE153" s="100"/>
      <c r="AF153" s="100"/>
      <c r="AG153" s="100"/>
      <c r="AH153" s="112">
        <v>1</v>
      </c>
      <c r="AI153" s="86"/>
      <c r="AJ153" s="86"/>
      <c r="AK153" s="86"/>
      <c r="AL153" s="109"/>
      <c r="AM153" s="110"/>
      <c r="AN153" s="110"/>
      <c r="AO153" s="111"/>
      <c r="AP153" s="87"/>
      <c r="AQ153" s="88"/>
      <c r="AR153" s="88"/>
      <c r="AS153" s="88"/>
      <c r="AT153" s="88"/>
      <c r="AU153" s="88"/>
      <c r="AV153" s="88"/>
      <c r="AW153" s="88"/>
      <c r="AX153" s="88"/>
      <c r="AY153">
        <f>$AY$150</f>
        <v>1</v>
      </c>
    </row>
    <row r="154" spans="1:51" ht="24.75" customHeight="1" x14ac:dyDescent="0.15">
      <c r="A154" s="50"/>
      <c r="B154" s="50"/>
      <c r="C154" s="50"/>
      <c r="D154" s="50"/>
      <c r="E154" s="50"/>
      <c r="F154" s="50"/>
      <c r="G154" s="50"/>
      <c r="H154" s="50"/>
      <c r="I154" s="50"/>
      <c r="J154" s="50"/>
      <c r="K154" s="50"/>
      <c r="L154" s="50"/>
      <c r="M154" s="50"/>
      <c r="N154" s="50"/>
      <c r="O154" s="50"/>
      <c r="P154" s="51"/>
      <c r="Q154" s="51"/>
      <c r="R154" s="51"/>
      <c r="S154" s="51"/>
      <c r="T154" s="51"/>
      <c r="U154" s="51"/>
      <c r="V154" s="51"/>
      <c r="W154" s="51"/>
      <c r="X154" s="51"/>
      <c r="Y154" s="52"/>
      <c r="Z154" s="52"/>
      <c r="AA154" s="52"/>
      <c r="AB154" s="52"/>
      <c r="AC154" s="52"/>
      <c r="AD154" s="52"/>
      <c r="AE154" s="52"/>
      <c r="AF154" s="52"/>
      <c r="AG154" s="52"/>
      <c r="AH154" s="52"/>
      <c r="AI154" s="52"/>
      <c r="AJ154" s="52"/>
      <c r="AK154" s="52"/>
      <c r="AL154" s="52"/>
      <c r="AM154" s="52"/>
      <c r="AN154" s="52"/>
      <c r="AO154" s="52"/>
      <c r="AP154" s="51"/>
      <c r="AQ154" s="51"/>
      <c r="AR154" s="51"/>
      <c r="AS154" s="51"/>
      <c r="AT154" s="51"/>
      <c r="AU154" s="51"/>
      <c r="AV154" s="51"/>
      <c r="AW154" s="51"/>
      <c r="AX154" s="51"/>
      <c r="AY154">
        <f>COUNTA($C$157)</f>
        <v>1</v>
      </c>
    </row>
    <row r="155" spans="1:51" ht="24.75" customHeight="1" x14ac:dyDescent="0.15">
      <c r="A155" s="43"/>
      <c r="B155" s="47" t="s">
        <v>164</v>
      </c>
      <c r="C155" s="43"/>
      <c r="D155" s="43"/>
      <c r="E155" s="43"/>
      <c r="F155" s="43"/>
      <c r="G155" s="43"/>
      <c r="H155" s="43"/>
      <c r="I155" s="43"/>
      <c r="J155" s="43"/>
      <c r="K155" s="43"/>
      <c r="L155" s="43"/>
      <c r="M155" s="43"/>
      <c r="N155" s="43"/>
      <c r="O155" s="43"/>
      <c r="P155" s="48"/>
      <c r="Q155" s="48"/>
      <c r="R155" s="48"/>
      <c r="S155" s="48"/>
      <c r="T155" s="48"/>
      <c r="U155" s="48"/>
      <c r="V155" s="48"/>
      <c r="W155" s="48"/>
      <c r="X155" s="48"/>
      <c r="Y155" s="49"/>
      <c r="Z155" s="49"/>
      <c r="AA155" s="49"/>
      <c r="AB155" s="49"/>
      <c r="AC155" s="49"/>
      <c r="AD155" s="49"/>
      <c r="AE155" s="49"/>
      <c r="AF155" s="49"/>
      <c r="AG155" s="49"/>
      <c r="AH155" s="49"/>
      <c r="AI155" s="49"/>
      <c r="AJ155" s="49"/>
      <c r="AK155" s="49"/>
      <c r="AL155" s="49"/>
      <c r="AM155" s="49"/>
      <c r="AN155" s="49"/>
      <c r="AO155" s="49"/>
      <c r="AP155" s="48"/>
      <c r="AQ155" s="48"/>
      <c r="AR155" s="48"/>
      <c r="AS155" s="48"/>
      <c r="AT155" s="48"/>
      <c r="AU155" s="48"/>
      <c r="AV155" s="48"/>
      <c r="AW155" s="48"/>
      <c r="AX155" s="48"/>
      <c r="AY155">
        <f>$AY$154</f>
        <v>1</v>
      </c>
    </row>
    <row r="156" spans="1:51" ht="59.25" customHeight="1" x14ac:dyDescent="0.15">
      <c r="A156" s="101"/>
      <c r="B156" s="101"/>
      <c r="C156" s="101" t="s">
        <v>24</v>
      </c>
      <c r="D156" s="101"/>
      <c r="E156" s="101"/>
      <c r="F156" s="101"/>
      <c r="G156" s="101"/>
      <c r="H156" s="101"/>
      <c r="I156" s="101"/>
      <c r="J156" s="102" t="s">
        <v>182</v>
      </c>
      <c r="K156" s="103"/>
      <c r="L156" s="103"/>
      <c r="M156" s="103"/>
      <c r="N156" s="103"/>
      <c r="O156" s="103"/>
      <c r="P156" s="104" t="s">
        <v>25</v>
      </c>
      <c r="Q156" s="104"/>
      <c r="R156" s="104"/>
      <c r="S156" s="104"/>
      <c r="T156" s="104"/>
      <c r="U156" s="104"/>
      <c r="V156" s="104"/>
      <c r="W156" s="104"/>
      <c r="X156" s="104"/>
      <c r="Y156" s="105" t="s">
        <v>181</v>
      </c>
      <c r="Z156" s="106"/>
      <c r="AA156" s="106"/>
      <c r="AB156" s="106"/>
      <c r="AC156" s="102" t="s">
        <v>207</v>
      </c>
      <c r="AD156" s="102"/>
      <c r="AE156" s="102"/>
      <c r="AF156" s="102"/>
      <c r="AG156" s="102"/>
      <c r="AH156" s="105" t="s">
        <v>220</v>
      </c>
      <c r="AI156" s="101"/>
      <c r="AJ156" s="101"/>
      <c r="AK156" s="101"/>
      <c r="AL156" s="101" t="s">
        <v>19</v>
      </c>
      <c r="AM156" s="101"/>
      <c r="AN156" s="101"/>
      <c r="AO156" s="107"/>
      <c r="AP156" s="108" t="s">
        <v>183</v>
      </c>
      <c r="AQ156" s="108"/>
      <c r="AR156" s="108"/>
      <c r="AS156" s="108"/>
      <c r="AT156" s="108"/>
      <c r="AU156" s="108"/>
      <c r="AV156" s="108"/>
      <c r="AW156" s="108"/>
      <c r="AX156" s="108"/>
      <c r="AY156">
        <f>$AY$154</f>
        <v>1</v>
      </c>
    </row>
    <row r="157" spans="1:51" ht="30" customHeight="1" x14ac:dyDescent="0.15">
      <c r="A157" s="89">
        <v>1</v>
      </c>
      <c r="B157" s="89">
        <v>1</v>
      </c>
      <c r="C157" s="90" t="s">
        <v>646</v>
      </c>
      <c r="D157" s="91"/>
      <c r="E157" s="91"/>
      <c r="F157" s="91"/>
      <c r="G157" s="91"/>
      <c r="H157" s="91"/>
      <c r="I157" s="91"/>
      <c r="J157" s="92">
        <v>9360005000785</v>
      </c>
      <c r="K157" s="93"/>
      <c r="L157" s="93"/>
      <c r="M157" s="93"/>
      <c r="N157" s="93"/>
      <c r="O157" s="93"/>
      <c r="P157" s="94" t="s">
        <v>647</v>
      </c>
      <c r="Q157" s="95"/>
      <c r="R157" s="95"/>
      <c r="S157" s="95"/>
      <c r="T157" s="95"/>
      <c r="U157" s="95"/>
      <c r="V157" s="95"/>
      <c r="W157" s="95"/>
      <c r="X157" s="95"/>
      <c r="Y157" s="96">
        <v>14.722</v>
      </c>
      <c r="Z157" s="97"/>
      <c r="AA157" s="97"/>
      <c r="AB157" s="98"/>
      <c r="AC157" s="99" t="s">
        <v>635</v>
      </c>
      <c r="AD157" s="100"/>
      <c r="AE157" s="100"/>
      <c r="AF157" s="100"/>
      <c r="AG157" s="100"/>
      <c r="AH157" s="85" t="s">
        <v>637</v>
      </c>
      <c r="AI157" s="86"/>
      <c r="AJ157" s="86"/>
      <c r="AK157" s="86"/>
      <c r="AL157" s="85" t="s">
        <v>637</v>
      </c>
      <c r="AM157" s="86"/>
      <c r="AN157" s="86"/>
      <c r="AO157" s="86"/>
      <c r="AP157" s="87" t="s">
        <v>638</v>
      </c>
      <c r="AQ157" s="88"/>
      <c r="AR157" s="88"/>
      <c r="AS157" s="88"/>
      <c r="AT157" s="88"/>
      <c r="AU157" s="88"/>
      <c r="AV157" s="88"/>
      <c r="AW157" s="88"/>
      <c r="AX157" s="88"/>
      <c r="AY157">
        <f>$AY$154</f>
        <v>1</v>
      </c>
    </row>
    <row r="158" spans="1:51" ht="30" customHeight="1" x14ac:dyDescent="0.15">
      <c r="A158" s="89">
        <v>2</v>
      </c>
      <c r="B158" s="89">
        <v>1</v>
      </c>
      <c r="C158" s="90" t="s">
        <v>667</v>
      </c>
      <c r="D158" s="91"/>
      <c r="E158" s="91"/>
      <c r="F158" s="91"/>
      <c r="G158" s="91"/>
      <c r="H158" s="91"/>
      <c r="I158" s="91"/>
      <c r="J158" s="92">
        <v>6360001008439</v>
      </c>
      <c r="K158" s="93"/>
      <c r="L158" s="93"/>
      <c r="M158" s="93"/>
      <c r="N158" s="93"/>
      <c r="O158" s="93"/>
      <c r="P158" s="94" t="s">
        <v>647</v>
      </c>
      <c r="Q158" s="95"/>
      <c r="R158" s="95"/>
      <c r="S158" s="95"/>
      <c r="T158" s="95"/>
      <c r="U158" s="95"/>
      <c r="V158" s="95"/>
      <c r="W158" s="95"/>
      <c r="X158" s="95"/>
      <c r="Y158" s="96">
        <v>5.6989999999999998</v>
      </c>
      <c r="Z158" s="97"/>
      <c r="AA158" s="97"/>
      <c r="AB158" s="98"/>
      <c r="AC158" s="99" t="s">
        <v>635</v>
      </c>
      <c r="AD158" s="100"/>
      <c r="AE158" s="100"/>
      <c r="AF158" s="100"/>
      <c r="AG158" s="100"/>
      <c r="AH158" s="85" t="s">
        <v>637</v>
      </c>
      <c r="AI158" s="86"/>
      <c r="AJ158" s="86"/>
      <c r="AK158" s="86"/>
      <c r="AL158" s="85" t="s">
        <v>637</v>
      </c>
      <c r="AM158" s="86"/>
      <c r="AN158" s="86"/>
      <c r="AO158" s="86"/>
      <c r="AP158" s="87" t="s">
        <v>638</v>
      </c>
      <c r="AQ158" s="88"/>
      <c r="AR158" s="88"/>
      <c r="AS158" s="88"/>
      <c r="AT158" s="88"/>
      <c r="AU158" s="88"/>
      <c r="AV158" s="88"/>
      <c r="AW158" s="88"/>
      <c r="AX158" s="88"/>
      <c r="AY158">
        <f>COUNTA($C$158)</f>
        <v>1</v>
      </c>
    </row>
    <row r="159" spans="1:51" ht="30" customHeight="1" x14ac:dyDescent="0.15">
      <c r="A159" s="89">
        <v>3</v>
      </c>
      <c r="B159" s="89">
        <v>1</v>
      </c>
      <c r="C159" s="90" t="s">
        <v>668</v>
      </c>
      <c r="D159" s="91"/>
      <c r="E159" s="91"/>
      <c r="F159" s="91"/>
      <c r="G159" s="91"/>
      <c r="H159" s="91"/>
      <c r="I159" s="91"/>
      <c r="J159" s="92">
        <v>3360001001108</v>
      </c>
      <c r="K159" s="93"/>
      <c r="L159" s="93"/>
      <c r="M159" s="93"/>
      <c r="N159" s="93"/>
      <c r="O159" s="93"/>
      <c r="P159" s="94" t="s">
        <v>647</v>
      </c>
      <c r="Q159" s="95"/>
      <c r="R159" s="95"/>
      <c r="S159" s="95"/>
      <c r="T159" s="95"/>
      <c r="U159" s="95"/>
      <c r="V159" s="95"/>
      <c r="W159" s="95"/>
      <c r="X159" s="95"/>
      <c r="Y159" s="96">
        <v>2.9020000000000001</v>
      </c>
      <c r="Z159" s="97"/>
      <c r="AA159" s="97"/>
      <c r="AB159" s="98"/>
      <c r="AC159" s="99" t="s">
        <v>635</v>
      </c>
      <c r="AD159" s="100"/>
      <c r="AE159" s="100"/>
      <c r="AF159" s="100"/>
      <c r="AG159" s="100"/>
      <c r="AH159" s="85" t="s">
        <v>637</v>
      </c>
      <c r="AI159" s="86"/>
      <c r="AJ159" s="86"/>
      <c r="AK159" s="86"/>
      <c r="AL159" s="85" t="s">
        <v>637</v>
      </c>
      <c r="AM159" s="86"/>
      <c r="AN159" s="86"/>
      <c r="AO159" s="86"/>
      <c r="AP159" s="87" t="s">
        <v>638</v>
      </c>
      <c r="AQ159" s="88"/>
      <c r="AR159" s="88"/>
      <c r="AS159" s="88"/>
      <c r="AT159" s="88"/>
      <c r="AU159" s="88"/>
      <c r="AV159" s="88"/>
      <c r="AW159" s="88"/>
      <c r="AX159" s="88"/>
      <c r="AY159">
        <f>COUNTA($C$159)</f>
        <v>1</v>
      </c>
    </row>
    <row r="160" spans="1:51" ht="30" customHeight="1" x14ac:dyDescent="0.15">
      <c r="A160" s="89">
        <v>4</v>
      </c>
      <c r="B160" s="89">
        <v>1</v>
      </c>
      <c r="C160" s="90" t="s">
        <v>669</v>
      </c>
      <c r="D160" s="91"/>
      <c r="E160" s="91"/>
      <c r="F160" s="91"/>
      <c r="G160" s="91"/>
      <c r="H160" s="91"/>
      <c r="I160" s="91"/>
      <c r="J160" s="92">
        <v>5360001001782</v>
      </c>
      <c r="K160" s="93"/>
      <c r="L160" s="93"/>
      <c r="M160" s="93"/>
      <c r="N160" s="93"/>
      <c r="O160" s="93"/>
      <c r="P160" s="94" t="s">
        <v>647</v>
      </c>
      <c r="Q160" s="95"/>
      <c r="R160" s="95"/>
      <c r="S160" s="95"/>
      <c r="T160" s="95"/>
      <c r="U160" s="95"/>
      <c r="V160" s="95"/>
      <c r="W160" s="95"/>
      <c r="X160" s="95"/>
      <c r="Y160" s="96">
        <v>2.42</v>
      </c>
      <c r="Z160" s="97"/>
      <c r="AA160" s="97"/>
      <c r="AB160" s="98"/>
      <c r="AC160" s="99" t="s">
        <v>635</v>
      </c>
      <c r="AD160" s="100"/>
      <c r="AE160" s="100"/>
      <c r="AF160" s="100"/>
      <c r="AG160" s="100"/>
      <c r="AH160" s="85" t="s">
        <v>637</v>
      </c>
      <c r="AI160" s="86"/>
      <c r="AJ160" s="86"/>
      <c r="AK160" s="86"/>
      <c r="AL160" s="85" t="s">
        <v>637</v>
      </c>
      <c r="AM160" s="86"/>
      <c r="AN160" s="86"/>
      <c r="AO160" s="86"/>
      <c r="AP160" s="87" t="s">
        <v>638</v>
      </c>
      <c r="AQ160" s="88"/>
      <c r="AR160" s="88"/>
      <c r="AS160" s="88"/>
      <c r="AT160" s="88"/>
      <c r="AU160" s="88"/>
      <c r="AV160" s="88"/>
      <c r="AW160" s="88"/>
      <c r="AX160" s="88"/>
      <c r="AY160">
        <f>COUNTA($C$160)</f>
        <v>1</v>
      </c>
    </row>
    <row r="161" spans="1:51" ht="30" customHeight="1" x14ac:dyDescent="0.15">
      <c r="A161" s="89">
        <v>5</v>
      </c>
      <c r="B161" s="89">
        <v>1</v>
      </c>
      <c r="C161" s="90" t="s">
        <v>670</v>
      </c>
      <c r="D161" s="91"/>
      <c r="E161" s="91"/>
      <c r="F161" s="91"/>
      <c r="G161" s="91"/>
      <c r="H161" s="91"/>
      <c r="I161" s="91"/>
      <c r="J161" s="92">
        <v>3360001013870</v>
      </c>
      <c r="K161" s="93"/>
      <c r="L161" s="93"/>
      <c r="M161" s="93"/>
      <c r="N161" s="93"/>
      <c r="O161" s="93"/>
      <c r="P161" s="94" t="s">
        <v>647</v>
      </c>
      <c r="Q161" s="95"/>
      <c r="R161" s="95"/>
      <c r="S161" s="95"/>
      <c r="T161" s="95"/>
      <c r="U161" s="95"/>
      <c r="V161" s="95"/>
      <c r="W161" s="95"/>
      <c r="X161" s="95"/>
      <c r="Y161" s="96">
        <v>2.1349999999999998</v>
      </c>
      <c r="Z161" s="97"/>
      <c r="AA161" s="97"/>
      <c r="AB161" s="98"/>
      <c r="AC161" s="99" t="s">
        <v>635</v>
      </c>
      <c r="AD161" s="100"/>
      <c r="AE161" s="100"/>
      <c r="AF161" s="100"/>
      <c r="AG161" s="100"/>
      <c r="AH161" s="85" t="s">
        <v>637</v>
      </c>
      <c r="AI161" s="86"/>
      <c r="AJ161" s="86"/>
      <c r="AK161" s="86"/>
      <c r="AL161" s="85" t="s">
        <v>637</v>
      </c>
      <c r="AM161" s="86"/>
      <c r="AN161" s="86"/>
      <c r="AO161" s="86"/>
      <c r="AP161" s="87" t="s">
        <v>638</v>
      </c>
      <c r="AQ161" s="88"/>
      <c r="AR161" s="88"/>
      <c r="AS161" s="88"/>
      <c r="AT161" s="88"/>
      <c r="AU161" s="88"/>
      <c r="AV161" s="88"/>
      <c r="AW161" s="88"/>
      <c r="AX161" s="88"/>
      <c r="AY161">
        <f>COUNTA($C$161)</f>
        <v>1</v>
      </c>
    </row>
    <row r="162" spans="1:51" ht="30" customHeight="1" x14ac:dyDescent="0.15">
      <c r="A162" s="89">
        <v>6</v>
      </c>
      <c r="B162" s="89">
        <v>1</v>
      </c>
      <c r="C162" s="90" t="s">
        <v>671</v>
      </c>
      <c r="D162" s="91"/>
      <c r="E162" s="91"/>
      <c r="F162" s="91"/>
      <c r="G162" s="91"/>
      <c r="H162" s="91"/>
      <c r="I162" s="91"/>
      <c r="J162" s="92">
        <v>5360001000784</v>
      </c>
      <c r="K162" s="93"/>
      <c r="L162" s="93"/>
      <c r="M162" s="93"/>
      <c r="N162" s="93"/>
      <c r="O162" s="93"/>
      <c r="P162" s="94" t="s">
        <v>647</v>
      </c>
      <c r="Q162" s="95"/>
      <c r="R162" s="95"/>
      <c r="S162" s="95"/>
      <c r="T162" s="95"/>
      <c r="U162" s="95"/>
      <c r="V162" s="95"/>
      <c r="W162" s="95"/>
      <c r="X162" s="95"/>
      <c r="Y162" s="96">
        <v>1.712</v>
      </c>
      <c r="Z162" s="97"/>
      <c r="AA162" s="97"/>
      <c r="AB162" s="98"/>
      <c r="AC162" s="99" t="s">
        <v>635</v>
      </c>
      <c r="AD162" s="100"/>
      <c r="AE162" s="100"/>
      <c r="AF162" s="100"/>
      <c r="AG162" s="100"/>
      <c r="AH162" s="85" t="s">
        <v>637</v>
      </c>
      <c r="AI162" s="86"/>
      <c r="AJ162" s="86"/>
      <c r="AK162" s="86"/>
      <c r="AL162" s="85" t="s">
        <v>637</v>
      </c>
      <c r="AM162" s="86"/>
      <c r="AN162" s="86"/>
      <c r="AO162" s="86"/>
      <c r="AP162" s="87" t="s">
        <v>638</v>
      </c>
      <c r="AQ162" s="88"/>
      <c r="AR162" s="88"/>
      <c r="AS162" s="88"/>
      <c r="AT162" s="88"/>
      <c r="AU162" s="88"/>
      <c r="AV162" s="88"/>
      <c r="AW162" s="88"/>
      <c r="AX162" s="88"/>
      <c r="AY162">
        <f>COUNTA($C$162)</f>
        <v>1</v>
      </c>
    </row>
    <row r="163" spans="1:51" ht="30" customHeight="1" x14ac:dyDescent="0.15">
      <c r="A163" s="89">
        <v>7</v>
      </c>
      <c r="B163" s="89">
        <v>1</v>
      </c>
      <c r="C163" s="90" t="s">
        <v>672</v>
      </c>
      <c r="D163" s="91"/>
      <c r="E163" s="91"/>
      <c r="F163" s="91"/>
      <c r="G163" s="91"/>
      <c r="H163" s="91"/>
      <c r="I163" s="91"/>
      <c r="J163" s="92">
        <v>5360001000834</v>
      </c>
      <c r="K163" s="93"/>
      <c r="L163" s="93"/>
      <c r="M163" s="93"/>
      <c r="N163" s="93"/>
      <c r="O163" s="93"/>
      <c r="P163" s="94" t="s">
        <v>647</v>
      </c>
      <c r="Q163" s="95"/>
      <c r="R163" s="95"/>
      <c r="S163" s="95"/>
      <c r="T163" s="95"/>
      <c r="U163" s="95"/>
      <c r="V163" s="95"/>
      <c r="W163" s="95"/>
      <c r="X163" s="95"/>
      <c r="Y163" s="96">
        <v>1.349</v>
      </c>
      <c r="Z163" s="97"/>
      <c r="AA163" s="97"/>
      <c r="AB163" s="98"/>
      <c r="AC163" s="99" t="s">
        <v>635</v>
      </c>
      <c r="AD163" s="100"/>
      <c r="AE163" s="100"/>
      <c r="AF163" s="100"/>
      <c r="AG163" s="100"/>
      <c r="AH163" s="85" t="s">
        <v>637</v>
      </c>
      <c r="AI163" s="86"/>
      <c r="AJ163" s="86"/>
      <c r="AK163" s="86"/>
      <c r="AL163" s="85" t="s">
        <v>637</v>
      </c>
      <c r="AM163" s="86"/>
      <c r="AN163" s="86"/>
      <c r="AO163" s="86"/>
      <c r="AP163" s="87" t="s">
        <v>638</v>
      </c>
      <c r="AQ163" s="88"/>
      <c r="AR163" s="88"/>
      <c r="AS163" s="88"/>
      <c r="AT163" s="88"/>
      <c r="AU163" s="88"/>
      <c r="AV163" s="88"/>
      <c r="AW163" s="88"/>
      <c r="AX163" s="88"/>
      <c r="AY163">
        <f>COUNTA($C$163)</f>
        <v>1</v>
      </c>
    </row>
    <row r="164" spans="1:51" ht="30" customHeight="1" x14ac:dyDescent="0.15">
      <c r="A164" s="89">
        <v>8</v>
      </c>
      <c r="B164" s="89">
        <v>1</v>
      </c>
      <c r="C164" s="90" t="s">
        <v>673</v>
      </c>
      <c r="D164" s="91"/>
      <c r="E164" s="91"/>
      <c r="F164" s="91"/>
      <c r="G164" s="91"/>
      <c r="H164" s="91"/>
      <c r="I164" s="91"/>
      <c r="J164" s="92">
        <v>3360001013870</v>
      </c>
      <c r="K164" s="93"/>
      <c r="L164" s="93"/>
      <c r="M164" s="93"/>
      <c r="N164" s="93"/>
      <c r="O164" s="93"/>
      <c r="P164" s="94" t="s">
        <v>647</v>
      </c>
      <c r="Q164" s="95"/>
      <c r="R164" s="95"/>
      <c r="S164" s="95"/>
      <c r="T164" s="95"/>
      <c r="U164" s="95"/>
      <c r="V164" s="95"/>
      <c r="W164" s="95"/>
      <c r="X164" s="95"/>
      <c r="Y164" s="96">
        <v>1.0269999999999999</v>
      </c>
      <c r="Z164" s="97"/>
      <c r="AA164" s="97"/>
      <c r="AB164" s="98"/>
      <c r="AC164" s="99" t="s">
        <v>635</v>
      </c>
      <c r="AD164" s="100"/>
      <c r="AE164" s="100"/>
      <c r="AF164" s="100"/>
      <c r="AG164" s="100"/>
      <c r="AH164" s="85" t="s">
        <v>637</v>
      </c>
      <c r="AI164" s="86"/>
      <c r="AJ164" s="86"/>
      <c r="AK164" s="86"/>
      <c r="AL164" s="85" t="s">
        <v>637</v>
      </c>
      <c r="AM164" s="86"/>
      <c r="AN164" s="86"/>
      <c r="AO164" s="86"/>
      <c r="AP164" s="87" t="s">
        <v>638</v>
      </c>
      <c r="AQ164" s="88"/>
      <c r="AR164" s="88"/>
      <c r="AS164" s="88"/>
      <c r="AT164" s="88"/>
      <c r="AU164" s="88"/>
      <c r="AV164" s="88"/>
      <c r="AW164" s="88"/>
      <c r="AX164" s="88"/>
      <c r="AY164">
        <f>COUNTA($C$164)</f>
        <v>1</v>
      </c>
    </row>
    <row r="165" spans="1:51" ht="30" customHeight="1" x14ac:dyDescent="0.15">
      <c r="A165" s="89">
        <v>9</v>
      </c>
      <c r="B165" s="89">
        <v>1</v>
      </c>
      <c r="C165" s="90" t="s">
        <v>674</v>
      </c>
      <c r="D165" s="91"/>
      <c r="E165" s="91"/>
      <c r="F165" s="91"/>
      <c r="G165" s="91"/>
      <c r="H165" s="91"/>
      <c r="I165" s="91"/>
      <c r="J165" s="92">
        <v>5360001013035</v>
      </c>
      <c r="K165" s="93"/>
      <c r="L165" s="93"/>
      <c r="M165" s="93"/>
      <c r="N165" s="93"/>
      <c r="O165" s="93"/>
      <c r="P165" s="94" t="s">
        <v>647</v>
      </c>
      <c r="Q165" s="95"/>
      <c r="R165" s="95"/>
      <c r="S165" s="95"/>
      <c r="T165" s="95"/>
      <c r="U165" s="95"/>
      <c r="V165" s="95"/>
      <c r="W165" s="95"/>
      <c r="X165" s="95"/>
      <c r="Y165" s="96">
        <v>0.59399999999999997</v>
      </c>
      <c r="Z165" s="97"/>
      <c r="AA165" s="97"/>
      <c r="AB165" s="98"/>
      <c r="AC165" s="99" t="s">
        <v>635</v>
      </c>
      <c r="AD165" s="100"/>
      <c r="AE165" s="100"/>
      <c r="AF165" s="100"/>
      <c r="AG165" s="100"/>
      <c r="AH165" s="85" t="s">
        <v>637</v>
      </c>
      <c r="AI165" s="86"/>
      <c r="AJ165" s="86"/>
      <c r="AK165" s="86"/>
      <c r="AL165" s="85" t="s">
        <v>637</v>
      </c>
      <c r="AM165" s="86"/>
      <c r="AN165" s="86"/>
      <c r="AO165" s="86"/>
      <c r="AP165" s="87" t="s">
        <v>638</v>
      </c>
      <c r="AQ165" s="88"/>
      <c r="AR165" s="88"/>
      <c r="AS165" s="88"/>
      <c r="AT165" s="88"/>
      <c r="AU165" s="88"/>
      <c r="AV165" s="88"/>
      <c r="AW165" s="88"/>
      <c r="AX165" s="88"/>
      <c r="AY165">
        <f>COUNTA($C$165)</f>
        <v>1</v>
      </c>
    </row>
  </sheetData>
  <sheetProtection formatRows="0"/>
  <dataConsolidate/>
  <mergeCells count="762">
    <mergeCell ref="AT108:AU108"/>
    <mergeCell ref="AV108:AW108"/>
    <mergeCell ref="A98:AX98"/>
    <mergeCell ref="A99:E99"/>
    <mergeCell ref="F99:AX99"/>
    <mergeCell ref="A100:AX100"/>
    <mergeCell ref="A94:B95"/>
    <mergeCell ref="C94:F94"/>
    <mergeCell ref="G94:AX94"/>
    <mergeCell ref="C95:F95"/>
    <mergeCell ref="G95:AX95"/>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69:V70"/>
    <mergeCell ref="U73:AX73"/>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I29:AL29"/>
    <mergeCell ref="AM29:AP29"/>
    <mergeCell ref="AQ29:AT29"/>
    <mergeCell ref="AU29:AX29"/>
    <mergeCell ref="AM45:AP45"/>
    <mergeCell ref="AQ45:AX45"/>
    <mergeCell ref="AM32:AP32"/>
    <mergeCell ref="AQ32:AX32"/>
    <mergeCell ref="Y33:AA33"/>
    <mergeCell ref="AB33:AD33"/>
    <mergeCell ref="AE30:AH30"/>
    <mergeCell ref="AI30:AL30"/>
    <mergeCell ref="AU38:AX38"/>
    <mergeCell ref="Y37:AA37"/>
    <mergeCell ref="AB37:AD37"/>
    <mergeCell ref="AE37:AH37"/>
    <mergeCell ref="AI37:AL37"/>
    <mergeCell ref="Y39:AA39"/>
    <mergeCell ref="AB39:AD39"/>
    <mergeCell ref="AE39:AH39"/>
    <mergeCell ref="Y42:AA42"/>
    <mergeCell ref="AM30:AP30"/>
    <mergeCell ref="AQ30:AT30"/>
    <mergeCell ref="AU30:AX30"/>
    <mergeCell ref="Y31:AA31"/>
    <mergeCell ref="AB31:AD31"/>
    <mergeCell ref="AE31:AH31"/>
    <mergeCell ref="AI31:AL31"/>
    <mergeCell ref="AM31:AP31"/>
    <mergeCell ref="AQ31:AT31"/>
    <mergeCell ref="AU31:AX31"/>
    <mergeCell ref="AQ42:AT42"/>
    <mergeCell ref="AU42:AX42"/>
    <mergeCell ref="G43:O44"/>
    <mergeCell ref="P43:X44"/>
    <mergeCell ref="Y43:AA43"/>
    <mergeCell ref="AB43:AD43"/>
    <mergeCell ref="AE43:AH43"/>
    <mergeCell ref="AI43:AL43"/>
    <mergeCell ref="AM34:AP34"/>
    <mergeCell ref="AQ34:AX34"/>
    <mergeCell ref="AQ36:AR36"/>
    <mergeCell ref="AS36:AT36"/>
    <mergeCell ref="AU36:AV36"/>
    <mergeCell ref="AB42:AD42"/>
    <mergeCell ref="AE42:AH42"/>
    <mergeCell ref="G37:O39"/>
    <mergeCell ref="P37:X39"/>
    <mergeCell ref="G42:O42"/>
    <mergeCell ref="P42:X42"/>
    <mergeCell ref="AE65:AH65"/>
    <mergeCell ref="A29:F31"/>
    <mergeCell ref="G29:O29"/>
    <mergeCell ref="P29:X29"/>
    <mergeCell ref="Y29:AA29"/>
    <mergeCell ref="AB29:AD29"/>
    <mergeCell ref="AE29:AH29"/>
    <mergeCell ref="Y44:AA44"/>
    <mergeCell ref="AB44:AD44"/>
    <mergeCell ref="AE44:AH44"/>
    <mergeCell ref="A42:F44"/>
    <mergeCell ref="AQ43:AT43"/>
    <mergeCell ref="AU43:AX43"/>
    <mergeCell ref="AQ35:AT35"/>
    <mergeCell ref="AU35:AX35"/>
    <mergeCell ref="AM60:AP60"/>
    <mergeCell ref="AQ60:AX60"/>
    <mergeCell ref="A45:F47"/>
    <mergeCell ref="G45:X45"/>
    <mergeCell ref="Y45:AA45"/>
    <mergeCell ref="AB45:AD45"/>
    <mergeCell ref="AE45:AH45"/>
    <mergeCell ref="AI45:AL45"/>
    <mergeCell ref="AB51:AD51"/>
    <mergeCell ref="AE51:AH51"/>
    <mergeCell ref="AI51:AL51"/>
    <mergeCell ref="G55:O55"/>
    <mergeCell ref="P55:X55"/>
    <mergeCell ref="Y55:AA55"/>
    <mergeCell ref="AI44:AL44"/>
    <mergeCell ref="AM44:AP44"/>
    <mergeCell ref="AQ44:AT44"/>
    <mergeCell ref="AU44:AX44"/>
    <mergeCell ref="AI42:AL42"/>
    <mergeCell ref="AM42:AP42"/>
    <mergeCell ref="A35:F39"/>
    <mergeCell ref="G35:O36"/>
    <mergeCell ref="P35:X36"/>
    <mergeCell ref="Y35:AA36"/>
    <mergeCell ref="AB35:AD36"/>
    <mergeCell ref="AE35:AH36"/>
    <mergeCell ref="AI35:AL36"/>
    <mergeCell ref="AM35:AP36"/>
    <mergeCell ref="A32:F34"/>
    <mergeCell ref="G32:X32"/>
    <mergeCell ref="Y32:AA32"/>
    <mergeCell ref="AB32:AD32"/>
    <mergeCell ref="AE32:AH32"/>
    <mergeCell ref="AI32:AL32"/>
    <mergeCell ref="AB34:AD34"/>
    <mergeCell ref="AE34:AH34"/>
    <mergeCell ref="AI34:AL34"/>
    <mergeCell ref="G59:X60"/>
    <mergeCell ref="Y59:AA59"/>
    <mergeCell ref="AB59:AD59"/>
    <mergeCell ref="AE59:AH59"/>
    <mergeCell ref="AI59:AL59"/>
    <mergeCell ref="AM59:AP59"/>
    <mergeCell ref="AQ59:AX59"/>
    <mergeCell ref="Y60:AA60"/>
    <mergeCell ref="A58:F60"/>
    <mergeCell ref="AM50:AP50"/>
    <mergeCell ref="AQ50:AT50"/>
    <mergeCell ref="AU50:AX50"/>
    <mergeCell ref="Y51:AA51"/>
    <mergeCell ref="AM37:AP37"/>
    <mergeCell ref="AQ37:AT37"/>
    <mergeCell ref="AU37:AX37"/>
    <mergeCell ref="Y38:AA38"/>
    <mergeCell ref="AB38:AD38"/>
    <mergeCell ref="AE38:AH38"/>
    <mergeCell ref="AI39:AL39"/>
    <mergeCell ref="AE48:AH49"/>
    <mergeCell ref="AI48:AL49"/>
    <mergeCell ref="AM48:AP49"/>
    <mergeCell ref="AQ48:AT48"/>
    <mergeCell ref="AU48:AX48"/>
    <mergeCell ref="AQ49:AR49"/>
    <mergeCell ref="AS49:AT49"/>
    <mergeCell ref="AU49:AV49"/>
    <mergeCell ref="AW49:AX49"/>
    <mergeCell ref="AM39:AP39"/>
    <mergeCell ref="AQ39:AT39"/>
    <mergeCell ref="AU39:AX39"/>
    <mergeCell ref="AM43:AP43"/>
    <mergeCell ref="AQ57:AT57"/>
    <mergeCell ref="AU57:AX57"/>
    <mergeCell ref="AI55:AL55"/>
    <mergeCell ref="AM55:AP55"/>
    <mergeCell ref="A40:F41"/>
    <mergeCell ref="G40:AX41"/>
    <mergeCell ref="A48:F52"/>
    <mergeCell ref="G48:O49"/>
    <mergeCell ref="P48:X49"/>
    <mergeCell ref="Y48:AA49"/>
    <mergeCell ref="AB48:AD49"/>
    <mergeCell ref="AQ46:AX46"/>
    <mergeCell ref="Y47:AA47"/>
    <mergeCell ref="AB47:AD47"/>
    <mergeCell ref="AE47:AH47"/>
    <mergeCell ref="AI47:AL47"/>
    <mergeCell ref="AM47:AP47"/>
    <mergeCell ref="AQ47:AX47"/>
    <mergeCell ref="G46:X47"/>
    <mergeCell ref="Y46:AA46"/>
    <mergeCell ref="AB46:AD46"/>
    <mergeCell ref="AE46:AH46"/>
    <mergeCell ref="AI46:AL46"/>
    <mergeCell ref="AM46:AP46"/>
    <mergeCell ref="AE61:AH62"/>
    <mergeCell ref="AI61:AL62"/>
    <mergeCell ref="AM61:AP62"/>
    <mergeCell ref="AQ61:AT61"/>
    <mergeCell ref="AU61:AX61"/>
    <mergeCell ref="AQ62:AR62"/>
    <mergeCell ref="AS62:AT62"/>
    <mergeCell ref="AU62:AV62"/>
    <mergeCell ref="AW62:AX62"/>
    <mergeCell ref="P56:X57"/>
    <mergeCell ref="Y56:AA56"/>
    <mergeCell ref="AB56:AD56"/>
    <mergeCell ref="AE56:AH56"/>
    <mergeCell ref="AI56:AL56"/>
    <mergeCell ref="A55:F57"/>
    <mergeCell ref="AM51:AP51"/>
    <mergeCell ref="AQ51:AT51"/>
    <mergeCell ref="AU51:AX51"/>
    <mergeCell ref="G50:O52"/>
    <mergeCell ref="P50:X52"/>
    <mergeCell ref="Y52:AA52"/>
    <mergeCell ref="AB52:AD52"/>
    <mergeCell ref="AE52:AH52"/>
    <mergeCell ref="AI52:AL52"/>
    <mergeCell ref="AM52:AP52"/>
    <mergeCell ref="AQ52:AT52"/>
    <mergeCell ref="AU52:AX52"/>
    <mergeCell ref="AU56:AX56"/>
    <mergeCell ref="Y57:AA57"/>
    <mergeCell ref="AB57:AD57"/>
    <mergeCell ref="AE57:AH57"/>
    <mergeCell ref="AI57:AL57"/>
    <mergeCell ref="AM57:AP57"/>
    <mergeCell ref="AQ55:AT55"/>
    <mergeCell ref="AB55:AD55"/>
    <mergeCell ref="AE55:AH55"/>
    <mergeCell ref="A53:F54"/>
    <mergeCell ref="G53:AX54"/>
    <mergeCell ref="A61:F65"/>
    <mergeCell ref="G61:O62"/>
    <mergeCell ref="P61:X62"/>
    <mergeCell ref="Y61:AA62"/>
    <mergeCell ref="AB61:AD62"/>
    <mergeCell ref="AM58:AP58"/>
    <mergeCell ref="AQ58:AX58"/>
    <mergeCell ref="G58:X58"/>
    <mergeCell ref="Y58:AA58"/>
    <mergeCell ref="AB58:AD58"/>
    <mergeCell ref="AE58:AH58"/>
    <mergeCell ref="AI58:AL58"/>
    <mergeCell ref="AB60:AD60"/>
    <mergeCell ref="AE60:AH60"/>
    <mergeCell ref="AI60:AL60"/>
    <mergeCell ref="AM56:AP56"/>
    <mergeCell ref="AQ56:AT56"/>
    <mergeCell ref="AU55:AX55"/>
    <mergeCell ref="G56:O57"/>
    <mergeCell ref="AM65:AP65"/>
    <mergeCell ref="AQ65:AT65"/>
    <mergeCell ref="AU65:AX65"/>
    <mergeCell ref="A66:F67"/>
    <mergeCell ref="G66:AX67"/>
    <mergeCell ref="AM63:AP63"/>
    <mergeCell ref="AQ63:AT63"/>
    <mergeCell ref="AU63:AX63"/>
    <mergeCell ref="Y64:AA64"/>
    <mergeCell ref="AB64:AD64"/>
    <mergeCell ref="AE64:AH64"/>
    <mergeCell ref="AI64:AL64"/>
    <mergeCell ref="AM64:AP64"/>
    <mergeCell ref="AQ64:AT64"/>
    <mergeCell ref="AU64:AX64"/>
    <mergeCell ref="G63:O65"/>
    <mergeCell ref="P63:X65"/>
    <mergeCell ref="Y63:AA63"/>
    <mergeCell ref="AB63:AD63"/>
    <mergeCell ref="AE63:AH63"/>
    <mergeCell ref="AI63:AL63"/>
    <mergeCell ref="Y65:AA65"/>
    <mergeCell ref="AI65:AL65"/>
    <mergeCell ref="AB65:AD65"/>
    <mergeCell ref="W69:AA69"/>
    <mergeCell ref="AB69:AX69"/>
    <mergeCell ref="W70:AA70"/>
    <mergeCell ref="AB70:AX70"/>
    <mergeCell ref="C71:D73"/>
    <mergeCell ref="E71:F73"/>
    <mergeCell ref="G71:I71"/>
    <mergeCell ref="J71:T71"/>
    <mergeCell ref="U71:AX71"/>
    <mergeCell ref="G72:T72"/>
    <mergeCell ref="AG78:AX78"/>
    <mergeCell ref="C87:AC87"/>
    <mergeCell ref="AD87:AF87"/>
    <mergeCell ref="AG87:AX87"/>
    <mergeCell ref="C88:AC88"/>
    <mergeCell ref="U72:AX72"/>
    <mergeCell ref="G73:T73"/>
    <mergeCell ref="A74:AX74"/>
    <mergeCell ref="C75:AC75"/>
    <mergeCell ref="AD75:AF75"/>
    <mergeCell ref="AG75:AX75"/>
    <mergeCell ref="A68:B73"/>
    <mergeCell ref="C68:D70"/>
    <mergeCell ref="E68:F68"/>
    <mergeCell ref="G68:AX68"/>
    <mergeCell ref="E69:F70"/>
    <mergeCell ref="A79:B88"/>
    <mergeCell ref="C79:AC79"/>
    <mergeCell ref="AD79:AF79"/>
    <mergeCell ref="AG79:AX81"/>
    <mergeCell ref="C80:D81"/>
    <mergeCell ref="E80:AC80"/>
    <mergeCell ref="AD80:AF80"/>
    <mergeCell ref="E81:AC81"/>
    <mergeCell ref="AD81:AF81"/>
    <mergeCell ref="C82:AC82"/>
    <mergeCell ref="A76:B78"/>
    <mergeCell ref="C76:AC76"/>
    <mergeCell ref="AD76:AF76"/>
    <mergeCell ref="AG76:AX76"/>
    <mergeCell ref="C77:AC77"/>
    <mergeCell ref="AD77:AF77"/>
    <mergeCell ref="AG77:AX77"/>
    <mergeCell ref="C78:AC78"/>
    <mergeCell ref="AD78:AF78"/>
    <mergeCell ref="AD88:AF88"/>
    <mergeCell ref="AG88:AX88"/>
    <mergeCell ref="C85:AC85"/>
    <mergeCell ref="AD85:AF85"/>
    <mergeCell ref="AG85:AX85"/>
    <mergeCell ref="C86:AC86"/>
    <mergeCell ref="AD86:AF86"/>
    <mergeCell ref="AG86:AX86"/>
    <mergeCell ref="AD82:AF82"/>
    <mergeCell ref="AG82:AX82"/>
    <mergeCell ref="C83:AC83"/>
    <mergeCell ref="AD83:AF83"/>
    <mergeCell ref="AG83:AX83"/>
    <mergeCell ref="C84:AC84"/>
    <mergeCell ref="AD84:AF84"/>
    <mergeCell ref="AG84:AX84"/>
    <mergeCell ref="A101:E101"/>
    <mergeCell ref="F101:AX101"/>
    <mergeCell ref="A102:AX102"/>
    <mergeCell ref="A103:AX103"/>
    <mergeCell ref="A104:AX104"/>
    <mergeCell ref="A89:B92"/>
    <mergeCell ref="C89:AC89"/>
    <mergeCell ref="AD89:AF89"/>
    <mergeCell ref="AG89:AX89"/>
    <mergeCell ref="C90:AC90"/>
    <mergeCell ref="AD90:AF90"/>
    <mergeCell ref="AG90:AX90"/>
    <mergeCell ref="C91:AC91"/>
    <mergeCell ref="AD91:AF91"/>
    <mergeCell ref="AG91:AX91"/>
    <mergeCell ref="C92:AC92"/>
    <mergeCell ref="AD92:AF92"/>
    <mergeCell ref="A93:B93"/>
    <mergeCell ref="C93:AC93"/>
    <mergeCell ref="AD93:AF93"/>
    <mergeCell ref="AG93:AX93"/>
    <mergeCell ref="AG92:AX92"/>
    <mergeCell ref="A96:AX96"/>
    <mergeCell ref="A97:AX97"/>
    <mergeCell ref="A105:D105"/>
    <mergeCell ref="E105:P105"/>
    <mergeCell ref="Q105:AB105"/>
    <mergeCell ref="AC105:AN105"/>
    <mergeCell ref="AO105:AX105"/>
    <mergeCell ref="A106:D106"/>
    <mergeCell ref="AA106:AB106"/>
    <mergeCell ref="AC106:AE106"/>
    <mergeCell ref="AG106:AH106"/>
    <mergeCell ref="AJ106:AK106"/>
    <mergeCell ref="AM106:AN106"/>
    <mergeCell ref="AO106:AP106"/>
    <mergeCell ref="A109:F125"/>
    <mergeCell ref="A126:F136"/>
    <mergeCell ref="G126:AB126"/>
    <mergeCell ref="AC126:AX126"/>
    <mergeCell ref="G127:K127"/>
    <mergeCell ref="L127:X127"/>
    <mergeCell ref="AA108:AB108"/>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G129:K129"/>
    <mergeCell ref="L129:X129"/>
    <mergeCell ref="Y129:AB129"/>
    <mergeCell ref="AC129:AG129"/>
    <mergeCell ref="AH129:AT129"/>
    <mergeCell ref="AU129:AX129"/>
    <mergeCell ref="Y127:AB127"/>
    <mergeCell ref="AC127:AG127"/>
    <mergeCell ref="AH127:AT127"/>
    <mergeCell ref="AU127:AX127"/>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P141:AX141"/>
    <mergeCell ref="A142:B142"/>
    <mergeCell ref="C142:I142"/>
    <mergeCell ref="J142:O142"/>
    <mergeCell ref="P142:X142"/>
    <mergeCell ref="Y142:AB142"/>
    <mergeCell ref="AC142:AG142"/>
    <mergeCell ref="AH142:AK142"/>
    <mergeCell ref="AL142:AO142"/>
    <mergeCell ref="AP142:AX142"/>
    <mergeCell ref="A141:B141"/>
    <mergeCell ref="C141:I141"/>
    <mergeCell ref="J141:O141"/>
    <mergeCell ref="P141:X141"/>
    <mergeCell ref="Y141:AB141"/>
    <mergeCell ref="AC141:AG141"/>
    <mergeCell ref="AH141:AK141"/>
    <mergeCell ref="AL141:AO141"/>
    <mergeCell ref="AL145:AO145"/>
    <mergeCell ref="AP145:AX145"/>
    <mergeCell ref="A146:B146"/>
    <mergeCell ref="C146:I146"/>
    <mergeCell ref="J146:O146"/>
    <mergeCell ref="P146:X146"/>
    <mergeCell ref="Y146:AB146"/>
    <mergeCell ref="AC146:AG146"/>
    <mergeCell ref="AH146:AK146"/>
    <mergeCell ref="AL146:AO146"/>
    <mergeCell ref="A145:B145"/>
    <mergeCell ref="C145:I145"/>
    <mergeCell ref="J145:O145"/>
    <mergeCell ref="P145:X145"/>
    <mergeCell ref="Y145:AB145"/>
    <mergeCell ref="AC145:AG145"/>
    <mergeCell ref="AH145:AK145"/>
    <mergeCell ref="AP146:AX146"/>
    <mergeCell ref="A147:B147"/>
    <mergeCell ref="C147:I147"/>
    <mergeCell ref="J147:O147"/>
    <mergeCell ref="P147:X147"/>
    <mergeCell ref="Y147:AB147"/>
    <mergeCell ref="AC147:AG147"/>
    <mergeCell ref="AH147:AK147"/>
    <mergeCell ref="AL147:AO147"/>
    <mergeCell ref="AP147:AX147"/>
    <mergeCell ref="AL149:AO149"/>
    <mergeCell ref="AP149:AX149"/>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L153:AO153"/>
    <mergeCell ref="AP153:AX153"/>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156:B156"/>
    <mergeCell ref="C156:I156"/>
    <mergeCell ref="J156:O156"/>
    <mergeCell ref="P156:X156"/>
    <mergeCell ref="Y156:AB156"/>
    <mergeCell ref="AC156:AG156"/>
    <mergeCell ref="AH156:AK156"/>
    <mergeCell ref="AL156:AO156"/>
    <mergeCell ref="AP156:AX156"/>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159:B159"/>
    <mergeCell ref="C159:I159"/>
    <mergeCell ref="J159:O159"/>
    <mergeCell ref="P159:X159"/>
    <mergeCell ref="Y159:AB159"/>
    <mergeCell ref="AC159:AG159"/>
    <mergeCell ref="AH159:AK159"/>
    <mergeCell ref="AL159:AO159"/>
    <mergeCell ref="AP159:AX159"/>
    <mergeCell ref="A160:B160"/>
    <mergeCell ref="C160:I160"/>
    <mergeCell ref="J160:O160"/>
    <mergeCell ref="P160:X160"/>
    <mergeCell ref="Y160:AB160"/>
    <mergeCell ref="AC160:AG160"/>
    <mergeCell ref="AH160:AK160"/>
    <mergeCell ref="AL160:AO160"/>
    <mergeCell ref="AP160:AX160"/>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L162:AO162"/>
    <mergeCell ref="AP162:AX162"/>
    <mergeCell ref="A163:B163"/>
    <mergeCell ref="C163:I163"/>
    <mergeCell ref="J163:O163"/>
    <mergeCell ref="P163:X163"/>
    <mergeCell ref="Y163:AB163"/>
    <mergeCell ref="AC163:AG163"/>
    <mergeCell ref="AH163:AK163"/>
    <mergeCell ref="AL163:AO163"/>
    <mergeCell ref="AU106:AV106"/>
    <mergeCell ref="Y50:AA50"/>
    <mergeCell ref="AB50:AD50"/>
    <mergeCell ref="AE50:AH50"/>
    <mergeCell ref="AI50:AL50"/>
    <mergeCell ref="AH165:AK165"/>
    <mergeCell ref="AL165:AO165"/>
    <mergeCell ref="AP165:AX165"/>
    <mergeCell ref="A165:B165"/>
    <mergeCell ref="C165:I165"/>
    <mergeCell ref="J165:O165"/>
    <mergeCell ref="P165:X165"/>
    <mergeCell ref="Y165:AB165"/>
    <mergeCell ref="AC165:AG165"/>
    <mergeCell ref="AP163:AX163"/>
    <mergeCell ref="A164:B164"/>
    <mergeCell ref="C164:I164"/>
    <mergeCell ref="J164:O164"/>
    <mergeCell ref="P164:X164"/>
    <mergeCell ref="Y164:AB164"/>
    <mergeCell ref="AC164:AG164"/>
    <mergeCell ref="AH164:AK164"/>
    <mergeCell ref="AL164:AO164"/>
    <mergeCell ref="AP164:AX164"/>
    <mergeCell ref="AQ108:AS108"/>
    <mergeCell ref="E106:G106"/>
    <mergeCell ref="I106:J106"/>
    <mergeCell ref="L106:M106"/>
    <mergeCell ref="O106:P106"/>
    <mergeCell ref="Q106:S106"/>
    <mergeCell ref="U106:V106"/>
    <mergeCell ref="X106:Y106"/>
    <mergeCell ref="AR106:AS106"/>
    <mergeCell ref="AM108:AN108"/>
    <mergeCell ref="AO108:AP108"/>
    <mergeCell ref="Q107:S107"/>
    <mergeCell ref="L108:N108"/>
    <mergeCell ref="X108:Z108"/>
    <mergeCell ref="AJ108:AL108"/>
    <mergeCell ref="E108:F108"/>
    <mergeCell ref="G108:I108"/>
    <mergeCell ref="J108:K108"/>
    <mergeCell ref="Q108:R108"/>
    <mergeCell ref="S108:U108"/>
    <mergeCell ref="V108:W108"/>
    <mergeCell ref="AC108:AD108"/>
    <mergeCell ref="AE108:AG108"/>
    <mergeCell ref="AH108:AI108"/>
  </mergeCells>
  <phoneticPr fontId="5"/>
  <conditionalFormatting sqref="P14:AQ14">
    <cfRule type="expression" dxfId="223" priority="965">
      <formula>IF(RIGHT(TEXT(P14,"0.#"),1)=".",FALSE,TRUE)</formula>
    </cfRule>
    <cfRule type="expression" dxfId="222" priority="966">
      <formula>IF(RIGHT(TEXT(P14,"0.#"),1)=".",TRUE,FALSE)</formula>
    </cfRule>
  </conditionalFormatting>
  <conditionalFormatting sqref="P18:AX18">
    <cfRule type="expression" dxfId="221" priority="963">
      <formula>IF(RIGHT(TEXT(P18,"0.#"),1)=".",FALSE,TRUE)</formula>
    </cfRule>
    <cfRule type="expression" dxfId="220" priority="964">
      <formula>IF(RIGHT(TEXT(P18,"0.#"),1)=".",TRUE,FALSE)</formula>
    </cfRule>
  </conditionalFormatting>
  <conditionalFormatting sqref="Y129">
    <cfRule type="expression" dxfId="219" priority="961">
      <formula>IF(RIGHT(TEXT(Y129,"0.#"),1)=".",FALSE,TRUE)</formula>
    </cfRule>
    <cfRule type="expression" dxfId="218" priority="962">
      <formula>IF(RIGHT(TEXT(Y129,"0.#"),1)=".",TRUE,FALSE)</formula>
    </cfRule>
  </conditionalFormatting>
  <conditionalFormatting sqref="Y130">
    <cfRule type="expression" dxfId="217" priority="959">
      <formula>IF(RIGHT(TEXT(Y130,"0.#"),1)=".",FALSE,TRUE)</formula>
    </cfRule>
    <cfRule type="expression" dxfId="216" priority="960">
      <formula>IF(RIGHT(TEXT(Y130,"0.#"),1)=".",TRUE,FALSE)</formula>
    </cfRule>
  </conditionalFormatting>
  <conditionalFormatting sqref="Y135 Y133">
    <cfRule type="expression" dxfId="215" priority="939">
      <formula>IF(RIGHT(TEXT(Y133,"0.#"),1)=".",FALSE,TRUE)</formula>
    </cfRule>
    <cfRule type="expression" dxfId="214" priority="940">
      <formula>IF(RIGHT(TEXT(Y133,"0.#"),1)=".",TRUE,FALSE)</formula>
    </cfRule>
  </conditionalFormatting>
  <conditionalFormatting sqref="P16:AQ17 P15:AX15 P13:AX13">
    <cfRule type="expression" dxfId="213" priority="957">
      <formula>IF(RIGHT(TEXT(P13,"0.#"),1)=".",FALSE,TRUE)</formula>
    </cfRule>
    <cfRule type="expression" dxfId="212" priority="958">
      <formula>IF(RIGHT(TEXT(P13,"0.#"),1)=".",TRUE,FALSE)</formula>
    </cfRule>
  </conditionalFormatting>
  <conditionalFormatting sqref="P19:AJ19">
    <cfRule type="expression" dxfId="211" priority="955">
      <formula>IF(RIGHT(TEXT(P19,"0.#"),1)=".",FALSE,TRUE)</formula>
    </cfRule>
    <cfRule type="expression" dxfId="210" priority="956">
      <formula>IF(RIGHT(TEXT(P19,"0.#"),1)=".",TRUE,FALSE)</formula>
    </cfRule>
  </conditionalFormatting>
  <conditionalFormatting sqref="AE30">
    <cfRule type="expression" dxfId="209" priority="953">
      <formula>IF(RIGHT(TEXT(AE30,"0.#"),1)=".",FALSE,TRUE)</formula>
    </cfRule>
    <cfRule type="expression" dxfId="208" priority="954">
      <formula>IF(RIGHT(TEXT(AE30,"0.#"),1)=".",TRUE,FALSE)</formula>
    </cfRule>
  </conditionalFormatting>
  <conditionalFormatting sqref="Y128">
    <cfRule type="expression" dxfId="207" priority="951">
      <formula>IF(RIGHT(TEXT(Y128,"0.#"),1)=".",FALSE,TRUE)</formula>
    </cfRule>
    <cfRule type="expression" dxfId="206" priority="952">
      <formula>IF(RIGHT(TEXT(Y128,"0.#"),1)=".",TRUE,FALSE)</formula>
    </cfRule>
  </conditionalFormatting>
  <conditionalFormatting sqref="AU129">
    <cfRule type="expression" dxfId="205" priority="949">
      <formula>IF(RIGHT(TEXT(AU129,"0.#"),1)=".",FALSE,TRUE)</formula>
    </cfRule>
    <cfRule type="expression" dxfId="204" priority="950">
      <formula>IF(RIGHT(TEXT(AU129,"0.#"),1)=".",TRUE,FALSE)</formula>
    </cfRule>
  </conditionalFormatting>
  <conditionalFormatting sqref="AU130">
    <cfRule type="expression" dxfId="203" priority="947">
      <formula>IF(RIGHT(TEXT(AU130,"0.#"),1)=".",FALSE,TRUE)</formula>
    </cfRule>
    <cfRule type="expression" dxfId="202" priority="948">
      <formula>IF(RIGHT(TEXT(AU130,"0.#"),1)=".",TRUE,FALSE)</formula>
    </cfRule>
  </conditionalFormatting>
  <conditionalFormatting sqref="AU128">
    <cfRule type="expression" dxfId="201" priority="945">
      <formula>IF(RIGHT(TEXT(AU128,"0.#"),1)=".",FALSE,TRUE)</formula>
    </cfRule>
    <cfRule type="expression" dxfId="200" priority="946">
      <formula>IF(RIGHT(TEXT(AU128,"0.#"),1)=".",TRUE,FALSE)</formula>
    </cfRule>
  </conditionalFormatting>
  <conditionalFormatting sqref="Y134">
    <cfRule type="expression" dxfId="199" priority="943">
      <formula>IF(RIGHT(TEXT(Y134,"0.#"),1)=".",FALSE,TRUE)</formula>
    </cfRule>
    <cfRule type="expression" dxfId="198" priority="944">
      <formula>IF(RIGHT(TEXT(Y134,"0.#"),1)=".",TRUE,FALSE)</formula>
    </cfRule>
  </conditionalFormatting>
  <conditionalFormatting sqref="Y136">
    <cfRule type="expression" dxfId="197" priority="941">
      <formula>IF(RIGHT(TEXT(Y136,"0.#"),1)=".",FALSE,TRUE)</formula>
    </cfRule>
    <cfRule type="expression" dxfId="196" priority="942">
      <formula>IF(RIGHT(TEXT(Y136,"0.#"),1)=".",TRUE,FALSE)</formula>
    </cfRule>
  </conditionalFormatting>
  <conditionalFormatting sqref="AU134">
    <cfRule type="expression" dxfId="195" priority="937">
      <formula>IF(RIGHT(TEXT(AU134,"0.#"),1)=".",FALSE,TRUE)</formula>
    </cfRule>
    <cfRule type="expression" dxfId="194" priority="938">
      <formula>IF(RIGHT(TEXT(AU134,"0.#"),1)=".",TRUE,FALSE)</formula>
    </cfRule>
  </conditionalFormatting>
  <conditionalFormatting sqref="AU136">
    <cfRule type="expression" dxfId="193" priority="935">
      <formula>IF(RIGHT(TEXT(AU136,"0.#"),1)=".",FALSE,TRUE)</formula>
    </cfRule>
    <cfRule type="expression" dxfId="192" priority="936">
      <formula>IF(RIGHT(TEXT(AU136,"0.#"),1)=".",TRUE,FALSE)</formula>
    </cfRule>
  </conditionalFormatting>
  <conditionalFormatting sqref="AU135 AU133">
    <cfRule type="expression" dxfId="191" priority="933">
      <formula>IF(RIGHT(TEXT(AU133,"0.#"),1)=".",FALSE,TRUE)</formula>
    </cfRule>
    <cfRule type="expression" dxfId="190" priority="934">
      <formula>IF(RIGHT(TEXT(AU133,"0.#"),1)=".",TRUE,FALSE)</formula>
    </cfRule>
  </conditionalFormatting>
  <conditionalFormatting sqref="AI30">
    <cfRule type="expression" dxfId="189" priority="931">
      <formula>IF(RIGHT(TEXT(AI30,"0.#"),1)=".",FALSE,TRUE)</formula>
    </cfRule>
    <cfRule type="expression" dxfId="188" priority="932">
      <formula>IF(RIGHT(TEXT(AI30,"0.#"),1)=".",TRUE,FALSE)</formula>
    </cfRule>
  </conditionalFormatting>
  <conditionalFormatting sqref="AM30">
    <cfRule type="expression" dxfId="187" priority="929">
      <formula>IF(RIGHT(TEXT(AM30,"0.#"),1)=".",FALSE,TRUE)</formula>
    </cfRule>
    <cfRule type="expression" dxfId="186" priority="930">
      <formula>IF(RIGHT(TEXT(AM30,"0.#"),1)=".",TRUE,FALSE)</formula>
    </cfRule>
  </conditionalFormatting>
  <conditionalFormatting sqref="AE31">
    <cfRule type="expression" dxfId="185" priority="927">
      <formula>IF(RIGHT(TEXT(AE31,"0.#"),1)=".",FALSE,TRUE)</formula>
    </cfRule>
    <cfRule type="expression" dxfId="184" priority="928">
      <formula>IF(RIGHT(TEXT(AE31,"0.#"),1)=".",TRUE,FALSE)</formula>
    </cfRule>
  </conditionalFormatting>
  <conditionalFormatting sqref="AI31">
    <cfRule type="expression" dxfId="183" priority="925">
      <formula>IF(RIGHT(TEXT(AI31,"0.#"),1)=".",FALSE,TRUE)</formula>
    </cfRule>
    <cfRule type="expression" dxfId="182" priority="926">
      <formula>IF(RIGHT(TEXT(AI31,"0.#"),1)=".",TRUE,FALSE)</formula>
    </cfRule>
  </conditionalFormatting>
  <conditionalFormatting sqref="AM31">
    <cfRule type="expression" dxfId="181" priority="923">
      <formula>IF(RIGHT(TEXT(AM31,"0.#"),1)=".",FALSE,TRUE)</formula>
    </cfRule>
    <cfRule type="expression" dxfId="180" priority="924">
      <formula>IF(RIGHT(TEXT(AM31,"0.#"),1)=".",TRUE,FALSE)</formula>
    </cfRule>
  </conditionalFormatting>
  <conditionalFormatting sqref="AQ31">
    <cfRule type="expression" dxfId="179" priority="921">
      <formula>IF(RIGHT(TEXT(AQ31,"0.#"),1)=".",FALSE,TRUE)</formula>
    </cfRule>
    <cfRule type="expression" dxfId="178" priority="922">
      <formula>IF(RIGHT(TEXT(AQ31,"0.#"),1)=".",TRUE,FALSE)</formula>
    </cfRule>
  </conditionalFormatting>
  <conditionalFormatting sqref="Y142">
    <cfRule type="expression" dxfId="177" priority="881">
      <formula>IF(RIGHT(TEXT(Y142,"0.#"),1)=".",FALSE,TRUE)</formula>
    </cfRule>
    <cfRule type="expression" dxfId="176" priority="882">
      <formula>IF(RIGHT(TEXT(Y142,"0.#"),1)=".",TRUE,FALSE)</formula>
    </cfRule>
  </conditionalFormatting>
  <conditionalFormatting sqref="Y148:Y149">
    <cfRule type="expression" dxfId="175" priority="819">
      <formula>IF(RIGHT(TEXT(Y148,"0.#"),1)=".",FALSE,TRUE)</formula>
    </cfRule>
    <cfRule type="expression" dxfId="174" priority="820">
      <formula>IF(RIGHT(TEXT(Y148,"0.#"),1)=".",TRUE,FALSE)</formula>
    </cfRule>
  </conditionalFormatting>
  <conditionalFormatting sqref="Y146:Y147">
    <cfRule type="expression" dxfId="173" priority="813">
      <formula>IF(RIGHT(TEXT(Y146,"0.#"),1)=".",FALSE,TRUE)</formula>
    </cfRule>
    <cfRule type="expression" dxfId="172" priority="814">
      <formula>IF(RIGHT(TEXT(Y146,"0.#"),1)=".",TRUE,FALSE)</formula>
    </cfRule>
  </conditionalFormatting>
  <conditionalFormatting sqref="Y153">
    <cfRule type="expression" dxfId="171" priority="801">
      <formula>IF(RIGHT(TEXT(Y153,"0.#"),1)=".",FALSE,TRUE)</formula>
    </cfRule>
    <cfRule type="expression" dxfId="170" priority="802">
      <formula>IF(RIGHT(TEXT(Y153,"0.#"),1)=".",TRUE,FALSE)</formula>
    </cfRule>
  </conditionalFormatting>
  <conditionalFormatting sqref="Y159:Y165">
    <cfRule type="expression" dxfId="169" priority="795">
      <formula>IF(RIGHT(TEXT(Y159,"0.#"),1)=".",FALSE,TRUE)</formula>
    </cfRule>
    <cfRule type="expression" dxfId="168" priority="796">
      <formula>IF(RIGHT(TEXT(Y159,"0.#"),1)=".",TRUE,FALSE)</formula>
    </cfRule>
  </conditionalFormatting>
  <conditionalFormatting sqref="Y157:Y158">
    <cfRule type="expression" dxfId="167" priority="789">
      <formula>IF(RIGHT(TEXT(Y157,"0.#"),1)=".",FALSE,TRUE)</formula>
    </cfRule>
    <cfRule type="expression" dxfId="166" priority="790">
      <formula>IF(RIGHT(TEXT(Y157,"0.#"),1)=".",TRUE,FALSE)</formula>
    </cfRule>
  </conditionalFormatting>
  <conditionalFormatting sqref="W23">
    <cfRule type="expression" dxfId="165" priority="879">
      <formula>IF(RIGHT(TEXT(W23,"0.#"),1)=".",FALSE,TRUE)</formula>
    </cfRule>
    <cfRule type="expression" dxfId="164" priority="880">
      <formula>IF(RIGHT(TEXT(W23,"0.#"),1)=".",TRUE,FALSE)</formula>
    </cfRule>
  </conditionalFormatting>
  <conditionalFormatting sqref="W24:W26">
    <cfRule type="expression" dxfId="163" priority="877">
      <formula>IF(RIGHT(TEXT(W24,"0.#"),1)=".",FALSE,TRUE)</formula>
    </cfRule>
    <cfRule type="expression" dxfId="162" priority="878">
      <formula>IF(RIGHT(TEXT(W24,"0.#"),1)=".",TRUE,FALSE)</formula>
    </cfRule>
  </conditionalFormatting>
  <conditionalFormatting sqref="P24 P26">
    <cfRule type="expression" dxfId="161" priority="871">
      <formula>IF(RIGHT(TEXT(P24,"0.#"),1)=".",FALSE,TRUE)</formula>
    </cfRule>
    <cfRule type="expression" dxfId="160" priority="872">
      <formula>IF(RIGHT(TEXT(P24,"0.#"),1)=".",TRUE,FALSE)</formula>
    </cfRule>
  </conditionalFormatting>
  <conditionalFormatting sqref="AL153:AO153">
    <cfRule type="expression" dxfId="159" priority="803">
      <formula>IF(AND(AL153&gt;=0, RIGHT(TEXT(AL153,"0.#"),1)&lt;&gt;"."),TRUE,FALSE)</formula>
    </cfRule>
    <cfRule type="expression" dxfId="158" priority="804">
      <formula>IF(AND(AL153&gt;=0, RIGHT(TEXT(AL153,"0.#"),1)="."),TRUE,FALSE)</formula>
    </cfRule>
    <cfRule type="expression" dxfId="157" priority="805">
      <formula>IF(AND(AL153&lt;0, RIGHT(TEXT(AL153,"0.#"),1)&lt;&gt;"."),TRUE,FALSE)</formula>
    </cfRule>
    <cfRule type="expression" dxfId="156" priority="806">
      <formula>IF(AND(AL153&lt;0, RIGHT(TEXT(AL153,"0.#"),1)="."),TRUE,FALSE)</formula>
    </cfRule>
  </conditionalFormatting>
  <conditionalFormatting sqref="AU31">
    <cfRule type="expression" dxfId="155" priority="737">
      <formula>IF(RIGHT(TEXT(AU31,"0.#"),1)=".",FALSE,TRUE)</formula>
    </cfRule>
    <cfRule type="expression" dxfId="154" priority="738">
      <formula>IF(RIGHT(TEXT(AU31,"0.#"),1)=".",TRUE,FALSE)</formula>
    </cfRule>
  </conditionalFormatting>
  <conditionalFormatting sqref="AU30">
    <cfRule type="expression" dxfId="153" priority="739">
      <formula>IF(RIGHT(TEXT(AU30,"0.#"),1)=".",FALSE,TRUE)</formula>
    </cfRule>
    <cfRule type="expression" dxfId="152" priority="740">
      <formula>IF(RIGHT(TEXT(AU30,"0.#"),1)=".",TRUE,FALSE)</formula>
    </cfRule>
  </conditionalFormatting>
  <conditionalFormatting sqref="P27:AC27">
    <cfRule type="expression" dxfId="151" priority="735">
      <formula>IF(RIGHT(TEXT(P27,"0.#"),1)=".",FALSE,TRUE)</formula>
    </cfRule>
    <cfRule type="expression" dxfId="150" priority="736">
      <formula>IF(RIGHT(TEXT(P27,"0.#"),1)=".",TRUE,FALSE)</formula>
    </cfRule>
  </conditionalFormatting>
  <conditionalFormatting sqref="AM39">
    <cfRule type="expression" dxfId="149" priority="717">
      <formula>IF(RIGHT(TEXT(AM39,"0.#"),1)=".",FALSE,TRUE)</formula>
    </cfRule>
    <cfRule type="expression" dxfId="148" priority="718">
      <formula>IF(RIGHT(TEXT(AM39,"0.#"),1)=".",TRUE,FALSE)</formula>
    </cfRule>
  </conditionalFormatting>
  <conditionalFormatting sqref="AM38">
    <cfRule type="expression" dxfId="147" priority="719">
      <formula>IF(RIGHT(TEXT(AM38,"0.#"),1)=".",FALSE,TRUE)</formula>
    </cfRule>
    <cfRule type="expression" dxfId="146" priority="720">
      <formula>IF(RIGHT(TEXT(AM38,"0.#"),1)=".",TRUE,FALSE)</formula>
    </cfRule>
  </conditionalFormatting>
  <conditionalFormatting sqref="AE37">
    <cfRule type="expression" dxfId="145" priority="733">
      <formula>IF(RIGHT(TEXT(AE37,"0.#"),1)=".",FALSE,TRUE)</formula>
    </cfRule>
    <cfRule type="expression" dxfId="144" priority="734">
      <formula>IF(RIGHT(TEXT(AE37,"0.#"),1)=".",TRUE,FALSE)</formula>
    </cfRule>
  </conditionalFormatting>
  <conditionalFormatting sqref="AQ37:AQ39">
    <cfRule type="expression" dxfId="143" priority="715">
      <formula>IF(RIGHT(TEXT(AQ37,"0.#"),1)=".",FALSE,TRUE)</formula>
    </cfRule>
    <cfRule type="expression" dxfId="142" priority="716">
      <formula>IF(RIGHT(TEXT(AQ37,"0.#"),1)=".",TRUE,FALSE)</formula>
    </cfRule>
  </conditionalFormatting>
  <conditionalFormatting sqref="AU37:AU39">
    <cfRule type="expression" dxfId="141" priority="713">
      <formula>IF(RIGHT(TEXT(AU37,"0.#"),1)=".",FALSE,TRUE)</formula>
    </cfRule>
    <cfRule type="expression" dxfId="140" priority="714">
      <formula>IF(RIGHT(TEXT(AU37,"0.#"),1)=".",TRUE,FALSE)</formula>
    </cfRule>
  </conditionalFormatting>
  <conditionalFormatting sqref="AI39">
    <cfRule type="expression" dxfId="139" priority="727">
      <formula>IF(RIGHT(TEXT(AI39,"0.#"),1)=".",FALSE,TRUE)</formula>
    </cfRule>
    <cfRule type="expression" dxfId="138" priority="728">
      <formula>IF(RIGHT(TEXT(AI39,"0.#"),1)=".",TRUE,FALSE)</formula>
    </cfRule>
  </conditionalFormatting>
  <conditionalFormatting sqref="AE38">
    <cfRule type="expression" dxfId="137" priority="731">
      <formula>IF(RIGHT(TEXT(AE38,"0.#"),1)=".",FALSE,TRUE)</formula>
    </cfRule>
    <cfRule type="expression" dxfId="136" priority="732">
      <formula>IF(RIGHT(TEXT(AE38,"0.#"),1)=".",TRUE,FALSE)</formula>
    </cfRule>
  </conditionalFormatting>
  <conditionalFormatting sqref="AE39">
    <cfRule type="expression" dxfId="135" priority="729">
      <formula>IF(RIGHT(TEXT(AE39,"0.#"),1)=".",FALSE,TRUE)</formula>
    </cfRule>
    <cfRule type="expression" dxfId="134" priority="730">
      <formula>IF(RIGHT(TEXT(AE39,"0.#"),1)=".",TRUE,FALSE)</formula>
    </cfRule>
  </conditionalFormatting>
  <conditionalFormatting sqref="AM37">
    <cfRule type="expression" dxfId="133" priority="721">
      <formula>IF(RIGHT(TEXT(AM37,"0.#"),1)=".",FALSE,TRUE)</formula>
    </cfRule>
    <cfRule type="expression" dxfId="132" priority="722">
      <formula>IF(RIGHT(TEXT(AM37,"0.#"),1)=".",TRUE,FALSE)</formula>
    </cfRule>
  </conditionalFormatting>
  <conditionalFormatting sqref="AI37">
    <cfRule type="expression" dxfId="131" priority="723">
      <formula>IF(RIGHT(TEXT(AI37,"0.#"),1)=".",FALSE,TRUE)</formula>
    </cfRule>
    <cfRule type="expression" dxfId="130" priority="724">
      <formula>IF(RIGHT(TEXT(AI37,"0.#"),1)=".",TRUE,FALSE)</formula>
    </cfRule>
  </conditionalFormatting>
  <conditionalFormatting sqref="AI38">
    <cfRule type="expression" dxfId="129" priority="725">
      <formula>IF(RIGHT(TEXT(AI38,"0.#"),1)=".",FALSE,TRUE)</formula>
    </cfRule>
    <cfRule type="expression" dxfId="128" priority="726">
      <formula>IF(RIGHT(TEXT(AI38,"0.#"),1)=".",TRUE,FALSE)</formula>
    </cfRule>
  </conditionalFormatting>
  <conditionalFormatting sqref="AM46">
    <cfRule type="expression" dxfId="127" priority="685">
      <formula>IF(RIGHT(TEXT(AM46,"0.#"),1)=".",FALSE,TRUE)</formula>
    </cfRule>
    <cfRule type="expression" dxfId="126" priority="686">
      <formula>IF(RIGHT(TEXT(AM46,"0.#"),1)=".",TRUE,FALSE)</formula>
    </cfRule>
  </conditionalFormatting>
  <conditionalFormatting sqref="AE47 AM47">
    <cfRule type="expression" dxfId="125" priority="683">
      <formula>IF(RIGHT(TEXT(AE47,"0.#"),1)=".",FALSE,TRUE)</formula>
    </cfRule>
    <cfRule type="expression" dxfId="124" priority="684">
      <formula>IF(RIGHT(TEXT(AE47,"0.#"),1)=".",TRUE,FALSE)</formula>
    </cfRule>
  </conditionalFormatting>
  <conditionalFormatting sqref="AI47">
    <cfRule type="expression" dxfId="123" priority="681">
      <formula>IF(RIGHT(TEXT(AI47,"0.#"),1)=".",FALSE,TRUE)</formula>
    </cfRule>
    <cfRule type="expression" dxfId="122" priority="682">
      <formula>IF(RIGHT(TEXT(AI47,"0.#"),1)=".",TRUE,FALSE)</formula>
    </cfRule>
  </conditionalFormatting>
  <conditionalFormatting sqref="AE46">
    <cfRule type="expression" dxfId="121" priority="689">
      <formula>IF(RIGHT(TEXT(AE46,"0.#"),1)=".",FALSE,TRUE)</formula>
    </cfRule>
    <cfRule type="expression" dxfId="120" priority="690">
      <formula>IF(RIGHT(TEXT(AE46,"0.#"),1)=".",TRUE,FALSE)</formula>
    </cfRule>
  </conditionalFormatting>
  <conditionalFormatting sqref="AI46">
    <cfRule type="expression" dxfId="119" priority="687">
      <formula>IF(RIGHT(TEXT(AI46,"0.#"),1)=".",FALSE,TRUE)</formula>
    </cfRule>
    <cfRule type="expression" dxfId="118" priority="688">
      <formula>IF(RIGHT(TEXT(AI46,"0.#"),1)=".",TRUE,FALSE)</formula>
    </cfRule>
  </conditionalFormatting>
  <conditionalFormatting sqref="AE43">
    <cfRule type="expression" dxfId="117" priority="677">
      <formula>IF(RIGHT(TEXT(AE43,"0.#"),1)=".",FALSE,TRUE)</formula>
    </cfRule>
    <cfRule type="expression" dxfId="116" priority="678">
      <formula>IF(RIGHT(TEXT(AE43,"0.#"),1)=".",TRUE,FALSE)</formula>
    </cfRule>
  </conditionalFormatting>
  <conditionalFormatting sqref="AI43">
    <cfRule type="expression" dxfId="115" priority="675">
      <formula>IF(RIGHT(TEXT(AI43,"0.#"),1)=".",FALSE,TRUE)</formula>
    </cfRule>
    <cfRule type="expression" dxfId="114" priority="676">
      <formula>IF(RIGHT(TEXT(AI43,"0.#"),1)=".",TRUE,FALSE)</formula>
    </cfRule>
  </conditionalFormatting>
  <conditionalFormatting sqref="AM43">
    <cfRule type="expression" dxfId="113" priority="673">
      <formula>IF(RIGHT(TEXT(AM43,"0.#"),1)=".",FALSE,TRUE)</formula>
    </cfRule>
    <cfRule type="expression" dxfId="112" priority="674">
      <formula>IF(RIGHT(TEXT(AM43,"0.#"),1)=".",TRUE,FALSE)</formula>
    </cfRule>
  </conditionalFormatting>
  <conditionalFormatting sqref="AE44">
    <cfRule type="expression" dxfId="111" priority="671">
      <formula>IF(RIGHT(TEXT(AE44,"0.#"),1)=".",FALSE,TRUE)</formula>
    </cfRule>
    <cfRule type="expression" dxfId="110" priority="672">
      <formula>IF(RIGHT(TEXT(AE44,"0.#"),1)=".",TRUE,FALSE)</formula>
    </cfRule>
  </conditionalFormatting>
  <conditionalFormatting sqref="AI44">
    <cfRule type="expression" dxfId="109" priority="669">
      <formula>IF(RIGHT(TEXT(AI44,"0.#"),1)=".",FALSE,TRUE)</formula>
    </cfRule>
    <cfRule type="expression" dxfId="108" priority="670">
      <formula>IF(RIGHT(TEXT(AI44,"0.#"),1)=".",TRUE,FALSE)</formula>
    </cfRule>
  </conditionalFormatting>
  <conditionalFormatting sqref="AM44">
    <cfRule type="expression" dxfId="107" priority="667">
      <formula>IF(RIGHT(TEXT(AM44,"0.#"),1)=".",FALSE,TRUE)</formula>
    </cfRule>
    <cfRule type="expression" dxfId="106" priority="668">
      <formula>IF(RIGHT(TEXT(AM44,"0.#"),1)=".",TRUE,FALSE)</formula>
    </cfRule>
  </conditionalFormatting>
  <conditionalFormatting sqref="AQ44">
    <cfRule type="expression" dxfId="105" priority="665">
      <formula>IF(RIGHT(TEXT(AQ44,"0.#"),1)=".",FALSE,TRUE)</formula>
    </cfRule>
    <cfRule type="expression" dxfId="104" priority="666">
      <formula>IF(RIGHT(TEXT(AQ44,"0.#"),1)=".",TRUE,FALSE)</formula>
    </cfRule>
  </conditionalFormatting>
  <conditionalFormatting sqref="AU43">
    <cfRule type="expression" dxfId="103" priority="663">
      <formula>IF(RIGHT(TEXT(AU43,"0.#"),1)=".",FALSE,TRUE)</formula>
    </cfRule>
    <cfRule type="expression" dxfId="102" priority="664">
      <formula>IF(RIGHT(TEXT(AU43,"0.#"),1)=".",TRUE,FALSE)</formula>
    </cfRule>
  </conditionalFormatting>
  <conditionalFormatting sqref="AU44">
    <cfRule type="expression" dxfId="101" priority="661">
      <formula>IF(RIGHT(TEXT(AU44,"0.#"),1)=".",FALSE,TRUE)</formula>
    </cfRule>
    <cfRule type="expression" dxfId="100" priority="662">
      <formula>IF(RIGHT(TEXT(AU44,"0.#"),1)=".",TRUE,FALSE)</formula>
    </cfRule>
  </conditionalFormatting>
  <conditionalFormatting sqref="AE56">
    <cfRule type="expression" dxfId="99" priority="623">
      <formula>IF(RIGHT(TEXT(AE56,"0.#"),1)=".",FALSE,TRUE)</formula>
    </cfRule>
    <cfRule type="expression" dxfId="98" priority="624">
      <formula>IF(RIGHT(TEXT(AE56,"0.#"),1)=".",TRUE,FALSE)</formula>
    </cfRule>
  </conditionalFormatting>
  <conditionalFormatting sqref="AI56">
    <cfRule type="expression" dxfId="97" priority="621">
      <formula>IF(RIGHT(TEXT(AI56,"0.#"),1)=".",FALSE,TRUE)</formula>
    </cfRule>
    <cfRule type="expression" dxfId="96" priority="622">
      <formula>IF(RIGHT(TEXT(AI56,"0.#"),1)=".",TRUE,FALSE)</formula>
    </cfRule>
  </conditionalFormatting>
  <conditionalFormatting sqref="AM56">
    <cfRule type="expression" dxfId="95" priority="619">
      <formula>IF(RIGHT(TEXT(AM56,"0.#"),1)=".",FALSE,TRUE)</formula>
    </cfRule>
    <cfRule type="expression" dxfId="94" priority="620">
      <formula>IF(RIGHT(TEXT(AM56,"0.#"),1)=".",TRUE,FALSE)</formula>
    </cfRule>
  </conditionalFormatting>
  <conditionalFormatting sqref="AE57">
    <cfRule type="expression" dxfId="93" priority="617">
      <formula>IF(RIGHT(TEXT(AE57,"0.#"),1)=".",FALSE,TRUE)</formula>
    </cfRule>
    <cfRule type="expression" dxfId="92" priority="618">
      <formula>IF(RIGHT(TEXT(AE57,"0.#"),1)=".",TRUE,FALSE)</formula>
    </cfRule>
  </conditionalFormatting>
  <conditionalFormatting sqref="AI57">
    <cfRule type="expression" dxfId="91" priority="615">
      <formula>IF(RIGHT(TEXT(AI57,"0.#"),1)=".",FALSE,TRUE)</formula>
    </cfRule>
    <cfRule type="expression" dxfId="90" priority="616">
      <formula>IF(RIGHT(TEXT(AI57,"0.#"),1)=".",TRUE,FALSE)</formula>
    </cfRule>
  </conditionalFormatting>
  <conditionalFormatting sqref="AM57">
    <cfRule type="expression" dxfId="89" priority="613">
      <formula>IF(RIGHT(TEXT(AM57,"0.#"),1)=".",FALSE,TRUE)</formula>
    </cfRule>
    <cfRule type="expression" dxfId="88" priority="614">
      <formula>IF(RIGHT(TEXT(AM57,"0.#"),1)=".",TRUE,FALSE)</formula>
    </cfRule>
  </conditionalFormatting>
  <conditionalFormatting sqref="AQ57">
    <cfRule type="expression" dxfId="87" priority="611">
      <formula>IF(RIGHT(TEXT(AQ57,"0.#"),1)=".",FALSE,TRUE)</formula>
    </cfRule>
    <cfRule type="expression" dxfId="86" priority="612">
      <formula>IF(RIGHT(TEXT(AQ57,"0.#"),1)=".",TRUE,FALSE)</formula>
    </cfRule>
  </conditionalFormatting>
  <conditionalFormatting sqref="AU56">
    <cfRule type="expression" dxfId="85" priority="609">
      <formula>IF(RIGHT(TEXT(AU56,"0.#"),1)=".",FALSE,TRUE)</formula>
    </cfRule>
    <cfRule type="expression" dxfId="84" priority="610">
      <formula>IF(RIGHT(TEXT(AU56,"0.#"),1)=".",TRUE,FALSE)</formula>
    </cfRule>
  </conditionalFormatting>
  <conditionalFormatting sqref="AU57">
    <cfRule type="expression" dxfId="83" priority="607">
      <formula>IF(RIGHT(TEXT(AU57,"0.#"),1)=".",FALSE,TRUE)</formula>
    </cfRule>
    <cfRule type="expression" dxfId="82" priority="608">
      <formula>IF(RIGHT(TEXT(AU57,"0.#"),1)=".",TRUE,FALSE)</formula>
    </cfRule>
  </conditionalFormatting>
  <conditionalFormatting sqref="AM33">
    <cfRule type="expression" dxfId="81" priority="601">
      <formula>IF(RIGHT(TEXT(AM33,"0.#"),1)=".",FALSE,TRUE)</formula>
    </cfRule>
    <cfRule type="expression" dxfId="80" priority="602">
      <formula>IF(RIGHT(TEXT(AM33,"0.#"),1)=".",TRUE,FALSE)</formula>
    </cfRule>
  </conditionalFormatting>
  <conditionalFormatting sqref="AE34 AM34">
    <cfRule type="expression" dxfId="79" priority="599">
      <formula>IF(RIGHT(TEXT(AE34,"0.#"),1)=".",FALSE,TRUE)</formula>
    </cfRule>
    <cfRule type="expression" dxfId="78" priority="600">
      <formula>IF(RIGHT(TEXT(AE34,"0.#"),1)=".",TRUE,FALSE)</formula>
    </cfRule>
  </conditionalFormatting>
  <conditionalFormatting sqref="AI34">
    <cfRule type="expression" dxfId="77" priority="597">
      <formula>IF(RIGHT(TEXT(AI34,"0.#"),1)=".",FALSE,TRUE)</formula>
    </cfRule>
    <cfRule type="expression" dxfId="76" priority="598">
      <formula>IF(RIGHT(TEXT(AI34,"0.#"),1)=".",TRUE,FALSE)</formula>
    </cfRule>
  </conditionalFormatting>
  <conditionalFormatting sqref="AQ34">
    <cfRule type="expression" dxfId="75" priority="595">
      <formula>IF(RIGHT(TEXT(AQ34,"0.#"),1)=".",FALSE,TRUE)</formula>
    </cfRule>
    <cfRule type="expression" dxfId="74" priority="596">
      <formula>IF(RIGHT(TEXT(AQ34,"0.#"),1)=".",TRUE,FALSE)</formula>
    </cfRule>
  </conditionalFormatting>
  <conditionalFormatting sqref="AE33 AQ33">
    <cfRule type="expression" dxfId="73" priority="605">
      <formula>IF(RIGHT(TEXT(AE33,"0.#"),1)=".",FALSE,TRUE)</formula>
    </cfRule>
    <cfRule type="expression" dxfId="72" priority="606">
      <formula>IF(RIGHT(TEXT(AE33,"0.#"),1)=".",TRUE,FALSE)</formula>
    </cfRule>
  </conditionalFormatting>
  <conditionalFormatting sqref="AI33">
    <cfRule type="expression" dxfId="71" priority="603">
      <formula>IF(RIGHT(TEXT(AI33,"0.#"),1)=".",FALSE,TRUE)</formula>
    </cfRule>
    <cfRule type="expression" dxfId="70" priority="604">
      <formula>IF(RIGHT(TEXT(AI33,"0.#"),1)=".",TRUE,FALSE)</formula>
    </cfRule>
  </conditionalFormatting>
  <conditionalFormatting sqref="AM59">
    <cfRule type="expression" dxfId="69" priority="589">
      <formula>IF(RIGHT(TEXT(AM59,"0.#"),1)=".",FALSE,TRUE)</formula>
    </cfRule>
    <cfRule type="expression" dxfId="68" priority="590">
      <formula>IF(RIGHT(TEXT(AM59,"0.#"),1)=".",TRUE,FALSE)</formula>
    </cfRule>
  </conditionalFormatting>
  <conditionalFormatting sqref="AE60 AM60">
    <cfRule type="expression" dxfId="67" priority="587">
      <formula>IF(RIGHT(TEXT(AE60,"0.#"),1)=".",FALSE,TRUE)</formula>
    </cfRule>
    <cfRule type="expression" dxfId="66" priority="588">
      <formula>IF(RIGHT(TEXT(AE60,"0.#"),1)=".",TRUE,FALSE)</formula>
    </cfRule>
  </conditionalFormatting>
  <conditionalFormatting sqref="AI60">
    <cfRule type="expression" dxfId="65" priority="585">
      <formula>IF(RIGHT(TEXT(AI60,"0.#"),1)=".",FALSE,TRUE)</formula>
    </cfRule>
    <cfRule type="expression" dxfId="64" priority="586">
      <formula>IF(RIGHT(TEXT(AI60,"0.#"),1)=".",TRUE,FALSE)</formula>
    </cfRule>
  </conditionalFormatting>
  <conditionalFormatting sqref="AQ60">
    <cfRule type="expression" dxfId="63" priority="583">
      <formula>IF(RIGHT(TEXT(AQ60,"0.#"),1)=".",FALSE,TRUE)</formula>
    </cfRule>
    <cfRule type="expression" dxfId="62" priority="584">
      <formula>IF(RIGHT(TEXT(AQ60,"0.#"),1)=".",TRUE,FALSE)</formula>
    </cfRule>
  </conditionalFormatting>
  <conditionalFormatting sqref="AE59 AQ59">
    <cfRule type="expression" dxfId="61" priority="593">
      <formula>IF(RIGHT(TEXT(AE59,"0.#"),1)=".",FALSE,TRUE)</formula>
    </cfRule>
    <cfRule type="expression" dxfId="60" priority="594">
      <formula>IF(RIGHT(TEXT(AE59,"0.#"),1)=".",TRUE,FALSE)</formula>
    </cfRule>
  </conditionalFormatting>
  <conditionalFormatting sqref="AI59">
    <cfRule type="expression" dxfId="59" priority="591">
      <formula>IF(RIGHT(TEXT(AI59,"0.#"),1)=".",FALSE,TRUE)</formula>
    </cfRule>
    <cfRule type="expression" dxfId="58" priority="592">
      <formula>IF(RIGHT(TEXT(AI59,"0.#"),1)=".",TRUE,FALSE)</formula>
    </cfRule>
  </conditionalFormatting>
  <conditionalFormatting sqref="P25">
    <cfRule type="expression" dxfId="57" priority="59">
      <formula>IF(RIGHT(TEXT(P25,"0.#"),1)=".",FALSE,TRUE)</formula>
    </cfRule>
    <cfRule type="expression" dxfId="56" priority="60">
      <formula>IF(RIGHT(TEXT(P25,"0.#"),1)=".",TRUE,FALSE)</formula>
    </cfRule>
  </conditionalFormatting>
  <conditionalFormatting sqref="P23">
    <cfRule type="expression" dxfId="55" priority="57">
      <formula>IF(RIGHT(TEXT(P23,"0.#"),1)=".",FALSE,TRUE)</formula>
    </cfRule>
    <cfRule type="expression" dxfId="54" priority="58">
      <formula>IF(RIGHT(TEXT(P23,"0.#"),1)=".",TRUE,FALSE)</formula>
    </cfRule>
  </conditionalFormatting>
  <conditionalFormatting sqref="AQ43">
    <cfRule type="expression" dxfId="53" priority="55">
      <formula>IF(RIGHT(TEXT(AQ43,"0.#"),1)=".",FALSE,TRUE)</formula>
    </cfRule>
    <cfRule type="expression" dxfId="52" priority="56">
      <formula>IF(RIGHT(TEXT(AQ43,"0.#"),1)=".",TRUE,FALSE)</formula>
    </cfRule>
  </conditionalFormatting>
  <conditionalFormatting sqref="AQ56">
    <cfRule type="expression" dxfId="51" priority="53">
      <formula>IF(RIGHT(TEXT(AQ56,"0.#"),1)=".",FALSE,TRUE)</formula>
    </cfRule>
    <cfRule type="expression" dxfId="50" priority="54">
      <formula>IF(RIGHT(TEXT(AQ56,"0.#"),1)=".",TRUE,FALSE)</formula>
    </cfRule>
  </conditionalFormatting>
  <conditionalFormatting sqref="AM52">
    <cfRule type="expression" dxfId="49" priority="35">
      <formula>IF(RIGHT(TEXT(AM52,"0.#"),1)=".",FALSE,TRUE)</formula>
    </cfRule>
    <cfRule type="expression" dxfId="48" priority="36">
      <formula>IF(RIGHT(TEXT(AM52,"0.#"),1)=".",TRUE,FALSE)</formula>
    </cfRule>
  </conditionalFormatting>
  <conditionalFormatting sqref="AM51">
    <cfRule type="expression" dxfId="47" priority="37">
      <formula>IF(RIGHT(TEXT(AM51,"0.#"),1)=".",FALSE,TRUE)</formula>
    </cfRule>
    <cfRule type="expression" dxfId="46" priority="38">
      <formula>IF(RIGHT(TEXT(AM51,"0.#"),1)=".",TRUE,FALSE)</formula>
    </cfRule>
  </conditionalFormatting>
  <conditionalFormatting sqref="AE50">
    <cfRule type="expression" dxfId="45" priority="51">
      <formula>IF(RIGHT(TEXT(AE50,"0.#"),1)=".",FALSE,TRUE)</formula>
    </cfRule>
    <cfRule type="expression" dxfId="44" priority="52">
      <formula>IF(RIGHT(TEXT(AE50,"0.#"),1)=".",TRUE,FALSE)</formula>
    </cfRule>
  </conditionalFormatting>
  <conditionalFormatting sqref="AQ50:AQ52">
    <cfRule type="expression" dxfId="43" priority="33">
      <formula>IF(RIGHT(TEXT(AQ50,"0.#"),1)=".",FALSE,TRUE)</formula>
    </cfRule>
    <cfRule type="expression" dxfId="42" priority="34">
      <formula>IF(RIGHT(TEXT(AQ50,"0.#"),1)=".",TRUE,FALSE)</formula>
    </cfRule>
  </conditionalFormatting>
  <conditionalFormatting sqref="AU50:AU52">
    <cfRule type="expression" dxfId="41" priority="31">
      <formula>IF(RIGHT(TEXT(AU50,"0.#"),1)=".",FALSE,TRUE)</formula>
    </cfRule>
    <cfRule type="expression" dxfId="40" priority="32">
      <formula>IF(RIGHT(TEXT(AU50,"0.#"),1)=".",TRUE,FALSE)</formula>
    </cfRule>
  </conditionalFormatting>
  <conditionalFormatting sqref="AI52">
    <cfRule type="expression" dxfId="39" priority="45">
      <formula>IF(RIGHT(TEXT(AI52,"0.#"),1)=".",FALSE,TRUE)</formula>
    </cfRule>
    <cfRule type="expression" dxfId="38" priority="46">
      <formula>IF(RIGHT(TEXT(AI52,"0.#"),1)=".",TRUE,FALSE)</formula>
    </cfRule>
  </conditionalFormatting>
  <conditionalFormatting sqref="AE51">
    <cfRule type="expression" dxfId="37" priority="49">
      <formula>IF(RIGHT(TEXT(AE51,"0.#"),1)=".",FALSE,TRUE)</formula>
    </cfRule>
    <cfRule type="expression" dxfId="36" priority="50">
      <formula>IF(RIGHT(TEXT(AE51,"0.#"),1)=".",TRUE,FALSE)</formula>
    </cfRule>
  </conditionalFormatting>
  <conditionalFormatting sqref="AE52">
    <cfRule type="expression" dxfId="35" priority="47">
      <formula>IF(RIGHT(TEXT(AE52,"0.#"),1)=".",FALSE,TRUE)</formula>
    </cfRule>
    <cfRule type="expression" dxfId="34" priority="48">
      <formula>IF(RIGHT(TEXT(AE52,"0.#"),1)=".",TRUE,FALSE)</formula>
    </cfRule>
  </conditionalFormatting>
  <conditionalFormatting sqref="AM50">
    <cfRule type="expression" dxfId="33" priority="39">
      <formula>IF(RIGHT(TEXT(AM50,"0.#"),1)=".",FALSE,TRUE)</formula>
    </cfRule>
    <cfRule type="expression" dxfId="32" priority="40">
      <formula>IF(RIGHT(TEXT(AM50,"0.#"),1)=".",TRUE,FALSE)</formula>
    </cfRule>
  </conditionalFormatting>
  <conditionalFormatting sqref="AI50">
    <cfRule type="expression" dxfId="31" priority="41">
      <formula>IF(RIGHT(TEXT(AI50,"0.#"),1)=".",FALSE,TRUE)</formula>
    </cfRule>
    <cfRule type="expression" dxfId="30" priority="42">
      <formula>IF(RIGHT(TEXT(AI50,"0.#"),1)=".",TRUE,FALSE)</formula>
    </cfRule>
  </conditionalFormatting>
  <conditionalFormatting sqref="AI51">
    <cfRule type="expression" dxfId="29" priority="43">
      <formula>IF(RIGHT(TEXT(AI51,"0.#"),1)=".",FALSE,TRUE)</formula>
    </cfRule>
    <cfRule type="expression" dxfId="28" priority="44">
      <formula>IF(RIGHT(TEXT(AI51,"0.#"),1)=".",TRUE,FALSE)</formula>
    </cfRule>
  </conditionalFormatting>
  <conditionalFormatting sqref="AM65">
    <cfRule type="expression" dxfId="27" priority="13">
      <formula>IF(RIGHT(TEXT(AM65,"0.#"),1)=".",FALSE,TRUE)</formula>
    </cfRule>
    <cfRule type="expression" dxfId="26" priority="14">
      <formula>IF(RIGHT(TEXT(AM65,"0.#"),1)=".",TRUE,FALSE)</formula>
    </cfRule>
  </conditionalFormatting>
  <conditionalFormatting sqref="AM64">
    <cfRule type="expression" dxfId="25" priority="15">
      <formula>IF(RIGHT(TEXT(AM64,"0.#"),1)=".",FALSE,TRUE)</formula>
    </cfRule>
    <cfRule type="expression" dxfId="24" priority="16">
      <formula>IF(RIGHT(TEXT(AM64,"0.#"),1)=".",TRUE,FALSE)</formula>
    </cfRule>
  </conditionalFormatting>
  <conditionalFormatting sqref="AE63">
    <cfRule type="expression" dxfId="23" priority="29">
      <formula>IF(RIGHT(TEXT(AE63,"0.#"),1)=".",FALSE,TRUE)</formula>
    </cfRule>
    <cfRule type="expression" dxfId="22" priority="30">
      <formula>IF(RIGHT(TEXT(AE63,"0.#"),1)=".",TRUE,FALSE)</formula>
    </cfRule>
  </conditionalFormatting>
  <conditionalFormatting sqref="AQ63:AQ65">
    <cfRule type="expression" dxfId="21" priority="11">
      <formula>IF(RIGHT(TEXT(AQ63,"0.#"),1)=".",FALSE,TRUE)</formula>
    </cfRule>
    <cfRule type="expression" dxfId="20" priority="12">
      <formula>IF(RIGHT(TEXT(AQ63,"0.#"),1)=".",TRUE,FALSE)</formula>
    </cfRule>
  </conditionalFormatting>
  <conditionalFormatting sqref="AU63:AU65">
    <cfRule type="expression" dxfId="19" priority="9">
      <formula>IF(RIGHT(TEXT(AU63,"0.#"),1)=".",FALSE,TRUE)</formula>
    </cfRule>
    <cfRule type="expression" dxfId="18" priority="10">
      <formula>IF(RIGHT(TEXT(AU63,"0.#"),1)=".",TRUE,FALSE)</formula>
    </cfRule>
  </conditionalFormatting>
  <conditionalFormatting sqref="AI65">
    <cfRule type="expression" dxfId="17" priority="23">
      <formula>IF(RIGHT(TEXT(AI65,"0.#"),1)=".",FALSE,TRUE)</formula>
    </cfRule>
    <cfRule type="expression" dxfId="16" priority="24">
      <formula>IF(RIGHT(TEXT(AI65,"0.#"),1)=".",TRUE,FALSE)</formula>
    </cfRule>
  </conditionalFormatting>
  <conditionalFormatting sqref="AE64">
    <cfRule type="expression" dxfId="15" priority="27">
      <formula>IF(RIGHT(TEXT(AE64,"0.#"),1)=".",FALSE,TRUE)</formula>
    </cfRule>
    <cfRule type="expression" dxfId="14" priority="28">
      <formula>IF(RIGHT(TEXT(AE64,"0.#"),1)=".",TRUE,FALSE)</formula>
    </cfRule>
  </conditionalFormatting>
  <conditionalFormatting sqref="AE65">
    <cfRule type="expression" dxfId="13" priority="25">
      <formula>IF(RIGHT(TEXT(AE65,"0.#"),1)=".",FALSE,TRUE)</formula>
    </cfRule>
    <cfRule type="expression" dxfId="12" priority="26">
      <formula>IF(RIGHT(TEXT(AE65,"0.#"),1)=".",TRUE,FALSE)</formula>
    </cfRule>
  </conditionalFormatting>
  <conditionalFormatting sqref="AM63">
    <cfRule type="expression" dxfId="11" priority="17">
      <formula>IF(RIGHT(TEXT(AM63,"0.#"),1)=".",FALSE,TRUE)</formula>
    </cfRule>
    <cfRule type="expression" dxfId="10" priority="18">
      <formula>IF(RIGHT(TEXT(AM63,"0.#"),1)=".",TRUE,FALSE)</formula>
    </cfRule>
  </conditionalFormatting>
  <conditionalFormatting sqref="AI63">
    <cfRule type="expression" dxfId="9" priority="19">
      <formula>IF(RIGHT(TEXT(AI63,"0.#"),1)=".",FALSE,TRUE)</formula>
    </cfRule>
    <cfRule type="expression" dxfId="8" priority="20">
      <formula>IF(RIGHT(TEXT(AI63,"0.#"),1)=".",TRUE,FALSE)</formula>
    </cfRule>
  </conditionalFormatting>
  <conditionalFormatting sqref="AI64">
    <cfRule type="expression" dxfId="7" priority="21">
      <formula>IF(RIGHT(TEXT(AI64,"0.#"),1)=".",FALSE,TRUE)</formula>
    </cfRule>
    <cfRule type="expression" dxfId="6" priority="22">
      <formula>IF(RIGHT(TEXT(AI64,"0.#"),1)=".",TRUE,FALSE)</formula>
    </cfRule>
  </conditionalFormatting>
  <conditionalFormatting sqref="AQ30">
    <cfRule type="expression" dxfId="5" priority="5">
      <formula>IF(RIGHT(TEXT(AQ30,"0.#"),1)=".",FALSE,TRUE)</formula>
    </cfRule>
    <cfRule type="expression" dxfId="4" priority="6">
      <formula>IF(RIGHT(TEXT(AQ30,"0.#"),1)=".",TRUE,FALSE)</formula>
    </cfRule>
  </conditionalFormatting>
  <conditionalFormatting sqref="AQ47">
    <cfRule type="expression" dxfId="3" priority="1">
      <formula>IF(RIGHT(TEXT(AQ47,"0.#"),1)=".",FALSE,TRUE)</formula>
    </cfRule>
    <cfRule type="expression" dxfId="2" priority="2">
      <formula>IF(RIGHT(TEXT(AQ47,"0.#"),1)=".",TRUE,FALSE)</formula>
    </cfRule>
  </conditionalFormatting>
  <conditionalFormatting sqref="AQ46">
    <cfRule type="expression" dxfId="1" priority="3">
      <formula>IF(RIGHT(TEXT(AQ46,"0.#"),1)=".",FALSE,TRUE)</formula>
    </cfRule>
    <cfRule type="expression" dxfId="0" priority="4">
      <formula>IF(RIGHT(TEXT(AQ46,"0.#"),1)=".",TRUE,FALSE)</formula>
    </cfRule>
  </conditionalFormatting>
  <dataValidations count="15">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42:AK142 AH146:AK149 AH153:AK153 AH157:AK165">
      <formula1>OR(AND(MOD(IF(ISNUMBER(AH142), AH142, 0.5),1)=0, 0&lt;=AH142), AH142="-")</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28:AB129 AU128:AX129 Y133:AB135 AU133:AX135 Y142:AB142 AL142:AO142 Y146:AB149 AL146:AO149 Y153:AB153 AL153:AO153 Y157:AB165 AL157:AO165 AQ36:AR36 AU36:AX36 AE37:AX39 AE46:AX46 AE30:AX31 AE56:AX57 AE33:AX33 AE59:AX59 AQ49:AR49 AU49:AX49 AE50:AX52 AQ62:AR62 AU62:AX62 AE63:AX65 AE43:AX44 P23:AC27">
      <formula1>OR(ISNUMBER(P13), P13="-")</formula1>
    </dataValidation>
    <dataValidation type="list" allowBlank="1" showInputMessage="1" showErrorMessage="1" sqref="Q108:R108 AC108:AD108 AO108:AP108">
      <formula1>#REF!</formula1>
    </dataValidation>
    <dataValidation type="custom" allowBlank="1" showInputMessage="1" showErrorMessage="1" errorTitle="法人番号チェック" error="法人番号は13桁の数字で入力してください。" sqref="J157:O165 J153:O153 J146:O149 J142:O142">
      <formula1>OR(J142="-",AND(LEN(J142)=13,IFERROR(SEARCH("-",J142),"")="",IFERROR(SEARCH(".",J142),"")="",ISNUMBER(J142)))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49" man="1"/>
    <brk id="78" max="49" man="1"/>
    <brk id="103" max="49" man="1"/>
    <brk id="138"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入力規則等!$AG$2:$AG$13</xm:f>
          </x14:formula1>
          <xm:sqref>AC142:AG142 AC146:AG149 AC153:AG153 AC157:AG165</xm:sqref>
        </x14:dataValidation>
        <x14:dataValidation type="list" allowBlank="1" showInputMessage="1" showErrorMessage="1">
          <x14:formula1>
            <xm:f>入力規則等!$AI$2:$AI$8</xm:f>
          </x14:formula1>
          <xm:sqref>J71:T71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AE108:AG108 G108:I108 AQ108:AS108 S108:U108</xm:sqref>
        </x14:dataValidation>
        <x14:dataValidation type="list" allowBlank="1" showInputMessage="1" showErrorMessage="1">
          <x14:formula1>
            <xm:f>入力規則等!$U$56:$U$58</xm:f>
          </x14:formula1>
          <xm:sqref>J108:K108 AT108:AU108 AH108:AI108 V108:W108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378</v>
      </c>
      <c r="AA1" s="27" t="s">
        <v>74</v>
      </c>
      <c r="AB1" s="27" t="s">
        <v>379</v>
      </c>
      <c r="AC1" s="27" t="s">
        <v>31</v>
      </c>
      <c r="AD1" s="26"/>
      <c r="AE1" s="27" t="s">
        <v>43</v>
      </c>
      <c r="AF1" s="28"/>
      <c r="AG1" s="40" t="s">
        <v>169</v>
      </c>
      <c r="AI1" s="40" t="s">
        <v>172</v>
      </c>
      <c r="AK1" s="40" t="s">
        <v>176</v>
      </c>
      <c r="AM1" s="55"/>
      <c r="AN1" s="55"/>
      <c r="AP1" s="26" t="s">
        <v>213</v>
      </c>
    </row>
    <row r="2" spans="1:42" ht="13.5" customHeight="1" x14ac:dyDescent="0.15">
      <c r="A2" s="14" t="s">
        <v>77</v>
      </c>
      <c r="B2" s="15"/>
      <c r="C2" s="13" t="str">
        <f>IF(B2="","",A2)</f>
        <v/>
      </c>
      <c r="D2" s="13" t="str">
        <f>IF(C2="","",IF(D1&lt;&gt;"",CONCATENATE(D1,"、",C2),C2))</f>
        <v/>
      </c>
      <c r="F2" s="12" t="s">
        <v>64</v>
      </c>
      <c r="G2" s="17" t="s">
        <v>588</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9">
        <v>21</v>
      </c>
      <c r="W2" s="30" t="s">
        <v>161</v>
      </c>
      <c r="Y2" s="30" t="s">
        <v>60</v>
      </c>
      <c r="Z2" s="30" t="s">
        <v>60</v>
      </c>
      <c r="AA2" s="63" t="s">
        <v>248</v>
      </c>
      <c r="AB2" s="63" t="s">
        <v>473</v>
      </c>
      <c r="AC2" s="64" t="s">
        <v>126</v>
      </c>
      <c r="AD2" s="26"/>
      <c r="AE2" s="32" t="s">
        <v>157</v>
      </c>
      <c r="AF2" s="28"/>
      <c r="AG2" s="41" t="s">
        <v>221</v>
      </c>
      <c r="AI2" s="40" t="s">
        <v>245</v>
      </c>
      <c r="AK2" s="40" t="s">
        <v>177</v>
      </c>
      <c r="AM2" s="55"/>
      <c r="AN2" s="55"/>
      <c r="AP2" s="41" t="s">
        <v>221</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588</v>
      </c>
      <c r="R3" s="13" t="str">
        <f t="shared" ref="R3:R8" si="3">IF(Q3="","",P3)</f>
        <v>委託・請負</v>
      </c>
      <c r="S3" s="13" t="str">
        <f t="shared" ref="S3:S8" si="4">IF(R3="",S2,IF(S2&lt;&gt;"",CONCATENATE(S2,"、",R3),R3))</f>
        <v>委託・請負</v>
      </c>
      <c r="T3" s="13"/>
      <c r="U3" s="30" t="s">
        <v>504</v>
      </c>
      <c r="W3" s="30" t="s">
        <v>136</v>
      </c>
      <c r="Y3" s="30" t="s">
        <v>61</v>
      </c>
      <c r="Z3" s="30" t="s">
        <v>380</v>
      </c>
      <c r="AA3" s="63" t="s">
        <v>346</v>
      </c>
      <c r="AB3" s="63" t="s">
        <v>474</v>
      </c>
      <c r="AC3" s="64" t="s">
        <v>127</v>
      </c>
      <c r="AD3" s="26"/>
      <c r="AE3" s="32" t="s">
        <v>158</v>
      </c>
      <c r="AF3" s="28"/>
      <c r="AG3" s="41" t="s">
        <v>222</v>
      </c>
      <c r="AI3" s="40" t="s">
        <v>171</v>
      </c>
      <c r="AK3" s="40" t="str">
        <f>CHAR(CODE(AK2)+1)</f>
        <v>B</v>
      </c>
      <c r="AM3" s="55"/>
      <c r="AN3" s="55"/>
      <c r="AP3" s="41" t="s">
        <v>222</v>
      </c>
    </row>
    <row r="4" spans="1:42" ht="13.5" customHeight="1" x14ac:dyDescent="0.15">
      <c r="A4" s="14" t="s">
        <v>79</v>
      </c>
      <c r="B4" s="15" t="s">
        <v>588</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588</v>
      </c>
      <c r="R4" s="13" t="str">
        <f t="shared" si="3"/>
        <v>補助</v>
      </c>
      <c r="S4" s="13" t="str">
        <f t="shared" si="4"/>
        <v>委託・請負、補助</v>
      </c>
      <c r="T4" s="13"/>
      <c r="U4" s="30" t="s">
        <v>556</v>
      </c>
      <c r="W4" s="30" t="s">
        <v>137</v>
      </c>
      <c r="Y4" s="30" t="s">
        <v>253</v>
      </c>
      <c r="Z4" s="30" t="s">
        <v>381</v>
      </c>
      <c r="AA4" s="63" t="s">
        <v>347</v>
      </c>
      <c r="AB4" s="63" t="s">
        <v>475</v>
      </c>
      <c r="AC4" s="63" t="s">
        <v>128</v>
      </c>
      <c r="AD4" s="26"/>
      <c r="AE4" s="32" t="s">
        <v>159</v>
      </c>
      <c r="AF4" s="28"/>
      <c r="AG4" s="41" t="s">
        <v>223</v>
      </c>
      <c r="AI4" s="40" t="s">
        <v>173</v>
      </c>
      <c r="AK4" s="40" t="str">
        <f t="shared" ref="AK4:AK49" si="7">CHAR(CODE(AK3)+1)</f>
        <v>C</v>
      </c>
      <c r="AM4" s="55"/>
      <c r="AN4" s="55"/>
      <c r="AP4" s="41" t="s">
        <v>223</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528</v>
      </c>
      <c r="Y5" s="30" t="s">
        <v>254</v>
      </c>
      <c r="Z5" s="30" t="s">
        <v>382</v>
      </c>
      <c r="AA5" s="63" t="s">
        <v>348</v>
      </c>
      <c r="AB5" s="63" t="s">
        <v>476</v>
      </c>
      <c r="AC5" s="63" t="s">
        <v>160</v>
      </c>
      <c r="AD5" s="29"/>
      <c r="AE5" s="32" t="s">
        <v>233</v>
      </c>
      <c r="AF5" s="28"/>
      <c r="AG5" s="41" t="s">
        <v>224</v>
      </c>
      <c r="AI5" s="40" t="s">
        <v>251</v>
      </c>
      <c r="AK5" s="40" t="str">
        <f t="shared" si="7"/>
        <v>D</v>
      </c>
      <c r="AP5" s="41" t="s">
        <v>224</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235</v>
      </c>
      <c r="W6" s="30" t="s">
        <v>530</v>
      </c>
      <c r="Y6" s="30" t="s">
        <v>255</v>
      </c>
      <c r="Z6" s="30" t="s">
        <v>383</v>
      </c>
      <c r="AA6" s="63" t="s">
        <v>349</v>
      </c>
      <c r="AB6" s="63" t="s">
        <v>477</v>
      </c>
      <c r="AC6" s="63" t="s">
        <v>129</v>
      </c>
      <c r="AD6" s="29"/>
      <c r="AE6" s="32" t="s">
        <v>231</v>
      </c>
      <c r="AF6" s="28"/>
      <c r="AG6" s="41" t="s">
        <v>225</v>
      </c>
      <c r="AI6" s="40" t="s">
        <v>252</v>
      </c>
      <c r="AK6" s="40" t="str">
        <f>CHAR(CODE(AK5)+1)</f>
        <v>E</v>
      </c>
      <c r="AP6" s="41" t="s">
        <v>225</v>
      </c>
    </row>
    <row r="7" spans="1:42" ht="13.5" customHeight="1" x14ac:dyDescent="0.15">
      <c r="A7" s="14" t="s">
        <v>82</v>
      </c>
      <c r="B7" s="15"/>
      <c r="C7" s="13" t="str">
        <f t="shared" si="0"/>
        <v/>
      </c>
      <c r="D7" s="13" t="str">
        <f t="shared" si="8"/>
        <v>沖縄振興</v>
      </c>
      <c r="F7" s="18" t="s">
        <v>184</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256</v>
      </c>
      <c r="Z7" s="30" t="s">
        <v>384</v>
      </c>
      <c r="AA7" s="63" t="s">
        <v>350</v>
      </c>
      <c r="AB7" s="63" t="s">
        <v>478</v>
      </c>
      <c r="AC7" s="29"/>
      <c r="AD7" s="29"/>
      <c r="AE7" s="30" t="s">
        <v>129</v>
      </c>
      <c r="AF7" s="28"/>
      <c r="AG7" s="41" t="s">
        <v>226</v>
      </c>
      <c r="AH7" s="58"/>
      <c r="AI7" s="41" t="s">
        <v>241</v>
      </c>
      <c r="AK7" s="40" t="str">
        <f>CHAR(CODE(AK6)+1)</f>
        <v>F</v>
      </c>
      <c r="AP7" s="41" t="s">
        <v>226</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249</v>
      </c>
      <c r="W8" s="30" t="s">
        <v>139</v>
      </c>
      <c r="Y8" s="30" t="s">
        <v>257</v>
      </c>
      <c r="Z8" s="30" t="s">
        <v>385</v>
      </c>
      <c r="AA8" s="63" t="s">
        <v>351</v>
      </c>
      <c r="AB8" s="63" t="s">
        <v>479</v>
      </c>
      <c r="AC8" s="29"/>
      <c r="AD8" s="29"/>
      <c r="AE8" s="29"/>
      <c r="AF8" s="28"/>
      <c r="AG8" s="41" t="s">
        <v>227</v>
      </c>
      <c r="AI8" s="40" t="s">
        <v>242</v>
      </c>
      <c r="AK8" s="40" t="str">
        <f t="shared" si="7"/>
        <v>G</v>
      </c>
      <c r="AP8" s="41" t="s">
        <v>227</v>
      </c>
    </row>
    <row r="9" spans="1:42" ht="13.5" customHeight="1" x14ac:dyDescent="0.15">
      <c r="A9" s="14" t="s">
        <v>84</v>
      </c>
      <c r="B9" s="15"/>
      <c r="C9" s="13" t="str">
        <f t="shared" si="0"/>
        <v/>
      </c>
      <c r="D9" s="13" t="str">
        <f t="shared" si="8"/>
        <v>沖縄振興</v>
      </c>
      <c r="F9" s="18" t="s">
        <v>185</v>
      </c>
      <c r="G9" s="17"/>
      <c r="H9" s="13" t="str">
        <f t="shared" si="1"/>
        <v/>
      </c>
      <c r="I9" s="13" t="str">
        <f t="shared" si="5"/>
        <v>一般会計</v>
      </c>
      <c r="K9" s="14" t="s">
        <v>101</v>
      </c>
      <c r="L9" s="15"/>
      <c r="M9" s="13" t="str">
        <f t="shared" si="2"/>
        <v/>
      </c>
      <c r="N9" s="13" t="str">
        <f t="shared" si="6"/>
        <v/>
      </c>
      <c r="O9" s="13"/>
      <c r="P9" s="13"/>
      <c r="Q9" s="19"/>
      <c r="T9" s="13"/>
      <c r="U9" s="30" t="s">
        <v>250</v>
      </c>
      <c r="W9" s="30" t="s">
        <v>140</v>
      </c>
      <c r="Y9" s="30" t="s">
        <v>258</v>
      </c>
      <c r="Z9" s="30" t="s">
        <v>386</v>
      </c>
      <c r="AA9" s="63" t="s">
        <v>352</v>
      </c>
      <c r="AB9" s="63" t="s">
        <v>480</v>
      </c>
      <c r="AC9" s="29"/>
      <c r="AD9" s="29"/>
      <c r="AE9" s="29"/>
      <c r="AF9" s="28"/>
      <c r="AG9" s="41" t="s">
        <v>228</v>
      </c>
      <c r="AI9" s="54"/>
      <c r="AK9" s="40" t="str">
        <f t="shared" si="7"/>
        <v>H</v>
      </c>
      <c r="AP9" s="41" t="s">
        <v>228</v>
      </c>
    </row>
    <row r="10" spans="1:42" ht="13.5" customHeight="1" x14ac:dyDescent="0.15">
      <c r="A10" s="14" t="s">
        <v>203</v>
      </c>
      <c r="B10" s="15"/>
      <c r="C10" s="13" t="str">
        <f t="shared" si="0"/>
        <v/>
      </c>
      <c r="D10" s="13" t="str">
        <f t="shared" si="8"/>
        <v>沖縄振興</v>
      </c>
      <c r="F10" s="18" t="s">
        <v>108</v>
      </c>
      <c r="G10" s="17"/>
      <c r="H10" s="13" t="str">
        <f t="shared" si="1"/>
        <v/>
      </c>
      <c r="I10" s="13" t="str">
        <f t="shared" si="5"/>
        <v>一般会計</v>
      </c>
      <c r="K10" s="14" t="s">
        <v>204</v>
      </c>
      <c r="L10" s="15"/>
      <c r="M10" s="13" t="str">
        <f t="shared" si="2"/>
        <v/>
      </c>
      <c r="N10" s="13" t="str">
        <f t="shared" si="6"/>
        <v/>
      </c>
      <c r="O10" s="13"/>
      <c r="P10" s="13" t="str">
        <f>S8</f>
        <v>委託・請負、補助</v>
      </c>
      <c r="Q10" s="19"/>
      <c r="T10" s="13"/>
      <c r="W10" s="30" t="s">
        <v>141</v>
      </c>
      <c r="Y10" s="30" t="s">
        <v>259</v>
      </c>
      <c r="Z10" s="30" t="s">
        <v>387</v>
      </c>
      <c r="AA10" s="63" t="s">
        <v>353</v>
      </c>
      <c r="AB10" s="63" t="s">
        <v>481</v>
      </c>
      <c r="AC10" s="29"/>
      <c r="AD10" s="29"/>
      <c r="AE10" s="29"/>
      <c r="AF10" s="28"/>
      <c r="AG10" s="41" t="s">
        <v>216</v>
      </c>
      <c r="AK10" s="40" t="str">
        <f t="shared" si="7"/>
        <v>I</v>
      </c>
      <c r="AP10" s="40" t="s">
        <v>214</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588</v>
      </c>
      <c r="M11" s="13" t="str">
        <f t="shared" si="2"/>
        <v>その他の事項経費</v>
      </c>
      <c r="N11" s="13" t="str">
        <f t="shared" si="6"/>
        <v>その他の事項経費</v>
      </c>
      <c r="O11" s="13"/>
      <c r="P11" s="13"/>
      <c r="Q11" s="19"/>
      <c r="T11" s="13"/>
      <c r="W11" s="30" t="s">
        <v>553</v>
      </c>
      <c r="Y11" s="30" t="s">
        <v>260</v>
      </c>
      <c r="Z11" s="30" t="s">
        <v>388</v>
      </c>
      <c r="AA11" s="63" t="s">
        <v>354</v>
      </c>
      <c r="AB11" s="63" t="s">
        <v>482</v>
      </c>
      <c r="AC11" s="29"/>
      <c r="AD11" s="29"/>
      <c r="AE11" s="29"/>
      <c r="AF11" s="28"/>
      <c r="AG11" s="40" t="s">
        <v>219</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505</v>
      </c>
      <c r="W12" s="30" t="s">
        <v>142</v>
      </c>
      <c r="Y12" s="30" t="s">
        <v>261</v>
      </c>
      <c r="Z12" s="30" t="s">
        <v>389</v>
      </c>
      <c r="AA12" s="63" t="s">
        <v>355</v>
      </c>
      <c r="AB12" s="63" t="s">
        <v>483</v>
      </c>
      <c r="AC12" s="29"/>
      <c r="AD12" s="29"/>
      <c r="AE12" s="29"/>
      <c r="AF12" s="28"/>
      <c r="AG12" s="40" t="s">
        <v>217</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262</v>
      </c>
      <c r="Z13" s="30" t="s">
        <v>390</v>
      </c>
      <c r="AA13" s="63" t="s">
        <v>356</v>
      </c>
      <c r="AB13" s="63" t="s">
        <v>484</v>
      </c>
      <c r="AC13" s="29"/>
      <c r="AD13" s="29"/>
      <c r="AE13" s="29"/>
      <c r="AF13" s="28"/>
      <c r="AG13" s="40" t="s">
        <v>218</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506</v>
      </c>
      <c r="W14" s="30" t="s">
        <v>144</v>
      </c>
      <c r="Y14" s="30" t="s">
        <v>263</v>
      </c>
      <c r="Z14" s="30" t="s">
        <v>391</v>
      </c>
      <c r="AA14" s="63" t="s">
        <v>357</v>
      </c>
      <c r="AB14" s="63" t="s">
        <v>485</v>
      </c>
      <c r="AC14" s="29"/>
      <c r="AD14" s="29"/>
      <c r="AE14" s="29"/>
      <c r="AF14" s="28"/>
      <c r="AG14" s="5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507</v>
      </c>
      <c r="W15" s="30" t="s">
        <v>145</v>
      </c>
      <c r="Y15" s="30" t="s">
        <v>264</v>
      </c>
      <c r="Z15" s="30" t="s">
        <v>392</v>
      </c>
      <c r="AA15" s="63" t="s">
        <v>358</v>
      </c>
      <c r="AB15" s="63" t="s">
        <v>486</v>
      </c>
      <c r="AC15" s="29"/>
      <c r="AD15" s="29"/>
      <c r="AE15" s="29"/>
      <c r="AF15" s="28"/>
      <c r="AG15" s="5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508</v>
      </c>
      <c r="W16" s="30" t="s">
        <v>146</v>
      </c>
      <c r="Y16" s="30" t="s">
        <v>265</v>
      </c>
      <c r="Z16" s="30" t="s">
        <v>393</v>
      </c>
      <c r="AA16" s="63" t="s">
        <v>359</v>
      </c>
      <c r="AB16" s="63" t="s">
        <v>487</v>
      </c>
      <c r="AC16" s="29"/>
      <c r="AD16" s="29"/>
      <c r="AE16" s="29"/>
      <c r="AF16" s="28"/>
      <c r="AG16" s="5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526</v>
      </c>
      <c r="W17" s="30" t="s">
        <v>147</v>
      </c>
      <c r="Y17" s="30" t="s">
        <v>266</v>
      </c>
      <c r="Z17" s="30" t="s">
        <v>394</v>
      </c>
      <c r="AA17" s="63" t="s">
        <v>360</v>
      </c>
      <c r="AB17" s="63" t="s">
        <v>488</v>
      </c>
      <c r="AC17" s="29"/>
      <c r="AD17" s="29"/>
      <c r="AE17" s="29"/>
      <c r="AF17" s="28"/>
      <c r="AG17" s="5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509</v>
      </c>
      <c r="W18" s="30" t="s">
        <v>148</v>
      </c>
      <c r="Y18" s="30" t="s">
        <v>267</v>
      </c>
      <c r="Z18" s="30" t="s">
        <v>395</v>
      </c>
      <c r="AA18" s="63" t="s">
        <v>361</v>
      </c>
      <c r="AB18" s="63" t="s">
        <v>489</v>
      </c>
      <c r="AC18" s="29"/>
      <c r="AD18" s="29"/>
      <c r="AE18" s="29"/>
      <c r="AF18" s="28"/>
      <c r="AK18" s="40" t="str">
        <f t="shared" si="7"/>
        <v>Q</v>
      </c>
    </row>
    <row r="19" spans="1:37" ht="13.5" customHeight="1" x14ac:dyDescent="0.15">
      <c r="A19" s="14" t="s">
        <v>195</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510</v>
      </c>
      <c r="W19" s="30" t="s">
        <v>149</v>
      </c>
      <c r="Y19" s="30" t="s">
        <v>268</v>
      </c>
      <c r="Z19" s="30" t="s">
        <v>396</v>
      </c>
      <c r="AA19" s="63" t="s">
        <v>362</v>
      </c>
      <c r="AB19" s="63" t="s">
        <v>490</v>
      </c>
      <c r="AC19" s="29"/>
      <c r="AD19" s="29"/>
      <c r="AE19" s="29"/>
      <c r="AF19" s="28"/>
      <c r="AK19" s="40" t="str">
        <f t="shared" si="7"/>
        <v>R</v>
      </c>
    </row>
    <row r="20" spans="1:37" ht="13.5" customHeight="1" x14ac:dyDescent="0.15">
      <c r="A20" s="14" t="s">
        <v>196</v>
      </c>
      <c r="B20" s="15"/>
      <c r="C20" s="13" t="str">
        <f t="shared" si="9"/>
        <v/>
      </c>
      <c r="D20" s="13" t="str">
        <f t="shared" si="8"/>
        <v>沖縄振興</v>
      </c>
      <c r="F20" s="18" t="s">
        <v>194</v>
      </c>
      <c r="G20" s="17"/>
      <c r="H20" s="13" t="str">
        <f t="shared" si="1"/>
        <v/>
      </c>
      <c r="I20" s="13" t="str">
        <f t="shared" si="5"/>
        <v>一般会計</v>
      </c>
      <c r="K20" s="13"/>
      <c r="L20" s="13"/>
      <c r="O20" s="13"/>
      <c r="P20" s="13"/>
      <c r="Q20" s="19"/>
      <c r="T20" s="13"/>
      <c r="U20" s="30" t="s">
        <v>511</v>
      </c>
      <c r="W20" s="30" t="s">
        <v>150</v>
      </c>
      <c r="Y20" s="30" t="s">
        <v>269</v>
      </c>
      <c r="Z20" s="30" t="s">
        <v>397</v>
      </c>
      <c r="AA20" s="63" t="s">
        <v>363</v>
      </c>
      <c r="AB20" s="63" t="s">
        <v>491</v>
      </c>
      <c r="AC20" s="29"/>
      <c r="AD20" s="29"/>
      <c r="AE20" s="29"/>
      <c r="AF20" s="28"/>
      <c r="AK20" s="40" t="str">
        <f t="shared" si="7"/>
        <v>S</v>
      </c>
    </row>
    <row r="21" spans="1:37" ht="13.5" customHeight="1" x14ac:dyDescent="0.15">
      <c r="A21" s="14" t="s">
        <v>197</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512</v>
      </c>
      <c r="W21" s="30" t="s">
        <v>151</v>
      </c>
      <c r="Y21" s="30" t="s">
        <v>270</v>
      </c>
      <c r="Z21" s="30" t="s">
        <v>398</v>
      </c>
      <c r="AA21" s="63" t="s">
        <v>364</v>
      </c>
      <c r="AB21" s="63" t="s">
        <v>492</v>
      </c>
      <c r="AC21" s="29"/>
      <c r="AD21" s="29"/>
      <c r="AE21" s="29"/>
      <c r="AF21" s="28"/>
      <c r="AK21" s="40" t="str">
        <f t="shared" si="7"/>
        <v>T</v>
      </c>
    </row>
    <row r="22" spans="1:37" ht="13.5" customHeight="1" x14ac:dyDescent="0.15">
      <c r="A22" s="14" t="s">
        <v>198</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555</v>
      </c>
      <c r="W22" s="30" t="s">
        <v>152</v>
      </c>
      <c r="Y22" s="30" t="s">
        <v>271</v>
      </c>
      <c r="Z22" s="30" t="s">
        <v>399</v>
      </c>
      <c r="AA22" s="63" t="s">
        <v>365</v>
      </c>
      <c r="AB22" s="63" t="s">
        <v>493</v>
      </c>
      <c r="AC22" s="29"/>
      <c r="AD22" s="29"/>
      <c r="AE22" s="29"/>
      <c r="AF22" s="28"/>
      <c r="AK22" s="40" t="str">
        <f t="shared" si="7"/>
        <v>U</v>
      </c>
    </row>
    <row r="23" spans="1:37" ht="13.5" customHeight="1" x14ac:dyDescent="0.15">
      <c r="A23" s="61" t="s">
        <v>243</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513</v>
      </c>
      <c r="W23" s="30" t="s">
        <v>153</v>
      </c>
      <c r="Y23" s="30" t="s">
        <v>272</v>
      </c>
      <c r="Z23" s="30" t="s">
        <v>400</v>
      </c>
      <c r="AA23" s="63" t="s">
        <v>366</v>
      </c>
      <c r="AB23" s="63" t="s">
        <v>494</v>
      </c>
      <c r="AC23" s="29"/>
      <c r="AD23" s="29"/>
      <c r="AE23" s="29"/>
      <c r="AF23" s="28"/>
      <c r="AK23" s="40" t="str">
        <f t="shared" si="7"/>
        <v>V</v>
      </c>
    </row>
    <row r="24" spans="1:37" ht="13.5" customHeight="1" x14ac:dyDescent="0.15">
      <c r="A24" s="71"/>
      <c r="B24" s="59"/>
      <c r="F24" s="18" t="s">
        <v>246</v>
      </c>
      <c r="G24" s="17"/>
      <c r="H24" s="13" t="str">
        <f t="shared" si="1"/>
        <v/>
      </c>
      <c r="I24" s="13" t="str">
        <f t="shared" si="5"/>
        <v>一般会計</v>
      </c>
      <c r="K24" s="13"/>
      <c r="L24" s="13"/>
      <c r="O24" s="13"/>
      <c r="P24" s="13"/>
      <c r="Q24" s="19"/>
      <c r="T24" s="13"/>
      <c r="U24" s="30" t="s">
        <v>514</v>
      </c>
      <c r="W24" s="30" t="s">
        <v>154</v>
      </c>
      <c r="Y24" s="30" t="s">
        <v>273</v>
      </c>
      <c r="Z24" s="30" t="s">
        <v>401</v>
      </c>
      <c r="AA24" s="63" t="s">
        <v>367</v>
      </c>
      <c r="AB24" s="63" t="s">
        <v>495</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515</v>
      </c>
      <c r="W25" s="53"/>
      <c r="Y25" s="30" t="s">
        <v>274</v>
      </c>
      <c r="Z25" s="30" t="s">
        <v>402</v>
      </c>
      <c r="AA25" s="63" t="s">
        <v>368</v>
      </c>
      <c r="AB25" s="63" t="s">
        <v>496</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516</v>
      </c>
      <c r="Y26" s="30" t="s">
        <v>275</v>
      </c>
      <c r="Z26" s="30" t="s">
        <v>403</v>
      </c>
      <c r="AA26" s="63" t="s">
        <v>369</v>
      </c>
      <c r="AB26" s="63" t="s">
        <v>497</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517</v>
      </c>
      <c r="Y27" s="30" t="s">
        <v>276</v>
      </c>
      <c r="Z27" s="30" t="s">
        <v>404</v>
      </c>
      <c r="AA27" s="63" t="s">
        <v>370</v>
      </c>
      <c r="AB27" s="63" t="s">
        <v>498</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518</v>
      </c>
      <c r="Y28" s="30" t="s">
        <v>277</v>
      </c>
      <c r="Z28" s="30" t="s">
        <v>405</v>
      </c>
      <c r="AA28" s="63" t="s">
        <v>371</v>
      </c>
      <c r="AB28" s="63" t="s">
        <v>499</v>
      </c>
      <c r="AC28" s="29"/>
      <c r="AD28" s="29"/>
      <c r="AE28" s="29"/>
      <c r="AF28" s="28"/>
      <c r="AK28" s="40"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0" t="s">
        <v>519</v>
      </c>
      <c r="Y29" s="30" t="s">
        <v>278</v>
      </c>
      <c r="Z29" s="30" t="s">
        <v>406</v>
      </c>
      <c r="AA29" s="63" t="s">
        <v>372</v>
      </c>
      <c r="AB29" s="63" t="s">
        <v>500</v>
      </c>
      <c r="AC29" s="29"/>
      <c r="AD29" s="29"/>
      <c r="AE29" s="29"/>
      <c r="AF29" s="28"/>
      <c r="AK29" s="40"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0" t="s">
        <v>520</v>
      </c>
      <c r="Y30" s="30" t="s">
        <v>279</v>
      </c>
      <c r="Z30" s="30" t="s">
        <v>407</v>
      </c>
      <c r="AA30" s="63" t="s">
        <v>373</v>
      </c>
      <c r="AB30" s="63" t="s">
        <v>501</v>
      </c>
      <c r="AC30" s="29"/>
      <c r="AD30" s="29"/>
      <c r="AE30" s="29"/>
      <c r="AF30" s="28"/>
      <c r="AK30" s="40"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0" t="s">
        <v>521</v>
      </c>
      <c r="Y31" s="30" t="s">
        <v>280</v>
      </c>
      <c r="Z31" s="30" t="s">
        <v>408</v>
      </c>
      <c r="AA31" s="63" t="s">
        <v>374</v>
      </c>
      <c r="AB31" s="63" t="s">
        <v>502</v>
      </c>
      <c r="AC31" s="29"/>
      <c r="AD31" s="29"/>
      <c r="AE31" s="29"/>
      <c r="AF31" s="28"/>
      <c r="AK31" s="40"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0" t="s">
        <v>522</v>
      </c>
      <c r="Y32" s="30" t="s">
        <v>281</v>
      </c>
      <c r="Z32" s="30" t="s">
        <v>409</v>
      </c>
      <c r="AA32" s="63" t="s">
        <v>62</v>
      </c>
      <c r="AB32" s="63" t="s">
        <v>62</v>
      </c>
      <c r="AC32" s="29"/>
      <c r="AD32" s="29"/>
      <c r="AE32" s="29"/>
      <c r="AF32" s="28"/>
      <c r="AK32" s="40"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0" t="s">
        <v>523</v>
      </c>
      <c r="Y33" s="30" t="s">
        <v>282</v>
      </c>
      <c r="Z33" s="30" t="s">
        <v>410</v>
      </c>
      <c r="AA33" s="53"/>
      <c r="AB33" s="29"/>
      <c r="AC33" s="29"/>
      <c r="AD33" s="29"/>
      <c r="AE33" s="29"/>
      <c r="AF33" s="28"/>
      <c r="AK33" s="40"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40"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0" t="s">
        <v>525</v>
      </c>
      <c r="Y35" s="30" t="s">
        <v>284</v>
      </c>
      <c r="Z35" s="30" t="s">
        <v>412</v>
      </c>
      <c r="AC35" s="29"/>
      <c r="AF35" s="28"/>
      <c r="AK35" s="40"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0" t="s">
        <v>285</v>
      </c>
      <c r="Z36" s="30" t="s">
        <v>413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40" t="str">
        <f t="shared" si="7"/>
        <v>j</v>
      </c>
    </row>
    <row r="38" spans="1:37" x14ac:dyDescent="0.15">
      <c r="A38" s="13"/>
      <c r="B38" s="13"/>
      <c r="F38" s="13"/>
      <c r="G38" s="19"/>
      <c r="K38" s="13"/>
      <c r="L38" s="13"/>
      <c r="O38" s="13"/>
      <c r="P38" s="13"/>
      <c r="Q38" s="19"/>
      <c r="T38" s="13"/>
      <c r="Y38" s="30" t="s">
        <v>287</v>
      </c>
      <c r="Z38" s="30" t="s">
        <v>415</v>
      </c>
      <c r="AF38" s="28"/>
      <c r="AK38" s="40"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40" t="str">
        <f t="shared" si="7"/>
        <v>l</v>
      </c>
    </row>
    <row r="40" spans="1:37" x14ac:dyDescent="0.15">
      <c r="A40" s="13"/>
      <c r="B40" s="13"/>
      <c r="F40" s="13"/>
      <c r="G40" s="19"/>
      <c r="K40" s="13"/>
      <c r="L40" s="13"/>
      <c r="O40" s="13"/>
      <c r="P40" s="13"/>
      <c r="Q40" s="19"/>
      <c r="T40" s="13"/>
      <c r="U40" s="30"/>
      <c r="Y40" s="30" t="s">
        <v>289</v>
      </c>
      <c r="Z40" s="30" t="s">
        <v>417</v>
      </c>
      <c r="AF40" s="28"/>
      <c r="AK40" s="40" t="str">
        <f t="shared" si="7"/>
        <v>m</v>
      </c>
    </row>
    <row r="41" spans="1:37" x14ac:dyDescent="0.15">
      <c r="A41" s="13"/>
      <c r="B41" s="13"/>
      <c r="F41" s="13"/>
      <c r="G41" s="19"/>
      <c r="K41" s="13"/>
      <c r="L41" s="13"/>
      <c r="O41" s="13"/>
      <c r="P41" s="13"/>
      <c r="Q41" s="19"/>
      <c r="T41" s="13"/>
      <c r="U41" s="30" t="s">
        <v>236</v>
      </c>
      <c r="Y41" s="30" t="s">
        <v>290</v>
      </c>
      <c r="Z41" s="30" t="s">
        <v>418</v>
      </c>
      <c r="AF41" s="28"/>
      <c r="AK41" s="40" t="str">
        <f t="shared" si="7"/>
        <v>n</v>
      </c>
    </row>
    <row r="42" spans="1:37" x14ac:dyDescent="0.15">
      <c r="A42" s="13"/>
      <c r="B42" s="13"/>
      <c r="F42" s="13"/>
      <c r="G42" s="19"/>
      <c r="K42" s="13"/>
      <c r="L42" s="13"/>
      <c r="O42" s="13"/>
      <c r="P42" s="13"/>
      <c r="Q42" s="19"/>
      <c r="T42" s="13"/>
      <c r="U42" s="30" t="s">
        <v>239</v>
      </c>
      <c r="Y42" s="30" t="s">
        <v>291</v>
      </c>
      <c r="Z42" s="30" t="s">
        <v>419</v>
      </c>
      <c r="AF42" s="28"/>
      <c r="AK42" s="40" t="str">
        <f t="shared" si="7"/>
        <v>o</v>
      </c>
    </row>
    <row r="43" spans="1:37" x14ac:dyDescent="0.15">
      <c r="A43" s="13"/>
      <c r="B43" s="13"/>
      <c r="F43" s="13"/>
      <c r="G43" s="19"/>
      <c r="K43" s="13"/>
      <c r="L43" s="13"/>
      <c r="O43" s="13"/>
      <c r="P43" s="13"/>
      <c r="Q43" s="19"/>
      <c r="T43" s="13"/>
      <c r="Y43" s="30" t="s">
        <v>292</v>
      </c>
      <c r="Z43" s="30" t="s">
        <v>420</v>
      </c>
      <c r="AF43" s="28"/>
      <c r="AK43" s="40" t="str">
        <f t="shared" si="7"/>
        <v>p</v>
      </c>
    </row>
    <row r="44" spans="1:37" x14ac:dyDescent="0.15">
      <c r="A44" s="13"/>
      <c r="B44" s="13"/>
      <c r="F44" s="13"/>
      <c r="G44" s="19"/>
      <c r="K44" s="13"/>
      <c r="L44" s="13"/>
      <c r="O44" s="13"/>
      <c r="P44" s="13"/>
      <c r="Q44" s="19"/>
      <c r="T44" s="13"/>
      <c r="Y44" s="30" t="s">
        <v>293</v>
      </c>
      <c r="Z44" s="30" t="s">
        <v>421</v>
      </c>
      <c r="AF44" s="28"/>
      <c r="AK44" s="40" t="str">
        <f t="shared" si="7"/>
        <v>q</v>
      </c>
    </row>
    <row r="45" spans="1:37" x14ac:dyDescent="0.15">
      <c r="A45" s="13"/>
      <c r="B45" s="13"/>
      <c r="F45" s="13"/>
      <c r="G45" s="19"/>
      <c r="K45" s="13"/>
      <c r="L45" s="13"/>
      <c r="O45" s="13"/>
      <c r="P45" s="13"/>
      <c r="Q45" s="19"/>
      <c r="T45" s="13"/>
      <c r="U45" s="27" t="s">
        <v>156</v>
      </c>
      <c r="Y45" s="30" t="s">
        <v>294</v>
      </c>
      <c r="Z45" s="30" t="s">
        <v>422</v>
      </c>
      <c r="AF45" s="28"/>
      <c r="AK45" s="40" t="str">
        <f t="shared" si="7"/>
        <v>r</v>
      </c>
    </row>
    <row r="46" spans="1:37" x14ac:dyDescent="0.15">
      <c r="A46" s="13"/>
      <c r="B46" s="13"/>
      <c r="F46" s="13"/>
      <c r="G46" s="19"/>
      <c r="K46" s="13"/>
      <c r="L46" s="13"/>
      <c r="O46" s="13"/>
      <c r="P46" s="13"/>
      <c r="Q46" s="19"/>
      <c r="T46" s="13"/>
      <c r="U46" s="69" t="s">
        <v>554</v>
      </c>
      <c r="Y46" s="30" t="s">
        <v>295</v>
      </c>
      <c r="Z46" s="30" t="s">
        <v>423</v>
      </c>
      <c r="AF46" s="28"/>
      <c r="AK46" s="40" t="str">
        <f t="shared" si="7"/>
        <v>s</v>
      </c>
    </row>
    <row r="47" spans="1:37" x14ac:dyDescent="0.15">
      <c r="A47" s="13"/>
      <c r="B47" s="13"/>
      <c r="F47" s="13"/>
      <c r="G47" s="19"/>
      <c r="K47" s="13"/>
      <c r="L47" s="13"/>
      <c r="O47" s="13"/>
      <c r="P47" s="13"/>
      <c r="Q47" s="19"/>
      <c r="T47" s="13"/>
      <c r="Y47" s="30" t="s">
        <v>296</v>
      </c>
      <c r="Z47" s="30" t="s">
        <v>424</v>
      </c>
      <c r="AF47" s="28"/>
      <c r="AK47" s="40" t="str">
        <f t="shared" si="7"/>
        <v>t</v>
      </c>
    </row>
    <row r="48" spans="1:37" x14ac:dyDescent="0.15">
      <c r="A48" s="13"/>
      <c r="B48" s="13"/>
      <c r="F48" s="13"/>
      <c r="G48" s="19"/>
      <c r="K48" s="13"/>
      <c r="L48" s="13"/>
      <c r="O48" s="13"/>
      <c r="P48" s="13"/>
      <c r="Q48" s="19"/>
      <c r="T48" s="13"/>
      <c r="U48" s="69">
        <v>2021</v>
      </c>
      <c r="Y48" s="30" t="s">
        <v>297</v>
      </c>
      <c r="Z48" s="30" t="s">
        <v>425</v>
      </c>
      <c r="AF48" s="28"/>
      <c r="AK48" s="40" t="str">
        <f t="shared" si="7"/>
        <v>u</v>
      </c>
    </row>
    <row r="49" spans="1:37" x14ac:dyDescent="0.15">
      <c r="A49" s="13"/>
      <c r="B49" s="13"/>
      <c r="F49" s="13"/>
      <c r="G49" s="19"/>
      <c r="K49" s="13"/>
      <c r="L49" s="13"/>
      <c r="O49" s="13"/>
      <c r="P49" s="13"/>
      <c r="Q49" s="19"/>
      <c r="T49" s="13"/>
      <c r="U49" s="69">
        <v>2022</v>
      </c>
      <c r="Y49" s="30" t="s">
        <v>298</v>
      </c>
      <c r="Z49" s="30" t="s">
        <v>426</v>
      </c>
      <c r="AF49" s="28"/>
      <c r="AK49" s="40" t="str">
        <f t="shared" si="7"/>
        <v>v</v>
      </c>
    </row>
    <row r="50" spans="1:37" x14ac:dyDescent="0.15">
      <c r="A50" s="13"/>
      <c r="B50" s="13"/>
      <c r="F50" s="13"/>
      <c r="G50" s="19"/>
      <c r="K50" s="13"/>
      <c r="L50" s="13"/>
      <c r="O50" s="13"/>
      <c r="P50" s="13"/>
      <c r="Q50" s="19"/>
      <c r="T50" s="13"/>
      <c r="U50" s="69">
        <v>2023</v>
      </c>
      <c r="Y50" s="30" t="s">
        <v>299</v>
      </c>
      <c r="Z50" s="30" t="s">
        <v>427</v>
      </c>
      <c r="AF50" s="28"/>
    </row>
    <row r="51" spans="1:37" x14ac:dyDescent="0.15">
      <c r="A51" s="13"/>
      <c r="B51" s="13"/>
      <c r="F51" s="13"/>
      <c r="G51" s="19"/>
      <c r="K51" s="13"/>
      <c r="L51" s="13"/>
      <c r="O51" s="13"/>
      <c r="P51" s="13"/>
      <c r="Q51" s="19"/>
      <c r="T51" s="13"/>
      <c r="U51" s="69">
        <v>2024</v>
      </c>
      <c r="Y51" s="30" t="s">
        <v>300</v>
      </c>
      <c r="Z51" s="30" t="s">
        <v>428</v>
      </c>
      <c r="AF51" s="28"/>
    </row>
    <row r="52" spans="1:37" x14ac:dyDescent="0.15">
      <c r="A52" s="13"/>
      <c r="B52" s="13"/>
      <c r="F52" s="13"/>
      <c r="G52" s="19"/>
      <c r="K52" s="13"/>
      <c r="L52" s="13"/>
      <c r="O52" s="13"/>
      <c r="P52" s="13"/>
      <c r="Q52" s="19"/>
      <c r="T52" s="13"/>
      <c r="U52" s="69">
        <v>2025</v>
      </c>
      <c r="Y52" s="30" t="s">
        <v>301</v>
      </c>
      <c r="Z52" s="30" t="s">
        <v>429</v>
      </c>
      <c r="AF52" s="28"/>
    </row>
    <row r="53" spans="1:37" x14ac:dyDescent="0.15">
      <c r="A53" s="13"/>
      <c r="B53" s="13"/>
      <c r="F53" s="13"/>
      <c r="G53" s="19"/>
      <c r="K53" s="13"/>
      <c r="L53" s="13"/>
      <c r="O53" s="13"/>
      <c r="P53" s="13"/>
      <c r="Q53" s="19"/>
      <c r="T53" s="13"/>
      <c r="U53" s="69">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69">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63</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557</v>
      </c>
      <c r="Z100" s="30"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2022-09-02T08:23:50Z</dcterms:created>
  <dcterms:modified xsi:type="dcterms:W3CDTF">2022-09-02T09:01:26Z</dcterms:modified>
</cp:coreProperties>
</file>