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行政事業レビューシート!$AZ$1:$AZ$201</definedName>
    <definedName name="_xlnm._FilterDatabase" localSheetId="2" hidden="1">別紙2!$AZ$1:$AZ$9</definedName>
    <definedName name="_xlnm._FilterDatabase" localSheetId="3" hidden="1">別紙3!$AZ$1:$AZ$21</definedName>
    <definedName name="_xlnm.Print_Area" localSheetId="2">別紙2!$A$1:$AY$9</definedName>
    <definedName name="_xlnm.Print_Area" localSheetId="3">別紙3!$A$1:$AX$21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63" i="11" l="1"/>
  <c r="AY166" i="11" s="1"/>
  <c r="AY148" i="11"/>
  <c r="AY144" i="11"/>
  <c r="AY165" i="11" l="1"/>
  <c r="AY164" i="11"/>
  <c r="AY150" i="11"/>
  <c r="AY147" i="11"/>
  <c r="AY146" i="11"/>
  <c r="AY145" i="11"/>
  <c r="AY149" i="11"/>
  <c r="AY49" i="11" l="1"/>
  <c r="AY52" i="11" s="1"/>
  <c r="AY39" i="11"/>
  <c r="AY47" i="11" s="1"/>
  <c r="AY44" i="11" l="1"/>
  <c r="AY50" i="11"/>
  <c r="AY51" i="11"/>
  <c r="AY53" i="11"/>
  <c r="AY48" i="11"/>
  <c r="AY41" i="11"/>
  <c r="AY45" i="11"/>
  <c r="AY40" i="11"/>
  <c r="AY42" i="11"/>
  <c r="AY46" i="11"/>
  <c r="AY43" i="11"/>
  <c r="AW106" i="11" l="1"/>
  <c r="AT106" i="11"/>
  <c r="AQ106" i="11"/>
  <c r="AL106" i="11"/>
  <c r="AI106" i="11"/>
  <c r="AF106" i="11"/>
  <c r="Z106" i="11"/>
  <c r="W106" i="11"/>
  <c r="T106" i="11"/>
  <c r="N106" i="11"/>
  <c r="AW105" i="11"/>
  <c r="AT105" i="11"/>
  <c r="AQ105" i="11"/>
  <c r="AL105" i="11"/>
  <c r="AI105" i="11"/>
  <c r="AF105" i="11"/>
  <c r="Z105" i="11"/>
  <c r="W105" i="11"/>
  <c r="T105" i="11"/>
  <c r="N105" i="11"/>
  <c r="K105" i="11"/>
  <c r="H105" i="11"/>
  <c r="AY200" i="11" l="1"/>
  <c r="AY196" i="11"/>
  <c r="AY198" i="11" s="1"/>
  <c r="AY192" i="11"/>
  <c r="AY195" i="11" s="1"/>
  <c r="AY191" i="11"/>
  <c r="AY190" i="11"/>
  <c r="AY189" i="11"/>
  <c r="AY188" i="11"/>
  <c r="AY187" i="11"/>
  <c r="AY186" i="11"/>
  <c r="AY185" i="11"/>
  <c r="AY184" i="11"/>
  <c r="AY183" i="11"/>
  <c r="AY179" i="11"/>
  <c r="AY181" i="11" s="1"/>
  <c r="AY175" i="11"/>
  <c r="AY178" i="11" s="1"/>
  <c r="AY171" i="11"/>
  <c r="AY173" i="11" s="1"/>
  <c r="AY167" i="11"/>
  <c r="AY170" i="11" s="1"/>
  <c r="AY156" i="11"/>
  <c r="AU155" i="11"/>
  <c r="Y155" i="11"/>
  <c r="AY152" i="11"/>
  <c r="AU151" i="11"/>
  <c r="Y151" i="11"/>
  <c r="AY151" i="11"/>
  <c r="AU147" i="11"/>
  <c r="Y147" i="11"/>
  <c r="AU143" i="11"/>
  <c r="Y143" i="11"/>
  <c r="W24" i="11"/>
  <c r="P24" i="11"/>
  <c r="AD21" i="11"/>
  <c r="W21" i="11"/>
  <c r="P21" i="11"/>
  <c r="AR18" i="11"/>
  <c r="AK18" i="11"/>
  <c r="AD18" i="11"/>
  <c r="AD20" i="11" s="1"/>
  <c r="W18" i="11"/>
  <c r="W20" i="11" s="1"/>
  <c r="P18" i="11"/>
  <c r="P20" i="11" s="1"/>
  <c r="AV2" i="11"/>
  <c r="AY174" i="11" l="1"/>
  <c r="AY182" i="11"/>
  <c r="AY199" i="11"/>
  <c r="AY172" i="11"/>
  <c r="AY180" i="11"/>
  <c r="AY197" i="11"/>
  <c r="AY154" i="11"/>
  <c r="AY155" i="11"/>
  <c r="AY169" i="11"/>
  <c r="AY177" i="11"/>
  <c r="AY194" i="11"/>
  <c r="AY153" i="11"/>
  <c r="AY168" i="11"/>
  <c r="AY176" i="11"/>
  <c r="AY193" i="11"/>
  <c r="AY18" i="7" l="1"/>
  <c r="AY19" i="7" s="1"/>
  <c r="AY17" i="7"/>
  <c r="AY16" i="7"/>
  <c r="AY15" i="7"/>
  <c r="AY14" i="7"/>
  <c r="AY13" i="7"/>
  <c r="AY12" i="7"/>
  <c r="AY11" i="7"/>
  <c r="AY10" i="7"/>
  <c r="AY9" i="7"/>
  <c r="AY20" i="7" l="1"/>
  <c r="AY21" i="7" l="1"/>
  <c r="AY5" i="7"/>
  <c r="AY6" i="7" s="1"/>
  <c r="AY2" i="7"/>
  <c r="AY4" i="7" s="1"/>
  <c r="AY6" i="6"/>
  <c r="AY8" i="6" s="1"/>
  <c r="AY2" i="6"/>
  <c r="AY7" i="6" l="1"/>
  <c r="AY9" i="6"/>
  <c r="AY3" i="7"/>
  <c r="AY7" i="7"/>
  <c r="AY8" i="7"/>
  <c r="AY4" i="6"/>
  <c r="AY3" i="6"/>
  <c r="AY5" i="6"/>
  <c r="C12" i="4" l="1"/>
  <c r="C23" i="4" l="1"/>
  <c r="AU9" i="6" l="1"/>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<sst xmlns="http://schemas.openxmlformats.org/spreadsheetml/2006/main" count="1173" uniqueCount="705">
  <si>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</si>
  <si>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</si>
  <si>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</si>
  <si>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</si>
  <si>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</si>
  <si>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</si>
  <si>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</si>
  <si>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</si>
  <si>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</si>
  <si>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</si>
  <si>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</si>
  <si>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</si>
  <si>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</si>
  <si>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</si>
  <si>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</si>
  <si>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</si>
  <si>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</si>
  <si>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</si>
  <si>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</si>
  <si>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</si>
  <si>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</si>
  <si>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</si>
  <si>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</si>
  <si>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</si>
  <si>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</si>
  <si>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</si>
  <si>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</si>
  <si>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</si>
  <si>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</si>
  <si>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</si>
  <si>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</si>
  <si>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</si>
  <si>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</si>
  <si>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</si>
  <si>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</si>
  <si>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</si>
  <si>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</si>
  <si>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</si>
  <si>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</si>
  <si>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</si>
  <si>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</si>
  <si>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</si>
  <si>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</si>
  <si>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</si>
  <si>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</si>
  <si>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</si>
  <si>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</si>
  <si>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</si>
  <si>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</si>
  <si>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</si>
  <si>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</si>
  <si>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</si>
  <si>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</si>
  <si>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</si>
  <si>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</si>
  <si>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</si>
  <si>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</si>
  <si>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</si>
  <si>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</si>
  <si>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</si>
  <si>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</si>
  <si>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</si>
  <si>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</si>
  <si>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</si>
  <si>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</si>
  <si>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</si>
  <si>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</si>
  <si>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</si>
  <si>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</si>
  <si>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</si>
  <si>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</si>
  <si>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</si>
  <si>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</si>
  <si>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</si>
  <si>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</si>
  <si>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</si>
  <si>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</si>
  <si>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</si>
  <si>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</si>
  <si>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</si>
  <si>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</si>
  <si>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</si>
  <si>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</si>
  <si>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</si>
  <si>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</si>
  <si>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</si>
  <si>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</si>
  <si>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</si>
  <si>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</si>
  <si>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</si>
  <si>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</si>
  <si>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</si>
  <si>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</si>
  <si>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</si>
  <si>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</si>
  <si>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</si>
  <si>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</si>
  <si>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</si>
  <si>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</si>
  <si>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</si>
  <si>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</si>
  <si>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</si>
  <si>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</si>
  <si>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</si>
  <si>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</si>
  <si>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</si>
  <si>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</si>
  <si>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</si>
  <si>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</si>
  <si>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</si>
  <si>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</si>
  <si>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</si>
  <si>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</si>
  <si>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</si>
  <si>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</si>
  <si>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</si>
  <si>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</si>
  <si>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</si>
  <si>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</si>
  <si>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</si>
  <si>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</si>
  <si>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</si>
  <si>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</si>
  <si>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</si>
  <si>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</si>
  <si>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</si>
  <si>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</si>
  <si>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</si>
  <si>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</si>
  <si>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</si>
  <si>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</si>
  <si>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</si>
  <si>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</si>
  <si>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</si>
  <si>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</si>
  <si>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</si>
  <si>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</si>
  <si>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</si>
  <si>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</si>
  <si>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</si>
  <si>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</si>
  <si>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</si>
  <si>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</si>
  <si>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</si>
  <si>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</si>
  <si>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</si>
  <si>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</si>
  <si>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</si>
  <si>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</si>
  <si>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</si>
  <si>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</si>
  <si>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</si>
  <si>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</si>
  <si>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</si>
  <si>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</si>
  <si>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</si>
  <si>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</si>
  <si>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</si>
  <si>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</si>
  <si>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</si>
  <si>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</si>
  <si>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</si>
  <si>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</si>
  <si>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</si>
  <si>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</si>
  <si>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</si>
  <si>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</si>
  <si>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</si>
  <si>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</si>
  <si>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</si>
  <si>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</si>
  <si>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</si>
  <si>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</si>
  <si>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</si>
  <si>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</si>
  <si>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</si>
  <si>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</si>
  <si>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</si>
  <si>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</si>
  <si>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</si>
  <si>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</si>
  <si>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</si>
  <si>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</si>
  <si>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</si>
  <si>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</si>
  <si>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</si>
  <si>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</si>
  <si>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</si>
  <si>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</si>
  <si>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</si>
  <si>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</si>
  <si>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</si>
  <si>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</si>
  <si>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</si>
  <si>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</si>
  <si>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</si>
  <si>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</si>
  <si>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</si>
  <si>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</si>
  <si>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</si>
  <si>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</si>
  <si>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</si>
  <si>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</si>
  <si>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</si>
  <si>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</si>
  <si>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</si>
  <si>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</si>
  <si>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</si>
  <si>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</si>
  <si>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</si>
  <si>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</si>
  <si>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</si>
  <si>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</si>
  <si>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</si>
  <si>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</si>
  <si>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</si>
  <si>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</si>
  <si>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</si>
  <si>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</si>
  <si>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</si>
  <si>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</si>
  <si>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</si>
  <si>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</si>
  <si>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</si>
  <si>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</si>
  <si>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</si>
  <si>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</si>
  <si>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</si>
  <si>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</si>
  <si>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</si>
  <si>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</si>
  <si>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</si>
  <si>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</si>
  <si>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</si>
  <si>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</si>
  <si>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</si>
  <si>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</si>
  <si>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</si>
  <si>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</si>
  <si>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</si>
  <si>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</si>
  <si>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</si>
  <si>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</si>
  <si>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</si>
  <si>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</si>
  <si>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</si>
  <si>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</si>
  <si>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</si>
  <si>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</si>
  <si>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</si>
  <si>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</si>
  <si>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</si>
  <si>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</si>
  <si>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</si>
  <si>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</si>
  <si>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</si>
  <si>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</si>
  <si>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</si>
  <si>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</si>
  <si>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</si>
  <si>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</si>
  <si>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</si>
  <si>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</si>
  <si>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</si>
  <si>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</si>
  <si>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</si>
  <si>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</si>
  <si>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</si>
  <si>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</si>
  <si>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</si>
  <si>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</si>
  <si>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</si>
  <si>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</si>
  <si>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</si>
  <si>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</si>
  <si>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</si>
  <si>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</si>
  <si>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</si>
  <si>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</si>
  <si>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</si>
  <si>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</si>
  <si>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</si>
  <si>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</si>
  <si>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</si>
  <si>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</si>
  <si>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</si>
  <si>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</si>
  <si>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</si>
  <si>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</si>
  <si>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</si>
  <si>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</si>
  <si>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</si>
  <si>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</si>
  <si>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</si>
  <si>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</si>
  <si>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</si>
  <si>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</si>
  <si>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</si>
  <si>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</si>
  <si>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</si>
  <si>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</si>
  <si>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</si>
  <si>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</si>
  <si>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</si>
  <si>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</si>
  <si>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</si>
  <si>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</si>
  <si>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</si>
  <si>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</si>
  <si>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</si>
  <si>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</si>
  <si>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</si>
  <si>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</si>
  <si>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</si>
  <si>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</si>
  <si>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</si>
  <si>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</si>
  <si>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</si>
  <si>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</si>
  <si>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</si>
  <si>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</si>
  <si>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</si>
  <si>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</si>
  <si>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</si>
  <si>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</si>
  <si>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</si>
  <si>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</si>
  <si>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</si>
  <si>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</si>
  <si>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</si>
  <si>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</si>
  <si>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</si>
  <si>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</si>
  <si>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</si>
  <si>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</si>
  <si>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</si>
  <si>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</si>
  <si>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</si>
  <si>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</si>
  <si>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</si>
  <si>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</si>
  <si>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</si>
  <si>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</si>
  <si>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</si>
  <si>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</si>
  <si>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</si>
  <si>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</si>
  <si>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</si>
  <si>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</si>
  <si>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</si>
  <si>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</si>
  <si>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</si>
  <si>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</si>
  <si>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</si>
  <si>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</si>
  <si>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</si>
  <si>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</si>
  <si>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</si>
  <si>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</si>
  <si>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</si>
  <si>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</si>
  <si>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</si>
  <si>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</si>
  <si>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</si>
  <si>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</si>
  <si>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</si>
  <si>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</si>
  <si>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</si>
  <si>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</si>
  <si>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</si>
  <si>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</si>
  <si>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</si>
  <si>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</si>
  <si>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</si>
  <si>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</si>
  <si>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</si>
  <si>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</si>
  <si>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</si>
  <si>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</si>
  <si>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</si>
  <si>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</si>
  <si>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</si>
  <si>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</si>
  <si>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</si>
  <si>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</si>
  <si>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</si>
  <si>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</si>
  <si>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</si>
  <si>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</si>
  <si>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</si>
  <si>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</si>
  <si>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</si>
  <si>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</si>
  <si>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</si>
  <si>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</si>
  <si>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</si>
  <si>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</si>
  <si>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</si>
  <si>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</si>
  <si>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</si>
  <si>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</si>
  <si>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</si>
  <si>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</si>
  <si>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</si>
  <si>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</si>
  <si>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</si>
  <si>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</si>
  <si>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</si>
  <si>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</si>
  <si>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</si>
  <si>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</si>
  <si>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</si>
  <si>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</si>
  <si>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</si>
  <si>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</si>
  <si>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</si>
  <si>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</si>
  <si>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</si>
  <si>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</si>
  <si>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</si>
  <si>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</si>
  <si>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</si>
  <si>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</si>
  <si>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</si>
  <si>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</si>
  <si>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</si>
  <si>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</si>
  <si>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</si>
  <si>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</si>
  <si>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</si>
  <si>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</si>
  <si>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</si>
  <si>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</si>
  <si>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</si>
  <si>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</si>
  <si>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</si>
  <si>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</si>
  <si>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</si>
  <si>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</si>
  <si>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</si>
  <si>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</si>
  <si>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</si>
  <si>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</si>
  <si>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</si>
  <si>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</si>
  <si>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</si>
  <si>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</si>
  <si>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</si>
  <si>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</si>
  <si>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</si>
  <si>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</si>
  <si>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</si>
  <si>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</si>
  <si>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</si>
  <si>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</si>
  <si>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</si>
  <si>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</si>
  <si>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</si>
  <si>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</si>
  <si>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</si>
  <si>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</si>
  <si>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</si>
  <si>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</si>
  <si>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</si>
  <si>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</si>
  <si>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</si>
  <si>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</si>
  <si>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</si>
  <si>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</si>
  <si>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</si>
  <si>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</si>
  <si>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</si>
  <si>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</si>
  <si>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</si>
  <si>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</si>
  <si>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</si>
  <si>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</si>
  <si>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</si>
  <si>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</si>
  <si>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</si>
  <si>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</si>
  <si>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</si>
  <si>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</si>
  <si>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</si>
  <si>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</si>
  <si>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</si>
  <si>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</si>
  <si>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</si>
  <si>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</si>
  <si>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</si>
  <si>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</si>
  <si>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</si>
  <si>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</si>
  <si>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</si>
  <si>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</si>
  <si>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</si>
  <si>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</si>
  <si>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</si>
  <si>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</si>
  <si>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</si>
  <si>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</si>
  <si>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</si>
  <si>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</si>
  <si>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</si>
  <si>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</si>
  <si>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</si>
  <si>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</si>
  <si>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</si>
  <si>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</si>
  <si>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</si>
  <si>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</si>
  <si>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</si>
  <si>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</si>
  <si>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</si>
  <si>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</si>
  <si>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</si>
  <si>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</si>
  <si>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</si>
  <si>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</si>
  <si>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</si>
  <si>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</si>
  <si>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</si>
  <si>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</si>
  <si>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</si>
  <si>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</si>
  <si>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</si>
  <si>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</si>
  <si>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</si>
  <si>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</si>
  <si>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</si>
  <si>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</si>
  <si>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</si>
  <si>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</si>
  <si>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</si>
  <si>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</si>
  <si>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</si>
  <si>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</si>
  <si>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</si>
  <si>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</si>
  <si>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</si>
  <si>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</si>
  <si>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</si>
  <si>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</si>
  <si>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</si>
  <si>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</si>
  <si>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</si>
  <si>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</si>
  <si>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</si>
  <si>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</si>
  <si>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</si>
  <si>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</si>
  <si>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</si>
  <si>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</si>
  <si>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</si>
  <si>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</si>
  <si>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</si>
  <si>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</si>
  <si>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</si>
  <si>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</si>
  <si>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</si>
  <si>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</si>
  <si>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</si>
  <si>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</si>
  <si>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</si>
  <si>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</si>
  <si>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</si>
  <si>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</si>
  <si>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</si>
  <si>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</si>
  <si>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</si>
  <si>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</si>
  <si>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</si>
  <si>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</si>
  <si>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</si>
  <si>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</si>
  <si>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</si>
  <si>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</si>
  <si>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</si>
  <si>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</si>
  <si>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</si>
  <si>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</si>
  <si>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</si>
  <si>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</si>
  <si>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</si>
  <si>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</si>
  <si>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</si>
  <si>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</si>
  <si>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</si>
  <si>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沖縄・地域安全パトロール事業</t>
  </si>
  <si>
    <t>政策統括官（沖縄政策担当）</t>
  </si>
  <si>
    <t>参事官　馬場　純郎</t>
  </si>
  <si>
    <t>平成28年度</t>
  </si>
  <si>
    <t>終了予定なし</t>
  </si>
  <si>
    <t>総括担当参事官室</t>
  </si>
  <si>
    <t>-</t>
  </si>
  <si>
    <t>沖縄県における犯罪抑止に関する対策について（平成28年6月3日　沖縄県における犯罪抑止対策推進チーム）</t>
  </si>
  <si>
    <t>沖縄県における犯罪を抑止し、沖縄県民の安全・安心を確保することを目的とする。</t>
  </si>
  <si>
    <t>沖縄安全対策業務庁費</t>
  </si>
  <si>
    <t>犯罪を抑止し、沖縄県民の安全・安心の確保を図る。</t>
  </si>
  <si>
    <t>防犯パトロールの実施日数</t>
  </si>
  <si>
    <t>日</t>
  </si>
  <si>
    <t>件</t>
  </si>
  <si>
    <t>執行額／実施日数　　　　　　　　　　　　　　</t>
    <phoneticPr fontId="5"/>
  </si>
  <si>
    <t>百万円</t>
  </si>
  <si>
    <t>執行額/実施日数</t>
    <phoneticPr fontId="5"/>
  </si>
  <si>
    <t>769/366</t>
  </si>
  <si>
    <t>852/363</t>
  </si>
  <si>
    <t>新29-0006</t>
  </si>
  <si>
    <t>0082</t>
  </si>
  <si>
    <t>○</t>
  </si>
  <si>
    <t>府</t>
  </si>
  <si>
    <t>犯罪抑止については、事に至らないために何ができるかという点が眼目であるため。</t>
    <phoneticPr fontId="5"/>
  </si>
  <si>
    <t>平成28年に沖縄県で発生した米軍関係者による事件を受け、政府として沖縄県民の安心・安全を確保する必要性は高い。</t>
    <phoneticPr fontId="5"/>
  </si>
  <si>
    <t>平成28年に沖縄県で発生した米軍関係者による事件を受け、政府として沖縄県民の安心・安全を確保する必要性は高い。</t>
    <rPh sb="0" eb="2">
      <t>ヘイセイ</t>
    </rPh>
    <rPh sb="4" eb="5">
      <t>ネン</t>
    </rPh>
    <rPh sb="6" eb="9">
      <t>オキナワケン</t>
    </rPh>
    <rPh sb="14" eb="16">
      <t>ベイグン</t>
    </rPh>
    <rPh sb="16" eb="19">
      <t>カンケイシャ</t>
    </rPh>
    <rPh sb="22" eb="24">
      <t>ジケン</t>
    </rPh>
    <rPh sb="25" eb="26">
      <t>ウ</t>
    </rPh>
    <rPh sb="28" eb="30">
      <t>セイフ</t>
    </rPh>
    <rPh sb="33" eb="36">
      <t>オキナワケン</t>
    </rPh>
    <rPh sb="36" eb="37">
      <t>ミン</t>
    </rPh>
    <rPh sb="38" eb="40">
      <t>アンシン</t>
    </rPh>
    <rPh sb="41" eb="43">
      <t>アンゼン</t>
    </rPh>
    <rPh sb="44" eb="46">
      <t>カクホ</t>
    </rPh>
    <rPh sb="48" eb="51">
      <t>ヒツヨウセイ</t>
    </rPh>
    <rPh sb="52" eb="53">
      <t>タカ</t>
    </rPh>
    <phoneticPr fontId="5"/>
  </si>
  <si>
    <t>悲惨な事件を繰り返さないため、犯罪を抑止するための徹底した対策を推進する必要がある。</t>
    <rPh sb="0" eb="2">
      <t>ヒサン</t>
    </rPh>
    <rPh sb="3" eb="5">
      <t>ジケン</t>
    </rPh>
    <rPh sb="6" eb="7">
      <t>ク</t>
    </rPh>
    <rPh sb="8" eb="9">
      <t>カエ</t>
    </rPh>
    <rPh sb="15" eb="17">
      <t>ハンザイ</t>
    </rPh>
    <rPh sb="18" eb="20">
      <t>ヨクシ</t>
    </rPh>
    <rPh sb="25" eb="27">
      <t>テッテイ</t>
    </rPh>
    <rPh sb="29" eb="31">
      <t>タイサク</t>
    </rPh>
    <rPh sb="32" eb="34">
      <t>スイシン</t>
    </rPh>
    <rPh sb="36" eb="38">
      <t>ヒツヨウ</t>
    </rPh>
    <phoneticPr fontId="5"/>
  </si>
  <si>
    <t>有</t>
  </si>
  <si>
    <t>‐</t>
  </si>
  <si>
    <t>事業実施に当たり、十分に精査した上で調達を行っている。</t>
    <phoneticPr fontId="5"/>
  </si>
  <si>
    <t>目標に見合った実績を上げている。</t>
    <phoneticPr fontId="5"/>
  </si>
  <si>
    <t>見込み通りである。</t>
    <phoneticPr fontId="5"/>
  </si>
  <si>
    <t>関係機関との連携を密にし、防犯パトロールにおける課題に対し適切に対処し、より効果的な防犯パトロールを実施する。</t>
    <phoneticPr fontId="5"/>
  </si>
  <si>
    <t>A.日本パーキング株式会社</t>
    <rPh sb="2" eb="4">
      <t>ニホン</t>
    </rPh>
    <rPh sb="9" eb="13">
      <t>カブシキガイシャ</t>
    </rPh>
    <phoneticPr fontId="5"/>
  </si>
  <si>
    <t>借料</t>
    <rPh sb="0" eb="2">
      <t>シャクリョウ</t>
    </rPh>
    <phoneticPr fontId="5"/>
  </si>
  <si>
    <t>「沖縄・地域安全パトロール隊」に係る駐車場借上げ</t>
    <rPh sb="21" eb="22">
      <t>カ</t>
    </rPh>
    <rPh sb="22" eb="23">
      <t>ア</t>
    </rPh>
    <phoneticPr fontId="5"/>
  </si>
  <si>
    <t>B.株式会社JOBBANK</t>
    <rPh sb="2" eb="6">
      <t>カブシキガイシャ</t>
    </rPh>
    <phoneticPr fontId="5"/>
  </si>
  <si>
    <t>雑役務費</t>
    <rPh sb="0" eb="2">
      <t>ザツエキ</t>
    </rPh>
    <rPh sb="2" eb="3">
      <t>ム</t>
    </rPh>
    <rPh sb="3" eb="4">
      <t>ヒ</t>
    </rPh>
    <phoneticPr fontId="5"/>
  </si>
  <si>
    <t>「沖縄・地域安全パトロール隊」に係る道路巡回要員派遣業務</t>
  </si>
  <si>
    <t>C.株式会社トヨタレンタリース沖縄</t>
    <rPh sb="2" eb="6">
      <t>カブシキガイシャ</t>
    </rPh>
    <rPh sb="15" eb="17">
      <t>オキナワ</t>
    </rPh>
    <phoneticPr fontId="5"/>
  </si>
  <si>
    <t>「沖縄・地域安全パトロール隊」に係る道路巡回用車両借上げ</t>
  </si>
  <si>
    <t>D.株式会社南日本警備保障</t>
    <rPh sb="2" eb="13">
      <t>カブシキガイシャミナミニホンケイビホショウ</t>
    </rPh>
    <phoneticPr fontId="5"/>
  </si>
  <si>
    <t>雑役務費</t>
    <rPh sb="0" eb="4">
      <t>ザツエキムヒ</t>
    </rPh>
    <phoneticPr fontId="5"/>
  </si>
  <si>
    <t>「沖縄・地域安全パトロール隊」に係る道路巡回業務</t>
  </si>
  <si>
    <t>E.沖縄県石油共同組合</t>
    <rPh sb="2" eb="5">
      <t>オキナワケン</t>
    </rPh>
    <rPh sb="5" eb="7">
      <t>セキユ</t>
    </rPh>
    <rPh sb="7" eb="9">
      <t>キョウドウ</t>
    </rPh>
    <rPh sb="9" eb="11">
      <t>クミアイ</t>
    </rPh>
    <phoneticPr fontId="5"/>
  </si>
  <si>
    <t>燃料費</t>
    <rPh sb="0" eb="3">
      <t>ネンリョウヒ</t>
    </rPh>
    <phoneticPr fontId="5"/>
  </si>
  <si>
    <t>「沖縄・地域安全パトロール隊」に係る道路巡回車両の燃料費</t>
    <rPh sb="22" eb="24">
      <t>シャリョウ</t>
    </rPh>
    <rPh sb="25" eb="28">
      <t>ネンリョウヒ</t>
    </rPh>
    <phoneticPr fontId="6"/>
  </si>
  <si>
    <t>賃金</t>
    <rPh sb="0" eb="2">
      <t>チンギン</t>
    </rPh>
    <phoneticPr fontId="5"/>
  </si>
  <si>
    <t>「沖縄・地域安全パトロール隊」として道路巡回を実施する非常勤職員への賃金</t>
    <rPh sb="1" eb="3">
      <t>オキナワ</t>
    </rPh>
    <rPh sb="4" eb="6">
      <t>チイキ</t>
    </rPh>
    <rPh sb="6" eb="8">
      <t>アンゼン</t>
    </rPh>
    <rPh sb="13" eb="14">
      <t>タイ</t>
    </rPh>
    <rPh sb="18" eb="20">
      <t>ドウロ</t>
    </rPh>
    <rPh sb="20" eb="22">
      <t>ジュンカイ</t>
    </rPh>
    <rPh sb="23" eb="25">
      <t>ジッシ</t>
    </rPh>
    <rPh sb="27" eb="30">
      <t>ヒジョウキン</t>
    </rPh>
    <rPh sb="30" eb="32">
      <t>ショクイン</t>
    </rPh>
    <rPh sb="34" eb="36">
      <t>チンギン</t>
    </rPh>
    <phoneticPr fontId="6"/>
  </si>
  <si>
    <t>日本パーキング株式会社</t>
    <rPh sb="0" eb="2">
      <t>ニホン</t>
    </rPh>
    <rPh sb="7" eb="11">
      <t>カブシキガイシャ</t>
    </rPh>
    <phoneticPr fontId="5"/>
  </si>
  <si>
    <t>「沖縄・地域安全パトロール隊」に係る駐車場貸与</t>
    <rPh sb="1" eb="3">
      <t>オキナワ</t>
    </rPh>
    <rPh sb="4" eb="6">
      <t>チイキ</t>
    </rPh>
    <rPh sb="6" eb="8">
      <t>アンゼン</t>
    </rPh>
    <rPh sb="13" eb="14">
      <t>タイ</t>
    </rPh>
    <rPh sb="16" eb="17">
      <t>カカ</t>
    </rPh>
    <rPh sb="18" eb="21">
      <t>チュウシャジョウ</t>
    </rPh>
    <rPh sb="21" eb="23">
      <t>タイヨ</t>
    </rPh>
    <phoneticPr fontId="6"/>
  </si>
  <si>
    <t>-</t>
    <phoneticPr fontId="5"/>
  </si>
  <si>
    <t>予定価格が類推されることから、落札率は未記載とする。</t>
    <rPh sb="0" eb="2">
      <t>ヨテイ</t>
    </rPh>
    <rPh sb="2" eb="4">
      <t>カカク</t>
    </rPh>
    <rPh sb="5" eb="7">
      <t>ルイスイ</t>
    </rPh>
    <rPh sb="15" eb="17">
      <t>ラクサツ</t>
    </rPh>
    <rPh sb="17" eb="18">
      <t>リツ</t>
    </rPh>
    <rPh sb="19" eb="22">
      <t>ミキサイ</t>
    </rPh>
    <phoneticPr fontId="6"/>
  </si>
  <si>
    <t>株式会社JOBBANK</t>
  </si>
  <si>
    <t>株式会社トヨタレンタリース沖縄</t>
    <rPh sb="13" eb="15">
      <t>オキナワ</t>
    </rPh>
    <phoneticPr fontId="6"/>
  </si>
  <si>
    <t>「沖縄・地域安全パトロール隊」に係る道路巡回用車両貸与</t>
  </si>
  <si>
    <t>株式会社南日本警備保障</t>
    <rPh sb="0" eb="11">
      <t>カブシキガイシャミナミニホンケイビホショウ</t>
    </rPh>
    <phoneticPr fontId="5"/>
  </si>
  <si>
    <t>「沖縄・地域安全パトロール隊」に係る道路巡回業務（深夜帯）</t>
  </si>
  <si>
    <t>沖縄県石油業協同組合</t>
  </si>
  <si>
    <t>「沖縄・地域安全パトロール隊」に係る道路巡回車両の燃料販売</t>
  </si>
  <si>
    <t>「沖縄・地域安全パトロール隊」として道路巡回を実施する非常勤職員（賃金雇用）</t>
  </si>
  <si>
    <t>A氏</t>
    <rPh sb="1" eb="2">
      <t>シ</t>
    </rPh>
    <phoneticPr fontId="5"/>
  </si>
  <si>
    <t>B氏</t>
    <rPh sb="1" eb="2">
      <t>シ</t>
    </rPh>
    <phoneticPr fontId="5"/>
  </si>
  <si>
    <t>C氏</t>
    <rPh sb="1" eb="2">
      <t>シ</t>
    </rPh>
    <phoneticPr fontId="5"/>
  </si>
  <si>
    <t>D氏</t>
    <rPh sb="1" eb="2">
      <t>シ</t>
    </rPh>
    <phoneticPr fontId="5"/>
  </si>
  <si>
    <t>E氏</t>
    <rPh sb="1" eb="2">
      <t>シ</t>
    </rPh>
    <phoneticPr fontId="5"/>
  </si>
  <si>
    <t>F氏</t>
    <rPh sb="1" eb="2">
      <t>シ</t>
    </rPh>
    <phoneticPr fontId="5"/>
  </si>
  <si>
    <t>G氏</t>
    <rPh sb="1" eb="2">
      <t>シ</t>
    </rPh>
    <phoneticPr fontId="5"/>
  </si>
  <si>
    <t>H氏</t>
    <rPh sb="1" eb="2">
      <t>シ</t>
    </rPh>
    <phoneticPr fontId="5"/>
  </si>
  <si>
    <t>I氏</t>
    <rPh sb="1" eb="2">
      <t>シ</t>
    </rPh>
    <phoneticPr fontId="5"/>
  </si>
  <si>
    <t>J氏</t>
    <rPh sb="1" eb="2">
      <t>シ</t>
    </rPh>
    <phoneticPr fontId="5"/>
  </si>
  <si>
    <t>F. 個人１０３名(賃金)</t>
    <rPh sb="3" eb="5">
      <t>コジン</t>
    </rPh>
    <rPh sb="8" eb="9">
      <t>メイ</t>
    </rPh>
    <rPh sb="10" eb="12">
      <t>チンギン</t>
    </rPh>
    <phoneticPr fontId="5"/>
  </si>
  <si>
    <t>622/364</t>
    <phoneticPr fontId="5"/>
  </si>
  <si>
    <t>-</t>
    <phoneticPr fontId="5"/>
  </si>
  <si>
    <t>☑</t>
  </si>
  <si>
    <t>G.株式会社SunFriend</t>
    <rPh sb="2" eb="6">
      <t>カブシキガイシャ</t>
    </rPh>
    <phoneticPr fontId="5"/>
  </si>
  <si>
    <t>雑役務費</t>
    <rPh sb="0" eb="4">
      <t>ザツエキムヒ</t>
    </rPh>
    <phoneticPr fontId="5"/>
  </si>
  <si>
    <t>「沖縄・地域安全パトロール隊」の道路巡回業務</t>
    <phoneticPr fontId="5"/>
  </si>
  <si>
    <t>H.株式会社エービーシーサービス</t>
    <phoneticPr fontId="5"/>
  </si>
  <si>
    <t>「沖縄・地域安全パトロール隊」の乗用自動車賃貸借契約</t>
    <phoneticPr fontId="5"/>
  </si>
  <si>
    <t>借料</t>
    <rPh sb="0" eb="2">
      <t>シャクリョウ</t>
    </rPh>
    <phoneticPr fontId="5"/>
  </si>
  <si>
    <t>I.株式会社宮健商事</t>
    <rPh sb="2" eb="6">
      <t>カブシキガイシャ</t>
    </rPh>
    <rPh sb="6" eb="7">
      <t>ミヤ</t>
    </rPh>
    <rPh sb="7" eb="8">
      <t>ケン</t>
    </rPh>
    <rPh sb="8" eb="10">
      <t>ショウジ</t>
    </rPh>
    <phoneticPr fontId="5"/>
  </si>
  <si>
    <t>燃料費</t>
    <rPh sb="0" eb="3">
      <t>ネンリョウヒ</t>
    </rPh>
    <phoneticPr fontId="5"/>
  </si>
  <si>
    <t>J.個人５５名(賃金)</t>
    <rPh sb="2" eb="4">
      <t>コジン</t>
    </rPh>
    <rPh sb="6" eb="7">
      <t>メイ</t>
    </rPh>
    <rPh sb="8" eb="10">
      <t>チンギン</t>
    </rPh>
    <phoneticPr fontId="5"/>
  </si>
  <si>
    <t>賃金</t>
    <rPh sb="0" eb="2">
      <t>チンギン</t>
    </rPh>
    <phoneticPr fontId="5"/>
  </si>
  <si>
    <t>「沖縄・地域安全パトロール隊」として道路巡回を実施する非常勤職員への賃金</t>
    <phoneticPr fontId="5"/>
  </si>
  <si>
    <t>「沖縄・地域安全パトロール隊」に係る駐車場借上げ</t>
    <phoneticPr fontId="5"/>
  </si>
  <si>
    <t>借料</t>
    <rPh sb="0" eb="2">
      <t>シャクリョウ</t>
    </rPh>
    <phoneticPr fontId="5"/>
  </si>
  <si>
    <t>株式会社SunFriend</t>
    <phoneticPr fontId="5"/>
  </si>
  <si>
    <t>「沖縄・地域安全パトロール隊」の道路巡回業務</t>
    <phoneticPr fontId="5"/>
  </si>
  <si>
    <t>-</t>
    <phoneticPr fontId="5"/>
  </si>
  <si>
    <t>株式会社エービーシーサービス</t>
    <phoneticPr fontId="5"/>
  </si>
  <si>
    <t>「沖縄・地域安全パトロール隊」の乗用自動車賃貸借契約</t>
    <phoneticPr fontId="5"/>
  </si>
  <si>
    <t>予定価格が類推されることから、落札率は未記載とする。</t>
  </si>
  <si>
    <t>予定価格が類推されることから、落札率は未記載とする。</t>
    <phoneticPr fontId="5"/>
  </si>
  <si>
    <t>株式会社宮健商事</t>
    <phoneticPr fontId="5"/>
  </si>
  <si>
    <t>「沖縄・地域安全パトロール隊」に係る道路巡回車両の燃料費</t>
    <phoneticPr fontId="5"/>
  </si>
  <si>
    <t>「沖縄・地域安全パトロール隊」として道路巡回を実施する非常勤職員（賃金雇用）</t>
    <phoneticPr fontId="5"/>
  </si>
  <si>
    <t>K.株式会社　タバタ</t>
    <phoneticPr fontId="5"/>
  </si>
  <si>
    <t>株式会社　タバタ</t>
    <phoneticPr fontId="5"/>
  </si>
  <si>
    <t>沖縄県における犯罪を抑止し、沖縄県民の安全・安心を確保する。</t>
    <phoneticPr fontId="5"/>
  </si>
  <si>
    <t>・原則として、一般競争入札の方法によって適正に支出先を選定し、競争性を確保している。
・パトロール車両の燃料等の調達において随意契約となったものについても、審査委員会等で厳格な審査を行った上で選定しており、選定方法は妥当である。</t>
    <phoneticPr fontId="5"/>
  </si>
  <si>
    <t>上記必要性の下、執行額の大半において、競争の結果得られた価格でコストを賄っている。</t>
    <rPh sb="28" eb="30">
      <t>カカク</t>
    </rPh>
    <phoneticPr fontId="5"/>
  </si>
  <si>
    <t>平成28年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沖縄県民の安全・安心を確保するため、青色パトカーを使用した防犯パトロールを行っている。</t>
    <rPh sb="142" eb="143">
      <t>オコナ</t>
    </rPh>
    <phoneticPr fontId="5"/>
  </si>
  <si>
    <t>適切に業務を遂行し、効率的に予算を執行した。
防犯パトロールに当たっては、県警とも相談し、地域の声を踏まえつつ巡回地域を決め、また、県警からの情報提供を受けて犯罪多発箇所を重点的に巡回するなど、効果的な実施に努めた。また令和４年度予算においては、体制見直しを踏まえ、予算額を見直した。</t>
    <rPh sb="110" eb="112">
      <t>レイワ</t>
    </rPh>
    <rPh sb="113" eb="115">
      <t>ネンド</t>
    </rPh>
    <rPh sb="115" eb="117">
      <t>ヨサン</t>
    </rPh>
    <rPh sb="123" eb="125">
      <t>タイセイ</t>
    </rPh>
    <rPh sb="125" eb="127">
      <t>ミナオ</t>
    </rPh>
    <rPh sb="129" eb="130">
      <t>フ</t>
    </rPh>
    <rPh sb="133" eb="135">
      <t>ヨサン</t>
    </rPh>
    <rPh sb="137" eb="139">
      <t>ミナオ</t>
    </rPh>
    <phoneticPr fontId="5"/>
  </si>
  <si>
    <t>-</t>
    <phoneticPr fontId="5"/>
  </si>
  <si>
    <t>９．沖縄振興に関する施策の推進</t>
    <rPh sb="4" eb="6">
      <t>シンコウ</t>
    </rPh>
    <phoneticPr fontId="5"/>
  </si>
  <si>
    <t>９．沖縄政策</t>
    <phoneticPr fontId="5"/>
  </si>
  <si>
    <t>465/365</t>
    <phoneticPr fontId="5"/>
  </si>
  <si>
    <t>青色パトカーを使用した防犯パトロールを行うことによって、犯罪を抑止し、沖縄県民の安全・安心の確保に寄与することを目標とする。平成28年６月より沖縄・地域安全パトロール隊による緊急防犯パトロールを開始し、同年12月より深夜帯を含めて市内の繁華街等の見回りを開始した。</t>
    <rPh sb="7" eb="9">
      <t>シヨウ</t>
    </rPh>
    <rPh sb="127" eb="129">
      <t>カイシ</t>
    </rPh>
    <phoneticPr fontId="5"/>
  </si>
  <si>
    <t>点検対象外</t>
    <rPh sb="0" eb="2">
      <t>テンケン</t>
    </rPh>
    <rPh sb="2" eb="4">
      <t>タイショウ</t>
    </rPh>
    <rPh sb="4" eb="5">
      <t>ガイ</t>
    </rPh>
    <phoneticPr fontId="5"/>
  </si>
  <si>
    <t>事業の有効性、効率性及び成果実績について、より一層の検証に努め、予算の効率的な執行を行うこと。</t>
    <rPh sb="32" eb="34">
      <t>ヨサン</t>
    </rPh>
    <rPh sb="35" eb="38">
      <t>コウリツテキ</t>
    </rPh>
    <rPh sb="39" eb="41">
      <t>シッコウ</t>
    </rPh>
    <rPh sb="42" eb="43">
      <t>オコナ</t>
    </rPh>
    <phoneticPr fontId="5"/>
  </si>
  <si>
    <t>令和４年度予算においては、事業の有効性・成果について検証した結果を踏まえ予算額を見直したところであり、今後も関係機関との連携を密にし、予算の効率的執行に努めていく。</t>
    <rPh sb="30" eb="32">
      <t>ケッカ</t>
    </rPh>
    <rPh sb="33" eb="34">
      <t>フ</t>
    </rPh>
    <rPh sb="51" eb="53">
      <t>コンゴ</t>
    </rPh>
    <phoneticPr fontId="5"/>
  </si>
  <si>
    <t>無</t>
  </si>
  <si>
    <t>声掛け又は通報を行った件数（1日当たり・年度平均）</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</si>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</sst>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3" fillId="2" borderId="9" xfId="0" applyFont="1" applyFill="1" applyBorder="1" applyAlignment="1">
      <alignment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9" xfId="0" applyFill="1" applyBorder="1" applyAlignment="1">
      <alignment horizontal="center" vertical="center" wrapText="1"/>
    </xf>
    <xf numFmtId="49" fontId="0" fillId="5" borderId="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181439</xdr:colOff>
      <xdr:row>112</xdr:row>
      <xdr:rowOff>258175</xdr:rowOff>
    </xdr:from>
    <xdr:ext cx="2019299" cy="643658"/>
    <xdr:sp macro="" textlink="">
      <xdr:nvSpPr>
        <xdr:cNvPr id="7" name="テキスト ボックス 6"/>
        <xdr:cNvSpPr txBox="1"/>
      </xdr:nvSpPr>
      <xdr:spPr>
        <a:xfrm>
          <a:off x="2778744" y="34594638"/>
          <a:ext cx="2019299" cy="643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沖縄総合事務局</a:t>
          </a:r>
          <a:endParaRPr kumimoji="1" lang="en-US" altLang="ja-JP" sz="1600"/>
        </a:p>
        <a:p>
          <a:pPr algn="ctr"/>
          <a:r>
            <a:rPr kumimoji="1" lang="ja-JP" altLang="en-US" sz="1400"/>
            <a:t>５０７百万円</a:t>
          </a:r>
        </a:p>
      </xdr:txBody>
    </xdr:sp>
    <xdr:clientData/>
  </xdr:oneCellAnchor>
  <xdr:oneCellAnchor>
    <xdr:from>
      <xdr:col>36</xdr:col>
      <xdr:colOff>191100</xdr:colOff>
      <xdr:row>112</xdr:row>
      <xdr:rowOff>233796</xdr:rowOff>
    </xdr:from>
    <xdr:ext cx="2019299" cy="649431"/>
    <xdr:sp macro="" textlink="">
      <xdr:nvSpPr>
        <xdr:cNvPr id="8" name="テキスト ボックス 7"/>
        <xdr:cNvSpPr txBox="1"/>
      </xdr:nvSpPr>
      <xdr:spPr>
        <a:xfrm>
          <a:off x="7392000" y="32523546"/>
          <a:ext cx="2019299" cy="64943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沖縄防衛局</a:t>
          </a:r>
          <a:endParaRPr kumimoji="1" lang="en-US" altLang="ja-JP" sz="1600"/>
        </a:p>
        <a:p>
          <a:pPr algn="ctr"/>
          <a:r>
            <a:rPr kumimoji="1" lang="ja-JP" altLang="en-US" sz="1400"/>
            <a:t>１１５百万円</a:t>
          </a:r>
        </a:p>
      </xdr:txBody>
    </xdr:sp>
    <xdr:clientData/>
  </xdr:oneCellAnchor>
  <xdr:twoCellAnchor>
    <xdr:from>
      <xdr:col>14</xdr:col>
      <xdr:colOff>45438</xdr:colOff>
      <xdr:row>111</xdr:row>
      <xdr:rowOff>229198</xdr:rowOff>
    </xdr:from>
    <xdr:to>
      <xdr:col>24</xdr:col>
      <xdr:colOff>16025</xdr:colOff>
      <xdr:row>112</xdr:row>
      <xdr:rowOff>254598</xdr:rowOff>
    </xdr:to>
    <xdr:sp macro="" textlink="">
      <xdr:nvSpPr>
        <xdr:cNvPr id="9" name="大かっこ 8"/>
        <xdr:cNvSpPr/>
      </xdr:nvSpPr>
      <xdr:spPr>
        <a:xfrm>
          <a:off x="2845788" y="32166523"/>
          <a:ext cx="1970837" cy="3778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37</xdr:col>
      <xdr:colOff>32831</xdr:colOff>
      <xdr:row>111</xdr:row>
      <xdr:rowOff>235548</xdr:rowOff>
    </xdr:from>
    <xdr:to>
      <xdr:col>46</xdr:col>
      <xdr:colOff>194092</xdr:colOff>
      <xdr:row>112</xdr:row>
      <xdr:rowOff>248248</xdr:rowOff>
    </xdr:to>
    <xdr:sp macro="" textlink="">
      <xdr:nvSpPr>
        <xdr:cNvPr id="10" name="大かっこ 9"/>
        <xdr:cNvSpPr/>
      </xdr:nvSpPr>
      <xdr:spPr>
        <a:xfrm>
          <a:off x="7433756" y="32172873"/>
          <a:ext cx="1961486" cy="3651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400"/>
            <a:t>【</a:t>
          </a:r>
          <a:r>
            <a:rPr kumimoji="1" lang="ja-JP" altLang="en-US" sz="1400"/>
            <a:t>支出委任</a:t>
          </a:r>
          <a:r>
            <a:rPr kumimoji="1" lang="en-US" altLang="ja-JP" sz="1400"/>
            <a:t>】</a:t>
          </a:r>
        </a:p>
      </xdr:txBody>
    </xdr:sp>
    <xdr:clientData/>
  </xdr:twoCellAnchor>
  <xdr:twoCellAnchor>
    <xdr:from>
      <xdr:col>42</xdr:col>
      <xdr:colOff>9312</xdr:colOff>
      <xdr:row>124</xdr:row>
      <xdr:rowOff>385601</xdr:rowOff>
    </xdr:from>
    <xdr:to>
      <xdr:col>49</xdr:col>
      <xdr:colOff>23867</xdr:colOff>
      <xdr:row>129</xdr:row>
      <xdr:rowOff>260968</xdr:rowOff>
    </xdr:to>
    <xdr:grpSp>
      <xdr:nvGrpSpPr>
        <xdr:cNvPr id="11" name="グループ化 10"/>
        <xdr:cNvGrpSpPr/>
      </xdr:nvGrpSpPr>
      <xdr:grpSpPr>
        <a:xfrm>
          <a:off x="8480959" y="48425219"/>
          <a:ext cx="1426496" cy="2486337"/>
          <a:chOff x="8312237" y="38009368"/>
          <a:chExt cx="1398375" cy="2463015"/>
        </a:xfrm>
      </xdr:grpSpPr>
      <xdr:sp macro="" textlink="">
        <xdr:nvSpPr>
          <xdr:cNvPr id="12" name="テキスト ボックス 11"/>
          <xdr:cNvSpPr txBox="1"/>
        </xdr:nvSpPr>
        <xdr:spPr>
          <a:xfrm>
            <a:off x="8342612" y="3828870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J</a:t>
            </a:r>
          </a:p>
          <a:p>
            <a:pPr algn="ctr"/>
            <a:r>
              <a:rPr kumimoji="1" lang="ja-JP" altLang="en-US" sz="1400"/>
              <a:t>個人５５名</a:t>
            </a:r>
            <a:endParaRPr kumimoji="1" lang="en-US" altLang="ja-JP" sz="1400"/>
          </a:p>
          <a:p>
            <a:pPr algn="ct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賃金</a:t>
            </a:r>
            <a:r>
              <a:rPr kumimoji="1" lang="en-US" altLang="ja-JP" sz="1400">
                <a:solidFill>
                  <a:schemeClr val="tx1"/>
                </a:solidFill>
                <a:effectLst/>
                <a:latin typeface="+mn-ea"/>
                <a:ea typeface="+mn-ea"/>
                <a:cs typeface="+mn-cs"/>
              </a:rPr>
              <a:t>)</a:t>
            </a:r>
            <a:endParaRPr kumimoji="0" lang="en-US" altLang="ja-JP" sz="1400">
              <a:solidFill>
                <a:schemeClr val="tx1"/>
              </a:solidFill>
              <a:effectLst/>
              <a:latin typeface="+mn-ea"/>
              <a:ea typeface="+mn-ea"/>
              <a:cs typeface="+mn-cs"/>
            </a:endParaRPr>
          </a:p>
          <a:p>
            <a:pPr algn="ctr"/>
            <a:r>
              <a:rPr kumimoji="1" lang="ja-JP" altLang="en-US" sz="1400">
                <a:solidFill>
                  <a:schemeClr val="tx1"/>
                </a:solidFill>
                <a:effectLst/>
                <a:latin typeface="+mn-lt"/>
                <a:ea typeface="+mn-ea"/>
                <a:cs typeface="+mn-cs"/>
              </a:rPr>
              <a:t>４９</a:t>
            </a:r>
            <a:r>
              <a:rPr kumimoji="1" lang="ja-JP" altLang="ja-JP" sz="1400">
                <a:solidFill>
                  <a:schemeClr val="tx1"/>
                </a:solidFill>
                <a:effectLst/>
                <a:latin typeface="+mn-lt"/>
                <a:ea typeface="+mn-ea"/>
                <a:cs typeface="+mn-cs"/>
              </a:rPr>
              <a:t>百万</a:t>
            </a:r>
            <a:endParaRPr lang="ja-JP" altLang="ja-JP" sz="1400">
              <a:effectLst/>
            </a:endParaRPr>
          </a:p>
        </xdr:txBody>
      </xdr:sp>
      <xdr:sp macro="" textlink="">
        <xdr:nvSpPr>
          <xdr:cNvPr id="13" name="大かっこ 12"/>
          <xdr:cNvSpPr/>
        </xdr:nvSpPr>
        <xdr:spPr>
          <a:xfrm>
            <a:off x="8312237" y="38009368"/>
            <a:ext cx="1376632"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14" name="大かっこ 13"/>
          <xdr:cNvSpPr/>
        </xdr:nvSpPr>
        <xdr:spPr>
          <a:xfrm>
            <a:off x="8342612"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7</xdr:col>
      <xdr:colOff>49837</xdr:colOff>
      <xdr:row>116</xdr:row>
      <xdr:rowOff>13</xdr:rowOff>
    </xdr:from>
    <xdr:to>
      <xdr:col>15</xdr:col>
      <xdr:colOff>33413</xdr:colOff>
      <xdr:row>123</xdr:row>
      <xdr:rowOff>182478</xdr:rowOff>
    </xdr:to>
    <xdr:grpSp>
      <xdr:nvGrpSpPr>
        <xdr:cNvPr id="15" name="グループ化 14"/>
        <xdr:cNvGrpSpPr/>
      </xdr:nvGrpSpPr>
      <xdr:grpSpPr>
        <a:xfrm>
          <a:off x="1461778" y="45260572"/>
          <a:ext cx="1597223" cy="2614141"/>
          <a:chOff x="1433658" y="34820165"/>
          <a:chExt cx="1565085" cy="2633246"/>
        </a:xfrm>
      </xdr:grpSpPr>
      <xdr:sp macro="" textlink="">
        <xdr:nvSpPr>
          <xdr:cNvPr id="16" name="テキスト ボックス 15"/>
          <xdr:cNvSpPr txBox="1"/>
        </xdr:nvSpPr>
        <xdr:spPr>
          <a:xfrm>
            <a:off x="1536221"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a:t>
            </a:r>
          </a:p>
          <a:p>
            <a:pPr algn="ctr"/>
            <a:r>
              <a:rPr kumimoji="1" lang="ja-JP" altLang="en-US" sz="1400"/>
              <a:t>日本</a:t>
            </a:r>
            <a:endParaRPr kumimoji="1" lang="en-US" altLang="ja-JP" sz="1400"/>
          </a:p>
          <a:p>
            <a:pPr algn="ctr"/>
            <a:r>
              <a:rPr kumimoji="1" lang="ja-JP" altLang="en-US" sz="1400"/>
              <a:t>パーキング</a:t>
            </a:r>
            <a:endParaRPr kumimoji="1" lang="en-US" altLang="ja-JP" sz="1400"/>
          </a:p>
          <a:p>
            <a:pPr algn="ctr"/>
            <a:r>
              <a:rPr kumimoji="1" lang="ja-JP" altLang="en-US" sz="1400"/>
              <a:t>株式会社</a:t>
            </a:r>
            <a:endParaRPr kumimoji="1" lang="en-US" altLang="ja-JP" sz="1400"/>
          </a:p>
          <a:p>
            <a:pPr algn="ctr"/>
            <a:r>
              <a:rPr kumimoji="1" lang="ja-JP" altLang="en-US" sz="1400"/>
              <a:t>８百万円</a:t>
            </a:r>
            <a:endParaRPr kumimoji="1" lang="en-US" altLang="ja-JP" sz="1400"/>
          </a:p>
        </xdr:txBody>
      </xdr:sp>
      <xdr:sp macro="" textlink="">
        <xdr:nvSpPr>
          <xdr:cNvPr id="17" name="大かっこ 16"/>
          <xdr:cNvSpPr/>
        </xdr:nvSpPr>
        <xdr:spPr>
          <a:xfrm>
            <a:off x="1433658" y="34820165"/>
            <a:ext cx="1565085"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随意契約（公募）</a:t>
            </a:r>
            <a:r>
              <a:rPr kumimoji="1" lang="en-US" altLang="ja-JP" sz="1000"/>
              <a:t>】</a:t>
            </a:r>
          </a:p>
        </xdr:txBody>
      </xdr:sp>
      <xdr:sp macro="" textlink="">
        <xdr:nvSpPr>
          <xdr:cNvPr id="18" name="大かっこ 17"/>
          <xdr:cNvSpPr/>
        </xdr:nvSpPr>
        <xdr:spPr>
          <a:xfrm>
            <a:off x="1536221" y="36676033"/>
            <a:ext cx="1368000" cy="7773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50"/>
              <a:t>パトロール業務に係る車両駐車場借上げ</a:t>
            </a:r>
            <a:endParaRPr kumimoji="1" lang="en-US" altLang="ja-JP" sz="1050"/>
          </a:p>
        </xdr:txBody>
      </xdr:sp>
    </xdr:grpSp>
    <xdr:clientData/>
  </xdr:twoCellAnchor>
  <xdr:twoCellAnchor>
    <xdr:from>
      <xdr:col>6</xdr:col>
      <xdr:colOff>88900</xdr:colOff>
      <xdr:row>111</xdr:row>
      <xdr:rowOff>188702</xdr:rowOff>
    </xdr:from>
    <xdr:to>
      <xdr:col>31</xdr:col>
      <xdr:colOff>190500</xdr:colOff>
      <xdr:row>130</xdr:row>
      <xdr:rowOff>63500</xdr:rowOff>
    </xdr:to>
    <xdr:sp macro="" textlink="">
      <xdr:nvSpPr>
        <xdr:cNvPr id="25" name="正方形/長方形 24"/>
        <xdr:cNvSpPr/>
      </xdr:nvSpPr>
      <xdr:spPr>
        <a:xfrm>
          <a:off x="1308100" y="34224702"/>
          <a:ext cx="5181600" cy="7558298"/>
        </a:xfrm>
        <a:prstGeom prst="rect">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146844</xdr:colOff>
      <xdr:row>116</xdr:row>
      <xdr:rowOff>18</xdr:rowOff>
    </xdr:from>
    <xdr:to>
      <xdr:col>30</xdr:col>
      <xdr:colOff>183594</xdr:colOff>
      <xdr:row>123</xdr:row>
      <xdr:rowOff>218483</xdr:rowOff>
    </xdr:to>
    <xdr:grpSp>
      <xdr:nvGrpSpPr>
        <xdr:cNvPr id="27" name="グループ化 26"/>
        <xdr:cNvGrpSpPr/>
      </xdr:nvGrpSpPr>
      <xdr:grpSpPr>
        <a:xfrm>
          <a:off x="4584373" y="45260577"/>
          <a:ext cx="1650397" cy="2650141"/>
          <a:chOff x="4492874" y="34820165"/>
          <a:chExt cx="1619059" cy="2668581"/>
        </a:xfrm>
      </xdr:grpSpPr>
      <xdr:sp macro="" textlink="">
        <xdr:nvSpPr>
          <xdr:cNvPr id="28" name="テキスト ボックス 27"/>
          <xdr:cNvSpPr txBox="1"/>
        </xdr:nvSpPr>
        <xdr:spPr>
          <a:xfrm>
            <a:off x="4626216"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C</a:t>
            </a:r>
          </a:p>
          <a:p>
            <a:pPr algn="ctr"/>
            <a:r>
              <a:rPr kumimoji="1" lang="ja-JP" altLang="en-US" sz="1400"/>
              <a:t>株式会社</a:t>
            </a:r>
            <a:endParaRPr kumimoji="1" lang="en-US" altLang="ja-JP" sz="1400"/>
          </a:p>
          <a:p>
            <a:pPr algn="ctr"/>
            <a:r>
              <a:rPr kumimoji="1" lang="ja-JP" altLang="en-US" sz="1400"/>
              <a:t>トヨタレンタ</a:t>
            </a:r>
            <a:endParaRPr kumimoji="1" lang="en-US" altLang="ja-JP" sz="1400"/>
          </a:p>
          <a:p>
            <a:pPr algn="ctr"/>
            <a:r>
              <a:rPr kumimoji="1" lang="ja-JP" altLang="en-US" sz="1400"/>
              <a:t>リース沖縄</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３２</a:t>
            </a:r>
            <a:r>
              <a:rPr kumimoji="1" lang="ja-JP" altLang="en-US" sz="1400"/>
              <a:t>百万</a:t>
            </a:r>
            <a:endParaRPr kumimoji="1" lang="en-US" altLang="ja-JP" sz="1400"/>
          </a:p>
        </xdr:txBody>
      </xdr:sp>
      <xdr:sp macro="" textlink="">
        <xdr:nvSpPr>
          <xdr:cNvPr id="29" name="大かっこ 28"/>
          <xdr:cNvSpPr/>
        </xdr:nvSpPr>
        <xdr:spPr>
          <a:xfrm>
            <a:off x="4492874" y="34820165"/>
            <a:ext cx="1619059"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sp macro="" textlink="">
        <xdr:nvSpPr>
          <xdr:cNvPr id="30" name="大かっこ 29"/>
          <xdr:cNvSpPr/>
        </xdr:nvSpPr>
        <xdr:spPr>
          <a:xfrm>
            <a:off x="4642089"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r>
              <a:rPr kumimoji="1" lang="ja-JP" altLang="ja-JP" sz="1050">
                <a:solidFill>
                  <a:schemeClr val="tx1"/>
                </a:solidFill>
                <a:effectLst/>
                <a:latin typeface="+mn-lt"/>
                <a:ea typeface="+mn-ea"/>
                <a:cs typeface="+mn-cs"/>
              </a:rPr>
              <a:t>パトロール業務に係る車両借上げ</a:t>
            </a:r>
            <a:endParaRPr lang="ja-JP" altLang="ja-JP" sz="1000">
              <a:effectLst/>
            </a:endParaRPr>
          </a:p>
        </xdr:txBody>
      </xdr:sp>
    </xdr:grpSp>
    <xdr:clientData/>
  </xdr:twoCellAnchor>
  <xdr:twoCellAnchor>
    <xdr:from>
      <xdr:col>33</xdr:col>
      <xdr:colOff>164522</xdr:colOff>
      <xdr:row>116</xdr:row>
      <xdr:rowOff>34649</xdr:rowOff>
    </xdr:from>
    <xdr:to>
      <xdr:col>41</xdr:col>
      <xdr:colOff>190500</xdr:colOff>
      <xdr:row>123</xdr:row>
      <xdr:rowOff>218310</xdr:rowOff>
    </xdr:to>
    <xdr:grpSp>
      <xdr:nvGrpSpPr>
        <xdr:cNvPr id="31" name="グループ化 30"/>
        <xdr:cNvGrpSpPr/>
      </xdr:nvGrpSpPr>
      <xdr:grpSpPr>
        <a:xfrm>
          <a:off x="6820816" y="45295208"/>
          <a:ext cx="1639625" cy="2615337"/>
          <a:chOff x="6688248" y="34854802"/>
          <a:chExt cx="1605135" cy="2633739"/>
        </a:xfrm>
      </xdr:grpSpPr>
      <xdr:grpSp>
        <xdr:nvGrpSpPr>
          <xdr:cNvPr id="32" name="グループ化 31"/>
          <xdr:cNvGrpSpPr/>
        </xdr:nvGrpSpPr>
        <xdr:grpSpPr>
          <a:xfrm>
            <a:off x="6721415" y="35170613"/>
            <a:ext cx="1368000" cy="2317928"/>
            <a:chOff x="6721415" y="35170613"/>
            <a:chExt cx="1368000" cy="2317928"/>
          </a:xfrm>
        </xdr:grpSpPr>
        <xdr:sp macro="" textlink="">
          <xdr:nvSpPr>
            <xdr:cNvPr id="34" name="テキスト ボックス 33"/>
            <xdr:cNvSpPr txBox="1"/>
          </xdr:nvSpPr>
          <xdr:spPr>
            <a:xfrm>
              <a:off x="6721415"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G</a:t>
              </a:r>
            </a:p>
            <a:p>
              <a:pPr algn="ctr"/>
              <a:r>
                <a:rPr kumimoji="1" lang="ja-JP" altLang="en-US" sz="1400"/>
                <a:t>株式会社</a:t>
              </a:r>
              <a:endParaRPr kumimoji="1" lang="en-US" altLang="ja-JP" sz="1400"/>
            </a:p>
            <a:p>
              <a:pPr algn="ctr"/>
              <a:r>
                <a:rPr kumimoji="1" lang="en-US" altLang="ja-JP" sz="1400"/>
                <a:t>SunFriend</a:t>
              </a:r>
            </a:p>
            <a:p>
              <a:pPr algn="ctr"/>
              <a:r>
                <a:rPr kumimoji="1" lang="ja-JP" altLang="en-US" sz="1400"/>
                <a:t>４２百万</a:t>
              </a:r>
              <a:endParaRPr kumimoji="1" lang="en-US" altLang="ja-JP" sz="1400"/>
            </a:p>
          </xdr:txBody>
        </xdr:sp>
        <xdr:sp macro="" textlink="">
          <xdr:nvSpPr>
            <xdr:cNvPr id="35" name="大かっこ 34"/>
            <xdr:cNvSpPr/>
          </xdr:nvSpPr>
          <xdr:spPr>
            <a:xfrm>
              <a:off x="6721415" y="36676038"/>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grpSp>
      <xdr:sp macro="" textlink="">
        <xdr:nvSpPr>
          <xdr:cNvPr id="33" name="大かっこ 32"/>
          <xdr:cNvSpPr/>
        </xdr:nvSpPr>
        <xdr:spPr>
          <a:xfrm>
            <a:off x="6688248" y="34854802"/>
            <a:ext cx="1605135"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41</xdr:col>
      <xdr:colOff>130971</xdr:colOff>
      <xdr:row>116</xdr:row>
      <xdr:rowOff>34648</xdr:rowOff>
    </xdr:from>
    <xdr:to>
      <xdr:col>49</xdr:col>
      <xdr:colOff>167721</xdr:colOff>
      <xdr:row>123</xdr:row>
      <xdr:rowOff>218311</xdr:rowOff>
    </xdr:to>
    <xdr:grpSp>
      <xdr:nvGrpSpPr>
        <xdr:cNvPr id="36" name="グループ化 35"/>
        <xdr:cNvGrpSpPr/>
      </xdr:nvGrpSpPr>
      <xdr:grpSpPr>
        <a:xfrm>
          <a:off x="8400912" y="45295207"/>
          <a:ext cx="1650397" cy="2615339"/>
          <a:chOff x="8233097" y="34854801"/>
          <a:chExt cx="1618739" cy="2633741"/>
        </a:xfrm>
      </xdr:grpSpPr>
      <xdr:sp macro="" textlink="">
        <xdr:nvSpPr>
          <xdr:cNvPr id="37" name="テキスト ボックス 36"/>
          <xdr:cNvSpPr txBox="1"/>
        </xdr:nvSpPr>
        <xdr:spPr>
          <a:xfrm>
            <a:off x="8342612"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H</a:t>
            </a:r>
          </a:p>
          <a:p>
            <a:pPr algn="ctr"/>
            <a:r>
              <a:rPr kumimoji="1" lang="ja-JP" altLang="en-US" sz="1400"/>
              <a:t>株式会社</a:t>
            </a:r>
            <a:endParaRPr kumimoji="1" lang="en-US" altLang="ja-JP" sz="1400"/>
          </a:p>
          <a:p>
            <a:pPr algn="ctr"/>
            <a:r>
              <a:rPr kumimoji="1" lang="ja-JP" altLang="en-US" sz="1400"/>
              <a:t>エービーシーサービス</a:t>
            </a:r>
            <a:endParaRPr kumimoji="1" lang="en-US" altLang="ja-JP" sz="1400"/>
          </a:p>
          <a:p>
            <a:pPr algn="ctr"/>
            <a:r>
              <a:rPr kumimoji="1" lang="ja-JP" altLang="en-US" sz="1400"/>
              <a:t>１３百万</a:t>
            </a:r>
            <a:endParaRPr kumimoji="1" lang="en-US" altLang="ja-JP" sz="1400"/>
          </a:p>
        </xdr:txBody>
      </xdr:sp>
      <xdr:sp macro="" textlink="">
        <xdr:nvSpPr>
          <xdr:cNvPr id="38" name="大かっこ 37"/>
          <xdr:cNvSpPr/>
        </xdr:nvSpPr>
        <xdr:spPr>
          <a:xfrm>
            <a:off x="8342612" y="36676039"/>
            <a:ext cx="1368000" cy="812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パトロール業務に係る車両借上げ</a:t>
            </a:r>
            <a:endParaRPr kumimoji="1" lang="en-US" altLang="ja-JP" sz="1050"/>
          </a:p>
        </xdr:txBody>
      </xdr:sp>
      <xdr:sp macro="" textlink="">
        <xdr:nvSpPr>
          <xdr:cNvPr id="39" name="大かっこ 38"/>
          <xdr:cNvSpPr/>
        </xdr:nvSpPr>
        <xdr:spPr>
          <a:xfrm>
            <a:off x="8233097" y="34854801"/>
            <a:ext cx="1618739"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33</xdr:col>
      <xdr:colOff>86040</xdr:colOff>
      <xdr:row>124</xdr:row>
      <xdr:rowOff>385601</xdr:rowOff>
    </xdr:from>
    <xdr:to>
      <xdr:col>41</xdr:col>
      <xdr:colOff>14790</xdr:colOff>
      <xdr:row>129</xdr:row>
      <xdr:rowOff>260968</xdr:rowOff>
    </xdr:to>
    <xdr:grpSp>
      <xdr:nvGrpSpPr>
        <xdr:cNvPr id="40" name="グループ化 39"/>
        <xdr:cNvGrpSpPr/>
      </xdr:nvGrpSpPr>
      <xdr:grpSpPr>
        <a:xfrm>
          <a:off x="6742334" y="48425219"/>
          <a:ext cx="1542397" cy="2486337"/>
          <a:chOff x="6611106" y="38009368"/>
          <a:chExt cx="1513134" cy="2463015"/>
        </a:xfrm>
      </xdr:grpSpPr>
      <xdr:sp macro="" textlink="">
        <xdr:nvSpPr>
          <xdr:cNvPr id="41" name="テキスト ボックス 40"/>
          <xdr:cNvSpPr txBox="1"/>
        </xdr:nvSpPr>
        <xdr:spPr>
          <a:xfrm>
            <a:off x="6721415"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I</a:t>
            </a:r>
          </a:p>
          <a:p>
            <a:pPr algn="ctr"/>
            <a:r>
              <a:rPr kumimoji="1" lang="ja-JP" altLang="en-US" sz="1400"/>
              <a:t>株式会社</a:t>
            </a:r>
            <a:endParaRPr kumimoji="1" lang="en-US" altLang="ja-JP" sz="1400"/>
          </a:p>
          <a:p>
            <a:pPr algn="ctr"/>
            <a:r>
              <a:rPr kumimoji="1" lang="ja-JP" altLang="en-US" sz="1400"/>
              <a:t>宮健商事</a:t>
            </a:r>
            <a:endParaRPr kumimoji="1" lang="en-US" altLang="ja-JP" sz="1400"/>
          </a:p>
          <a:p>
            <a:pPr algn="ctr"/>
            <a:r>
              <a:rPr kumimoji="1" lang="ja-JP" altLang="en-US" sz="1400"/>
              <a:t>９百万</a:t>
            </a:r>
            <a:endParaRPr kumimoji="1" lang="en-US" altLang="ja-JP" sz="1400"/>
          </a:p>
        </xdr:txBody>
      </xdr:sp>
      <xdr:sp macro="" textlink="">
        <xdr:nvSpPr>
          <xdr:cNvPr id="42" name="大かっこ 41"/>
          <xdr:cNvSpPr/>
        </xdr:nvSpPr>
        <xdr:spPr>
          <a:xfrm>
            <a:off x="6721415"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43" name="大かっこ 42"/>
          <xdr:cNvSpPr/>
        </xdr:nvSpPr>
        <xdr:spPr>
          <a:xfrm>
            <a:off x="6611106" y="38009368"/>
            <a:ext cx="1513134"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随意契約（その他）</a:t>
            </a:r>
            <a:r>
              <a:rPr kumimoji="1" lang="en-US" altLang="ja-JP" sz="1000"/>
              <a:t>】</a:t>
            </a:r>
          </a:p>
        </xdr:txBody>
      </xdr:sp>
    </xdr:grpSp>
    <xdr:clientData/>
  </xdr:twoCellAnchor>
  <xdr:twoCellAnchor>
    <xdr:from>
      <xdr:col>15</xdr:col>
      <xdr:colOff>74150</xdr:colOff>
      <xdr:row>124</xdr:row>
      <xdr:rowOff>392685</xdr:rowOff>
    </xdr:from>
    <xdr:to>
      <xdr:col>22</xdr:col>
      <xdr:colOff>132166</xdr:colOff>
      <xdr:row>129</xdr:row>
      <xdr:rowOff>260993</xdr:rowOff>
    </xdr:to>
    <xdr:grpSp>
      <xdr:nvGrpSpPr>
        <xdr:cNvPr id="44" name="グループ化 43"/>
        <xdr:cNvGrpSpPr/>
      </xdr:nvGrpSpPr>
      <xdr:grpSpPr>
        <a:xfrm>
          <a:off x="3099738" y="48432303"/>
          <a:ext cx="1469957" cy="2479278"/>
          <a:chOff x="3039480" y="38016418"/>
          <a:chExt cx="1441837" cy="2455953"/>
        </a:xfrm>
      </xdr:grpSpPr>
      <xdr:sp macro="" textlink="">
        <xdr:nvSpPr>
          <xdr:cNvPr id="45" name="テキスト ボックス 44"/>
          <xdr:cNvSpPr txBox="1"/>
        </xdr:nvSpPr>
        <xdr:spPr>
          <a:xfrm>
            <a:off x="3079842"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E</a:t>
            </a:r>
          </a:p>
          <a:p>
            <a:pPr algn="ctr"/>
            <a:r>
              <a:rPr kumimoji="1" lang="ja-JP" altLang="en-US" sz="1400"/>
              <a:t>沖縄県石油業</a:t>
            </a:r>
            <a:endParaRPr kumimoji="1" lang="en-US" altLang="ja-JP" sz="1400"/>
          </a:p>
          <a:p>
            <a:pPr algn="ctr"/>
            <a:r>
              <a:rPr kumimoji="1" lang="ja-JP" altLang="en-US" sz="1400"/>
              <a:t>協同組合</a:t>
            </a:r>
            <a:endParaRPr kumimoji="1" lang="en-US" altLang="ja-JP" sz="1400"/>
          </a:p>
          <a:p>
            <a:pPr algn="ctr"/>
            <a:r>
              <a:rPr kumimoji="1" lang="ja-JP" altLang="en-US" sz="1400"/>
              <a:t>１３百万</a:t>
            </a:r>
            <a:endParaRPr kumimoji="1" lang="en-US" altLang="ja-JP" sz="1400"/>
          </a:p>
        </xdr:txBody>
      </xdr:sp>
      <xdr:sp macro="" textlink="">
        <xdr:nvSpPr>
          <xdr:cNvPr id="46" name="大かっこ 45"/>
          <xdr:cNvSpPr/>
        </xdr:nvSpPr>
        <xdr:spPr>
          <a:xfrm>
            <a:off x="3079842" y="39754684"/>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パトロール業務に係る車両の燃料</a:t>
            </a:r>
            <a:endParaRPr kumimoji="1" lang="en-US" altLang="ja-JP" sz="1050"/>
          </a:p>
        </xdr:txBody>
      </xdr:sp>
      <xdr:sp macro="" textlink="">
        <xdr:nvSpPr>
          <xdr:cNvPr id="47" name="大かっこ 46"/>
          <xdr:cNvSpPr/>
        </xdr:nvSpPr>
        <xdr:spPr>
          <a:xfrm>
            <a:off x="3039480" y="38016418"/>
            <a:ext cx="1441837"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r>
              <a:rPr kumimoji="1" lang="en-US" altLang="ja-JP" sz="1000"/>
              <a:t>】</a:t>
            </a:r>
          </a:p>
        </xdr:txBody>
      </xdr:sp>
    </xdr:grpSp>
    <xdr:clientData/>
  </xdr:twoCellAnchor>
  <xdr:twoCellAnchor>
    <xdr:from>
      <xdr:col>7</xdr:col>
      <xdr:colOff>7115</xdr:colOff>
      <xdr:row>124</xdr:row>
      <xdr:rowOff>392685</xdr:rowOff>
    </xdr:from>
    <xdr:to>
      <xdr:col>15</xdr:col>
      <xdr:colOff>43865</xdr:colOff>
      <xdr:row>129</xdr:row>
      <xdr:rowOff>260998</xdr:rowOff>
    </xdr:to>
    <xdr:grpSp>
      <xdr:nvGrpSpPr>
        <xdr:cNvPr id="48" name="グループ化 47"/>
        <xdr:cNvGrpSpPr/>
      </xdr:nvGrpSpPr>
      <xdr:grpSpPr>
        <a:xfrm>
          <a:off x="1419056" y="48432303"/>
          <a:ext cx="1650397" cy="2479283"/>
          <a:chOff x="1392812" y="38016418"/>
          <a:chExt cx="1618739" cy="2455958"/>
        </a:xfrm>
      </xdr:grpSpPr>
      <xdr:sp macro="" textlink="">
        <xdr:nvSpPr>
          <xdr:cNvPr id="49" name="テキスト ボックス 48"/>
          <xdr:cNvSpPr txBox="1"/>
        </xdr:nvSpPr>
        <xdr:spPr>
          <a:xfrm>
            <a:off x="1536221"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D</a:t>
            </a:r>
          </a:p>
          <a:p>
            <a:pPr algn="ctr"/>
            <a:r>
              <a:rPr kumimoji="1" lang="ja-JP" altLang="en-US" sz="1400"/>
              <a:t>株式会社</a:t>
            </a:r>
            <a:endParaRPr kumimoji="1" lang="en-US" altLang="ja-JP" sz="1400"/>
          </a:p>
          <a:p>
            <a:pPr algn="ctr"/>
            <a:r>
              <a:rPr kumimoji="1" lang="ja-JP" altLang="en-US" sz="1400"/>
              <a:t>南日本警備保障</a:t>
            </a:r>
            <a:endParaRPr kumimoji="1" lang="en-US" altLang="ja-JP" sz="1400"/>
          </a:p>
          <a:p>
            <a:pPr algn="ctr"/>
            <a:r>
              <a:rPr kumimoji="1" lang="ja-JP" altLang="en-US" sz="1400"/>
              <a:t>２８１百万</a:t>
            </a:r>
            <a:endParaRPr kumimoji="1" lang="en-US" altLang="ja-JP" sz="1400"/>
          </a:p>
        </xdr:txBody>
      </xdr:sp>
      <xdr:sp macro="" textlink="">
        <xdr:nvSpPr>
          <xdr:cNvPr id="50" name="大かっこ 49"/>
          <xdr:cNvSpPr/>
        </xdr:nvSpPr>
        <xdr:spPr>
          <a:xfrm>
            <a:off x="1536221" y="39754689"/>
            <a:ext cx="1368000" cy="7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深夜帯パトロール業務の実施</a:t>
            </a:r>
            <a:endParaRPr kumimoji="1" lang="en-US" altLang="ja-JP" sz="1050"/>
          </a:p>
        </xdr:txBody>
      </xdr:sp>
      <xdr:sp macro="" textlink="">
        <xdr:nvSpPr>
          <xdr:cNvPr id="51" name="大かっこ 50"/>
          <xdr:cNvSpPr/>
        </xdr:nvSpPr>
        <xdr:spPr>
          <a:xfrm>
            <a:off x="1392812" y="38016418"/>
            <a:ext cx="1618739"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14</xdr:col>
      <xdr:colOff>182779</xdr:colOff>
      <xdr:row>116</xdr:row>
      <xdr:rowOff>18</xdr:rowOff>
    </xdr:from>
    <xdr:to>
      <xdr:col>23</xdr:col>
      <xdr:colOff>17123</xdr:colOff>
      <xdr:row>123</xdr:row>
      <xdr:rowOff>218483</xdr:rowOff>
    </xdr:to>
    <xdr:grpSp>
      <xdr:nvGrpSpPr>
        <xdr:cNvPr id="52" name="グループ化 51"/>
        <xdr:cNvGrpSpPr/>
      </xdr:nvGrpSpPr>
      <xdr:grpSpPr>
        <a:xfrm>
          <a:off x="3006661" y="45260577"/>
          <a:ext cx="1649697" cy="2650141"/>
          <a:chOff x="2947847" y="34820165"/>
          <a:chExt cx="1618739" cy="2668581"/>
        </a:xfrm>
      </xdr:grpSpPr>
      <xdr:sp macro="" textlink="">
        <xdr:nvSpPr>
          <xdr:cNvPr id="53" name="テキスト ボックス 52"/>
          <xdr:cNvSpPr txBox="1"/>
        </xdr:nvSpPr>
        <xdr:spPr>
          <a:xfrm>
            <a:off x="3069580" y="3517061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株式会社</a:t>
            </a:r>
            <a:endParaRPr lang="ja-JP" altLang="ja-JP" sz="1400">
              <a:effectLst/>
            </a:endParaRPr>
          </a:p>
          <a:p>
            <a:pPr algn="ctr"/>
            <a:r>
              <a:rPr kumimoji="1" lang="en-US" altLang="ja-JP" sz="1400"/>
              <a:t>JOBBANK</a:t>
            </a:r>
          </a:p>
          <a:p>
            <a:pPr algn="ctr"/>
            <a:r>
              <a:rPr kumimoji="1" lang="ja-JP" altLang="en-US" sz="1400"/>
              <a:t>７３百万円</a:t>
            </a:r>
            <a:endParaRPr kumimoji="1" lang="en-US" altLang="ja-JP" sz="1400"/>
          </a:p>
        </xdr:txBody>
      </xdr:sp>
      <xdr:sp macro="" textlink="">
        <xdr:nvSpPr>
          <xdr:cNvPr id="54" name="大かっこ 53"/>
          <xdr:cNvSpPr/>
        </xdr:nvSpPr>
        <xdr:spPr>
          <a:xfrm>
            <a:off x="3081218" y="36676033"/>
            <a:ext cx="1368000" cy="812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l"/>
            <a:r>
              <a:rPr kumimoji="1" lang="ja-JP" altLang="en-US" sz="1050"/>
              <a:t>パトロール業務に従事する要員派遣</a:t>
            </a:r>
            <a:endParaRPr kumimoji="1" lang="en-US" altLang="ja-JP" sz="1050"/>
          </a:p>
        </xdr:txBody>
      </xdr:sp>
      <xdr:sp macro="" textlink="">
        <xdr:nvSpPr>
          <xdr:cNvPr id="55" name="大かっこ 54"/>
          <xdr:cNvSpPr/>
        </xdr:nvSpPr>
        <xdr:spPr>
          <a:xfrm>
            <a:off x="2947847" y="34820165"/>
            <a:ext cx="1618739" cy="25710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一般競争入札・最低</a:t>
            </a:r>
            <a:r>
              <a:rPr kumimoji="1" lang="en-US" altLang="ja-JP" sz="1000"/>
              <a:t>】</a:t>
            </a:r>
          </a:p>
        </xdr:txBody>
      </xdr:sp>
    </xdr:grpSp>
    <xdr:clientData/>
  </xdr:twoCellAnchor>
  <xdr:twoCellAnchor>
    <xdr:from>
      <xdr:col>23</xdr:col>
      <xdr:colOff>74583</xdr:colOff>
      <xdr:row>124</xdr:row>
      <xdr:rowOff>386301</xdr:rowOff>
    </xdr:from>
    <xdr:to>
      <xdr:col>30</xdr:col>
      <xdr:colOff>125094</xdr:colOff>
      <xdr:row>129</xdr:row>
      <xdr:rowOff>260967</xdr:rowOff>
    </xdr:to>
    <xdr:grpSp>
      <xdr:nvGrpSpPr>
        <xdr:cNvPr id="56" name="グループ化 55"/>
        <xdr:cNvGrpSpPr/>
      </xdr:nvGrpSpPr>
      <xdr:grpSpPr>
        <a:xfrm>
          <a:off x="4713818" y="48425919"/>
          <a:ext cx="1462452" cy="2485636"/>
          <a:chOff x="4621423" y="38010068"/>
          <a:chExt cx="1434331" cy="2462314"/>
        </a:xfrm>
      </xdr:grpSpPr>
      <xdr:sp macro="" textlink="">
        <xdr:nvSpPr>
          <xdr:cNvPr id="57" name="テキスト ボックス 56"/>
          <xdr:cNvSpPr txBox="1"/>
        </xdr:nvSpPr>
        <xdr:spPr>
          <a:xfrm>
            <a:off x="4626216" y="38290500"/>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F</a:t>
            </a:r>
          </a:p>
          <a:p>
            <a:pPr algn="ctr"/>
            <a:r>
              <a:rPr kumimoji="1" lang="ja-JP" altLang="en-US" sz="1400"/>
              <a:t>個人１０３名</a:t>
            </a:r>
            <a:endParaRPr kumimoji="1" lang="en-US" altLang="ja-JP" sz="1400"/>
          </a:p>
          <a:p>
            <a:pPr algn="ctr"/>
            <a:r>
              <a:rPr kumimoji="1" lang="en-US" altLang="ja-JP" sz="1400">
                <a:latin typeface="+mn-ea"/>
                <a:ea typeface="+mn-ea"/>
              </a:rPr>
              <a:t>(</a:t>
            </a:r>
            <a:r>
              <a:rPr kumimoji="1" lang="ja-JP" altLang="en-US" sz="1400">
                <a:latin typeface="+mn-ea"/>
                <a:ea typeface="+mn-ea"/>
              </a:rPr>
              <a:t>賃金</a:t>
            </a:r>
            <a:r>
              <a:rPr kumimoji="1" lang="en-US" altLang="ja-JP" sz="1400">
                <a:latin typeface="+mn-ea"/>
                <a:ea typeface="+mn-ea"/>
              </a:rPr>
              <a:t>)</a:t>
            </a:r>
          </a:p>
          <a:p>
            <a:pPr algn="ctr"/>
            <a:r>
              <a:rPr kumimoji="1" lang="ja-JP" altLang="en-US" sz="1400">
                <a:latin typeface="+mn-ea"/>
                <a:ea typeface="+mn-ea"/>
              </a:rPr>
              <a:t>１００百万</a:t>
            </a:r>
            <a:endParaRPr kumimoji="1" lang="en-US" altLang="ja-JP" sz="1400">
              <a:latin typeface="+mn-ea"/>
              <a:ea typeface="+mn-ea"/>
            </a:endParaRPr>
          </a:p>
        </xdr:txBody>
      </xdr:sp>
      <xdr:sp macro="" textlink="">
        <xdr:nvSpPr>
          <xdr:cNvPr id="58" name="大かっこ 57"/>
          <xdr:cNvSpPr/>
        </xdr:nvSpPr>
        <xdr:spPr>
          <a:xfrm>
            <a:off x="4621423" y="38010068"/>
            <a:ext cx="1434331" cy="2794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直接</a:t>
            </a:r>
            <a:r>
              <a:rPr kumimoji="1" lang="en-US" altLang="ja-JP" sz="1000"/>
              <a:t>】</a:t>
            </a:r>
          </a:p>
        </xdr:txBody>
      </xdr:sp>
      <xdr:sp macro="" textlink="">
        <xdr:nvSpPr>
          <xdr:cNvPr id="59" name="大かっこ 58"/>
          <xdr:cNvSpPr/>
        </xdr:nvSpPr>
        <xdr:spPr>
          <a:xfrm>
            <a:off x="4626216" y="39754689"/>
            <a:ext cx="1368000" cy="717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パトロール業務の実施</a:t>
            </a:r>
            <a:endParaRPr kumimoji="1" lang="en-US" altLang="ja-JP" sz="1050"/>
          </a:p>
        </xdr:txBody>
      </xdr:sp>
    </xdr:grpSp>
    <xdr:clientData/>
  </xdr:twoCellAnchor>
  <xdr:twoCellAnchor>
    <xdr:from>
      <xdr:col>37</xdr:col>
      <xdr:colOff>42141</xdr:colOff>
      <xdr:row>114</xdr:row>
      <xdr:rowOff>168852</xdr:rowOff>
    </xdr:from>
    <xdr:to>
      <xdr:col>49</xdr:col>
      <xdr:colOff>269875</xdr:colOff>
      <xdr:row>124</xdr:row>
      <xdr:rowOff>412054</xdr:rowOff>
    </xdr:to>
    <xdr:grpSp>
      <xdr:nvGrpSpPr>
        <xdr:cNvPr id="76" name="グループ化 75"/>
        <xdr:cNvGrpSpPr/>
      </xdr:nvGrpSpPr>
      <xdr:grpSpPr>
        <a:xfrm>
          <a:off x="7505259" y="44734646"/>
          <a:ext cx="2648204" cy="3717026"/>
          <a:chOff x="7531172" y="34256446"/>
          <a:chExt cx="2656609" cy="3815077"/>
        </a:xfrm>
      </xdr:grpSpPr>
      <xdr:cxnSp macro="">
        <xdr:nvCxnSpPr>
          <xdr:cNvPr id="77" name="直線コネクタ 76"/>
          <xdr:cNvCxnSpPr>
            <a:endCxn id="8" idx="2"/>
          </xdr:cNvCxnSpPr>
        </xdr:nvCxnSpPr>
        <xdr:spPr>
          <a:xfrm flipH="1" flipV="1">
            <a:off x="8487375" y="34256446"/>
            <a:ext cx="1781" cy="2002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flipH="1">
            <a:off x="7571581"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9" name="直線コネクタ 78"/>
          <xdr:cNvCxnSpPr/>
        </xdr:nvCxnSpPr>
        <xdr:spPr>
          <a:xfrm flipV="1">
            <a:off x="7569850" y="34455053"/>
            <a:ext cx="2617931" cy="144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0" name="直線コネクタ 79"/>
          <xdr:cNvCxnSpPr/>
        </xdr:nvCxnSpPr>
        <xdr:spPr>
          <a:xfrm flipH="1">
            <a:off x="10176236" y="34460080"/>
            <a:ext cx="5199" cy="32701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 name="直線コネクタ 80"/>
          <xdr:cNvCxnSpPr/>
        </xdr:nvCxnSpPr>
        <xdr:spPr>
          <a:xfrm>
            <a:off x="7536656" y="37730041"/>
            <a:ext cx="2635250" cy="1443"/>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2" name="直線矢印コネクタ 81"/>
          <xdr:cNvCxnSpPr/>
        </xdr:nvCxnSpPr>
        <xdr:spPr>
          <a:xfrm>
            <a:off x="7531172" y="37736318"/>
            <a:ext cx="6928"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3" name="直線矢印コネクタ 82"/>
          <xdr:cNvCxnSpPr/>
        </xdr:nvCxnSpPr>
        <xdr:spPr>
          <a:xfrm>
            <a:off x="9214737" y="37736318"/>
            <a:ext cx="2435" cy="3352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4" name="直線矢印コネクタ 83"/>
          <xdr:cNvCxnSpPr/>
        </xdr:nvCxnSpPr>
        <xdr:spPr>
          <a:xfrm flipH="1">
            <a:off x="9242378" y="34444781"/>
            <a:ext cx="2309" cy="3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0</xdr:colOff>
      <xdr:row>114</xdr:row>
      <xdr:rowOff>353122</xdr:rowOff>
    </xdr:from>
    <xdr:to>
      <xdr:col>31</xdr:col>
      <xdr:colOff>0</xdr:colOff>
      <xdr:row>114</xdr:row>
      <xdr:rowOff>353122</xdr:rowOff>
    </xdr:to>
    <xdr:cxnSp macro="">
      <xdr:nvCxnSpPr>
        <xdr:cNvPr id="60" name="直線コネクタ 59"/>
        <xdr:cNvCxnSpPr/>
      </xdr:nvCxnSpPr>
      <xdr:spPr>
        <a:xfrm>
          <a:off x="2197720" y="35395829"/>
          <a:ext cx="399585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192126</xdr:colOff>
      <xdr:row>114</xdr:row>
      <xdr:rowOff>195589</xdr:rowOff>
    </xdr:from>
    <xdr:to>
      <xdr:col>19</xdr:col>
      <xdr:colOff>0</xdr:colOff>
      <xdr:row>115</xdr:row>
      <xdr:rowOff>1</xdr:rowOff>
    </xdr:to>
    <xdr:cxnSp macro="">
      <xdr:nvCxnSpPr>
        <xdr:cNvPr id="74" name="直線コネクタ 73"/>
        <xdr:cNvCxnSpPr>
          <a:stCxn id="7" idx="2"/>
        </xdr:cNvCxnSpPr>
      </xdr:nvCxnSpPr>
      <xdr:spPr>
        <a:xfrm>
          <a:off x="3788394" y="35238296"/>
          <a:ext cx="7667" cy="1575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114</xdr:row>
      <xdr:rowOff>353122</xdr:rowOff>
    </xdr:from>
    <xdr:to>
      <xdr:col>31</xdr:col>
      <xdr:colOff>0</xdr:colOff>
      <xdr:row>124</xdr:row>
      <xdr:rowOff>0</xdr:rowOff>
    </xdr:to>
    <xdr:cxnSp macro="">
      <xdr:nvCxnSpPr>
        <xdr:cNvPr id="88" name="直線コネクタ 87"/>
        <xdr:cNvCxnSpPr/>
      </xdr:nvCxnSpPr>
      <xdr:spPr>
        <a:xfrm>
          <a:off x="6193573" y="35395829"/>
          <a:ext cx="0" cy="31780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124</xdr:row>
      <xdr:rowOff>0</xdr:rowOff>
    </xdr:from>
    <xdr:to>
      <xdr:col>31</xdr:col>
      <xdr:colOff>0</xdr:colOff>
      <xdr:row>124</xdr:row>
      <xdr:rowOff>0</xdr:rowOff>
    </xdr:to>
    <xdr:cxnSp macro="">
      <xdr:nvCxnSpPr>
        <xdr:cNvPr id="91" name="直線コネクタ 90"/>
        <xdr:cNvCxnSpPr/>
      </xdr:nvCxnSpPr>
      <xdr:spPr>
        <a:xfrm>
          <a:off x="2197720" y="38573927"/>
          <a:ext cx="399585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114</xdr:row>
      <xdr:rowOff>353122</xdr:rowOff>
    </xdr:from>
    <xdr:to>
      <xdr:col>11</xdr:col>
      <xdr:colOff>0</xdr:colOff>
      <xdr:row>116</xdr:row>
      <xdr:rowOff>0</xdr:rowOff>
    </xdr:to>
    <xdr:cxnSp macro="">
      <xdr:nvCxnSpPr>
        <xdr:cNvPr id="93" name="直線矢印コネクタ 92"/>
        <xdr:cNvCxnSpPr/>
      </xdr:nvCxnSpPr>
      <xdr:spPr>
        <a:xfrm>
          <a:off x="2197720" y="35395829"/>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114</xdr:row>
      <xdr:rowOff>353122</xdr:rowOff>
    </xdr:from>
    <xdr:to>
      <xdr:col>19</xdr:col>
      <xdr:colOff>0</xdr:colOff>
      <xdr:row>116</xdr:row>
      <xdr:rowOff>0</xdr:rowOff>
    </xdr:to>
    <xdr:cxnSp macro="">
      <xdr:nvCxnSpPr>
        <xdr:cNvPr id="94" name="直線矢印コネクタ 93"/>
        <xdr:cNvCxnSpPr/>
      </xdr:nvCxnSpPr>
      <xdr:spPr>
        <a:xfrm>
          <a:off x="3796061" y="35395829"/>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195146</xdr:colOff>
      <xdr:row>114</xdr:row>
      <xdr:rowOff>353122</xdr:rowOff>
    </xdr:from>
    <xdr:to>
      <xdr:col>26</xdr:col>
      <xdr:colOff>195146</xdr:colOff>
      <xdr:row>116</xdr:row>
      <xdr:rowOff>0</xdr:rowOff>
    </xdr:to>
    <xdr:cxnSp macro="">
      <xdr:nvCxnSpPr>
        <xdr:cNvPr id="95" name="直線矢印コネクタ 94"/>
        <xdr:cNvCxnSpPr/>
      </xdr:nvCxnSpPr>
      <xdr:spPr>
        <a:xfrm>
          <a:off x="5389756" y="35395829"/>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199792</xdr:colOff>
      <xdr:row>124</xdr:row>
      <xdr:rowOff>0</xdr:rowOff>
    </xdr:from>
    <xdr:to>
      <xdr:col>26</xdr:col>
      <xdr:colOff>199792</xdr:colOff>
      <xdr:row>124</xdr:row>
      <xdr:rowOff>353122</xdr:rowOff>
    </xdr:to>
    <xdr:cxnSp macro="">
      <xdr:nvCxnSpPr>
        <xdr:cNvPr id="96" name="直線矢印コネクタ 95"/>
        <xdr:cNvCxnSpPr/>
      </xdr:nvCxnSpPr>
      <xdr:spPr>
        <a:xfrm>
          <a:off x="5394402" y="38573927"/>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124</xdr:row>
      <xdr:rowOff>0</xdr:rowOff>
    </xdr:from>
    <xdr:to>
      <xdr:col>19</xdr:col>
      <xdr:colOff>0</xdr:colOff>
      <xdr:row>124</xdr:row>
      <xdr:rowOff>353122</xdr:rowOff>
    </xdr:to>
    <xdr:cxnSp macro="">
      <xdr:nvCxnSpPr>
        <xdr:cNvPr id="97" name="直線矢印コネクタ 96"/>
        <xdr:cNvCxnSpPr/>
      </xdr:nvCxnSpPr>
      <xdr:spPr>
        <a:xfrm>
          <a:off x="3796061" y="38573927"/>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124</xdr:row>
      <xdr:rowOff>0</xdr:rowOff>
    </xdr:from>
    <xdr:to>
      <xdr:col>11</xdr:col>
      <xdr:colOff>0</xdr:colOff>
      <xdr:row>124</xdr:row>
      <xdr:rowOff>353122</xdr:rowOff>
    </xdr:to>
    <xdr:cxnSp macro="">
      <xdr:nvCxnSpPr>
        <xdr:cNvPr id="98" name="直線矢印コネクタ 97"/>
        <xdr:cNvCxnSpPr/>
      </xdr:nvCxnSpPr>
      <xdr:spPr>
        <a:xfrm>
          <a:off x="2197720" y="38573927"/>
          <a:ext cx="0" cy="35312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130</xdr:row>
      <xdr:rowOff>180975</xdr:rowOff>
    </xdr:from>
    <xdr:to>
      <xdr:col>49</xdr:col>
      <xdr:colOff>24080</xdr:colOff>
      <xdr:row>138</xdr:row>
      <xdr:rowOff>75392</xdr:rowOff>
    </xdr:to>
    <xdr:grpSp>
      <xdr:nvGrpSpPr>
        <xdr:cNvPr id="85" name="グループ化 84"/>
        <xdr:cNvGrpSpPr/>
      </xdr:nvGrpSpPr>
      <xdr:grpSpPr>
        <a:xfrm>
          <a:off x="8481172" y="51279799"/>
          <a:ext cx="1426496" cy="2471769"/>
          <a:chOff x="8312237" y="38009368"/>
          <a:chExt cx="1398375" cy="2463015"/>
        </a:xfrm>
      </xdr:grpSpPr>
      <xdr:sp macro="" textlink="">
        <xdr:nvSpPr>
          <xdr:cNvPr id="86" name="テキスト ボックス 85"/>
          <xdr:cNvSpPr txBox="1"/>
        </xdr:nvSpPr>
        <xdr:spPr>
          <a:xfrm>
            <a:off x="8342612" y="38288703"/>
            <a:ext cx="1368000" cy="140279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K</a:t>
            </a:r>
          </a:p>
          <a:p>
            <a:pPr algn="ctr"/>
            <a:r>
              <a:rPr kumimoji="1" lang="ja-JP" altLang="en-US" sz="1400"/>
              <a:t>株式会社</a:t>
            </a:r>
            <a:endParaRPr kumimoji="1" lang="en-US" altLang="ja-JP" sz="1400"/>
          </a:p>
          <a:p>
            <a:pPr algn="ctr"/>
            <a:r>
              <a:rPr kumimoji="1" lang="ja-JP" altLang="en-US" sz="1400">
                <a:solidFill>
                  <a:schemeClr val="tx1"/>
                </a:solidFill>
                <a:effectLst/>
                <a:latin typeface="+mn-lt"/>
                <a:ea typeface="+mn-ea"/>
                <a:cs typeface="+mn-cs"/>
              </a:rPr>
              <a:t>タバタ</a:t>
            </a:r>
            <a:endParaRPr kumimoji="1" lang="en-US" altLang="ja-JP" sz="1400">
              <a:solidFill>
                <a:schemeClr val="tx1"/>
              </a:solidFill>
              <a:effectLst/>
              <a:latin typeface="+mn-lt"/>
              <a:ea typeface="+mn-ea"/>
              <a:cs typeface="+mn-cs"/>
            </a:endParaRPr>
          </a:p>
          <a:p>
            <a:pPr algn="ctr"/>
            <a:r>
              <a:rPr kumimoji="1" lang="ja-JP" altLang="en-US" sz="1400">
                <a:solidFill>
                  <a:schemeClr val="tx1"/>
                </a:solidFill>
                <a:effectLst/>
                <a:latin typeface="+mn-lt"/>
                <a:ea typeface="+mn-ea"/>
                <a:cs typeface="+mn-cs"/>
              </a:rPr>
              <a:t>２</a:t>
            </a:r>
            <a:r>
              <a:rPr kumimoji="1" lang="ja-JP" altLang="ja-JP" sz="1400">
                <a:solidFill>
                  <a:schemeClr val="tx1"/>
                </a:solidFill>
                <a:effectLst/>
                <a:latin typeface="+mn-lt"/>
                <a:ea typeface="+mn-ea"/>
                <a:cs typeface="+mn-cs"/>
              </a:rPr>
              <a:t>百万</a:t>
            </a:r>
            <a:endParaRPr lang="ja-JP" altLang="ja-JP" sz="1400">
              <a:effectLst/>
            </a:endParaRPr>
          </a:p>
        </xdr:txBody>
      </xdr:sp>
      <xdr:sp macro="" textlink="">
        <xdr:nvSpPr>
          <xdr:cNvPr id="87" name="大かっこ 86"/>
          <xdr:cNvSpPr/>
        </xdr:nvSpPr>
        <xdr:spPr>
          <a:xfrm>
            <a:off x="8312237" y="38009368"/>
            <a:ext cx="1376632" cy="2808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en-US" altLang="ja-JP" sz="1000"/>
              <a:t>【</a:t>
            </a:r>
            <a:r>
              <a:rPr kumimoji="1" lang="ja-JP" altLang="en-US" sz="1000"/>
              <a:t>随意契約</a:t>
            </a:r>
            <a:r>
              <a:rPr kumimoji="1" lang="en-US" altLang="ja-JP" sz="1000"/>
              <a:t>】</a:t>
            </a:r>
          </a:p>
        </xdr:txBody>
      </xdr:sp>
      <xdr:sp macro="" textlink="">
        <xdr:nvSpPr>
          <xdr:cNvPr id="89" name="大かっこ 88"/>
          <xdr:cNvSpPr/>
        </xdr:nvSpPr>
        <xdr:spPr>
          <a:xfrm>
            <a:off x="8342612" y="39754689"/>
            <a:ext cx="1368000" cy="717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パトロール業務に係る車両駐車場借上げ</a:t>
            </a:r>
            <a:endParaRPr kumimoji="1" lang="en-US" altLang="ja-JP" sz="1050"/>
          </a:p>
        </xdr:txBody>
      </xdr:sp>
    </xdr:grpSp>
    <xdr:clientData/>
  </xdr:twoCellAnchor>
  <xdr:twoCellAnchor>
    <xdr:from>
      <xdr:col>45</xdr:col>
      <xdr:colOff>124525</xdr:colOff>
      <xdr:row>124</xdr:row>
      <xdr:rowOff>65053</xdr:rowOff>
    </xdr:from>
    <xdr:to>
      <xdr:col>49</xdr:col>
      <xdr:colOff>260198</xdr:colOff>
      <xdr:row>130</xdr:row>
      <xdr:rowOff>114533</xdr:rowOff>
    </xdr:to>
    <xdr:cxnSp macro="">
      <xdr:nvCxnSpPr>
        <xdr:cNvPr id="66" name="カギ線コネクタ 65"/>
        <xdr:cNvCxnSpPr/>
      </xdr:nvCxnSpPr>
      <xdr:spPr>
        <a:xfrm rot="5400000">
          <a:off x="8031555" y="39722621"/>
          <a:ext cx="3102126" cy="934843"/>
        </a:xfrm>
        <a:prstGeom prst="bentConnector3">
          <a:avLst>
            <a:gd name="adj1" fmla="val 92837"/>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197926</xdr:colOff>
      <xdr:row>108</xdr:row>
      <xdr:rowOff>90252</xdr:rowOff>
    </xdr:from>
    <xdr:to>
      <xdr:col>37</xdr:col>
      <xdr:colOff>33130</xdr:colOff>
      <xdr:row>110</xdr:row>
      <xdr:rowOff>280751</xdr:rowOff>
    </xdr:to>
    <xdr:sp macro="" textlink="">
      <xdr:nvSpPr>
        <xdr:cNvPr id="61" name="正方形/長方形 60"/>
        <xdr:cNvSpPr/>
      </xdr:nvSpPr>
      <xdr:spPr>
        <a:xfrm>
          <a:off x="4968709" y="32963926"/>
          <a:ext cx="2419378" cy="90280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内閣府</a:t>
          </a:r>
          <a:endParaRPr kumimoji="1" lang="en-US" altLang="ja-JP" sz="2000">
            <a:solidFill>
              <a:sysClr val="windowText" lastClr="000000"/>
            </a:solidFill>
          </a:endParaRPr>
        </a:p>
        <a:p>
          <a:pPr algn="ctr"/>
          <a:r>
            <a:rPr kumimoji="1" lang="ja-JP" altLang="en-US" sz="2000">
              <a:solidFill>
                <a:sysClr val="windowText" lastClr="000000"/>
              </a:solidFill>
            </a:rPr>
            <a:t>６２２百万円</a:t>
          </a:r>
        </a:p>
      </xdr:txBody>
    </xdr:sp>
    <xdr:clientData/>
  </xdr:twoCellAnchor>
  <xdr:twoCellAnchor>
    <xdr:from>
      <xdr:col>19</xdr:col>
      <xdr:colOff>39805</xdr:colOff>
      <xdr:row>109</xdr:row>
      <xdr:rowOff>185501</xdr:rowOff>
    </xdr:from>
    <xdr:to>
      <xdr:col>24</xdr:col>
      <xdr:colOff>197927</xdr:colOff>
      <xdr:row>111</xdr:row>
      <xdr:rowOff>188701</xdr:rowOff>
    </xdr:to>
    <xdr:cxnSp macro="">
      <xdr:nvCxnSpPr>
        <xdr:cNvPr id="63" name="カギ線コネクタ 62"/>
        <xdr:cNvCxnSpPr>
          <a:stCxn id="61" idx="1"/>
          <a:endCxn id="25" idx="0"/>
        </xdr:cNvCxnSpPr>
      </xdr:nvCxnSpPr>
      <xdr:spPr>
        <a:xfrm rot="10800000" flipV="1">
          <a:off x="3835866" y="33462599"/>
          <a:ext cx="1157085" cy="70944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33130</xdr:colOff>
      <xdr:row>109</xdr:row>
      <xdr:rowOff>185502</xdr:rowOff>
    </xdr:from>
    <xdr:to>
      <xdr:col>41</xdr:col>
      <xdr:colOff>175310</xdr:colOff>
      <xdr:row>111</xdr:row>
      <xdr:rowOff>188701</xdr:rowOff>
    </xdr:to>
    <xdr:cxnSp macro="">
      <xdr:nvCxnSpPr>
        <xdr:cNvPr id="68" name="カギ線コネクタ 67"/>
        <xdr:cNvCxnSpPr>
          <a:stCxn id="61" idx="3"/>
        </xdr:cNvCxnSpPr>
      </xdr:nvCxnSpPr>
      <xdr:spPr>
        <a:xfrm>
          <a:off x="7425459" y="33462600"/>
          <a:ext cx="941351" cy="70944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0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8" t="s">
        <v>0</v>
      </c>
      <c r="Y2" s="70"/>
      <c r="Z2" s="46"/>
      <c r="AA2" s="46"/>
      <c r="AB2" s="46"/>
      <c r="AC2" s="46"/>
      <c r="AD2" s="175">
        <v>2022</v>
      </c>
      <c r="AE2" s="175"/>
      <c r="AF2" s="175"/>
      <c r="AG2" s="175"/>
      <c r="AH2" s="175"/>
      <c r="AI2" s="80" t="s">
        <v>267</v>
      </c>
      <c r="AJ2" s="175" t="s">
        <v>610</v>
      </c>
      <c r="AK2" s="175"/>
      <c r="AL2" s="175"/>
      <c r="AM2" s="175"/>
      <c r="AN2" s="80" t="s">
        <v>267</v>
      </c>
      <c r="AO2" s="175">
        <v>21</v>
      </c>
      <c r="AP2" s="175"/>
      <c r="AQ2" s="175"/>
      <c r="AR2" s="81" t="s">
        <v>267</v>
      </c>
      <c r="AS2" s="176">
        <v>94</v>
      </c>
      <c r="AT2" s="176"/>
      <c r="AU2" s="176"/>
      <c r="AV2" s="80" t="str">
        <f>IF(AW2="","","-")</f>
        <v/>
      </c>
      <c r="AW2" s="177"/>
      <c r="AX2" s="177"/>
    </row>
    <row r="3" spans="1:50" ht="21" customHeight="1" thickBot="1" x14ac:dyDescent="0.2">
      <c r="A3" s="178" t="s">
        <v>577</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60</v>
      </c>
      <c r="AJ3" s="180" t="s">
        <v>587</v>
      </c>
      <c r="AK3" s="180"/>
      <c r="AL3" s="180"/>
      <c r="AM3" s="180"/>
      <c r="AN3" s="180"/>
      <c r="AO3" s="180"/>
      <c r="AP3" s="180"/>
      <c r="AQ3" s="180"/>
      <c r="AR3" s="180"/>
      <c r="AS3" s="180"/>
      <c r="AT3" s="180"/>
      <c r="AU3" s="180"/>
      <c r="AV3" s="180"/>
      <c r="AW3" s="180"/>
      <c r="AX3" s="24" t="s">
        <v>61</v>
      </c>
    </row>
    <row r="4" spans="1:50" ht="24.75" customHeight="1" x14ac:dyDescent="0.15">
      <c r="A4" s="150" t="s">
        <v>23</v>
      </c>
      <c r="B4" s="151"/>
      <c r="C4" s="151"/>
      <c r="D4" s="151"/>
      <c r="E4" s="151"/>
      <c r="F4" s="151"/>
      <c r="G4" s="152" t="s">
        <v>588</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589</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63</v>
      </c>
      <c r="B5" s="163"/>
      <c r="C5" s="163"/>
      <c r="D5" s="163"/>
      <c r="E5" s="163"/>
      <c r="F5" s="164"/>
      <c r="G5" s="165" t="s">
        <v>591</v>
      </c>
      <c r="H5" s="166"/>
      <c r="I5" s="166"/>
      <c r="J5" s="166"/>
      <c r="K5" s="166"/>
      <c r="L5" s="166"/>
      <c r="M5" s="167" t="s">
        <v>62</v>
      </c>
      <c r="N5" s="168"/>
      <c r="O5" s="168"/>
      <c r="P5" s="168"/>
      <c r="Q5" s="168"/>
      <c r="R5" s="169"/>
      <c r="S5" s="170" t="s">
        <v>592</v>
      </c>
      <c r="T5" s="166"/>
      <c r="U5" s="166"/>
      <c r="V5" s="166"/>
      <c r="W5" s="166"/>
      <c r="X5" s="171"/>
      <c r="Y5" s="172" t="s">
        <v>3</v>
      </c>
      <c r="Z5" s="173"/>
      <c r="AA5" s="173"/>
      <c r="AB5" s="173"/>
      <c r="AC5" s="173"/>
      <c r="AD5" s="174"/>
      <c r="AE5" s="197" t="s">
        <v>593</v>
      </c>
      <c r="AF5" s="197"/>
      <c r="AG5" s="197"/>
      <c r="AH5" s="197"/>
      <c r="AI5" s="197"/>
      <c r="AJ5" s="197"/>
      <c r="AK5" s="197"/>
      <c r="AL5" s="197"/>
      <c r="AM5" s="197"/>
      <c r="AN5" s="197"/>
      <c r="AO5" s="197"/>
      <c r="AP5" s="198"/>
      <c r="AQ5" s="199" t="s">
        <v>590</v>
      </c>
      <c r="AR5" s="200"/>
      <c r="AS5" s="200"/>
      <c r="AT5" s="200"/>
      <c r="AU5" s="200"/>
      <c r="AV5" s="200"/>
      <c r="AW5" s="200"/>
      <c r="AX5" s="201"/>
    </row>
    <row r="6" spans="1:50" ht="39" customHeight="1" x14ac:dyDescent="0.15">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15">
      <c r="A7" s="181" t="s">
        <v>20</v>
      </c>
      <c r="B7" s="182"/>
      <c r="C7" s="182"/>
      <c r="D7" s="182"/>
      <c r="E7" s="182"/>
      <c r="F7" s="183"/>
      <c r="G7" s="207" t="s">
        <v>594</v>
      </c>
      <c r="H7" s="208"/>
      <c r="I7" s="208"/>
      <c r="J7" s="208"/>
      <c r="K7" s="208"/>
      <c r="L7" s="208"/>
      <c r="M7" s="208"/>
      <c r="N7" s="208"/>
      <c r="O7" s="208"/>
      <c r="P7" s="208"/>
      <c r="Q7" s="208"/>
      <c r="R7" s="208"/>
      <c r="S7" s="208"/>
      <c r="T7" s="208"/>
      <c r="U7" s="208"/>
      <c r="V7" s="208"/>
      <c r="W7" s="208"/>
      <c r="X7" s="209"/>
      <c r="Y7" s="210" t="s">
        <v>252</v>
      </c>
      <c r="Z7" s="211"/>
      <c r="AA7" s="211"/>
      <c r="AB7" s="211"/>
      <c r="AC7" s="211"/>
      <c r="AD7" s="212"/>
      <c r="AE7" s="213" t="s">
        <v>595</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184</v>
      </c>
      <c r="B8" s="182"/>
      <c r="C8" s="182"/>
      <c r="D8" s="182"/>
      <c r="E8" s="182"/>
      <c r="F8" s="183"/>
      <c r="G8" s="184" t="str">
        <f>入力規則等!A27</f>
        <v>沖縄振興、地方創生</v>
      </c>
      <c r="H8" s="185"/>
      <c r="I8" s="185"/>
      <c r="J8" s="185"/>
      <c r="K8" s="185"/>
      <c r="L8" s="185"/>
      <c r="M8" s="185"/>
      <c r="N8" s="185"/>
      <c r="O8" s="185"/>
      <c r="P8" s="185"/>
      <c r="Q8" s="185"/>
      <c r="R8" s="185"/>
      <c r="S8" s="185"/>
      <c r="T8" s="185"/>
      <c r="U8" s="185"/>
      <c r="V8" s="185"/>
      <c r="W8" s="185"/>
      <c r="X8" s="186"/>
      <c r="Y8" s="187" t="s">
        <v>185</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596</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28</v>
      </c>
      <c r="B10" s="238"/>
      <c r="C10" s="238"/>
      <c r="D10" s="238"/>
      <c r="E10" s="238"/>
      <c r="F10" s="238"/>
      <c r="G10" s="239" t="s">
        <v>691</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399</v>
      </c>
      <c r="Q12" s="226"/>
      <c r="R12" s="226"/>
      <c r="S12" s="226"/>
      <c r="T12" s="226"/>
      <c r="U12" s="226"/>
      <c r="V12" s="255"/>
      <c r="W12" s="225" t="s">
        <v>551</v>
      </c>
      <c r="X12" s="226"/>
      <c r="Y12" s="226"/>
      <c r="Z12" s="226"/>
      <c r="AA12" s="226"/>
      <c r="AB12" s="226"/>
      <c r="AC12" s="255"/>
      <c r="AD12" s="225" t="s">
        <v>553</v>
      </c>
      <c r="AE12" s="226"/>
      <c r="AF12" s="226"/>
      <c r="AG12" s="226"/>
      <c r="AH12" s="226"/>
      <c r="AI12" s="226"/>
      <c r="AJ12" s="255"/>
      <c r="AK12" s="225" t="s">
        <v>568</v>
      </c>
      <c r="AL12" s="226"/>
      <c r="AM12" s="226"/>
      <c r="AN12" s="226"/>
      <c r="AO12" s="226"/>
      <c r="AP12" s="226"/>
      <c r="AQ12" s="255"/>
      <c r="AR12" s="225" t="s">
        <v>569</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9">
        <v>868</v>
      </c>
      <c r="Q13" s="220"/>
      <c r="R13" s="220"/>
      <c r="S13" s="220"/>
      <c r="T13" s="220"/>
      <c r="U13" s="220"/>
      <c r="V13" s="221"/>
      <c r="W13" s="219">
        <v>868</v>
      </c>
      <c r="X13" s="220"/>
      <c r="Y13" s="220"/>
      <c r="Z13" s="220"/>
      <c r="AA13" s="220"/>
      <c r="AB13" s="220"/>
      <c r="AC13" s="221"/>
      <c r="AD13" s="219">
        <v>730</v>
      </c>
      <c r="AE13" s="220"/>
      <c r="AF13" s="220"/>
      <c r="AG13" s="220"/>
      <c r="AH13" s="220"/>
      <c r="AI13" s="220"/>
      <c r="AJ13" s="221"/>
      <c r="AK13" s="219">
        <v>465</v>
      </c>
      <c r="AL13" s="220"/>
      <c r="AM13" s="220"/>
      <c r="AN13" s="220"/>
      <c r="AO13" s="220"/>
      <c r="AP13" s="220"/>
      <c r="AQ13" s="221"/>
      <c r="AR13" s="231">
        <v>465</v>
      </c>
      <c r="AS13" s="232"/>
      <c r="AT13" s="232"/>
      <c r="AU13" s="232"/>
      <c r="AV13" s="232"/>
      <c r="AW13" s="232"/>
      <c r="AX13" s="233"/>
    </row>
    <row r="14" spans="1:50" ht="21" customHeight="1" x14ac:dyDescent="0.15">
      <c r="A14" s="249"/>
      <c r="B14" s="250"/>
      <c r="C14" s="250"/>
      <c r="D14" s="250"/>
      <c r="E14" s="250"/>
      <c r="F14" s="251"/>
      <c r="G14" s="271"/>
      <c r="H14" s="272"/>
      <c r="I14" s="216" t="s">
        <v>8</v>
      </c>
      <c r="J14" s="234"/>
      <c r="K14" s="234"/>
      <c r="L14" s="234"/>
      <c r="M14" s="234"/>
      <c r="N14" s="234"/>
      <c r="O14" s="235"/>
      <c r="P14" s="219" t="s">
        <v>594</v>
      </c>
      <c r="Q14" s="220"/>
      <c r="R14" s="220"/>
      <c r="S14" s="220"/>
      <c r="T14" s="220"/>
      <c r="U14" s="220"/>
      <c r="V14" s="221"/>
      <c r="W14" s="219" t="s">
        <v>594</v>
      </c>
      <c r="X14" s="220"/>
      <c r="Y14" s="220"/>
      <c r="Z14" s="220"/>
      <c r="AA14" s="220"/>
      <c r="AB14" s="220"/>
      <c r="AC14" s="221"/>
      <c r="AD14" s="219" t="s">
        <v>594</v>
      </c>
      <c r="AE14" s="220"/>
      <c r="AF14" s="220"/>
      <c r="AG14" s="220"/>
      <c r="AH14" s="220"/>
      <c r="AI14" s="220"/>
      <c r="AJ14" s="221"/>
      <c r="AK14" s="219" t="s">
        <v>703</v>
      </c>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48</v>
      </c>
      <c r="J15" s="217"/>
      <c r="K15" s="217"/>
      <c r="L15" s="217"/>
      <c r="M15" s="217"/>
      <c r="N15" s="217"/>
      <c r="O15" s="218"/>
      <c r="P15" s="219" t="s">
        <v>594</v>
      </c>
      <c r="Q15" s="220"/>
      <c r="R15" s="220"/>
      <c r="S15" s="220"/>
      <c r="T15" s="220"/>
      <c r="U15" s="220"/>
      <c r="V15" s="221"/>
      <c r="W15" s="219" t="s">
        <v>594</v>
      </c>
      <c r="X15" s="220"/>
      <c r="Y15" s="220"/>
      <c r="Z15" s="220"/>
      <c r="AA15" s="220"/>
      <c r="AB15" s="220"/>
      <c r="AC15" s="221"/>
      <c r="AD15" s="219" t="s">
        <v>594</v>
      </c>
      <c r="AE15" s="220"/>
      <c r="AF15" s="220"/>
      <c r="AG15" s="220"/>
      <c r="AH15" s="220"/>
      <c r="AI15" s="220"/>
      <c r="AJ15" s="221"/>
      <c r="AK15" s="219" t="s">
        <v>703</v>
      </c>
      <c r="AL15" s="220"/>
      <c r="AM15" s="220"/>
      <c r="AN15" s="220"/>
      <c r="AO15" s="220"/>
      <c r="AP15" s="220"/>
      <c r="AQ15" s="221"/>
      <c r="AR15" s="219" t="s">
        <v>703</v>
      </c>
      <c r="AS15" s="220"/>
      <c r="AT15" s="220"/>
      <c r="AU15" s="220"/>
      <c r="AV15" s="220"/>
      <c r="AW15" s="220"/>
      <c r="AX15" s="236"/>
    </row>
    <row r="16" spans="1:50" ht="21" customHeight="1" x14ac:dyDescent="0.15">
      <c r="A16" s="249"/>
      <c r="B16" s="250"/>
      <c r="C16" s="250"/>
      <c r="D16" s="250"/>
      <c r="E16" s="250"/>
      <c r="F16" s="251"/>
      <c r="G16" s="271"/>
      <c r="H16" s="272"/>
      <c r="I16" s="216" t="s">
        <v>49</v>
      </c>
      <c r="J16" s="217"/>
      <c r="K16" s="217"/>
      <c r="L16" s="217"/>
      <c r="M16" s="217"/>
      <c r="N16" s="217"/>
      <c r="O16" s="218"/>
      <c r="P16" s="219" t="s">
        <v>594</v>
      </c>
      <c r="Q16" s="220"/>
      <c r="R16" s="220"/>
      <c r="S16" s="220"/>
      <c r="T16" s="220"/>
      <c r="U16" s="220"/>
      <c r="V16" s="221"/>
      <c r="W16" s="219" t="s">
        <v>594</v>
      </c>
      <c r="X16" s="220"/>
      <c r="Y16" s="220"/>
      <c r="Z16" s="220"/>
      <c r="AA16" s="220"/>
      <c r="AB16" s="220"/>
      <c r="AC16" s="221"/>
      <c r="AD16" s="219" t="s">
        <v>594</v>
      </c>
      <c r="AE16" s="220"/>
      <c r="AF16" s="220"/>
      <c r="AG16" s="220"/>
      <c r="AH16" s="220"/>
      <c r="AI16" s="220"/>
      <c r="AJ16" s="221"/>
      <c r="AK16" s="219" t="s">
        <v>703</v>
      </c>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47</v>
      </c>
      <c r="J17" s="234"/>
      <c r="K17" s="234"/>
      <c r="L17" s="234"/>
      <c r="M17" s="234"/>
      <c r="N17" s="234"/>
      <c r="O17" s="235"/>
      <c r="P17" s="219" t="s">
        <v>594</v>
      </c>
      <c r="Q17" s="220"/>
      <c r="R17" s="220"/>
      <c r="S17" s="220"/>
      <c r="T17" s="220"/>
      <c r="U17" s="220"/>
      <c r="V17" s="221"/>
      <c r="W17" s="219" t="s">
        <v>594</v>
      </c>
      <c r="X17" s="220"/>
      <c r="Y17" s="220"/>
      <c r="Z17" s="220"/>
      <c r="AA17" s="220"/>
      <c r="AB17" s="220"/>
      <c r="AC17" s="221"/>
      <c r="AD17" s="219" t="s">
        <v>594</v>
      </c>
      <c r="AE17" s="220"/>
      <c r="AF17" s="220"/>
      <c r="AG17" s="220"/>
      <c r="AH17" s="220"/>
      <c r="AI17" s="220"/>
      <c r="AJ17" s="221"/>
      <c r="AK17" s="219" t="s">
        <v>703</v>
      </c>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868</v>
      </c>
      <c r="Q18" s="264"/>
      <c r="R18" s="264"/>
      <c r="S18" s="264"/>
      <c r="T18" s="264"/>
      <c r="U18" s="264"/>
      <c r="V18" s="265"/>
      <c r="W18" s="263">
        <f>SUM(W13:AC17)</f>
        <v>868</v>
      </c>
      <c r="X18" s="264"/>
      <c r="Y18" s="264"/>
      <c r="Z18" s="264"/>
      <c r="AA18" s="264"/>
      <c r="AB18" s="264"/>
      <c r="AC18" s="265"/>
      <c r="AD18" s="263">
        <f>SUM(AD13:AJ17)</f>
        <v>730</v>
      </c>
      <c r="AE18" s="264"/>
      <c r="AF18" s="264"/>
      <c r="AG18" s="264"/>
      <c r="AH18" s="264"/>
      <c r="AI18" s="264"/>
      <c r="AJ18" s="265"/>
      <c r="AK18" s="263">
        <f>SUM(AK13:AQ17)</f>
        <v>465</v>
      </c>
      <c r="AL18" s="264"/>
      <c r="AM18" s="264"/>
      <c r="AN18" s="264"/>
      <c r="AO18" s="264"/>
      <c r="AP18" s="264"/>
      <c r="AQ18" s="265"/>
      <c r="AR18" s="263">
        <f>SUM(AR13:AX17)</f>
        <v>465</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9">
        <v>769</v>
      </c>
      <c r="Q19" s="220"/>
      <c r="R19" s="220"/>
      <c r="S19" s="220"/>
      <c r="T19" s="220"/>
      <c r="U19" s="220"/>
      <c r="V19" s="221"/>
      <c r="W19" s="219">
        <v>852</v>
      </c>
      <c r="X19" s="220"/>
      <c r="Y19" s="220"/>
      <c r="Z19" s="220"/>
      <c r="AA19" s="220"/>
      <c r="AB19" s="220"/>
      <c r="AC19" s="221"/>
      <c r="AD19" s="219">
        <v>622</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1">
        <f>IF(P18=0, "-", SUM(P19)/P18)</f>
        <v>0.88594470046082952</v>
      </c>
      <c r="Q20" s="291"/>
      <c r="R20" s="291"/>
      <c r="S20" s="291"/>
      <c r="T20" s="291"/>
      <c r="U20" s="291"/>
      <c r="V20" s="291"/>
      <c r="W20" s="291">
        <f>IF(W18=0, "-", SUM(W19)/W18)</f>
        <v>0.98156682027649766</v>
      </c>
      <c r="X20" s="291"/>
      <c r="Y20" s="291"/>
      <c r="Z20" s="291"/>
      <c r="AA20" s="291"/>
      <c r="AB20" s="291"/>
      <c r="AC20" s="291"/>
      <c r="AD20" s="291">
        <f>IF(AD18=0, "-", SUM(AD19)/AD18)</f>
        <v>0.852054794520548</v>
      </c>
      <c r="AE20" s="291"/>
      <c r="AF20" s="291"/>
      <c r="AG20" s="291"/>
      <c r="AH20" s="291"/>
      <c r="AI20" s="291"/>
      <c r="AJ20" s="291"/>
      <c r="AK20" s="258"/>
      <c r="AL20" s="258"/>
      <c r="AM20" s="258"/>
      <c r="AN20" s="258"/>
      <c r="AO20" s="258"/>
      <c r="AP20" s="258"/>
      <c r="AQ20" s="292"/>
      <c r="AR20" s="292"/>
      <c r="AS20" s="292"/>
      <c r="AT20" s="292"/>
      <c r="AU20" s="258"/>
      <c r="AV20" s="258"/>
      <c r="AW20" s="258"/>
      <c r="AX20" s="259"/>
    </row>
    <row r="21" spans="1:50" ht="25.5" customHeight="1" x14ac:dyDescent="0.15">
      <c r="A21" s="192"/>
      <c r="B21" s="193"/>
      <c r="C21" s="193"/>
      <c r="D21" s="193"/>
      <c r="E21" s="193"/>
      <c r="F21" s="252"/>
      <c r="G21" s="289" t="s">
        <v>227</v>
      </c>
      <c r="H21" s="290"/>
      <c r="I21" s="290"/>
      <c r="J21" s="290"/>
      <c r="K21" s="290"/>
      <c r="L21" s="290"/>
      <c r="M21" s="290"/>
      <c r="N21" s="290"/>
      <c r="O21" s="290"/>
      <c r="P21" s="291">
        <f>IF(P19=0, "-", SUM(P19)/SUM(P13,P14))</f>
        <v>0.88594470046082952</v>
      </c>
      <c r="Q21" s="291"/>
      <c r="R21" s="291"/>
      <c r="S21" s="291"/>
      <c r="T21" s="291"/>
      <c r="U21" s="291"/>
      <c r="V21" s="291"/>
      <c r="W21" s="291">
        <f>IF(W19=0, "-", SUM(W19)/SUM(W13,W14))</f>
        <v>0.98156682027649766</v>
      </c>
      <c r="X21" s="291"/>
      <c r="Y21" s="291"/>
      <c r="Z21" s="291"/>
      <c r="AA21" s="291"/>
      <c r="AB21" s="291"/>
      <c r="AC21" s="291"/>
      <c r="AD21" s="291">
        <f>IF(AD19=0, "-", SUM(AD19)/SUM(AD13,AD14))</f>
        <v>0.852054794520548</v>
      </c>
      <c r="AE21" s="291"/>
      <c r="AF21" s="291"/>
      <c r="AG21" s="291"/>
      <c r="AH21" s="291"/>
      <c r="AI21" s="291"/>
      <c r="AJ21" s="291"/>
      <c r="AK21" s="258"/>
      <c r="AL21" s="258"/>
      <c r="AM21" s="258"/>
      <c r="AN21" s="258"/>
      <c r="AO21" s="258"/>
      <c r="AP21" s="258"/>
      <c r="AQ21" s="292"/>
      <c r="AR21" s="292"/>
      <c r="AS21" s="292"/>
      <c r="AT21" s="292"/>
      <c r="AU21" s="258"/>
      <c r="AV21" s="258"/>
      <c r="AW21" s="258"/>
      <c r="AX21" s="259"/>
    </row>
    <row r="22" spans="1:50" ht="18.75" customHeight="1" x14ac:dyDescent="0.15">
      <c r="A22" s="293" t="s">
        <v>572</v>
      </c>
      <c r="B22" s="294"/>
      <c r="C22" s="294"/>
      <c r="D22" s="294"/>
      <c r="E22" s="294"/>
      <c r="F22" s="295"/>
      <c r="G22" s="299" t="s">
        <v>219</v>
      </c>
      <c r="H22" s="278"/>
      <c r="I22" s="278"/>
      <c r="J22" s="278"/>
      <c r="K22" s="278"/>
      <c r="L22" s="278"/>
      <c r="M22" s="278"/>
      <c r="N22" s="278"/>
      <c r="O22" s="300"/>
      <c r="P22" s="277" t="s">
        <v>570</v>
      </c>
      <c r="Q22" s="278"/>
      <c r="R22" s="278"/>
      <c r="S22" s="278"/>
      <c r="T22" s="278"/>
      <c r="U22" s="278"/>
      <c r="V22" s="300"/>
      <c r="W22" s="277" t="s">
        <v>571</v>
      </c>
      <c r="X22" s="278"/>
      <c r="Y22" s="278"/>
      <c r="Z22" s="278"/>
      <c r="AA22" s="278"/>
      <c r="AB22" s="278"/>
      <c r="AC22" s="300"/>
      <c r="AD22" s="277" t="s">
        <v>218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296"/>
      <c r="B23" s="297"/>
      <c r="C23" s="297"/>
      <c r="D23" s="297"/>
      <c r="E23" s="297"/>
      <c r="F23" s="298"/>
      <c r="G23" s="280" t="s">
        <v>597</v>
      </c>
      <c r="H23" s="281"/>
      <c r="I23" s="281"/>
      <c r="J23" s="281"/>
      <c r="K23" s="281"/>
      <c r="L23" s="281"/>
      <c r="M23" s="281"/>
      <c r="N23" s="281"/>
      <c r="O23" s="282"/>
      <c r="P23" s="231">
        <v>465</v>
      </c>
      <c r="Q23" s="232"/>
      <c r="R23" s="232"/>
      <c r="S23" s="232"/>
      <c r="T23" s="232"/>
      <c r="U23" s="232"/>
      <c r="V23" s="283"/>
      <c r="W23" s="231">
        <v>465</v>
      </c>
      <c r="X23" s="232"/>
      <c r="Y23" s="232"/>
      <c r="Z23" s="232"/>
      <c r="AA23" s="232"/>
      <c r="AB23" s="232"/>
      <c r="AC23" s="283"/>
      <c r="AD23" s="284" t="s">
        <v>703</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thickBot="1" x14ac:dyDescent="0.2">
      <c r="A24" s="296"/>
      <c r="B24" s="297"/>
      <c r="C24" s="297"/>
      <c r="D24" s="297"/>
      <c r="E24" s="297"/>
      <c r="F24" s="298"/>
      <c r="G24" s="129" t="s">
        <v>18</v>
      </c>
      <c r="H24" s="130"/>
      <c r="I24" s="130"/>
      <c r="J24" s="130"/>
      <c r="K24" s="130"/>
      <c r="L24" s="130"/>
      <c r="M24" s="130"/>
      <c r="N24" s="130"/>
      <c r="O24" s="131"/>
      <c r="P24" s="301">
        <f>AK13</f>
        <v>465</v>
      </c>
      <c r="Q24" s="302"/>
      <c r="R24" s="302"/>
      <c r="S24" s="302"/>
      <c r="T24" s="302"/>
      <c r="U24" s="302"/>
      <c r="V24" s="303"/>
      <c r="W24" s="304">
        <f>AR13</f>
        <v>465</v>
      </c>
      <c r="X24" s="305"/>
      <c r="Y24" s="305"/>
      <c r="Z24" s="305"/>
      <c r="AA24" s="305"/>
      <c r="AB24" s="305"/>
      <c r="AC24" s="306"/>
      <c r="AD24" s="287"/>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47.25" customHeight="1" x14ac:dyDescent="0.15">
      <c r="A25" s="307" t="s">
        <v>561</v>
      </c>
      <c r="B25" s="308"/>
      <c r="C25" s="308"/>
      <c r="D25" s="308"/>
      <c r="E25" s="308"/>
      <c r="F25" s="309"/>
      <c r="G25" s="310" t="s">
        <v>688</v>
      </c>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2"/>
    </row>
    <row r="26" spans="1:50" ht="31.5" customHeight="1" x14ac:dyDescent="0.15">
      <c r="A26" s="381" t="s">
        <v>562</v>
      </c>
      <c r="B26" s="382"/>
      <c r="C26" s="382"/>
      <c r="D26" s="382"/>
      <c r="E26" s="382"/>
      <c r="F26" s="383"/>
      <c r="G26" s="387" t="s">
        <v>555</v>
      </c>
      <c r="H26" s="388"/>
      <c r="I26" s="388"/>
      <c r="J26" s="388"/>
      <c r="K26" s="388"/>
      <c r="L26" s="388"/>
      <c r="M26" s="388"/>
      <c r="N26" s="388"/>
      <c r="O26" s="388"/>
      <c r="P26" s="389" t="s">
        <v>554</v>
      </c>
      <c r="Q26" s="388"/>
      <c r="R26" s="388"/>
      <c r="S26" s="388"/>
      <c r="T26" s="388"/>
      <c r="U26" s="388"/>
      <c r="V26" s="388"/>
      <c r="W26" s="388"/>
      <c r="X26" s="390"/>
      <c r="Y26" s="391"/>
      <c r="Z26" s="392"/>
      <c r="AA26" s="393"/>
      <c r="AB26" s="394" t="s">
        <v>11</v>
      </c>
      <c r="AC26" s="394"/>
      <c r="AD26" s="394"/>
      <c r="AE26" s="365" t="s">
        <v>399</v>
      </c>
      <c r="AF26" s="366"/>
      <c r="AG26" s="366"/>
      <c r="AH26" s="367"/>
      <c r="AI26" s="365" t="s">
        <v>551</v>
      </c>
      <c r="AJ26" s="366"/>
      <c r="AK26" s="366"/>
      <c r="AL26" s="367"/>
      <c r="AM26" s="365" t="s">
        <v>367</v>
      </c>
      <c r="AN26" s="366"/>
      <c r="AO26" s="366"/>
      <c r="AP26" s="367"/>
      <c r="AQ26" s="368" t="s">
        <v>398</v>
      </c>
      <c r="AR26" s="369"/>
      <c r="AS26" s="369"/>
      <c r="AT26" s="370"/>
      <c r="AU26" s="368" t="s">
        <v>573</v>
      </c>
      <c r="AV26" s="369"/>
      <c r="AW26" s="369"/>
      <c r="AX26" s="371"/>
    </row>
    <row r="27" spans="1:50" ht="23.25" customHeight="1" x14ac:dyDescent="0.15">
      <c r="A27" s="381"/>
      <c r="B27" s="382"/>
      <c r="C27" s="382"/>
      <c r="D27" s="382"/>
      <c r="E27" s="382"/>
      <c r="F27" s="383"/>
      <c r="G27" s="313" t="s">
        <v>688</v>
      </c>
      <c r="H27" s="314"/>
      <c r="I27" s="314"/>
      <c r="J27" s="314"/>
      <c r="K27" s="314"/>
      <c r="L27" s="314"/>
      <c r="M27" s="314"/>
      <c r="N27" s="314"/>
      <c r="O27" s="314"/>
      <c r="P27" s="317" t="s">
        <v>599</v>
      </c>
      <c r="Q27" s="318"/>
      <c r="R27" s="318"/>
      <c r="S27" s="318"/>
      <c r="T27" s="318"/>
      <c r="U27" s="318"/>
      <c r="V27" s="318"/>
      <c r="W27" s="318"/>
      <c r="X27" s="319"/>
      <c r="Y27" s="323" t="s">
        <v>52</v>
      </c>
      <c r="Z27" s="324"/>
      <c r="AA27" s="325"/>
      <c r="AB27" s="326" t="s">
        <v>600</v>
      </c>
      <c r="AC27" s="326"/>
      <c r="AD27" s="326"/>
      <c r="AE27" s="327">
        <v>366</v>
      </c>
      <c r="AF27" s="327"/>
      <c r="AG27" s="327"/>
      <c r="AH27" s="327"/>
      <c r="AI27" s="327">
        <v>363</v>
      </c>
      <c r="AJ27" s="327"/>
      <c r="AK27" s="327"/>
      <c r="AL27" s="327"/>
      <c r="AM27" s="327">
        <v>364</v>
      </c>
      <c r="AN27" s="327"/>
      <c r="AO27" s="327"/>
      <c r="AP27" s="327"/>
      <c r="AQ27" s="356" t="s">
        <v>693</v>
      </c>
      <c r="AR27" s="327"/>
      <c r="AS27" s="327"/>
      <c r="AT27" s="327"/>
      <c r="AU27" s="345" t="s">
        <v>693</v>
      </c>
      <c r="AV27" s="359"/>
      <c r="AW27" s="359"/>
      <c r="AX27" s="360"/>
    </row>
    <row r="28" spans="1:50" ht="23.25" customHeight="1" x14ac:dyDescent="0.15">
      <c r="A28" s="384"/>
      <c r="B28" s="385"/>
      <c r="C28" s="385"/>
      <c r="D28" s="385"/>
      <c r="E28" s="385"/>
      <c r="F28" s="386"/>
      <c r="G28" s="315"/>
      <c r="H28" s="316"/>
      <c r="I28" s="316"/>
      <c r="J28" s="316"/>
      <c r="K28" s="316"/>
      <c r="L28" s="316"/>
      <c r="M28" s="316"/>
      <c r="N28" s="316"/>
      <c r="O28" s="316"/>
      <c r="P28" s="320"/>
      <c r="Q28" s="321"/>
      <c r="R28" s="321"/>
      <c r="S28" s="321"/>
      <c r="T28" s="321"/>
      <c r="U28" s="321"/>
      <c r="V28" s="321"/>
      <c r="W28" s="321"/>
      <c r="X28" s="322"/>
      <c r="Y28" s="361" t="s">
        <v>53</v>
      </c>
      <c r="Z28" s="362"/>
      <c r="AA28" s="363"/>
      <c r="AB28" s="326" t="s">
        <v>600</v>
      </c>
      <c r="AC28" s="326"/>
      <c r="AD28" s="326"/>
      <c r="AE28" s="327">
        <v>366</v>
      </c>
      <c r="AF28" s="327"/>
      <c r="AG28" s="327"/>
      <c r="AH28" s="327"/>
      <c r="AI28" s="327">
        <v>365</v>
      </c>
      <c r="AJ28" s="327"/>
      <c r="AK28" s="327"/>
      <c r="AL28" s="327"/>
      <c r="AM28" s="327">
        <v>365</v>
      </c>
      <c r="AN28" s="327"/>
      <c r="AO28" s="327"/>
      <c r="AP28" s="327"/>
      <c r="AQ28" s="327">
        <v>365</v>
      </c>
      <c r="AR28" s="327"/>
      <c r="AS28" s="327"/>
      <c r="AT28" s="327"/>
      <c r="AU28" s="364">
        <v>366</v>
      </c>
      <c r="AV28" s="359"/>
      <c r="AW28" s="359"/>
      <c r="AX28" s="360"/>
    </row>
    <row r="29" spans="1:50" ht="23.25" customHeight="1" x14ac:dyDescent="0.15">
      <c r="A29" s="402" t="s">
        <v>563</v>
      </c>
      <c r="B29" s="403"/>
      <c r="C29" s="403"/>
      <c r="D29" s="403"/>
      <c r="E29" s="403"/>
      <c r="F29" s="404"/>
      <c r="G29" s="226" t="s">
        <v>564</v>
      </c>
      <c r="H29" s="226"/>
      <c r="I29" s="226"/>
      <c r="J29" s="226"/>
      <c r="K29" s="226"/>
      <c r="L29" s="226"/>
      <c r="M29" s="226"/>
      <c r="N29" s="226"/>
      <c r="O29" s="226"/>
      <c r="P29" s="226"/>
      <c r="Q29" s="226"/>
      <c r="R29" s="226"/>
      <c r="S29" s="226"/>
      <c r="T29" s="226"/>
      <c r="U29" s="226"/>
      <c r="V29" s="226"/>
      <c r="W29" s="226"/>
      <c r="X29" s="255"/>
      <c r="Y29" s="410"/>
      <c r="Z29" s="411"/>
      <c r="AA29" s="412"/>
      <c r="AB29" s="225" t="s">
        <v>11</v>
      </c>
      <c r="AC29" s="226"/>
      <c r="AD29" s="255"/>
      <c r="AE29" s="225" t="s">
        <v>399</v>
      </c>
      <c r="AF29" s="226"/>
      <c r="AG29" s="226"/>
      <c r="AH29" s="255"/>
      <c r="AI29" s="225" t="s">
        <v>551</v>
      </c>
      <c r="AJ29" s="226"/>
      <c r="AK29" s="226"/>
      <c r="AL29" s="255"/>
      <c r="AM29" s="225" t="s">
        <v>367</v>
      </c>
      <c r="AN29" s="226"/>
      <c r="AO29" s="226"/>
      <c r="AP29" s="255"/>
      <c r="AQ29" s="372" t="s">
        <v>574</v>
      </c>
      <c r="AR29" s="373"/>
      <c r="AS29" s="373"/>
      <c r="AT29" s="373"/>
      <c r="AU29" s="373"/>
      <c r="AV29" s="373"/>
      <c r="AW29" s="373"/>
      <c r="AX29" s="374"/>
    </row>
    <row r="30" spans="1:50" ht="23.25" customHeight="1" x14ac:dyDescent="0.15">
      <c r="A30" s="405"/>
      <c r="B30" s="406"/>
      <c r="C30" s="406"/>
      <c r="D30" s="406"/>
      <c r="E30" s="406"/>
      <c r="F30" s="407"/>
      <c r="G30" s="352" t="s">
        <v>602</v>
      </c>
      <c r="H30" s="353"/>
      <c r="I30" s="353"/>
      <c r="J30" s="353"/>
      <c r="K30" s="353"/>
      <c r="L30" s="353"/>
      <c r="M30" s="353"/>
      <c r="N30" s="353"/>
      <c r="O30" s="353"/>
      <c r="P30" s="353"/>
      <c r="Q30" s="353"/>
      <c r="R30" s="353"/>
      <c r="S30" s="353"/>
      <c r="T30" s="353"/>
      <c r="U30" s="353"/>
      <c r="V30" s="353"/>
      <c r="W30" s="353"/>
      <c r="X30" s="353"/>
      <c r="Y30" s="375" t="s">
        <v>563</v>
      </c>
      <c r="Z30" s="376"/>
      <c r="AA30" s="377"/>
      <c r="AB30" s="378" t="s">
        <v>603</v>
      </c>
      <c r="AC30" s="379"/>
      <c r="AD30" s="380"/>
      <c r="AE30" s="356">
        <v>2</v>
      </c>
      <c r="AF30" s="356"/>
      <c r="AG30" s="356"/>
      <c r="AH30" s="356"/>
      <c r="AI30" s="356">
        <v>2</v>
      </c>
      <c r="AJ30" s="356"/>
      <c r="AK30" s="356"/>
      <c r="AL30" s="356"/>
      <c r="AM30" s="356">
        <v>1.7</v>
      </c>
      <c r="AN30" s="356"/>
      <c r="AO30" s="356"/>
      <c r="AP30" s="356"/>
      <c r="AQ30" s="345">
        <v>1.3</v>
      </c>
      <c r="AR30" s="328"/>
      <c r="AS30" s="328"/>
      <c r="AT30" s="328"/>
      <c r="AU30" s="328"/>
      <c r="AV30" s="328"/>
      <c r="AW30" s="328"/>
      <c r="AX30" s="329"/>
    </row>
    <row r="31" spans="1:50" ht="46.5" customHeight="1" x14ac:dyDescent="0.15">
      <c r="A31" s="408"/>
      <c r="B31" s="211"/>
      <c r="C31" s="211"/>
      <c r="D31" s="211"/>
      <c r="E31" s="211"/>
      <c r="F31" s="409"/>
      <c r="G31" s="354"/>
      <c r="H31" s="355"/>
      <c r="I31" s="355"/>
      <c r="J31" s="355"/>
      <c r="K31" s="355"/>
      <c r="L31" s="355"/>
      <c r="M31" s="355"/>
      <c r="N31" s="355"/>
      <c r="O31" s="355"/>
      <c r="P31" s="355"/>
      <c r="Q31" s="355"/>
      <c r="R31" s="355"/>
      <c r="S31" s="355"/>
      <c r="T31" s="355"/>
      <c r="U31" s="355"/>
      <c r="V31" s="355"/>
      <c r="W31" s="355"/>
      <c r="X31" s="355"/>
      <c r="Y31" s="341" t="s">
        <v>565</v>
      </c>
      <c r="Z31" s="357"/>
      <c r="AA31" s="358"/>
      <c r="AB31" s="413" t="s">
        <v>604</v>
      </c>
      <c r="AC31" s="414"/>
      <c r="AD31" s="415"/>
      <c r="AE31" s="395" t="s">
        <v>605</v>
      </c>
      <c r="AF31" s="395"/>
      <c r="AG31" s="395"/>
      <c r="AH31" s="395"/>
      <c r="AI31" s="395" t="s">
        <v>606</v>
      </c>
      <c r="AJ31" s="395"/>
      <c r="AK31" s="395"/>
      <c r="AL31" s="395"/>
      <c r="AM31" s="395" t="s">
        <v>660</v>
      </c>
      <c r="AN31" s="395"/>
      <c r="AO31" s="395"/>
      <c r="AP31" s="395"/>
      <c r="AQ31" s="395" t="s">
        <v>696</v>
      </c>
      <c r="AR31" s="395"/>
      <c r="AS31" s="395"/>
      <c r="AT31" s="395"/>
      <c r="AU31" s="395"/>
      <c r="AV31" s="395"/>
      <c r="AW31" s="395"/>
      <c r="AX31" s="396"/>
    </row>
    <row r="32" spans="1:50" ht="18.75" customHeight="1" x14ac:dyDescent="0.15">
      <c r="A32" s="421" t="s">
        <v>224</v>
      </c>
      <c r="B32" s="422"/>
      <c r="C32" s="422"/>
      <c r="D32" s="422"/>
      <c r="E32" s="422"/>
      <c r="F32" s="423"/>
      <c r="G32" s="431" t="s">
        <v>140</v>
      </c>
      <c r="H32" s="419"/>
      <c r="I32" s="419"/>
      <c r="J32" s="419"/>
      <c r="K32" s="419"/>
      <c r="L32" s="419"/>
      <c r="M32" s="419"/>
      <c r="N32" s="419"/>
      <c r="O32" s="432"/>
      <c r="P32" s="435" t="s">
        <v>56</v>
      </c>
      <c r="Q32" s="419"/>
      <c r="R32" s="419"/>
      <c r="S32" s="419"/>
      <c r="T32" s="419"/>
      <c r="U32" s="419"/>
      <c r="V32" s="419"/>
      <c r="W32" s="419"/>
      <c r="X32" s="432"/>
      <c r="Y32" s="437"/>
      <c r="Z32" s="438"/>
      <c r="AA32" s="439"/>
      <c r="AB32" s="443" t="s">
        <v>11</v>
      </c>
      <c r="AC32" s="444"/>
      <c r="AD32" s="445"/>
      <c r="AE32" s="443" t="s">
        <v>399</v>
      </c>
      <c r="AF32" s="444"/>
      <c r="AG32" s="444"/>
      <c r="AH32" s="445"/>
      <c r="AI32" s="448" t="s">
        <v>551</v>
      </c>
      <c r="AJ32" s="448"/>
      <c r="AK32" s="448"/>
      <c r="AL32" s="443"/>
      <c r="AM32" s="448" t="s">
        <v>367</v>
      </c>
      <c r="AN32" s="448"/>
      <c r="AO32" s="448"/>
      <c r="AP32" s="443"/>
      <c r="AQ32" s="416" t="s">
        <v>175</v>
      </c>
      <c r="AR32" s="417"/>
      <c r="AS32" s="417"/>
      <c r="AT32" s="418"/>
      <c r="AU32" s="419" t="s">
        <v>129</v>
      </c>
      <c r="AV32" s="419"/>
      <c r="AW32" s="419"/>
      <c r="AX32" s="420"/>
    </row>
    <row r="33" spans="1:60" ht="18.75" customHeight="1" x14ac:dyDescent="0.15">
      <c r="A33" s="424"/>
      <c r="B33" s="425"/>
      <c r="C33" s="425"/>
      <c r="D33" s="425"/>
      <c r="E33" s="425"/>
      <c r="F33" s="426"/>
      <c r="G33" s="433"/>
      <c r="H33" s="347"/>
      <c r="I33" s="347"/>
      <c r="J33" s="347"/>
      <c r="K33" s="347"/>
      <c r="L33" s="347"/>
      <c r="M33" s="347"/>
      <c r="N33" s="347"/>
      <c r="O33" s="434"/>
      <c r="P33" s="436"/>
      <c r="Q33" s="347"/>
      <c r="R33" s="347"/>
      <c r="S33" s="347"/>
      <c r="T33" s="347"/>
      <c r="U33" s="347"/>
      <c r="V33" s="347"/>
      <c r="W33" s="347"/>
      <c r="X33" s="434"/>
      <c r="Y33" s="440"/>
      <c r="Z33" s="441"/>
      <c r="AA33" s="442"/>
      <c r="AB33" s="365"/>
      <c r="AC33" s="446"/>
      <c r="AD33" s="447"/>
      <c r="AE33" s="365"/>
      <c r="AF33" s="446"/>
      <c r="AG33" s="446"/>
      <c r="AH33" s="447"/>
      <c r="AI33" s="449"/>
      <c r="AJ33" s="449"/>
      <c r="AK33" s="449"/>
      <c r="AL33" s="365"/>
      <c r="AM33" s="449"/>
      <c r="AN33" s="449"/>
      <c r="AO33" s="449"/>
      <c r="AP33" s="365"/>
      <c r="AQ33" s="397" t="s">
        <v>594</v>
      </c>
      <c r="AR33" s="398"/>
      <c r="AS33" s="399" t="s">
        <v>176</v>
      </c>
      <c r="AT33" s="400"/>
      <c r="AU33" s="401" t="s">
        <v>594</v>
      </c>
      <c r="AV33" s="401"/>
      <c r="AW33" s="347" t="s">
        <v>167</v>
      </c>
      <c r="AX33" s="348"/>
    </row>
    <row r="34" spans="1:60" ht="23.25" customHeight="1" x14ac:dyDescent="0.15">
      <c r="A34" s="427"/>
      <c r="B34" s="425"/>
      <c r="C34" s="425"/>
      <c r="D34" s="425"/>
      <c r="E34" s="425"/>
      <c r="F34" s="426"/>
      <c r="G34" s="330" t="s">
        <v>594</v>
      </c>
      <c r="H34" s="331"/>
      <c r="I34" s="331"/>
      <c r="J34" s="331"/>
      <c r="K34" s="331"/>
      <c r="L34" s="331"/>
      <c r="M34" s="331"/>
      <c r="N34" s="331"/>
      <c r="O34" s="332"/>
      <c r="P34" s="142" t="s">
        <v>594</v>
      </c>
      <c r="Q34" s="142"/>
      <c r="R34" s="142"/>
      <c r="S34" s="142"/>
      <c r="T34" s="142"/>
      <c r="U34" s="142"/>
      <c r="V34" s="142"/>
      <c r="W34" s="142"/>
      <c r="X34" s="143"/>
      <c r="Y34" s="341" t="s">
        <v>12</v>
      </c>
      <c r="Z34" s="342"/>
      <c r="AA34" s="343"/>
      <c r="AB34" s="344" t="s">
        <v>594</v>
      </c>
      <c r="AC34" s="344"/>
      <c r="AD34" s="344"/>
      <c r="AE34" s="345" t="s">
        <v>594</v>
      </c>
      <c r="AF34" s="328"/>
      <c r="AG34" s="328"/>
      <c r="AH34" s="328"/>
      <c r="AI34" s="345" t="s">
        <v>594</v>
      </c>
      <c r="AJ34" s="328"/>
      <c r="AK34" s="328"/>
      <c r="AL34" s="328"/>
      <c r="AM34" s="345" t="s">
        <v>594</v>
      </c>
      <c r="AN34" s="328"/>
      <c r="AO34" s="328"/>
      <c r="AP34" s="328"/>
      <c r="AQ34" s="349" t="s">
        <v>594</v>
      </c>
      <c r="AR34" s="350"/>
      <c r="AS34" s="350"/>
      <c r="AT34" s="351"/>
      <c r="AU34" s="328" t="s">
        <v>594</v>
      </c>
      <c r="AV34" s="328"/>
      <c r="AW34" s="328"/>
      <c r="AX34" s="329"/>
    </row>
    <row r="35" spans="1:60" ht="23.25" customHeight="1" x14ac:dyDescent="0.15">
      <c r="A35" s="428"/>
      <c r="B35" s="429"/>
      <c r="C35" s="429"/>
      <c r="D35" s="429"/>
      <c r="E35" s="429"/>
      <c r="F35" s="430"/>
      <c r="G35" s="333"/>
      <c r="H35" s="334"/>
      <c r="I35" s="334"/>
      <c r="J35" s="334"/>
      <c r="K35" s="334"/>
      <c r="L35" s="334"/>
      <c r="M35" s="334"/>
      <c r="N35" s="334"/>
      <c r="O35" s="335"/>
      <c r="P35" s="339"/>
      <c r="Q35" s="339"/>
      <c r="R35" s="339"/>
      <c r="S35" s="339"/>
      <c r="T35" s="339"/>
      <c r="U35" s="339"/>
      <c r="V35" s="339"/>
      <c r="W35" s="339"/>
      <c r="X35" s="340"/>
      <c r="Y35" s="225" t="s">
        <v>51</v>
      </c>
      <c r="Z35" s="226"/>
      <c r="AA35" s="255"/>
      <c r="AB35" s="450" t="s">
        <v>594</v>
      </c>
      <c r="AC35" s="450"/>
      <c r="AD35" s="450"/>
      <c r="AE35" s="345" t="s">
        <v>594</v>
      </c>
      <c r="AF35" s="328"/>
      <c r="AG35" s="328"/>
      <c r="AH35" s="328"/>
      <c r="AI35" s="345" t="s">
        <v>594</v>
      </c>
      <c r="AJ35" s="328"/>
      <c r="AK35" s="328"/>
      <c r="AL35" s="328"/>
      <c r="AM35" s="345" t="s">
        <v>594</v>
      </c>
      <c r="AN35" s="328"/>
      <c r="AO35" s="328"/>
      <c r="AP35" s="328"/>
      <c r="AQ35" s="349" t="s">
        <v>594</v>
      </c>
      <c r="AR35" s="350"/>
      <c r="AS35" s="350"/>
      <c r="AT35" s="351"/>
      <c r="AU35" s="328" t="s">
        <v>594</v>
      </c>
      <c r="AV35" s="328"/>
      <c r="AW35" s="328"/>
      <c r="AX35" s="329"/>
    </row>
    <row r="36" spans="1:60" ht="23.25" customHeight="1" x14ac:dyDescent="0.15">
      <c r="A36" s="427"/>
      <c r="B36" s="425"/>
      <c r="C36" s="425"/>
      <c r="D36" s="425"/>
      <c r="E36" s="425"/>
      <c r="F36" s="426"/>
      <c r="G36" s="336"/>
      <c r="H36" s="337"/>
      <c r="I36" s="337"/>
      <c r="J36" s="337"/>
      <c r="K36" s="337"/>
      <c r="L36" s="337"/>
      <c r="M36" s="337"/>
      <c r="N36" s="337"/>
      <c r="O36" s="338"/>
      <c r="P36" s="145"/>
      <c r="Q36" s="145"/>
      <c r="R36" s="145"/>
      <c r="S36" s="145"/>
      <c r="T36" s="145"/>
      <c r="U36" s="145"/>
      <c r="V36" s="145"/>
      <c r="W36" s="145"/>
      <c r="X36" s="146"/>
      <c r="Y36" s="225" t="s">
        <v>13</v>
      </c>
      <c r="Z36" s="226"/>
      <c r="AA36" s="255"/>
      <c r="AB36" s="346" t="s">
        <v>14</v>
      </c>
      <c r="AC36" s="346"/>
      <c r="AD36" s="346"/>
      <c r="AE36" s="345" t="s">
        <v>594</v>
      </c>
      <c r="AF36" s="328"/>
      <c r="AG36" s="328"/>
      <c r="AH36" s="328"/>
      <c r="AI36" s="345" t="s">
        <v>594</v>
      </c>
      <c r="AJ36" s="328"/>
      <c r="AK36" s="328"/>
      <c r="AL36" s="328"/>
      <c r="AM36" s="345" t="s">
        <v>594</v>
      </c>
      <c r="AN36" s="328"/>
      <c r="AO36" s="328"/>
      <c r="AP36" s="328"/>
      <c r="AQ36" s="349" t="s">
        <v>594</v>
      </c>
      <c r="AR36" s="350"/>
      <c r="AS36" s="350"/>
      <c r="AT36" s="351"/>
      <c r="AU36" s="328" t="s">
        <v>594</v>
      </c>
      <c r="AV36" s="328"/>
      <c r="AW36" s="328"/>
      <c r="AX36" s="329"/>
    </row>
    <row r="37" spans="1:60" ht="23.25" customHeight="1" x14ac:dyDescent="0.15">
      <c r="A37" s="451" t="s">
        <v>244</v>
      </c>
      <c r="B37" s="452"/>
      <c r="C37" s="452"/>
      <c r="D37" s="452"/>
      <c r="E37" s="452"/>
      <c r="F37" s="453"/>
      <c r="G37" s="454" t="s">
        <v>594</v>
      </c>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6"/>
    </row>
    <row r="38" spans="1:60" ht="23.25" customHeight="1" x14ac:dyDescent="0.15">
      <c r="A38" s="384"/>
      <c r="B38" s="385"/>
      <c r="C38" s="385"/>
      <c r="D38" s="385"/>
      <c r="E38" s="385"/>
      <c r="F38" s="386"/>
      <c r="G38" s="457"/>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9"/>
    </row>
    <row r="39" spans="1:60" ht="18.75" customHeight="1" x14ac:dyDescent="0.15">
      <c r="A39" s="716" t="s">
        <v>556</v>
      </c>
      <c r="B39" s="487" t="s">
        <v>557</v>
      </c>
      <c r="C39" s="382"/>
      <c r="D39" s="382"/>
      <c r="E39" s="382"/>
      <c r="F39" s="383"/>
      <c r="G39" s="419" t="s">
        <v>558</v>
      </c>
      <c r="H39" s="419"/>
      <c r="I39" s="419"/>
      <c r="J39" s="419"/>
      <c r="K39" s="419"/>
      <c r="L39" s="419"/>
      <c r="M39" s="419"/>
      <c r="N39" s="419"/>
      <c r="O39" s="419"/>
      <c r="P39" s="419"/>
      <c r="Q39" s="419"/>
      <c r="R39" s="419"/>
      <c r="S39" s="419"/>
      <c r="T39" s="419"/>
      <c r="U39" s="419"/>
      <c r="V39" s="419"/>
      <c r="W39" s="419"/>
      <c r="X39" s="419"/>
      <c r="Y39" s="419"/>
      <c r="Z39" s="419"/>
      <c r="AA39" s="432"/>
      <c r="AB39" s="435" t="s">
        <v>575</v>
      </c>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c r="AY39">
        <f>COUNTA($G$41)</f>
        <v>1</v>
      </c>
    </row>
    <row r="40" spans="1:60" ht="22.5" customHeight="1" x14ac:dyDescent="0.15">
      <c r="A40" s="717"/>
      <c r="B40" s="487"/>
      <c r="C40" s="382"/>
      <c r="D40" s="382"/>
      <c r="E40" s="382"/>
      <c r="F40" s="383"/>
      <c r="G40" s="347"/>
      <c r="H40" s="347"/>
      <c r="I40" s="347"/>
      <c r="J40" s="347"/>
      <c r="K40" s="347"/>
      <c r="L40" s="347"/>
      <c r="M40" s="347"/>
      <c r="N40" s="347"/>
      <c r="O40" s="347"/>
      <c r="P40" s="347"/>
      <c r="Q40" s="347"/>
      <c r="R40" s="347"/>
      <c r="S40" s="347"/>
      <c r="T40" s="347"/>
      <c r="U40" s="347"/>
      <c r="V40" s="347"/>
      <c r="W40" s="347"/>
      <c r="X40" s="347"/>
      <c r="Y40" s="347"/>
      <c r="Z40" s="347"/>
      <c r="AA40" s="434"/>
      <c r="AB40" s="436"/>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8"/>
      <c r="AY40">
        <f t="shared" ref="AY40:AY48" si="0">$AY$39</f>
        <v>1</v>
      </c>
    </row>
    <row r="41" spans="1:60" ht="22.5" customHeight="1" x14ac:dyDescent="0.15">
      <c r="A41" s="717"/>
      <c r="B41" s="487"/>
      <c r="C41" s="382"/>
      <c r="D41" s="382"/>
      <c r="E41" s="382"/>
      <c r="F41" s="383"/>
      <c r="G41" s="704" t="s">
        <v>611</v>
      </c>
      <c r="H41" s="704"/>
      <c r="I41" s="704"/>
      <c r="J41" s="704"/>
      <c r="K41" s="704"/>
      <c r="L41" s="704"/>
      <c r="M41" s="704"/>
      <c r="N41" s="704"/>
      <c r="O41" s="704"/>
      <c r="P41" s="704"/>
      <c r="Q41" s="704"/>
      <c r="R41" s="704"/>
      <c r="S41" s="704"/>
      <c r="T41" s="704"/>
      <c r="U41" s="704"/>
      <c r="V41" s="704"/>
      <c r="W41" s="704"/>
      <c r="X41" s="704"/>
      <c r="Y41" s="704"/>
      <c r="Z41" s="704"/>
      <c r="AA41" s="705"/>
      <c r="AB41" s="710" t="s">
        <v>697</v>
      </c>
      <c r="AC41" s="704"/>
      <c r="AD41" s="704"/>
      <c r="AE41" s="704"/>
      <c r="AF41" s="704"/>
      <c r="AG41" s="704"/>
      <c r="AH41" s="704"/>
      <c r="AI41" s="704"/>
      <c r="AJ41" s="704"/>
      <c r="AK41" s="704"/>
      <c r="AL41" s="704"/>
      <c r="AM41" s="704"/>
      <c r="AN41" s="704"/>
      <c r="AO41" s="704"/>
      <c r="AP41" s="704"/>
      <c r="AQ41" s="704"/>
      <c r="AR41" s="704"/>
      <c r="AS41" s="704"/>
      <c r="AT41" s="704"/>
      <c r="AU41" s="704"/>
      <c r="AV41" s="704"/>
      <c r="AW41" s="704"/>
      <c r="AX41" s="711"/>
      <c r="AY41">
        <f t="shared" si="0"/>
        <v>1</v>
      </c>
    </row>
    <row r="42" spans="1:60" ht="22.5" customHeight="1" x14ac:dyDescent="0.15">
      <c r="A42" s="717"/>
      <c r="B42" s="487"/>
      <c r="C42" s="382"/>
      <c r="D42" s="382"/>
      <c r="E42" s="382"/>
      <c r="F42" s="383"/>
      <c r="G42" s="706"/>
      <c r="H42" s="706"/>
      <c r="I42" s="706"/>
      <c r="J42" s="706"/>
      <c r="K42" s="706"/>
      <c r="L42" s="706"/>
      <c r="M42" s="706"/>
      <c r="N42" s="706"/>
      <c r="O42" s="706"/>
      <c r="P42" s="706"/>
      <c r="Q42" s="706"/>
      <c r="R42" s="706"/>
      <c r="S42" s="706"/>
      <c r="T42" s="706"/>
      <c r="U42" s="706"/>
      <c r="V42" s="706"/>
      <c r="W42" s="706"/>
      <c r="X42" s="706"/>
      <c r="Y42" s="706"/>
      <c r="Z42" s="706"/>
      <c r="AA42" s="707"/>
      <c r="AB42" s="712"/>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13"/>
      <c r="AY42">
        <f t="shared" si="0"/>
        <v>1</v>
      </c>
    </row>
    <row r="43" spans="1:60" ht="19.5" customHeight="1" x14ac:dyDescent="0.15">
      <c r="A43" s="717"/>
      <c r="B43" s="488"/>
      <c r="C43" s="385"/>
      <c r="D43" s="385"/>
      <c r="E43" s="385"/>
      <c r="F43" s="386"/>
      <c r="G43" s="708"/>
      <c r="H43" s="708"/>
      <c r="I43" s="708"/>
      <c r="J43" s="708"/>
      <c r="K43" s="708"/>
      <c r="L43" s="708"/>
      <c r="M43" s="708"/>
      <c r="N43" s="708"/>
      <c r="O43" s="708"/>
      <c r="P43" s="708"/>
      <c r="Q43" s="708"/>
      <c r="R43" s="708"/>
      <c r="S43" s="708"/>
      <c r="T43" s="708"/>
      <c r="U43" s="708"/>
      <c r="V43" s="708"/>
      <c r="W43" s="708"/>
      <c r="X43" s="708"/>
      <c r="Y43" s="708"/>
      <c r="Z43" s="708"/>
      <c r="AA43" s="709"/>
      <c r="AB43" s="714"/>
      <c r="AC43" s="708"/>
      <c r="AD43" s="708"/>
      <c r="AE43" s="706"/>
      <c r="AF43" s="706"/>
      <c r="AG43" s="706"/>
      <c r="AH43" s="706"/>
      <c r="AI43" s="706"/>
      <c r="AJ43" s="706"/>
      <c r="AK43" s="706"/>
      <c r="AL43" s="706"/>
      <c r="AM43" s="706"/>
      <c r="AN43" s="706"/>
      <c r="AO43" s="706"/>
      <c r="AP43" s="706"/>
      <c r="AQ43" s="706"/>
      <c r="AR43" s="706"/>
      <c r="AS43" s="706"/>
      <c r="AT43" s="706"/>
      <c r="AU43" s="708"/>
      <c r="AV43" s="708"/>
      <c r="AW43" s="708"/>
      <c r="AX43" s="715"/>
      <c r="AY43">
        <f t="shared" si="0"/>
        <v>1</v>
      </c>
    </row>
    <row r="44" spans="1:60" ht="18.75" customHeight="1" x14ac:dyDescent="0.15">
      <c r="A44" s="717"/>
      <c r="B44" s="486" t="s">
        <v>139</v>
      </c>
      <c r="C44" s="452"/>
      <c r="D44" s="452"/>
      <c r="E44" s="452"/>
      <c r="F44" s="453"/>
      <c r="G44" s="718" t="s">
        <v>57</v>
      </c>
      <c r="H44" s="719"/>
      <c r="I44" s="719"/>
      <c r="J44" s="719"/>
      <c r="K44" s="719"/>
      <c r="L44" s="719"/>
      <c r="M44" s="719"/>
      <c r="N44" s="719"/>
      <c r="O44" s="720"/>
      <c r="P44" s="721" t="s">
        <v>59</v>
      </c>
      <c r="Q44" s="719"/>
      <c r="R44" s="719"/>
      <c r="S44" s="719"/>
      <c r="T44" s="719"/>
      <c r="U44" s="719"/>
      <c r="V44" s="719"/>
      <c r="W44" s="719"/>
      <c r="X44" s="720"/>
      <c r="Y44" s="722"/>
      <c r="Z44" s="723"/>
      <c r="AA44" s="724"/>
      <c r="AB44" s="725" t="s">
        <v>11</v>
      </c>
      <c r="AC44" s="726"/>
      <c r="AD44" s="727"/>
      <c r="AE44" s="674" t="s">
        <v>399</v>
      </c>
      <c r="AF44" s="674"/>
      <c r="AG44" s="674"/>
      <c r="AH44" s="674"/>
      <c r="AI44" s="674" t="s">
        <v>551</v>
      </c>
      <c r="AJ44" s="674"/>
      <c r="AK44" s="674"/>
      <c r="AL44" s="674"/>
      <c r="AM44" s="674" t="s">
        <v>367</v>
      </c>
      <c r="AN44" s="674"/>
      <c r="AO44" s="674"/>
      <c r="AP44" s="674"/>
      <c r="AQ44" s="728" t="s">
        <v>175</v>
      </c>
      <c r="AR44" s="729"/>
      <c r="AS44" s="729"/>
      <c r="AT44" s="730"/>
      <c r="AU44" s="731" t="s">
        <v>129</v>
      </c>
      <c r="AV44" s="731"/>
      <c r="AW44" s="731"/>
      <c r="AX44" s="732"/>
      <c r="AY44">
        <f t="shared" si="0"/>
        <v>1</v>
      </c>
      <c r="AZ44" s="10"/>
      <c r="BA44" s="10"/>
      <c r="BB44" s="10"/>
      <c r="BC44" s="10"/>
    </row>
    <row r="45" spans="1:60" ht="18.75" customHeight="1" x14ac:dyDescent="0.15">
      <c r="A45" s="717"/>
      <c r="B45" s="487"/>
      <c r="C45" s="382"/>
      <c r="D45" s="382"/>
      <c r="E45" s="382"/>
      <c r="F45" s="383"/>
      <c r="G45" s="433"/>
      <c r="H45" s="347"/>
      <c r="I45" s="347"/>
      <c r="J45" s="347"/>
      <c r="K45" s="347"/>
      <c r="L45" s="347"/>
      <c r="M45" s="347"/>
      <c r="N45" s="347"/>
      <c r="O45" s="434"/>
      <c r="P45" s="436"/>
      <c r="Q45" s="347"/>
      <c r="R45" s="347"/>
      <c r="S45" s="347"/>
      <c r="T45" s="347"/>
      <c r="U45" s="347"/>
      <c r="V45" s="347"/>
      <c r="W45" s="347"/>
      <c r="X45" s="434"/>
      <c r="Y45" s="722"/>
      <c r="Z45" s="723"/>
      <c r="AA45" s="724"/>
      <c r="AB45" s="365"/>
      <c r="AC45" s="446"/>
      <c r="AD45" s="447"/>
      <c r="AE45" s="674"/>
      <c r="AF45" s="674"/>
      <c r="AG45" s="674"/>
      <c r="AH45" s="674"/>
      <c r="AI45" s="674"/>
      <c r="AJ45" s="674"/>
      <c r="AK45" s="674"/>
      <c r="AL45" s="674"/>
      <c r="AM45" s="674"/>
      <c r="AN45" s="674"/>
      <c r="AO45" s="674"/>
      <c r="AP45" s="674"/>
      <c r="AQ45" s="733" t="s">
        <v>594</v>
      </c>
      <c r="AR45" s="401"/>
      <c r="AS45" s="399" t="s">
        <v>176</v>
      </c>
      <c r="AT45" s="400"/>
      <c r="AU45" s="401" t="s">
        <v>594</v>
      </c>
      <c r="AV45" s="401"/>
      <c r="AW45" s="347" t="s">
        <v>167</v>
      </c>
      <c r="AX45" s="348"/>
      <c r="AY45">
        <f t="shared" si="0"/>
        <v>1</v>
      </c>
      <c r="AZ45" s="10"/>
      <c r="BA45" s="10"/>
      <c r="BB45" s="10"/>
      <c r="BC45" s="10"/>
      <c r="BD45" s="10"/>
      <c r="BE45" s="10"/>
      <c r="BF45" s="10"/>
      <c r="BG45" s="10"/>
      <c r="BH45" s="10"/>
    </row>
    <row r="46" spans="1:60" ht="23.25" customHeight="1" x14ac:dyDescent="0.15">
      <c r="A46" s="717"/>
      <c r="B46" s="487"/>
      <c r="C46" s="382"/>
      <c r="D46" s="382"/>
      <c r="E46" s="382"/>
      <c r="F46" s="383"/>
      <c r="G46" s="141" t="s">
        <v>598</v>
      </c>
      <c r="H46" s="142"/>
      <c r="I46" s="142"/>
      <c r="J46" s="142"/>
      <c r="K46" s="142"/>
      <c r="L46" s="142"/>
      <c r="M46" s="142"/>
      <c r="N46" s="142"/>
      <c r="O46" s="143"/>
      <c r="P46" s="142" t="s">
        <v>599</v>
      </c>
      <c r="Q46" s="735"/>
      <c r="R46" s="735"/>
      <c r="S46" s="735"/>
      <c r="T46" s="735"/>
      <c r="U46" s="735"/>
      <c r="V46" s="735"/>
      <c r="W46" s="735"/>
      <c r="X46" s="736"/>
      <c r="Y46" s="741" t="s">
        <v>58</v>
      </c>
      <c r="Z46" s="742"/>
      <c r="AA46" s="743"/>
      <c r="AB46" s="344" t="s">
        <v>600</v>
      </c>
      <c r="AC46" s="344"/>
      <c r="AD46" s="344"/>
      <c r="AE46" s="345">
        <v>366</v>
      </c>
      <c r="AF46" s="328"/>
      <c r="AG46" s="328"/>
      <c r="AH46" s="328"/>
      <c r="AI46" s="345">
        <v>363</v>
      </c>
      <c r="AJ46" s="328"/>
      <c r="AK46" s="328"/>
      <c r="AL46" s="328"/>
      <c r="AM46" s="345">
        <v>364</v>
      </c>
      <c r="AN46" s="328"/>
      <c r="AO46" s="328"/>
      <c r="AP46" s="328"/>
      <c r="AQ46" s="349" t="s">
        <v>594</v>
      </c>
      <c r="AR46" s="350"/>
      <c r="AS46" s="350"/>
      <c r="AT46" s="351"/>
      <c r="AU46" s="328" t="s">
        <v>594</v>
      </c>
      <c r="AV46" s="328"/>
      <c r="AW46" s="328"/>
      <c r="AX46" s="329"/>
      <c r="AY46">
        <f t="shared" si="0"/>
        <v>1</v>
      </c>
    </row>
    <row r="47" spans="1:60" ht="23.25" customHeight="1" x14ac:dyDescent="0.15">
      <c r="A47" s="717"/>
      <c r="B47" s="487"/>
      <c r="C47" s="382"/>
      <c r="D47" s="382"/>
      <c r="E47" s="382"/>
      <c r="F47" s="383"/>
      <c r="G47" s="734"/>
      <c r="H47" s="339"/>
      <c r="I47" s="339"/>
      <c r="J47" s="339"/>
      <c r="K47" s="339"/>
      <c r="L47" s="339"/>
      <c r="M47" s="339"/>
      <c r="N47" s="339"/>
      <c r="O47" s="340"/>
      <c r="P47" s="737"/>
      <c r="Q47" s="737"/>
      <c r="R47" s="737"/>
      <c r="S47" s="737"/>
      <c r="T47" s="737"/>
      <c r="U47" s="737"/>
      <c r="V47" s="737"/>
      <c r="W47" s="737"/>
      <c r="X47" s="738"/>
      <c r="Y47" s="744" t="s">
        <v>51</v>
      </c>
      <c r="Z47" s="623"/>
      <c r="AA47" s="624"/>
      <c r="AB47" s="450" t="s">
        <v>600</v>
      </c>
      <c r="AC47" s="450"/>
      <c r="AD47" s="450"/>
      <c r="AE47" s="345">
        <v>366</v>
      </c>
      <c r="AF47" s="328"/>
      <c r="AG47" s="328"/>
      <c r="AH47" s="328"/>
      <c r="AI47" s="345">
        <v>365</v>
      </c>
      <c r="AJ47" s="328"/>
      <c r="AK47" s="328"/>
      <c r="AL47" s="328"/>
      <c r="AM47" s="345">
        <v>365</v>
      </c>
      <c r="AN47" s="328"/>
      <c r="AO47" s="328"/>
      <c r="AP47" s="328"/>
      <c r="AQ47" s="349" t="s">
        <v>594</v>
      </c>
      <c r="AR47" s="350"/>
      <c r="AS47" s="350"/>
      <c r="AT47" s="351"/>
      <c r="AU47" s="328" t="s">
        <v>594</v>
      </c>
      <c r="AV47" s="328"/>
      <c r="AW47" s="328"/>
      <c r="AX47" s="329"/>
      <c r="AY47">
        <f t="shared" si="0"/>
        <v>1</v>
      </c>
      <c r="AZ47" s="10"/>
      <c r="BA47" s="10"/>
      <c r="BB47" s="10"/>
      <c r="BC47" s="10"/>
    </row>
    <row r="48" spans="1:60" ht="23.25" customHeight="1" x14ac:dyDescent="0.15">
      <c r="A48" s="717"/>
      <c r="B48" s="487"/>
      <c r="C48" s="382"/>
      <c r="D48" s="382"/>
      <c r="E48" s="382"/>
      <c r="F48" s="383"/>
      <c r="G48" s="144"/>
      <c r="H48" s="145"/>
      <c r="I48" s="145"/>
      <c r="J48" s="145"/>
      <c r="K48" s="145"/>
      <c r="L48" s="145"/>
      <c r="M48" s="145"/>
      <c r="N48" s="145"/>
      <c r="O48" s="146"/>
      <c r="P48" s="739"/>
      <c r="Q48" s="739"/>
      <c r="R48" s="739"/>
      <c r="S48" s="739"/>
      <c r="T48" s="739"/>
      <c r="U48" s="739"/>
      <c r="V48" s="739"/>
      <c r="W48" s="739"/>
      <c r="X48" s="740"/>
      <c r="Y48" s="744" t="s">
        <v>13</v>
      </c>
      <c r="Z48" s="623"/>
      <c r="AA48" s="624"/>
      <c r="AB48" s="745" t="s">
        <v>14</v>
      </c>
      <c r="AC48" s="745"/>
      <c r="AD48" s="745"/>
      <c r="AE48" s="746">
        <v>100</v>
      </c>
      <c r="AF48" s="747"/>
      <c r="AG48" s="747"/>
      <c r="AH48" s="747"/>
      <c r="AI48" s="746">
        <v>99.452054794520507</v>
      </c>
      <c r="AJ48" s="747"/>
      <c r="AK48" s="747"/>
      <c r="AL48" s="747"/>
      <c r="AM48" s="746">
        <v>99.7</v>
      </c>
      <c r="AN48" s="747"/>
      <c r="AO48" s="747"/>
      <c r="AP48" s="747"/>
      <c r="AQ48" s="349" t="s">
        <v>594</v>
      </c>
      <c r="AR48" s="350"/>
      <c r="AS48" s="350"/>
      <c r="AT48" s="351"/>
      <c r="AU48" s="328" t="s">
        <v>594</v>
      </c>
      <c r="AV48" s="328"/>
      <c r="AW48" s="328"/>
      <c r="AX48" s="329"/>
      <c r="AY48">
        <f t="shared" si="0"/>
        <v>1</v>
      </c>
      <c r="AZ48" s="10"/>
      <c r="BA48" s="10"/>
      <c r="BB48" s="10"/>
      <c r="BC48" s="10"/>
      <c r="BD48" s="10"/>
      <c r="BE48" s="10"/>
      <c r="BF48" s="10"/>
      <c r="BG48" s="10"/>
      <c r="BH48" s="10"/>
    </row>
    <row r="49" spans="1:60" ht="18.75" customHeight="1" x14ac:dyDescent="0.15">
      <c r="A49" s="717"/>
      <c r="B49" s="486" t="s">
        <v>139</v>
      </c>
      <c r="C49" s="452"/>
      <c r="D49" s="452"/>
      <c r="E49" s="452"/>
      <c r="F49" s="453"/>
      <c r="G49" s="718" t="s">
        <v>57</v>
      </c>
      <c r="H49" s="719"/>
      <c r="I49" s="719"/>
      <c r="J49" s="719"/>
      <c r="K49" s="719"/>
      <c r="L49" s="719"/>
      <c r="M49" s="719"/>
      <c r="N49" s="719"/>
      <c r="O49" s="720"/>
      <c r="P49" s="721" t="s">
        <v>59</v>
      </c>
      <c r="Q49" s="719"/>
      <c r="R49" s="719"/>
      <c r="S49" s="719"/>
      <c r="T49" s="719"/>
      <c r="U49" s="719"/>
      <c r="V49" s="719"/>
      <c r="W49" s="719"/>
      <c r="X49" s="720"/>
      <c r="Y49" s="722"/>
      <c r="Z49" s="723"/>
      <c r="AA49" s="724"/>
      <c r="AB49" s="725" t="s">
        <v>11</v>
      </c>
      <c r="AC49" s="726"/>
      <c r="AD49" s="727"/>
      <c r="AE49" s="674" t="s">
        <v>399</v>
      </c>
      <c r="AF49" s="674"/>
      <c r="AG49" s="674"/>
      <c r="AH49" s="674"/>
      <c r="AI49" s="674" t="s">
        <v>551</v>
      </c>
      <c r="AJ49" s="674"/>
      <c r="AK49" s="674"/>
      <c r="AL49" s="674"/>
      <c r="AM49" s="674" t="s">
        <v>367</v>
      </c>
      <c r="AN49" s="674"/>
      <c r="AO49" s="674"/>
      <c r="AP49" s="674"/>
      <c r="AQ49" s="728" t="s">
        <v>175</v>
      </c>
      <c r="AR49" s="729"/>
      <c r="AS49" s="729"/>
      <c r="AT49" s="730"/>
      <c r="AU49" s="731" t="s">
        <v>129</v>
      </c>
      <c r="AV49" s="731"/>
      <c r="AW49" s="731"/>
      <c r="AX49" s="732"/>
      <c r="AY49">
        <f>COUNTA($G$51)</f>
        <v>1</v>
      </c>
      <c r="AZ49" s="10"/>
      <c r="BA49" s="10"/>
      <c r="BB49" s="10"/>
      <c r="BC49" s="10"/>
    </row>
    <row r="50" spans="1:60" ht="18.75" customHeight="1" x14ac:dyDescent="0.15">
      <c r="A50" s="717"/>
      <c r="B50" s="487"/>
      <c r="C50" s="382"/>
      <c r="D50" s="382"/>
      <c r="E50" s="382"/>
      <c r="F50" s="383"/>
      <c r="G50" s="433"/>
      <c r="H50" s="347"/>
      <c r="I50" s="347"/>
      <c r="J50" s="347"/>
      <c r="K50" s="347"/>
      <c r="L50" s="347"/>
      <c r="M50" s="347"/>
      <c r="N50" s="347"/>
      <c r="O50" s="434"/>
      <c r="P50" s="436"/>
      <c r="Q50" s="347"/>
      <c r="R50" s="347"/>
      <c r="S50" s="347"/>
      <c r="T50" s="347"/>
      <c r="U50" s="347"/>
      <c r="V50" s="347"/>
      <c r="W50" s="347"/>
      <c r="X50" s="434"/>
      <c r="Y50" s="722"/>
      <c r="Z50" s="723"/>
      <c r="AA50" s="724"/>
      <c r="AB50" s="365"/>
      <c r="AC50" s="446"/>
      <c r="AD50" s="447"/>
      <c r="AE50" s="674"/>
      <c r="AF50" s="674"/>
      <c r="AG50" s="674"/>
      <c r="AH50" s="674"/>
      <c r="AI50" s="674"/>
      <c r="AJ50" s="674"/>
      <c r="AK50" s="674"/>
      <c r="AL50" s="674"/>
      <c r="AM50" s="674"/>
      <c r="AN50" s="674"/>
      <c r="AO50" s="674"/>
      <c r="AP50" s="674"/>
      <c r="AQ50" s="733">
        <v>3</v>
      </c>
      <c r="AR50" s="401"/>
      <c r="AS50" s="399" t="s">
        <v>176</v>
      </c>
      <c r="AT50" s="400"/>
      <c r="AU50" s="401" t="s">
        <v>594</v>
      </c>
      <c r="AV50" s="401"/>
      <c r="AW50" s="347" t="s">
        <v>167</v>
      </c>
      <c r="AX50" s="348"/>
      <c r="AY50">
        <f>$AY$49</f>
        <v>1</v>
      </c>
      <c r="AZ50" s="10"/>
      <c r="BA50" s="10"/>
      <c r="BB50" s="10"/>
      <c r="BC50" s="10"/>
      <c r="BD50" s="10"/>
      <c r="BE50" s="10"/>
      <c r="BF50" s="10"/>
      <c r="BG50" s="10"/>
      <c r="BH50" s="10"/>
    </row>
    <row r="51" spans="1:60" ht="23.25" customHeight="1" x14ac:dyDescent="0.15">
      <c r="A51" s="717"/>
      <c r="B51" s="487"/>
      <c r="C51" s="382"/>
      <c r="D51" s="382"/>
      <c r="E51" s="382"/>
      <c r="F51" s="383"/>
      <c r="G51" s="141" t="s">
        <v>598</v>
      </c>
      <c r="H51" s="142"/>
      <c r="I51" s="142"/>
      <c r="J51" s="142"/>
      <c r="K51" s="142"/>
      <c r="L51" s="142"/>
      <c r="M51" s="142"/>
      <c r="N51" s="142"/>
      <c r="O51" s="143"/>
      <c r="P51" s="142" t="s">
        <v>702</v>
      </c>
      <c r="Q51" s="735"/>
      <c r="R51" s="735"/>
      <c r="S51" s="735"/>
      <c r="T51" s="735"/>
      <c r="U51" s="735"/>
      <c r="V51" s="735"/>
      <c r="W51" s="735"/>
      <c r="X51" s="736"/>
      <c r="Y51" s="741" t="s">
        <v>58</v>
      </c>
      <c r="Z51" s="742"/>
      <c r="AA51" s="743"/>
      <c r="AB51" s="344" t="s">
        <v>601</v>
      </c>
      <c r="AC51" s="344"/>
      <c r="AD51" s="344"/>
      <c r="AE51" s="345">
        <v>11.5</v>
      </c>
      <c r="AF51" s="328"/>
      <c r="AG51" s="328"/>
      <c r="AH51" s="328"/>
      <c r="AI51" s="345">
        <v>18.8</v>
      </c>
      <c r="AJ51" s="328"/>
      <c r="AK51" s="328"/>
      <c r="AL51" s="328"/>
      <c r="AM51" s="345">
        <v>33.200000000000003</v>
      </c>
      <c r="AN51" s="328"/>
      <c r="AO51" s="328"/>
      <c r="AP51" s="328"/>
      <c r="AQ51" s="349" t="s">
        <v>594</v>
      </c>
      <c r="AR51" s="350"/>
      <c r="AS51" s="350"/>
      <c r="AT51" s="351"/>
      <c r="AU51" s="328" t="s">
        <v>594</v>
      </c>
      <c r="AV51" s="328"/>
      <c r="AW51" s="328"/>
      <c r="AX51" s="329"/>
      <c r="AY51">
        <f>$AY$49</f>
        <v>1</v>
      </c>
    </row>
    <row r="52" spans="1:60" ht="23.25" customHeight="1" x14ac:dyDescent="0.15">
      <c r="A52" s="717"/>
      <c r="B52" s="487"/>
      <c r="C52" s="382"/>
      <c r="D52" s="382"/>
      <c r="E52" s="382"/>
      <c r="F52" s="383"/>
      <c r="G52" s="734"/>
      <c r="H52" s="339"/>
      <c r="I52" s="339"/>
      <c r="J52" s="339"/>
      <c r="K52" s="339"/>
      <c r="L52" s="339"/>
      <c r="M52" s="339"/>
      <c r="N52" s="339"/>
      <c r="O52" s="340"/>
      <c r="P52" s="737"/>
      <c r="Q52" s="737"/>
      <c r="R52" s="737"/>
      <c r="S52" s="737"/>
      <c r="T52" s="737"/>
      <c r="U52" s="737"/>
      <c r="V52" s="737"/>
      <c r="W52" s="737"/>
      <c r="X52" s="738"/>
      <c r="Y52" s="744" t="s">
        <v>51</v>
      </c>
      <c r="Z52" s="623"/>
      <c r="AA52" s="624"/>
      <c r="AB52" s="450" t="s">
        <v>601</v>
      </c>
      <c r="AC52" s="450"/>
      <c r="AD52" s="450"/>
      <c r="AE52" s="345" t="s">
        <v>594</v>
      </c>
      <c r="AF52" s="328"/>
      <c r="AG52" s="328"/>
      <c r="AH52" s="328"/>
      <c r="AI52" s="345" t="s">
        <v>594</v>
      </c>
      <c r="AJ52" s="328"/>
      <c r="AK52" s="328"/>
      <c r="AL52" s="328"/>
      <c r="AM52" s="345">
        <v>36</v>
      </c>
      <c r="AN52" s="328"/>
      <c r="AO52" s="328"/>
      <c r="AP52" s="328"/>
      <c r="AQ52" s="349" t="s">
        <v>594</v>
      </c>
      <c r="AR52" s="350"/>
      <c r="AS52" s="350"/>
      <c r="AT52" s="351"/>
      <c r="AU52" s="328" t="s">
        <v>594</v>
      </c>
      <c r="AV52" s="328"/>
      <c r="AW52" s="328"/>
      <c r="AX52" s="329"/>
      <c r="AY52">
        <f>$AY$49</f>
        <v>1</v>
      </c>
      <c r="AZ52" s="10"/>
      <c r="BA52" s="10"/>
      <c r="BB52" s="10"/>
      <c r="BC52" s="10"/>
    </row>
    <row r="53" spans="1:60" ht="23.25" customHeight="1" thickBot="1" x14ac:dyDescent="0.2">
      <c r="A53" s="717"/>
      <c r="B53" s="488"/>
      <c r="C53" s="385"/>
      <c r="D53" s="385"/>
      <c r="E53" s="385"/>
      <c r="F53" s="386"/>
      <c r="G53" s="144"/>
      <c r="H53" s="145"/>
      <c r="I53" s="145"/>
      <c r="J53" s="145"/>
      <c r="K53" s="145"/>
      <c r="L53" s="145"/>
      <c r="M53" s="145"/>
      <c r="N53" s="145"/>
      <c r="O53" s="146"/>
      <c r="P53" s="739"/>
      <c r="Q53" s="739"/>
      <c r="R53" s="739"/>
      <c r="S53" s="739"/>
      <c r="T53" s="739"/>
      <c r="U53" s="739"/>
      <c r="V53" s="739"/>
      <c r="W53" s="739"/>
      <c r="X53" s="740"/>
      <c r="Y53" s="744" t="s">
        <v>13</v>
      </c>
      <c r="Z53" s="623"/>
      <c r="AA53" s="624"/>
      <c r="AB53" s="745" t="s">
        <v>14</v>
      </c>
      <c r="AC53" s="745"/>
      <c r="AD53" s="745"/>
      <c r="AE53" s="746" t="s">
        <v>594</v>
      </c>
      <c r="AF53" s="747"/>
      <c r="AG53" s="747"/>
      <c r="AH53" s="747"/>
      <c r="AI53" s="746" t="s">
        <v>594</v>
      </c>
      <c r="AJ53" s="747"/>
      <c r="AK53" s="747"/>
      <c r="AL53" s="747"/>
      <c r="AM53" s="746" t="s">
        <v>661</v>
      </c>
      <c r="AN53" s="747"/>
      <c r="AO53" s="747"/>
      <c r="AP53" s="747"/>
      <c r="AQ53" s="349" t="s">
        <v>594</v>
      </c>
      <c r="AR53" s="350"/>
      <c r="AS53" s="350"/>
      <c r="AT53" s="351"/>
      <c r="AU53" s="328" t="s">
        <v>594</v>
      </c>
      <c r="AV53" s="328"/>
      <c r="AW53" s="328"/>
      <c r="AX53" s="329"/>
      <c r="AY53">
        <f>$AY$49</f>
        <v>1</v>
      </c>
      <c r="AZ53" s="10"/>
      <c r="BA53" s="10"/>
      <c r="BB53" s="10"/>
      <c r="BC53" s="10"/>
      <c r="BD53" s="10"/>
      <c r="BE53" s="10"/>
      <c r="BF53" s="10"/>
      <c r="BG53" s="10"/>
      <c r="BH53" s="10"/>
    </row>
    <row r="54" spans="1:60" ht="45" customHeight="1" x14ac:dyDescent="0.15">
      <c r="A54" s="492" t="s">
        <v>266</v>
      </c>
      <c r="B54" s="493"/>
      <c r="C54" s="495" t="s">
        <v>177</v>
      </c>
      <c r="D54" s="493"/>
      <c r="E54" s="496" t="s">
        <v>191</v>
      </c>
      <c r="F54" s="497"/>
      <c r="G54" s="498" t="s">
        <v>695</v>
      </c>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500"/>
    </row>
    <row r="55" spans="1:60" ht="32.25" customHeight="1" x14ac:dyDescent="0.15">
      <c r="A55" s="494"/>
      <c r="B55" s="485"/>
      <c r="C55" s="484"/>
      <c r="D55" s="485"/>
      <c r="E55" s="486" t="s">
        <v>190</v>
      </c>
      <c r="F55" s="453"/>
      <c r="G55" s="141" t="s">
        <v>694</v>
      </c>
      <c r="H55" s="142"/>
      <c r="I55" s="142"/>
      <c r="J55" s="142"/>
      <c r="K55" s="142"/>
      <c r="L55" s="142"/>
      <c r="M55" s="142"/>
      <c r="N55" s="142"/>
      <c r="O55" s="142"/>
      <c r="P55" s="142"/>
      <c r="Q55" s="142"/>
      <c r="R55" s="142"/>
      <c r="S55" s="142"/>
      <c r="T55" s="142"/>
      <c r="U55" s="142"/>
      <c r="V55" s="143"/>
      <c r="W55" s="473" t="s">
        <v>566</v>
      </c>
      <c r="X55" s="474"/>
      <c r="Y55" s="474"/>
      <c r="Z55" s="474"/>
      <c r="AA55" s="475"/>
      <c r="AB55" s="476" t="s">
        <v>693</v>
      </c>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8"/>
    </row>
    <row r="56" spans="1:60" ht="21" customHeight="1" x14ac:dyDescent="0.15">
      <c r="A56" s="494"/>
      <c r="B56" s="485"/>
      <c r="C56" s="484"/>
      <c r="D56" s="485"/>
      <c r="E56" s="488"/>
      <c r="F56" s="386"/>
      <c r="G56" s="144"/>
      <c r="H56" s="145"/>
      <c r="I56" s="145"/>
      <c r="J56" s="145"/>
      <c r="K56" s="145"/>
      <c r="L56" s="145"/>
      <c r="M56" s="145"/>
      <c r="N56" s="145"/>
      <c r="O56" s="145"/>
      <c r="P56" s="145"/>
      <c r="Q56" s="145"/>
      <c r="R56" s="145"/>
      <c r="S56" s="145"/>
      <c r="T56" s="145"/>
      <c r="U56" s="145"/>
      <c r="V56" s="146"/>
      <c r="W56" s="479" t="s">
        <v>567</v>
      </c>
      <c r="X56" s="480"/>
      <c r="Y56" s="480"/>
      <c r="Z56" s="480"/>
      <c r="AA56" s="481"/>
      <c r="AB56" s="476" t="s">
        <v>693</v>
      </c>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8"/>
    </row>
    <row r="57" spans="1:60" ht="34.5" customHeight="1" x14ac:dyDescent="0.15">
      <c r="A57" s="494"/>
      <c r="B57" s="485"/>
      <c r="C57" s="482" t="s">
        <v>579</v>
      </c>
      <c r="D57" s="483"/>
      <c r="E57" s="486" t="s">
        <v>262</v>
      </c>
      <c r="F57" s="453"/>
      <c r="G57" s="463" t="s">
        <v>180</v>
      </c>
      <c r="H57" s="464"/>
      <c r="I57" s="464"/>
      <c r="J57" s="489" t="s">
        <v>693</v>
      </c>
      <c r="K57" s="490"/>
      <c r="L57" s="490"/>
      <c r="M57" s="490"/>
      <c r="N57" s="490"/>
      <c r="O57" s="490"/>
      <c r="P57" s="490"/>
      <c r="Q57" s="490"/>
      <c r="R57" s="490"/>
      <c r="S57" s="490"/>
      <c r="T57" s="491"/>
      <c r="U57" s="461" t="s">
        <v>693</v>
      </c>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c r="AY57" s="75"/>
    </row>
    <row r="58" spans="1:60" ht="34.5" customHeight="1" x14ac:dyDescent="0.15">
      <c r="A58" s="494"/>
      <c r="B58" s="485"/>
      <c r="C58" s="484"/>
      <c r="D58" s="485"/>
      <c r="E58" s="487"/>
      <c r="F58" s="383"/>
      <c r="G58" s="463" t="s">
        <v>580</v>
      </c>
      <c r="H58" s="464"/>
      <c r="I58" s="464"/>
      <c r="J58" s="464"/>
      <c r="K58" s="464"/>
      <c r="L58" s="464"/>
      <c r="M58" s="464"/>
      <c r="N58" s="464"/>
      <c r="O58" s="464"/>
      <c r="P58" s="464"/>
      <c r="Q58" s="464"/>
      <c r="R58" s="464"/>
      <c r="S58" s="464"/>
      <c r="T58" s="464"/>
      <c r="U58" s="460" t="s">
        <v>693</v>
      </c>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c r="AY58" s="75"/>
    </row>
    <row r="59" spans="1:60" ht="34.5" customHeight="1" thickBot="1" x14ac:dyDescent="0.2">
      <c r="A59" s="494"/>
      <c r="B59" s="485"/>
      <c r="C59" s="484"/>
      <c r="D59" s="485"/>
      <c r="E59" s="488"/>
      <c r="F59" s="386"/>
      <c r="G59" s="463" t="s">
        <v>567</v>
      </c>
      <c r="H59" s="464"/>
      <c r="I59" s="464"/>
      <c r="J59" s="464"/>
      <c r="K59" s="464"/>
      <c r="L59" s="464"/>
      <c r="M59" s="464"/>
      <c r="N59" s="464"/>
      <c r="O59" s="464"/>
      <c r="P59" s="464"/>
      <c r="Q59" s="464"/>
      <c r="R59" s="464"/>
      <c r="S59" s="464"/>
      <c r="T59" s="464"/>
      <c r="U59" s="147" t="s">
        <v>693</v>
      </c>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c r="AY59" s="75"/>
    </row>
    <row r="60" spans="1:60" ht="27" customHeight="1" x14ac:dyDescent="0.15">
      <c r="A60" s="465" t="s">
        <v>45</v>
      </c>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7"/>
    </row>
    <row r="61" spans="1:60" ht="27" customHeight="1" x14ac:dyDescent="0.15">
      <c r="A61" s="5"/>
      <c r="B61" s="6"/>
      <c r="C61" s="468" t="s">
        <v>30</v>
      </c>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70"/>
      <c r="AD61" s="469" t="s">
        <v>34</v>
      </c>
      <c r="AE61" s="469"/>
      <c r="AF61" s="469"/>
      <c r="AG61" s="471" t="s">
        <v>29</v>
      </c>
      <c r="AH61" s="469"/>
      <c r="AI61" s="469"/>
      <c r="AJ61" s="469"/>
      <c r="AK61" s="469"/>
      <c r="AL61" s="469"/>
      <c r="AM61" s="469"/>
      <c r="AN61" s="469"/>
      <c r="AO61" s="469"/>
      <c r="AP61" s="469"/>
      <c r="AQ61" s="469"/>
      <c r="AR61" s="469"/>
      <c r="AS61" s="469"/>
      <c r="AT61" s="469"/>
      <c r="AU61" s="469"/>
      <c r="AV61" s="469"/>
      <c r="AW61" s="469"/>
      <c r="AX61" s="472"/>
    </row>
    <row r="62" spans="1:60" ht="60.75" customHeight="1" x14ac:dyDescent="0.15">
      <c r="A62" s="534" t="s">
        <v>134</v>
      </c>
      <c r="B62" s="535"/>
      <c r="C62" s="540" t="s">
        <v>135</v>
      </c>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2"/>
      <c r="AD62" s="543" t="s">
        <v>609</v>
      </c>
      <c r="AE62" s="544"/>
      <c r="AF62" s="544"/>
      <c r="AG62" s="545" t="s">
        <v>612</v>
      </c>
      <c r="AH62" s="546"/>
      <c r="AI62" s="546"/>
      <c r="AJ62" s="546"/>
      <c r="AK62" s="546"/>
      <c r="AL62" s="546"/>
      <c r="AM62" s="546"/>
      <c r="AN62" s="546"/>
      <c r="AO62" s="546"/>
      <c r="AP62" s="546"/>
      <c r="AQ62" s="546"/>
      <c r="AR62" s="546"/>
      <c r="AS62" s="546"/>
      <c r="AT62" s="546"/>
      <c r="AU62" s="546"/>
      <c r="AV62" s="546"/>
      <c r="AW62" s="546"/>
      <c r="AX62" s="547"/>
    </row>
    <row r="63" spans="1:60" ht="60.75" customHeight="1" x14ac:dyDescent="0.15">
      <c r="A63" s="536"/>
      <c r="B63" s="537"/>
      <c r="C63" s="548" t="s">
        <v>35</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50"/>
      <c r="AD63" s="524" t="s">
        <v>609</v>
      </c>
      <c r="AE63" s="525"/>
      <c r="AF63" s="525"/>
      <c r="AG63" s="551" t="s">
        <v>613</v>
      </c>
      <c r="AH63" s="552"/>
      <c r="AI63" s="552"/>
      <c r="AJ63" s="552"/>
      <c r="AK63" s="552"/>
      <c r="AL63" s="552"/>
      <c r="AM63" s="552"/>
      <c r="AN63" s="552"/>
      <c r="AO63" s="552"/>
      <c r="AP63" s="552"/>
      <c r="AQ63" s="552"/>
      <c r="AR63" s="552"/>
      <c r="AS63" s="552"/>
      <c r="AT63" s="552"/>
      <c r="AU63" s="552"/>
      <c r="AV63" s="552"/>
      <c r="AW63" s="552"/>
      <c r="AX63" s="553"/>
    </row>
    <row r="64" spans="1:60" ht="60.75" customHeight="1" x14ac:dyDescent="0.15">
      <c r="A64" s="538"/>
      <c r="B64" s="539"/>
      <c r="C64" s="554" t="s">
        <v>136</v>
      </c>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c r="AD64" s="557" t="s">
        <v>609</v>
      </c>
      <c r="AE64" s="558"/>
      <c r="AF64" s="558"/>
      <c r="AG64" s="515" t="s">
        <v>614</v>
      </c>
      <c r="AH64" s="339"/>
      <c r="AI64" s="339"/>
      <c r="AJ64" s="339"/>
      <c r="AK64" s="339"/>
      <c r="AL64" s="339"/>
      <c r="AM64" s="339"/>
      <c r="AN64" s="339"/>
      <c r="AO64" s="339"/>
      <c r="AP64" s="339"/>
      <c r="AQ64" s="339"/>
      <c r="AR64" s="339"/>
      <c r="AS64" s="339"/>
      <c r="AT64" s="339"/>
      <c r="AU64" s="339"/>
      <c r="AV64" s="339"/>
      <c r="AW64" s="339"/>
      <c r="AX64" s="516"/>
    </row>
    <row r="65" spans="1:50" ht="27" customHeight="1" x14ac:dyDescent="0.15">
      <c r="A65" s="125" t="s">
        <v>37</v>
      </c>
      <c r="B65" s="501"/>
      <c r="C65" s="507" t="s">
        <v>39</v>
      </c>
      <c r="D65" s="508"/>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10"/>
      <c r="AD65" s="511" t="s">
        <v>609</v>
      </c>
      <c r="AE65" s="512"/>
      <c r="AF65" s="512"/>
      <c r="AG65" s="513" t="s">
        <v>689</v>
      </c>
      <c r="AH65" s="142"/>
      <c r="AI65" s="142"/>
      <c r="AJ65" s="142"/>
      <c r="AK65" s="142"/>
      <c r="AL65" s="142"/>
      <c r="AM65" s="142"/>
      <c r="AN65" s="142"/>
      <c r="AO65" s="142"/>
      <c r="AP65" s="142"/>
      <c r="AQ65" s="142"/>
      <c r="AR65" s="142"/>
      <c r="AS65" s="142"/>
      <c r="AT65" s="142"/>
      <c r="AU65" s="142"/>
      <c r="AV65" s="142"/>
      <c r="AW65" s="142"/>
      <c r="AX65" s="514"/>
    </row>
    <row r="66" spans="1:50" ht="35.25" customHeight="1" x14ac:dyDescent="0.15">
      <c r="A66" s="502"/>
      <c r="B66" s="503"/>
      <c r="C66" s="517"/>
      <c r="D66" s="518"/>
      <c r="E66" s="521" t="s">
        <v>245</v>
      </c>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3"/>
      <c r="AD66" s="524" t="s">
        <v>701</v>
      </c>
      <c r="AE66" s="525"/>
      <c r="AF66" s="526"/>
      <c r="AG66" s="515"/>
      <c r="AH66" s="339"/>
      <c r="AI66" s="339"/>
      <c r="AJ66" s="339"/>
      <c r="AK66" s="339"/>
      <c r="AL66" s="339"/>
      <c r="AM66" s="339"/>
      <c r="AN66" s="339"/>
      <c r="AO66" s="339"/>
      <c r="AP66" s="339"/>
      <c r="AQ66" s="339"/>
      <c r="AR66" s="339"/>
      <c r="AS66" s="339"/>
      <c r="AT66" s="339"/>
      <c r="AU66" s="339"/>
      <c r="AV66" s="339"/>
      <c r="AW66" s="339"/>
      <c r="AX66" s="516"/>
    </row>
    <row r="67" spans="1:50" ht="48" customHeight="1" x14ac:dyDescent="0.15">
      <c r="A67" s="502"/>
      <c r="B67" s="503"/>
      <c r="C67" s="519"/>
      <c r="D67" s="520"/>
      <c r="E67" s="527" t="s">
        <v>210</v>
      </c>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9"/>
      <c r="AD67" s="530" t="s">
        <v>615</v>
      </c>
      <c r="AE67" s="531"/>
      <c r="AF67" s="531"/>
      <c r="AG67" s="515"/>
      <c r="AH67" s="339"/>
      <c r="AI67" s="339"/>
      <c r="AJ67" s="339"/>
      <c r="AK67" s="339"/>
      <c r="AL67" s="339"/>
      <c r="AM67" s="339"/>
      <c r="AN67" s="339"/>
      <c r="AO67" s="339"/>
      <c r="AP67" s="339"/>
      <c r="AQ67" s="339"/>
      <c r="AR67" s="339"/>
      <c r="AS67" s="339"/>
      <c r="AT67" s="339"/>
      <c r="AU67" s="339"/>
      <c r="AV67" s="339"/>
      <c r="AW67" s="339"/>
      <c r="AX67" s="516"/>
    </row>
    <row r="68" spans="1:50" ht="26.25" customHeight="1" x14ac:dyDescent="0.15">
      <c r="A68" s="502"/>
      <c r="B68" s="504"/>
      <c r="C68" s="532" t="s">
        <v>40</v>
      </c>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76" t="s">
        <v>616</v>
      </c>
      <c r="AE68" s="577"/>
      <c r="AF68" s="577"/>
      <c r="AG68" s="578" t="s">
        <v>703</v>
      </c>
      <c r="AH68" s="579"/>
      <c r="AI68" s="579"/>
      <c r="AJ68" s="579"/>
      <c r="AK68" s="579"/>
      <c r="AL68" s="579"/>
      <c r="AM68" s="579"/>
      <c r="AN68" s="579"/>
      <c r="AO68" s="579"/>
      <c r="AP68" s="579"/>
      <c r="AQ68" s="579"/>
      <c r="AR68" s="579"/>
      <c r="AS68" s="579"/>
      <c r="AT68" s="579"/>
      <c r="AU68" s="579"/>
      <c r="AV68" s="579"/>
      <c r="AW68" s="579"/>
      <c r="AX68" s="580"/>
    </row>
    <row r="69" spans="1:50" ht="75.75" customHeight="1" x14ac:dyDescent="0.15">
      <c r="A69" s="502"/>
      <c r="B69" s="504"/>
      <c r="C69" s="571" t="s">
        <v>137</v>
      </c>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24" t="s">
        <v>609</v>
      </c>
      <c r="AE69" s="525"/>
      <c r="AF69" s="525"/>
      <c r="AG69" s="551" t="s">
        <v>690</v>
      </c>
      <c r="AH69" s="552"/>
      <c r="AI69" s="552"/>
      <c r="AJ69" s="552"/>
      <c r="AK69" s="552"/>
      <c r="AL69" s="552"/>
      <c r="AM69" s="552"/>
      <c r="AN69" s="552"/>
      <c r="AO69" s="552"/>
      <c r="AP69" s="552"/>
      <c r="AQ69" s="552"/>
      <c r="AR69" s="552"/>
      <c r="AS69" s="552"/>
      <c r="AT69" s="552"/>
      <c r="AU69" s="552"/>
      <c r="AV69" s="552"/>
      <c r="AW69" s="552"/>
      <c r="AX69" s="553"/>
    </row>
    <row r="70" spans="1:50" ht="26.25" customHeight="1" x14ac:dyDescent="0.15">
      <c r="A70" s="502"/>
      <c r="B70" s="504"/>
      <c r="C70" s="571" t="s">
        <v>36</v>
      </c>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24" t="s">
        <v>616</v>
      </c>
      <c r="AE70" s="525"/>
      <c r="AF70" s="525"/>
      <c r="AG70" s="551" t="s">
        <v>703</v>
      </c>
      <c r="AH70" s="552"/>
      <c r="AI70" s="552"/>
      <c r="AJ70" s="552"/>
      <c r="AK70" s="552"/>
      <c r="AL70" s="552"/>
      <c r="AM70" s="552"/>
      <c r="AN70" s="552"/>
      <c r="AO70" s="552"/>
      <c r="AP70" s="552"/>
      <c r="AQ70" s="552"/>
      <c r="AR70" s="552"/>
      <c r="AS70" s="552"/>
      <c r="AT70" s="552"/>
      <c r="AU70" s="552"/>
      <c r="AV70" s="552"/>
      <c r="AW70" s="552"/>
      <c r="AX70" s="553"/>
    </row>
    <row r="71" spans="1:50" ht="26.25" customHeight="1" x14ac:dyDescent="0.15">
      <c r="A71" s="502"/>
      <c r="B71" s="504"/>
      <c r="C71" s="571" t="s">
        <v>41</v>
      </c>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72"/>
      <c r="AD71" s="524" t="s">
        <v>609</v>
      </c>
      <c r="AE71" s="525"/>
      <c r="AF71" s="525"/>
      <c r="AG71" s="551" t="s">
        <v>617</v>
      </c>
      <c r="AH71" s="552"/>
      <c r="AI71" s="552"/>
      <c r="AJ71" s="552"/>
      <c r="AK71" s="552"/>
      <c r="AL71" s="552"/>
      <c r="AM71" s="552"/>
      <c r="AN71" s="552"/>
      <c r="AO71" s="552"/>
      <c r="AP71" s="552"/>
      <c r="AQ71" s="552"/>
      <c r="AR71" s="552"/>
      <c r="AS71" s="552"/>
      <c r="AT71" s="552"/>
      <c r="AU71" s="552"/>
      <c r="AV71" s="552"/>
      <c r="AW71" s="552"/>
      <c r="AX71" s="553"/>
    </row>
    <row r="72" spans="1:50" ht="26.25" customHeight="1" x14ac:dyDescent="0.15">
      <c r="A72" s="502"/>
      <c r="B72" s="504"/>
      <c r="C72" s="571" t="s">
        <v>222</v>
      </c>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72"/>
      <c r="AD72" s="557" t="s">
        <v>616</v>
      </c>
      <c r="AE72" s="558"/>
      <c r="AF72" s="558"/>
      <c r="AG72" s="573" t="s">
        <v>703</v>
      </c>
      <c r="AH72" s="574"/>
      <c r="AI72" s="574"/>
      <c r="AJ72" s="574"/>
      <c r="AK72" s="574"/>
      <c r="AL72" s="574"/>
      <c r="AM72" s="574"/>
      <c r="AN72" s="574"/>
      <c r="AO72" s="574"/>
      <c r="AP72" s="574"/>
      <c r="AQ72" s="574"/>
      <c r="AR72" s="574"/>
      <c r="AS72" s="574"/>
      <c r="AT72" s="574"/>
      <c r="AU72" s="574"/>
      <c r="AV72" s="574"/>
      <c r="AW72" s="574"/>
      <c r="AX72" s="575"/>
    </row>
    <row r="73" spans="1:50" ht="26.25" customHeight="1" x14ac:dyDescent="0.15">
      <c r="A73" s="502"/>
      <c r="B73" s="504"/>
      <c r="C73" s="559" t="s">
        <v>223</v>
      </c>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1"/>
      <c r="AD73" s="524" t="s">
        <v>616</v>
      </c>
      <c r="AE73" s="525"/>
      <c r="AF73" s="526"/>
      <c r="AG73" s="551" t="s">
        <v>703</v>
      </c>
      <c r="AH73" s="552"/>
      <c r="AI73" s="552"/>
      <c r="AJ73" s="552"/>
      <c r="AK73" s="552"/>
      <c r="AL73" s="552"/>
      <c r="AM73" s="552"/>
      <c r="AN73" s="552"/>
      <c r="AO73" s="552"/>
      <c r="AP73" s="552"/>
      <c r="AQ73" s="552"/>
      <c r="AR73" s="552"/>
      <c r="AS73" s="552"/>
      <c r="AT73" s="552"/>
      <c r="AU73" s="552"/>
      <c r="AV73" s="552"/>
      <c r="AW73" s="552"/>
      <c r="AX73" s="553"/>
    </row>
    <row r="74" spans="1:50" ht="26.25" customHeight="1" x14ac:dyDescent="0.15">
      <c r="A74" s="505"/>
      <c r="B74" s="506"/>
      <c r="C74" s="562" t="s">
        <v>214</v>
      </c>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4"/>
      <c r="AD74" s="565" t="s">
        <v>616</v>
      </c>
      <c r="AE74" s="566"/>
      <c r="AF74" s="567"/>
      <c r="AG74" s="568" t="s">
        <v>703</v>
      </c>
      <c r="AH74" s="569"/>
      <c r="AI74" s="569"/>
      <c r="AJ74" s="569"/>
      <c r="AK74" s="569"/>
      <c r="AL74" s="569"/>
      <c r="AM74" s="569"/>
      <c r="AN74" s="569"/>
      <c r="AO74" s="569"/>
      <c r="AP74" s="569"/>
      <c r="AQ74" s="569"/>
      <c r="AR74" s="569"/>
      <c r="AS74" s="569"/>
      <c r="AT74" s="569"/>
      <c r="AU74" s="569"/>
      <c r="AV74" s="569"/>
      <c r="AW74" s="569"/>
      <c r="AX74" s="570"/>
    </row>
    <row r="75" spans="1:50" ht="27" customHeight="1" x14ac:dyDescent="0.15">
      <c r="A75" s="125" t="s">
        <v>38</v>
      </c>
      <c r="B75" s="583"/>
      <c r="C75" s="584" t="s">
        <v>215</v>
      </c>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6"/>
      <c r="AD75" s="576" t="s">
        <v>609</v>
      </c>
      <c r="AE75" s="577"/>
      <c r="AF75" s="587"/>
      <c r="AG75" s="578" t="s">
        <v>618</v>
      </c>
      <c r="AH75" s="579"/>
      <c r="AI75" s="579"/>
      <c r="AJ75" s="579"/>
      <c r="AK75" s="579"/>
      <c r="AL75" s="579"/>
      <c r="AM75" s="579"/>
      <c r="AN75" s="579"/>
      <c r="AO75" s="579"/>
      <c r="AP75" s="579"/>
      <c r="AQ75" s="579"/>
      <c r="AR75" s="579"/>
      <c r="AS75" s="579"/>
      <c r="AT75" s="579"/>
      <c r="AU75" s="579"/>
      <c r="AV75" s="579"/>
      <c r="AW75" s="579"/>
      <c r="AX75" s="580"/>
    </row>
    <row r="76" spans="1:50" ht="35.25" customHeight="1" x14ac:dyDescent="0.15">
      <c r="A76" s="502"/>
      <c r="B76" s="504"/>
      <c r="C76" s="588" t="s">
        <v>43</v>
      </c>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90"/>
      <c r="AD76" s="591" t="s">
        <v>616</v>
      </c>
      <c r="AE76" s="592"/>
      <c r="AF76" s="592"/>
      <c r="AG76" s="551" t="s">
        <v>703</v>
      </c>
      <c r="AH76" s="552"/>
      <c r="AI76" s="552"/>
      <c r="AJ76" s="552"/>
      <c r="AK76" s="552"/>
      <c r="AL76" s="552"/>
      <c r="AM76" s="552"/>
      <c r="AN76" s="552"/>
      <c r="AO76" s="552"/>
      <c r="AP76" s="552"/>
      <c r="AQ76" s="552"/>
      <c r="AR76" s="552"/>
      <c r="AS76" s="552"/>
      <c r="AT76" s="552"/>
      <c r="AU76" s="552"/>
      <c r="AV76" s="552"/>
      <c r="AW76" s="552"/>
      <c r="AX76" s="553"/>
    </row>
    <row r="77" spans="1:50" ht="27" customHeight="1" x14ac:dyDescent="0.15">
      <c r="A77" s="502"/>
      <c r="B77" s="504"/>
      <c r="C77" s="571" t="s">
        <v>178</v>
      </c>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24" t="s">
        <v>609</v>
      </c>
      <c r="AE77" s="525"/>
      <c r="AF77" s="525"/>
      <c r="AG77" s="551" t="s">
        <v>619</v>
      </c>
      <c r="AH77" s="552"/>
      <c r="AI77" s="552"/>
      <c r="AJ77" s="552"/>
      <c r="AK77" s="552"/>
      <c r="AL77" s="552"/>
      <c r="AM77" s="552"/>
      <c r="AN77" s="552"/>
      <c r="AO77" s="552"/>
      <c r="AP77" s="552"/>
      <c r="AQ77" s="552"/>
      <c r="AR77" s="552"/>
      <c r="AS77" s="552"/>
      <c r="AT77" s="552"/>
      <c r="AU77" s="552"/>
      <c r="AV77" s="552"/>
      <c r="AW77" s="552"/>
      <c r="AX77" s="553"/>
    </row>
    <row r="78" spans="1:50" ht="27" customHeight="1" x14ac:dyDescent="0.15">
      <c r="A78" s="505"/>
      <c r="B78" s="506"/>
      <c r="C78" s="571" t="s">
        <v>42</v>
      </c>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24" t="s">
        <v>616</v>
      </c>
      <c r="AE78" s="525"/>
      <c r="AF78" s="525"/>
      <c r="AG78" s="581" t="s">
        <v>703</v>
      </c>
      <c r="AH78" s="145"/>
      <c r="AI78" s="145"/>
      <c r="AJ78" s="145"/>
      <c r="AK78" s="145"/>
      <c r="AL78" s="145"/>
      <c r="AM78" s="145"/>
      <c r="AN78" s="145"/>
      <c r="AO78" s="145"/>
      <c r="AP78" s="145"/>
      <c r="AQ78" s="145"/>
      <c r="AR78" s="145"/>
      <c r="AS78" s="145"/>
      <c r="AT78" s="145"/>
      <c r="AU78" s="145"/>
      <c r="AV78" s="145"/>
      <c r="AW78" s="145"/>
      <c r="AX78" s="582"/>
    </row>
    <row r="79" spans="1:50" ht="41.25" customHeight="1" x14ac:dyDescent="0.15">
      <c r="A79" s="596" t="s">
        <v>55</v>
      </c>
      <c r="B79" s="597"/>
      <c r="C79" s="602" t="s">
        <v>138</v>
      </c>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508"/>
      <c r="AD79" s="511" t="s">
        <v>616</v>
      </c>
      <c r="AE79" s="512"/>
      <c r="AF79" s="604"/>
      <c r="AG79" s="513" t="s">
        <v>703</v>
      </c>
      <c r="AH79" s="142"/>
      <c r="AI79" s="142"/>
      <c r="AJ79" s="142"/>
      <c r="AK79" s="142"/>
      <c r="AL79" s="142"/>
      <c r="AM79" s="142"/>
      <c r="AN79" s="142"/>
      <c r="AO79" s="142"/>
      <c r="AP79" s="142"/>
      <c r="AQ79" s="142"/>
      <c r="AR79" s="142"/>
      <c r="AS79" s="142"/>
      <c r="AT79" s="142"/>
      <c r="AU79" s="142"/>
      <c r="AV79" s="142"/>
      <c r="AW79" s="142"/>
      <c r="AX79" s="514"/>
    </row>
    <row r="80" spans="1:50" ht="19.7" customHeight="1" x14ac:dyDescent="0.15">
      <c r="A80" s="598"/>
      <c r="B80" s="599"/>
      <c r="C80" s="107" t="s">
        <v>0</v>
      </c>
      <c r="D80" s="108"/>
      <c r="E80" s="108"/>
      <c r="F80" s="108"/>
      <c r="G80" s="108"/>
      <c r="H80" s="108"/>
      <c r="I80" s="108"/>
      <c r="J80" s="108"/>
      <c r="K80" s="108"/>
      <c r="L80" s="108"/>
      <c r="M80" s="108"/>
      <c r="N80" s="108"/>
      <c r="O80" s="104" t="s">
        <v>585</v>
      </c>
      <c r="P80" s="105"/>
      <c r="Q80" s="105"/>
      <c r="R80" s="105"/>
      <c r="S80" s="105"/>
      <c r="T80" s="105"/>
      <c r="U80" s="105"/>
      <c r="V80" s="105"/>
      <c r="W80" s="105"/>
      <c r="X80" s="105"/>
      <c r="Y80" s="105"/>
      <c r="Z80" s="105"/>
      <c r="AA80" s="105"/>
      <c r="AB80" s="105"/>
      <c r="AC80" s="105"/>
      <c r="AD80" s="105"/>
      <c r="AE80" s="105"/>
      <c r="AF80" s="106"/>
      <c r="AG80" s="515"/>
      <c r="AH80" s="339"/>
      <c r="AI80" s="339"/>
      <c r="AJ80" s="339"/>
      <c r="AK80" s="339"/>
      <c r="AL80" s="339"/>
      <c r="AM80" s="339"/>
      <c r="AN80" s="339"/>
      <c r="AO80" s="339"/>
      <c r="AP80" s="339"/>
      <c r="AQ80" s="339"/>
      <c r="AR80" s="339"/>
      <c r="AS80" s="339"/>
      <c r="AT80" s="339"/>
      <c r="AU80" s="339"/>
      <c r="AV80" s="339"/>
      <c r="AW80" s="339"/>
      <c r="AX80" s="516"/>
    </row>
    <row r="81" spans="1:52" ht="24.75" customHeight="1" x14ac:dyDescent="0.15">
      <c r="A81" s="598"/>
      <c r="B81" s="599"/>
      <c r="C81" s="89"/>
      <c r="D81" s="90"/>
      <c r="E81" s="91"/>
      <c r="F81" s="91"/>
      <c r="G81" s="91"/>
      <c r="H81" s="92"/>
      <c r="I81" s="92"/>
      <c r="J81" s="93"/>
      <c r="K81" s="93"/>
      <c r="L81" s="93"/>
      <c r="M81" s="92"/>
      <c r="N81" s="94"/>
      <c r="O81" s="95" t="s">
        <v>703</v>
      </c>
      <c r="P81" s="96"/>
      <c r="Q81" s="96"/>
      <c r="R81" s="96"/>
      <c r="S81" s="96"/>
      <c r="T81" s="96"/>
      <c r="U81" s="96"/>
      <c r="V81" s="96"/>
      <c r="W81" s="96"/>
      <c r="X81" s="96"/>
      <c r="Y81" s="96"/>
      <c r="Z81" s="96"/>
      <c r="AA81" s="96"/>
      <c r="AB81" s="96"/>
      <c r="AC81" s="96"/>
      <c r="AD81" s="96"/>
      <c r="AE81" s="96"/>
      <c r="AF81" s="97"/>
      <c r="AG81" s="515"/>
      <c r="AH81" s="339"/>
      <c r="AI81" s="339"/>
      <c r="AJ81" s="339"/>
      <c r="AK81" s="339"/>
      <c r="AL81" s="339"/>
      <c r="AM81" s="339"/>
      <c r="AN81" s="339"/>
      <c r="AO81" s="339"/>
      <c r="AP81" s="339"/>
      <c r="AQ81" s="339"/>
      <c r="AR81" s="339"/>
      <c r="AS81" s="339"/>
      <c r="AT81" s="339"/>
      <c r="AU81" s="339"/>
      <c r="AV81" s="339"/>
      <c r="AW81" s="339"/>
      <c r="AX81" s="516"/>
    </row>
    <row r="82" spans="1:52" ht="24.75" customHeight="1" x14ac:dyDescent="0.15">
      <c r="A82" s="598"/>
      <c r="B82" s="599"/>
      <c r="C82" s="110"/>
      <c r="D82" s="111"/>
      <c r="E82" s="91"/>
      <c r="F82" s="91"/>
      <c r="G82" s="91"/>
      <c r="H82" s="92"/>
      <c r="I82" s="92"/>
      <c r="J82" s="593"/>
      <c r="K82" s="593"/>
      <c r="L82" s="593"/>
      <c r="M82" s="594"/>
      <c r="N82" s="595"/>
      <c r="O82" s="98"/>
      <c r="P82" s="99"/>
      <c r="Q82" s="99"/>
      <c r="R82" s="99"/>
      <c r="S82" s="99"/>
      <c r="T82" s="99"/>
      <c r="U82" s="99"/>
      <c r="V82" s="99"/>
      <c r="W82" s="99"/>
      <c r="X82" s="99"/>
      <c r="Y82" s="99"/>
      <c r="Z82" s="99"/>
      <c r="AA82" s="99"/>
      <c r="AB82" s="99"/>
      <c r="AC82" s="99"/>
      <c r="AD82" s="99"/>
      <c r="AE82" s="99"/>
      <c r="AF82" s="100"/>
      <c r="AG82" s="515"/>
      <c r="AH82" s="339"/>
      <c r="AI82" s="339"/>
      <c r="AJ82" s="339"/>
      <c r="AK82" s="339"/>
      <c r="AL82" s="339"/>
      <c r="AM82" s="339"/>
      <c r="AN82" s="339"/>
      <c r="AO82" s="339"/>
      <c r="AP82" s="339"/>
      <c r="AQ82" s="339"/>
      <c r="AR82" s="339"/>
      <c r="AS82" s="339"/>
      <c r="AT82" s="339"/>
      <c r="AU82" s="339"/>
      <c r="AV82" s="339"/>
      <c r="AW82" s="339"/>
      <c r="AX82" s="516"/>
    </row>
    <row r="83" spans="1:52" ht="24.75" customHeight="1" x14ac:dyDescent="0.15">
      <c r="A83" s="598"/>
      <c r="B83" s="599"/>
      <c r="C83" s="110"/>
      <c r="D83" s="111"/>
      <c r="E83" s="91"/>
      <c r="F83" s="91"/>
      <c r="G83" s="91"/>
      <c r="H83" s="92"/>
      <c r="I83" s="92"/>
      <c r="J83" s="593"/>
      <c r="K83" s="593"/>
      <c r="L83" s="593"/>
      <c r="M83" s="594"/>
      <c r="N83" s="595"/>
      <c r="O83" s="98"/>
      <c r="P83" s="99"/>
      <c r="Q83" s="99"/>
      <c r="R83" s="99"/>
      <c r="S83" s="99"/>
      <c r="T83" s="99"/>
      <c r="U83" s="99"/>
      <c r="V83" s="99"/>
      <c r="W83" s="99"/>
      <c r="X83" s="99"/>
      <c r="Y83" s="99"/>
      <c r="Z83" s="99"/>
      <c r="AA83" s="99"/>
      <c r="AB83" s="99"/>
      <c r="AC83" s="99"/>
      <c r="AD83" s="99"/>
      <c r="AE83" s="99"/>
      <c r="AF83" s="100"/>
      <c r="AG83" s="515"/>
      <c r="AH83" s="339"/>
      <c r="AI83" s="339"/>
      <c r="AJ83" s="339"/>
      <c r="AK83" s="339"/>
      <c r="AL83" s="339"/>
      <c r="AM83" s="339"/>
      <c r="AN83" s="339"/>
      <c r="AO83" s="339"/>
      <c r="AP83" s="339"/>
      <c r="AQ83" s="339"/>
      <c r="AR83" s="339"/>
      <c r="AS83" s="339"/>
      <c r="AT83" s="339"/>
      <c r="AU83" s="339"/>
      <c r="AV83" s="339"/>
      <c r="AW83" s="339"/>
      <c r="AX83" s="516"/>
    </row>
    <row r="84" spans="1:52" ht="24.75" customHeight="1" x14ac:dyDescent="0.15">
      <c r="A84" s="598"/>
      <c r="B84" s="599"/>
      <c r="C84" s="110"/>
      <c r="D84" s="111"/>
      <c r="E84" s="91"/>
      <c r="F84" s="91"/>
      <c r="G84" s="91"/>
      <c r="H84" s="92"/>
      <c r="I84" s="92"/>
      <c r="J84" s="593"/>
      <c r="K84" s="593"/>
      <c r="L84" s="593"/>
      <c r="M84" s="594"/>
      <c r="N84" s="595"/>
      <c r="O84" s="98"/>
      <c r="P84" s="99"/>
      <c r="Q84" s="99"/>
      <c r="R84" s="99"/>
      <c r="S84" s="99"/>
      <c r="T84" s="99"/>
      <c r="U84" s="99"/>
      <c r="V84" s="99"/>
      <c r="W84" s="99"/>
      <c r="X84" s="99"/>
      <c r="Y84" s="99"/>
      <c r="Z84" s="99"/>
      <c r="AA84" s="99"/>
      <c r="AB84" s="99"/>
      <c r="AC84" s="99"/>
      <c r="AD84" s="99"/>
      <c r="AE84" s="99"/>
      <c r="AF84" s="100"/>
      <c r="AG84" s="515"/>
      <c r="AH84" s="339"/>
      <c r="AI84" s="339"/>
      <c r="AJ84" s="339"/>
      <c r="AK84" s="339"/>
      <c r="AL84" s="339"/>
      <c r="AM84" s="339"/>
      <c r="AN84" s="339"/>
      <c r="AO84" s="339"/>
      <c r="AP84" s="339"/>
      <c r="AQ84" s="339"/>
      <c r="AR84" s="339"/>
      <c r="AS84" s="339"/>
      <c r="AT84" s="339"/>
      <c r="AU84" s="339"/>
      <c r="AV84" s="339"/>
      <c r="AW84" s="339"/>
      <c r="AX84" s="516"/>
    </row>
    <row r="85" spans="1:52" ht="24.75" customHeight="1" x14ac:dyDescent="0.15">
      <c r="A85" s="600"/>
      <c r="B85" s="601"/>
      <c r="C85" s="605"/>
      <c r="D85" s="606"/>
      <c r="E85" s="91"/>
      <c r="F85" s="91"/>
      <c r="G85" s="91"/>
      <c r="H85" s="92"/>
      <c r="I85" s="92"/>
      <c r="J85" s="607"/>
      <c r="K85" s="607"/>
      <c r="L85" s="607"/>
      <c r="M85" s="87"/>
      <c r="N85" s="88"/>
      <c r="O85" s="101"/>
      <c r="P85" s="102"/>
      <c r="Q85" s="102"/>
      <c r="R85" s="102"/>
      <c r="S85" s="102"/>
      <c r="T85" s="102"/>
      <c r="U85" s="102"/>
      <c r="V85" s="102"/>
      <c r="W85" s="102"/>
      <c r="X85" s="102"/>
      <c r="Y85" s="102"/>
      <c r="Z85" s="102"/>
      <c r="AA85" s="102"/>
      <c r="AB85" s="102"/>
      <c r="AC85" s="102"/>
      <c r="AD85" s="102"/>
      <c r="AE85" s="102"/>
      <c r="AF85" s="103"/>
      <c r="AG85" s="581"/>
      <c r="AH85" s="145"/>
      <c r="AI85" s="145"/>
      <c r="AJ85" s="145"/>
      <c r="AK85" s="145"/>
      <c r="AL85" s="145"/>
      <c r="AM85" s="145"/>
      <c r="AN85" s="145"/>
      <c r="AO85" s="145"/>
      <c r="AP85" s="145"/>
      <c r="AQ85" s="145"/>
      <c r="AR85" s="145"/>
      <c r="AS85" s="145"/>
      <c r="AT85" s="145"/>
      <c r="AU85" s="145"/>
      <c r="AV85" s="145"/>
      <c r="AW85" s="145"/>
      <c r="AX85" s="582"/>
    </row>
    <row r="86" spans="1:52" ht="67.5" customHeight="1" x14ac:dyDescent="0.15">
      <c r="A86" s="125" t="s">
        <v>46</v>
      </c>
      <c r="B86" s="126"/>
      <c r="C86" s="129" t="s">
        <v>50</v>
      </c>
      <c r="D86" s="130"/>
      <c r="E86" s="130"/>
      <c r="F86" s="131"/>
      <c r="G86" s="132" t="s">
        <v>692</v>
      </c>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3"/>
    </row>
    <row r="87" spans="1:52" ht="67.5" customHeight="1" thickBot="1" x14ac:dyDescent="0.2">
      <c r="A87" s="127"/>
      <c r="B87" s="128"/>
      <c r="C87" s="134" t="s">
        <v>54</v>
      </c>
      <c r="D87" s="135"/>
      <c r="E87" s="135"/>
      <c r="F87" s="136"/>
      <c r="G87" s="137" t="s">
        <v>620</v>
      </c>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8"/>
    </row>
    <row r="88" spans="1:52" ht="24" customHeight="1" x14ac:dyDescent="0.15">
      <c r="A88" s="112" t="s">
        <v>31</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4"/>
    </row>
    <row r="89" spans="1:52" ht="67.5" customHeight="1" thickBot="1" x14ac:dyDescent="0.2">
      <c r="A89" s="115" t="s">
        <v>698</v>
      </c>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7"/>
    </row>
    <row r="90" spans="1:52" ht="24.75" customHeight="1" x14ac:dyDescent="0.15">
      <c r="A90" s="118" t="s">
        <v>32</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20"/>
    </row>
    <row r="91" spans="1:52" ht="67.5" customHeight="1" thickBot="1" x14ac:dyDescent="0.2">
      <c r="A91" s="121" t="s">
        <v>133</v>
      </c>
      <c r="B91" s="122"/>
      <c r="C91" s="122"/>
      <c r="D91" s="122"/>
      <c r="E91" s="123"/>
      <c r="F91" s="124" t="s">
        <v>699</v>
      </c>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7"/>
    </row>
    <row r="92" spans="1:52" ht="24.75" customHeight="1" x14ac:dyDescent="0.15">
      <c r="A92" s="118" t="s">
        <v>44</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20"/>
    </row>
    <row r="93" spans="1:52" ht="66" customHeight="1" thickBot="1" x14ac:dyDescent="0.2">
      <c r="A93" s="121" t="s">
        <v>133</v>
      </c>
      <c r="B93" s="122"/>
      <c r="C93" s="122"/>
      <c r="D93" s="122"/>
      <c r="E93" s="123"/>
      <c r="F93" s="612" t="s">
        <v>700</v>
      </c>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4"/>
    </row>
    <row r="94" spans="1:52" ht="24.75" customHeight="1" x14ac:dyDescent="0.15">
      <c r="A94" s="615" t="s">
        <v>33</v>
      </c>
      <c r="B94" s="616"/>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7"/>
    </row>
    <row r="95" spans="1:52" ht="67.5" customHeight="1" thickBot="1" x14ac:dyDescent="0.2">
      <c r="A95" s="618" t="s">
        <v>703</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9"/>
    </row>
    <row r="96" spans="1:52" ht="24.75" customHeight="1" x14ac:dyDescent="0.15">
      <c r="A96" s="619" t="s">
        <v>225</v>
      </c>
      <c r="B96" s="620"/>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1"/>
      <c r="AZ96" s="10"/>
    </row>
    <row r="97" spans="1:51" ht="24.75" customHeight="1" x14ac:dyDescent="0.15">
      <c r="A97" s="622" t="s">
        <v>260</v>
      </c>
      <c r="B97" s="623"/>
      <c r="C97" s="623"/>
      <c r="D97" s="624"/>
      <c r="E97" s="608" t="s">
        <v>594</v>
      </c>
      <c r="F97" s="609"/>
      <c r="G97" s="609"/>
      <c r="H97" s="609"/>
      <c r="I97" s="609"/>
      <c r="J97" s="609"/>
      <c r="K97" s="609"/>
      <c r="L97" s="609"/>
      <c r="M97" s="609"/>
      <c r="N97" s="609"/>
      <c r="O97" s="609"/>
      <c r="P97" s="610"/>
      <c r="Q97" s="608"/>
      <c r="R97" s="609"/>
      <c r="S97" s="609"/>
      <c r="T97" s="609"/>
      <c r="U97" s="609"/>
      <c r="V97" s="609"/>
      <c r="W97" s="609"/>
      <c r="X97" s="609"/>
      <c r="Y97" s="609"/>
      <c r="Z97" s="609"/>
      <c r="AA97" s="609"/>
      <c r="AB97" s="610"/>
      <c r="AC97" s="608"/>
      <c r="AD97" s="609"/>
      <c r="AE97" s="609"/>
      <c r="AF97" s="609"/>
      <c r="AG97" s="609"/>
      <c r="AH97" s="609"/>
      <c r="AI97" s="609"/>
      <c r="AJ97" s="609"/>
      <c r="AK97" s="609"/>
      <c r="AL97" s="609"/>
      <c r="AM97" s="609"/>
      <c r="AN97" s="610"/>
      <c r="AO97" s="608"/>
      <c r="AP97" s="609"/>
      <c r="AQ97" s="609"/>
      <c r="AR97" s="609"/>
      <c r="AS97" s="609"/>
      <c r="AT97" s="609"/>
      <c r="AU97" s="609"/>
      <c r="AV97" s="609"/>
      <c r="AW97" s="609"/>
      <c r="AX97" s="611"/>
      <c r="AY97" s="79"/>
    </row>
    <row r="98" spans="1:51" ht="24.75" customHeight="1" x14ac:dyDescent="0.15">
      <c r="A98" s="139" t="s">
        <v>259</v>
      </c>
      <c r="B98" s="139"/>
      <c r="C98" s="139"/>
      <c r="D98" s="139"/>
      <c r="E98" s="608" t="s">
        <v>594</v>
      </c>
      <c r="F98" s="609"/>
      <c r="G98" s="609"/>
      <c r="H98" s="609"/>
      <c r="I98" s="609"/>
      <c r="J98" s="609"/>
      <c r="K98" s="609"/>
      <c r="L98" s="609"/>
      <c r="M98" s="609"/>
      <c r="N98" s="609"/>
      <c r="O98" s="609"/>
      <c r="P98" s="610"/>
      <c r="Q98" s="608"/>
      <c r="R98" s="609"/>
      <c r="S98" s="609"/>
      <c r="T98" s="609"/>
      <c r="U98" s="609"/>
      <c r="V98" s="609"/>
      <c r="W98" s="609"/>
      <c r="X98" s="609"/>
      <c r="Y98" s="609"/>
      <c r="Z98" s="609"/>
      <c r="AA98" s="609"/>
      <c r="AB98" s="610"/>
      <c r="AC98" s="608"/>
      <c r="AD98" s="609"/>
      <c r="AE98" s="609"/>
      <c r="AF98" s="609"/>
      <c r="AG98" s="609"/>
      <c r="AH98" s="609"/>
      <c r="AI98" s="609"/>
      <c r="AJ98" s="609"/>
      <c r="AK98" s="609"/>
      <c r="AL98" s="609"/>
      <c r="AM98" s="609"/>
      <c r="AN98" s="610"/>
      <c r="AO98" s="608"/>
      <c r="AP98" s="609"/>
      <c r="AQ98" s="609"/>
      <c r="AR98" s="609"/>
      <c r="AS98" s="609"/>
      <c r="AT98" s="609"/>
      <c r="AU98" s="609"/>
      <c r="AV98" s="609"/>
      <c r="AW98" s="609"/>
      <c r="AX98" s="611"/>
    </row>
    <row r="99" spans="1:51" ht="24.75" customHeight="1" x14ac:dyDescent="0.15">
      <c r="A99" s="139" t="s">
        <v>258</v>
      </c>
      <c r="B99" s="139"/>
      <c r="C99" s="139"/>
      <c r="D99" s="139"/>
      <c r="E99" s="608" t="s">
        <v>594</v>
      </c>
      <c r="F99" s="609"/>
      <c r="G99" s="609"/>
      <c r="H99" s="609"/>
      <c r="I99" s="609"/>
      <c r="J99" s="609"/>
      <c r="K99" s="609"/>
      <c r="L99" s="609"/>
      <c r="M99" s="609"/>
      <c r="N99" s="609"/>
      <c r="O99" s="609"/>
      <c r="P99" s="610"/>
      <c r="Q99" s="608"/>
      <c r="R99" s="609"/>
      <c r="S99" s="609"/>
      <c r="T99" s="609"/>
      <c r="U99" s="609"/>
      <c r="V99" s="609"/>
      <c r="W99" s="609"/>
      <c r="X99" s="609"/>
      <c r="Y99" s="609"/>
      <c r="Z99" s="609"/>
      <c r="AA99" s="609"/>
      <c r="AB99" s="610"/>
      <c r="AC99" s="608"/>
      <c r="AD99" s="609"/>
      <c r="AE99" s="609"/>
      <c r="AF99" s="609"/>
      <c r="AG99" s="609"/>
      <c r="AH99" s="609"/>
      <c r="AI99" s="609"/>
      <c r="AJ99" s="609"/>
      <c r="AK99" s="609"/>
      <c r="AL99" s="609"/>
      <c r="AM99" s="609"/>
      <c r="AN99" s="610"/>
      <c r="AO99" s="608"/>
      <c r="AP99" s="609"/>
      <c r="AQ99" s="609"/>
      <c r="AR99" s="609"/>
      <c r="AS99" s="609"/>
      <c r="AT99" s="609"/>
      <c r="AU99" s="609"/>
      <c r="AV99" s="609"/>
      <c r="AW99" s="609"/>
      <c r="AX99" s="611"/>
    </row>
    <row r="100" spans="1:51" ht="24.75" customHeight="1" x14ac:dyDescent="0.15">
      <c r="A100" s="139" t="s">
        <v>257</v>
      </c>
      <c r="B100" s="139"/>
      <c r="C100" s="139"/>
      <c r="D100" s="139"/>
      <c r="E100" s="608" t="s">
        <v>594</v>
      </c>
      <c r="F100" s="609"/>
      <c r="G100" s="609"/>
      <c r="H100" s="609"/>
      <c r="I100" s="609"/>
      <c r="J100" s="609"/>
      <c r="K100" s="609"/>
      <c r="L100" s="609"/>
      <c r="M100" s="609"/>
      <c r="N100" s="609"/>
      <c r="O100" s="609"/>
      <c r="P100" s="610"/>
      <c r="Q100" s="608"/>
      <c r="R100" s="609"/>
      <c r="S100" s="609"/>
      <c r="T100" s="609"/>
      <c r="U100" s="609"/>
      <c r="V100" s="609"/>
      <c r="W100" s="609"/>
      <c r="X100" s="609"/>
      <c r="Y100" s="609"/>
      <c r="Z100" s="609"/>
      <c r="AA100" s="609"/>
      <c r="AB100" s="610"/>
      <c r="AC100" s="608"/>
      <c r="AD100" s="609"/>
      <c r="AE100" s="609"/>
      <c r="AF100" s="609"/>
      <c r="AG100" s="609"/>
      <c r="AH100" s="609"/>
      <c r="AI100" s="609"/>
      <c r="AJ100" s="609"/>
      <c r="AK100" s="609"/>
      <c r="AL100" s="609"/>
      <c r="AM100" s="609"/>
      <c r="AN100" s="610"/>
      <c r="AO100" s="608"/>
      <c r="AP100" s="609"/>
      <c r="AQ100" s="609"/>
      <c r="AR100" s="609"/>
      <c r="AS100" s="609"/>
      <c r="AT100" s="609"/>
      <c r="AU100" s="609"/>
      <c r="AV100" s="609"/>
      <c r="AW100" s="609"/>
      <c r="AX100" s="611"/>
    </row>
    <row r="101" spans="1:51" ht="24.75" customHeight="1" x14ac:dyDescent="0.15">
      <c r="A101" s="139" t="s">
        <v>256</v>
      </c>
      <c r="B101" s="139"/>
      <c r="C101" s="139"/>
      <c r="D101" s="139"/>
      <c r="E101" s="608" t="s">
        <v>594</v>
      </c>
      <c r="F101" s="609"/>
      <c r="G101" s="609"/>
      <c r="H101" s="609"/>
      <c r="I101" s="609"/>
      <c r="J101" s="609"/>
      <c r="K101" s="609"/>
      <c r="L101" s="609"/>
      <c r="M101" s="609"/>
      <c r="N101" s="609"/>
      <c r="O101" s="609"/>
      <c r="P101" s="610"/>
      <c r="Q101" s="608"/>
      <c r="R101" s="609"/>
      <c r="S101" s="609"/>
      <c r="T101" s="609"/>
      <c r="U101" s="609"/>
      <c r="V101" s="609"/>
      <c r="W101" s="609"/>
      <c r="X101" s="609"/>
      <c r="Y101" s="609"/>
      <c r="Z101" s="609"/>
      <c r="AA101" s="609"/>
      <c r="AB101" s="610"/>
      <c r="AC101" s="608"/>
      <c r="AD101" s="609"/>
      <c r="AE101" s="609"/>
      <c r="AF101" s="609"/>
      <c r="AG101" s="609"/>
      <c r="AH101" s="609"/>
      <c r="AI101" s="609"/>
      <c r="AJ101" s="609"/>
      <c r="AK101" s="609"/>
      <c r="AL101" s="609"/>
      <c r="AM101" s="609"/>
      <c r="AN101" s="610"/>
      <c r="AO101" s="608"/>
      <c r="AP101" s="609"/>
      <c r="AQ101" s="609"/>
      <c r="AR101" s="609"/>
      <c r="AS101" s="609"/>
      <c r="AT101" s="609"/>
      <c r="AU101" s="609"/>
      <c r="AV101" s="609"/>
      <c r="AW101" s="609"/>
      <c r="AX101" s="611"/>
    </row>
    <row r="102" spans="1:51" ht="24.75" customHeight="1" x14ac:dyDescent="0.15">
      <c r="A102" s="139" t="s">
        <v>255</v>
      </c>
      <c r="B102" s="139"/>
      <c r="C102" s="139"/>
      <c r="D102" s="139"/>
      <c r="E102" s="608" t="s">
        <v>594</v>
      </c>
      <c r="F102" s="609"/>
      <c r="G102" s="609"/>
      <c r="H102" s="609"/>
      <c r="I102" s="609"/>
      <c r="J102" s="609"/>
      <c r="K102" s="609"/>
      <c r="L102" s="609"/>
      <c r="M102" s="609"/>
      <c r="N102" s="609"/>
      <c r="O102" s="609"/>
      <c r="P102" s="610"/>
      <c r="Q102" s="608"/>
      <c r="R102" s="609"/>
      <c r="S102" s="609"/>
      <c r="T102" s="609"/>
      <c r="U102" s="609"/>
      <c r="V102" s="609"/>
      <c r="W102" s="609"/>
      <c r="X102" s="609"/>
      <c r="Y102" s="609"/>
      <c r="Z102" s="609"/>
      <c r="AA102" s="609"/>
      <c r="AB102" s="610"/>
      <c r="AC102" s="608"/>
      <c r="AD102" s="609"/>
      <c r="AE102" s="609"/>
      <c r="AF102" s="609"/>
      <c r="AG102" s="609"/>
      <c r="AH102" s="609"/>
      <c r="AI102" s="609"/>
      <c r="AJ102" s="609"/>
      <c r="AK102" s="609"/>
      <c r="AL102" s="609"/>
      <c r="AM102" s="609"/>
      <c r="AN102" s="610"/>
      <c r="AO102" s="608"/>
      <c r="AP102" s="609"/>
      <c r="AQ102" s="609"/>
      <c r="AR102" s="609"/>
      <c r="AS102" s="609"/>
      <c r="AT102" s="609"/>
      <c r="AU102" s="609"/>
      <c r="AV102" s="609"/>
      <c r="AW102" s="609"/>
      <c r="AX102" s="611"/>
    </row>
    <row r="103" spans="1:51" ht="24.75" customHeight="1" x14ac:dyDescent="0.15">
      <c r="A103" s="139" t="s">
        <v>254</v>
      </c>
      <c r="B103" s="139"/>
      <c r="C103" s="139"/>
      <c r="D103" s="139"/>
      <c r="E103" s="608" t="s">
        <v>607</v>
      </c>
      <c r="F103" s="609"/>
      <c r="G103" s="609"/>
      <c r="H103" s="609"/>
      <c r="I103" s="609"/>
      <c r="J103" s="609"/>
      <c r="K103" s="609"/>
      <c r="L103" s="609"/>
      <c r="M103" s="609"/>
      <c r="N103" s="609"/>
      <c r="O103" s="609"/>
      <c r="P103" s="610"/>
      <c r="Q103" s="608"/>
      <c r="R103" s="609"/>
      <c r="S103" s="609"/>
      <c r="T103" s="609"/>
      <c r="U103" s="609"/>
      <c r="V103" s="609"/>
      <c r="W103" s="609"/>
      <c r="X103" s="609"/>
      <c r="Y103" s="609"/>
      <c r="Z103" s="609"/>
      <c r="AA103" s="609"/>
      <c r="AB103" s="610"/>
      <c r="AC103" s="608"/>
      <c r="AD103" s="609"/>
      <c r="AE103" s="609"/>
      <c r="AF103" s="609"/>
      <c r="AG103" s="609"/>
      <c r="AH103" s="609"/>
      <c r="AI103" s="609"/>
      <c r="AJ103" s="609"/>
      <c r="AK103" s="609"/>
      <c r="AL103" s="609"/>
      <c r="AM103" s="609"/>
      <c r="AN103" s="610"/>
      <c r="AO103" s="608"/>
      <c r="AP103" s="609"/>
      <c r="AQ103" s="609"/>
      <c r="AR103" s="609"/>
      <c r="AS103" s="609"/>
      <c r="AT103" s="609"/>
      <c r="AU103" s="609"/>
      <c r="AV103" s="609"/>
      <c r="AW103" s="609"/>
      <c r="AX103" s="611"/>
    </row>
    <row r="104" spans="1:51" ht="24.75" customHeight="1" x14ac:dyDescent="0.15">
      <c r="A104" s="139" t="s">
        <v>253</v>
      </c>
      <c r="B104" s="139"/>
      <c r="C104" s="139"/>
      <c r="D104" s="139"/>
      <c r="E104" s="608" t="s">
        <v>608</v>
      </c>
      <c r="F104" s="609"/>
      <c r="G104" s="609"/>
      <c r="H104" s="609"/>
      <c r="I104" s="609"/>
      <c r="J104" s="609"/>
      <c r="K104" s="609"/>
      <c r="L104" s="609"/>
      <c r="M104" s="609"/>
      <c r="N104" s="609"/>
      <c r="O104" s="609"/>
      <c r="P104" s="610"/>
      <c r="Q104" s="608"/>
      <c r="R104" s="609"/>
      <c r="S104" s="609"/>
      <c r="T104" s="609"/>
      <c r="U104" s="609"/>
      <c r="V104" s="609"/>
      <c r="W104" s="609"/>
      <c r="X104" s="609"/>
      <c r="Y104" s="609"/>
      <c r="Z104" s="609"/>
      <c r="AA104" s="609"/>
      <c r="AB104" s="610"/>
      <c r="AC104" s="608"/>
      <c r="AD104" s="609"/>
      <c r="AE104" s="609"/>
      <c r="AF104" s="609"/>
      <c r="AG104" s="609"/>
      <c r="AH104" s="609"/>
      <c r="AI104" s="609"/>
      <c r="AJ104" s="609"/>
      <c r="AK104" s="609"/>
      <c r="AL104" s="609"/>
      <c r="AM104" s="609"/>
      <c r="AN104" s="610"/>
      <c r="AO104" s="608"/>
      <c r="AP104" s="609"/>
      <c r="AQ104" s="609"/>
      <c r="AR104" s="609"/>
      <c r="AS104" s="609"/>
      <c r="AT104" s="609"/>
      <c r="AU104" s="609"/>
      <c r="AV104" s="609"/>
      <c r="AW104" s="609"/>
      <c r="AX104" s="611"/>
    </row>
    <row r="105" spans="1:51" ht="24.75" customHeight="1" x14ac:dyDescent="0.15">
      <c r="A105" s="139" t="s">
        <v>399</v>
      </c>
      <c r="B105" s="139"/>
      <c r="C105" s="139"/>
      <c r="D105" s="139"/>
      <c r="E105" s="627" t="s">
        <v>587</v>
      </c>
      <c r="F105" s="628"/>
      <c r="G105" s="628"/>
      <c r="H105" s="82" t="str">
        <f>IF(E105="","","-")</f>
        <v>-</v>
      </c>
      <c r="I105" s="628"/>
      <c r="J105" s="628"/>
      <c r="K105" s="82" t="str">
        <f>IF(I105="","","-")</f>
        <v/>
      </c>
      <c r="L105" s="109">
        <v>88</v>
      </c>
      <c r="M105" s="109"/>
      <c r="N105" s="82" t="str">
        <f>IF(O105="","","-")</f>
        <v/>
      </c>
      <c r="O105" s="625"/>
      <c r="P105" s="626"/>
      <c r="Q105" s="627"/>
      <c r="R105" s="628"/>
      <c r="S105" s="628"/>
      <c r="T105" s="82" t="str">
        <f>IF(Q105="","","-")</f>
        <v/>
      </c>
      <c r="U105" s="628"/>
      <c r="V105" s="628"/>
      <c r="W105" s="82" t="str">
        <f>IF(U105="","","-")</f>
        <v/>
      </c>
      <c r="X105" s="109"/>
      <c r="Y105" s="109"/>
      <c r="Z105" s="82" t="str">
        <f>IF(AA105="","","-")</f>
        <v/>
      </c>
      <c r="AA105" s="625"/>
      <c r="AB105" s="626"/>
      <c r="AC105" s="627"/>
      <c r="AD105" s="628"/>
      <c r="AE105" s="628"/>
      <c r="AF105" s="82" t="str">
        <f>IF(AC105="","","-")</f>
        <v/>
      </c>
      <c r="AG105" s="628"/>
      <c r="AH105" s="628"/>
      <c r="AI105" s="82" t="str">
        <f>IF(AG105="","","-")</f>
        <v/>
      </c>
      <c r="AJ105" s="109"/>
      <c r="AK105" s="109"/>
      <c r="AL105" s="82" t="str">
        <f>IF(AM105="","","-")</f>
        <v/>
      </c>
      <c r="AM105" s="625"/>
      <c r="AN105" s="626"/>
      <c r="AO105" s="627"/>
      <c r="AP105" s="628"/>
      <c r="AQ105" s="82" t="str">
        <f>IF(AO105="","","-")</f>
        <v/>
      </c>
      <c r="AR105" s="628"/>
      <c r="AS105" s="628"/>
      <c r="AT105" s="82" t="str">
        <f>IF(AR105="","","-")</f>
        <v/>
      </c>
      <c r="AU105" s="109"/>
      <c r="AV105" s="109"/>
      <c r="AW105" s="82" t="str">
        <f>IF(AX105="","","-")</f>
        <v/>
      </c>
      <c r="AX105" s="85"/>
    </row>
    <row r="106" spans="1:51" ht="24.75" customHeight="1" x14ac:dyDescent="0.15">
      <c r="A106" s="139" t="s">
        <v>576</v>
      </c>
      <c r="B106" s="139"/>
      <c r="C106" s="139"/>
      <c r="D106" s="139"/>
      <c r="E106" s="627" t="s">
        <v>587</v>
      </c>
      <c r="F106" s="628"/>
      <c r="G106" s="628"/>
      <c r="H106" s="82"/>
      <c r="I106" s="628"/>
      <c r="J106" s="628"/>
      <c r="K106" s="82"/>
      <c r="L106" s="109">
        <v>87</v>
      </c>
      <c r="M106" s="109"/>
      <c r="N106" s="82" t="str">
        <f>IF(O106="","","-")</f>
        <v/>
      </c>
      <c r="O106" s="625"/>
      <c r="P106" s="626"/>
      <c r="Q106" s="627"/>
      <c r="R106" s="628"/>
      <c r="S106" s="628"/>
      <c r="T106" s="82" t="str">
        <f>IF(Q106="","","-")</f>
        <v/>
      </c>
      <c r="U106" s="628"/>
      <c r="V106" s="628"/>
      <c r="W106" s="82" t="str">
        <f>IF(U106="","","-")</f>
        <v/>
      </c>
      <c r="X106" s="109"/>
      <c r="Y106" s="109"/>
      <c r="Z106" s="82" t="str">
        <f>IF(AA106="","","-")</f>
        <v/>
      </c>
      <c r="AA106" s="625"/>
      <c r="AB106" s="626"/>
      <c r="AC106" s="627"/>
      <c r="AD106" s="628"/>
      <c r="AE106" s="628"/>
      <c r="AF106" s="82" t="str">
        <f>IF(AC106="","","-")</f>
        <v/>
      </c>
      <c r="AG106" s="628"/>
      <c r="AH106" s="628"/>
      <c r="AI106" s="82" t="str">
        <f>IF(AG106="","","-")</f>
        <v/>
      </c>
      <c r="AJ106" s="109"/>
      <c r="AK106" s="109"/>
      <c r="AL106" s="82" t="str">
        <f>IF(AM106="","","-")</f>
        <v/>
      </c>
      <c r="AM106" s="625"/>
      <c r="AN106" s="626"/>
      <c r="AO106" s="627"/>
      <c r="AP106" s="628"/>
      <c r="AQ106" s="82" t="str">
        <f>IF(AO106="","","-")</f>
        <v/>
      </c>
      <c r="AR106" s="628"/>
      <c r="AS106" s="628"/>
      <c r="AT106" s="82" t="str">
        <f>IF(AR106="","","-")</f>
        <v/>
      </c>
      <c r="AU106" s="109"/>
      <c r="AV106" s="109"/>
      <c r="AW106" s="82" t="str">
        <f>IF(AX106="","","-")</f>
        <v/>
      </c>
      <c r="AX106" s="85"/>
    </row>
    <row r="107" spans="1:51" ht="24.75" customHeight="1" x14ac:dyDescent="0.15">
      <c r="A107" s="139" t="s">
        <v>367</v>
      </c>
      <c r="B107" s="139"/>
      <c r="C107" s="139"/>
      <c r="D107" s="139"/>
      <c r="E107" s="630">
        <v>2021</v>
      </c>
      <c r="F107" s="140"/>
      <c r="G107" s="628" t="s">
        <v>610</v>
      </c>
      <c r="H107" s="628"/>
      <c r="I107" s="628"/>
      <c r="J107" s="140">
        <v>20</v>
      </c>
      <c r="K107" s="140"/>
      <c r="L107" s="109">
        <v>98</v>
      </c>
      <c r="M107" s="109"/>
      <c r="N107" s="109"/>
      <c r="O107" s="140"/>
      <c r="P107" s="140"/>
      <c r="Q107" s="630"/>
      <c r="R107" s="140"/>
      <c r="S107" s="628"/>
      <c r="T107" s="628"/>
      <c r="U107" s="628"/>
      <c r="V107" s="140"/>
      <c r="W107" s="140"/>
      <c r="X107" s="109"/>
      <c r="Y107" s="109"/>
      <c r="Z107" s="109"/>
      <c r="AA107" s="140"/>
      <c r="AB107" s="629"/>
      <c r="AC107" s="630"/>
      <c r="AD107" s="140"/>
      <c r="AE107" s="628"/>
      <c r="AF107" s="628"/>
      <c r="AG107" s="628"/>
      <c r="AH107" s="140"/>
      <c r="AI107" s="140"/>
      <c r="AJ107" s="109"/>
      <c r="AK107" s="109"/>
      <c r="AL107" s="109"/>
      <c r="AM107" s="140"/>
      <c r="AN107" s="629"/>
      <c r="AO107" s="630"/>
      <c r="AP107" s="140"/>
      <c r="AQ107" s="628"/>
      <c r="AR107" s="628"/>
      <c r="AS107" s="628"/>
      <c r="AT107" s="140"/>
      <c r="AU107" s="140"/>
      <c r="AV107" s="109"/>
      <c r="AW107" s="109"/>
      <c r="AX107" s="85"/>
    </row>
    <row r="108" spans="1:51" ht="28.35" customHeight="1" x14ac:dyDescent="0.15">
      <c r="A108" s="249" t="s">
        <v>247</v>
      </c>
      <c r="B108" s="250"/>
      <c r="C108" s="250"/>
      <c r="D108" s="250"/>
      <c r="E108" s="250"/>
      <c r="F108" s="251"/>
      <c r="G108" s="69" t="s">
        <v>578</v>
      </c>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1"/>
    </row>
    <row r="109" spans="1:51" ht="28.35" customHeight="1" x14ac:dyDescent="0.15">
      <c r="A109" s="249"/>
      <c r="B109" s="250"/>
      <c r="C109" s="250"/>
      <c r="D109" s="250"/>
      <c r="E109" s="250"/>
      <c r="F109" s="251"/>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1" ht="28.35" customHeight="1" x14ac:dyDescent="0.15">
      <c r="A110" s="249"/>
      <c r="B110" s="250"/>
      <c r="C110" s="250"/>
      <c r="D110" s="250"/>
      <c r="E110" s="250"/>
      <c r="F110" s="251"/>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1" ht="28.35" customHeight="1" x14ac:dyDescent="0.15">
      <c r="A111" s="249"/>
      <c r="B111" s="250"/>
      <c r="C111" s="250"/>
      <c r="D111" s="250"/>
      <c r="E111" s="250"/>
      <c r="F111" s="251"/>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1" ht="27.75" customHeight="1" x14ac:dyDescent="0.15">
      <c r="A112" s="249"/>
      <c r="B112" s="250"/>
      <c r="C112" s="250"/>
      <c r="D112" s="250"/>
      <c r="E112" s="250"/>
      <c r="F112" s="251"/>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0" ht="28.35" customHeight="1" x14ac:dyDescent="0.15">
      <c r="A113" s="249"/>
      <c r="B113" s="250"/>
      <c r="C113" s="250"/>
      <c r="D113" s="250"/>
      <c r="E113" s="250"/>
      <c r="F113" s="251"/>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0" ht="28.35" customHeight="1" x14ac:dyDescent="0.15">
      <c r="A114" s="249"/>
      <c r="B114" s="250"/>
      <c r="C114" s="250"/>
      <c r="D114" s="250"/>
      <c r="E114" s="250"/>
      <c r="F114" s="251"/>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0" ht="27.75" customHeight="1" x14ac:dyDescent="0.15">
      <c r="A115" s="249"/>
      <c r="B115" s="250"/>
      <c r="C115" s="250"/>
      <c r="D115" s="250"/>
      <c r="E115" s="250"/>
      <c r="F115" s="251"/>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0" ht="28.35" customHeight="1" x14ac:dyDescent="0.15">
      <c r="A116" s="249"/>
      <c r="B116" s="250"/>
      <c r="C116" s="250"/>
      <c r="D116" s="250"/>
      <c r="E116" s="250"/>
      <c r="F116" s="251"/>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28.35" customHeight="1" x14ac:dyDescent="0.15">
      <c r="A117" s="249"/>
      <c r="B117" s="250"/>
      <c r="C117" s="250"/>
      <c r="D117" s="250"/>
      <c r="E117" s="250"/>
      <c r="F117" s="251"/>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28.35" customHeight="1" x14ac:dyDescent="0.15">
      <c r="A118" s="249"/>
      <c r="B118" s="250"/>
      <c r="C118" s="250"/>
      <c r="D118" s="250"/>
      <c r="E118" s="250"/>
      <c r="F118" s="251"/>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28.35" customHeight="1" x14ac:dyDescent="0.15">
      <c r="A119" s="249"/>
      <c r="B119" s="250"/>
      <c r="C119" s="250"/>
      <c r="D119" s="250"/>
      <c r="E119" s="250"/>
      <c r="F119" s="251"/>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28.35" customHeight="1" x14ac:dyDescent="0.15">
      <c r="A120" s="249"/>
      <c r="B120" s="250"/>
      <c r="C120" s="250"/>
      <c r="D120" s="250"/>
      <c r="E120" s="250"/>
      <c r="F120" s="251"/>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0" ht="27.75" customHeight="1" x14ac:dyDescent="0.15">
      <c r="A121" s="249"/>
      <c r="B121" s="250"/>
      <c r="C121" s="250"/>
      <c r="D121" s="250"/>
      <c r="E121" s="250"/>
      <c r="F121" s="251"/>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0" ht="28.35" customHeight="1" x14ac:dyDescent="0.15">
      <c r="A122" s="249"/>
      <c r="B122" s="250"/>
      <c r="C122" s="250"/>
      <c r="D122" s="250"/>
      <c r="E122" s="250"/>
      <c r="F122" s="251"/>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0" ht="28.35" customHeight="1" x14ac:dyDescent="0.15">
      <c r="A123" s="249"/>
      <c r="B123" s="250"/>
      <c r="C123" s="250"/>
      <c r="D123" s="250"/>
      <c r="E123" s="250"/>
      <c r="F123" s="251"/>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1"/>
    </row>
    <row r="124" spans="1:50" ht="28.35" customHeight="1" x14ac:dyDescent="0.15">
      <c r="A124" s="249"/>
      <c r="B124" s="250"/>
      <c r="C124" s="250"/>
      <c r="D124" s="250"/>
      <c r="E124" s="250"/>
      <c r="F124" s="251"/>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1"/>
    </row>
    <row r="125" spans="1:50" ht="52.5" customHeight="1" x14ac:dyDescent="0.15">
      <c r="A125" s="249"/>
      <c r="B125" s="250"/>
      <c r="C125" s="250"/>
      <c r="D125" s="250"/>
      <c r="E125" s="250"/>
      <c r="F125" s="251"/>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1"/>
    </row>
    <row r="126" spans="1:50" ht="52.5" customHeight="1" x14ac:dyDescent="0.15">
      <c r="A126" s="249"/>
      <c r="B126" s="250"/>
      <c r="C126" s="250"/>
      <c r="D126" s="250"/>
      <c r="E126" s="250"/>
      <c r="F126" s="251"/>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1"/>
    </row>
    <row r="127" spans="1:50" ht="52.5" customHeight="1" x14ac:dyDescent="0.15">
      <c r="A127" s="249"/>
      <c r="B127" s="250"/>
      <c r="C127" s="250"/>
      <c r="D127" s="250"/>
      <c r="E127" s="250"/>
      <c r="F127" s="251"/>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1"/>
    </row>
    <row r="128" spans="1:50" ht="29.25" customHeight="1" x14ac:dyDescent="0.15">
      <c r="A128" s="249"/>
      <c r="B128" s="250"/>
      <c r="C128" s="250"/>
      <c r="D128" s="250"/>
      <c r="E128" s="250"/>
      <c r="F128" s="251"/>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1"/>
    </row>
    <row r="129" spans="1:51" ht="18.399999999999999" customHeight="1" x14ac:dyDescent="0.15">
      <c r="A129" s="249"/>
      <c r="B129" s="250"/>
      <c r="C129" s="250"/>
      <c r="D129" s="250"/>
      <c r="E129" s="250"/>
      <c r="F129" s="251"/>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1"/>
    </row>
    <row r="130" spans="1:51" ht="35.25" customHeight="1" x14ac:dyDescent="0.15">
      <c r="A130" s="249"/>
      <c r="B130" s="250"/>
      <c r="C130" s="250"/>
      <c r="D130" s="250"/>
      <c r="E130" s="250"/>
      <c r="F130" s="251"/>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1" ht="30" customHeight="1" x14ac:dyDescent="0.15">
      <c r="A131" s="249"/>
      <c r="B131" s="250"/>
      <c r="C131" s="250"/>
      <c r="D131" s="250"/>
      <c r="E131" s="250"/>
      <c r="F131" s="251"/>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1"/>
    </row>
    <row r="132" spans="1:51" ht="24.75" customHeight="1" x14ac:dyDescent="0.15">
      <c r="A132" s="249"/>
      <c r="B132" s="250"/>
      <c r="C132" s="250"/>
      <c r="D132" s="250"/>
      <c r="E132" s="250"/>
      <c r="F132" s="251"/>
      <c r="G132" s="39"/>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1"/>
    </row>
    <row r="133" spans="1:51" ht="24.75" customHeight="1" x14ac:dyDescent="0.15">
      <c r="A133" s="249"/>
      <c r="B133" s="250"/>
      <c r="C133" s="250"/>
      <c r="D133" s="250"/>
      <c r="E133" s="250"/>
      <c r="F133" s="251"/>
      <c r="G133" s="39"/>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1" ht="24.75" customHeight="1" x14ac:dyDescent="0.15">
      <c r="A134" s="249"/>
      <c r="B134" s="250"/>
      <c r="C134" s="250"/>
      <c r="D134" s="250"/>
      <c r="E134" s="250"/>
      <c r="F134" s="251"/>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1" ht="24.75" customHeight="1" x14ac:dyDescent="0.15">
      <c r="A135" s="249"/>
      <c r="B135" s="250"/>
      <c r="C135" s="250"/>
      <c r="D135" s="250"/>
      <c r="E135" s="250"/>
      <c r="F135" s="251"/>
      <c r="G135" s="39"/>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1"/>
    </row>
    <row r="136" spans="1:51" ht="24.75" customHeight="1" x14ac:dyDescent="0.15">
      <c r="A136" s="249"/>
      <c r="B136" s="250"/>
      <c r="C136" s="250"/>
      <c r="D136" s="250"/>
      <c r="E136" s="250"/>
      <c r="F136" s="251"/>
      <c r="G136" s="39"/>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1"/>
    </row>
    <row r="137" spans="1:51" ht="24.75" customHeight="1" x14ac:dyDescent="0.15">
      <c r="A137" s="249"/>
      <c r="B137" s="250"/>
      <c r="C137" s="250"/>
      <c r="D137" s="250"/>
      <c r="E137" s="250"/>
      <c r="F137" s="251"/>
      <c r="G137" s="39"/>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1"/>
    </row>
    <row r="138" spans="1:51" ht="24.75" customHeight="1" x14ac:dyDescent="0.15">
      <c r="A138" s="249"/>
      <c r="B138" s="250"/>
      <c r="C138" s="250"/>
      <c r="D138" s="250"/>
      <c r="E138" s="250"/>
      <c r="F138" s="251"/>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1"/>
    </row>
    <row r="139" spans="1:51" ht="24.75" customHeight="1" thickBot="1" x14ac:dyDescent="0.2">
      <c r="A139" s="249"/>
      <c r="B139" s="250"/>
      <c r="C139" s="250"/>
      <c r="D139" s="250"/>
      <c r="E139" s="250"/>
      <c r="F139" s="251"/>
      <c r="G139" s="39"/>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1"/>
    </row>
    <row r="140" spans="1:51" ht="24.75" customHeight="1" x14ac:dyDescent="0.15">
      <c r="A140" s="631" t="s">
        <v>249</v>
      </c>
      <c r="B140" s="632"/>
      <c r="C140" s="632"/>
      <c r="D140" s="632"/>
      <c r="E140" s="632"/>
      <c r="F140" s="633"/>
      <c r="G140" s="637" t="s">
        <v>621</v>
      </c>
      <c r="H140" s="638"/>
      <c r="I140" s="638"/>
      <c r="J140" s="638"/>
      <c r="K140" s="638"/>
      <c r="L140" s="638"/>
      <c r="M140" s="638"/>
      <c r="N140" s="638"/>
      <c r="O140" s="638"/>
      <c r="P140" s="638"/>
      <c r="Q140" s="638"/>
      <c r="R140" s="638"/>
      <c r="S140" s="638"/>
      <c r="T140" s="638"/>
      <c r="U140" s="638"/>
      <c r="V140" s="638"/>
      <c r="W140" s="638"/>
      <c r="X140" s="638"/>
      <c r="Y140" s="638"/>
      <c r="Z140" s="638"/>
      <c r="AA140" s="638"/>
      <c r="AB140" s="639"/>
      <c r="AC140" s="637" t="s">
        <v>624</v>
      </c>
      <c r="AD140" s="638"/>
      <c r="AE140" s="638"/>
      <c r="AF140" s="638"/>
      <c r="AG140" s="638"/>
      <c r="AH140" s="638"/>
      <c r="AI140" s="638"/>
      <c r="AJ140" s="638"/>
      <c r="AK140" s="638"/>
      <c r="AL140" s="638"/>
      <c r="AM140" s="638"/>
      <c r="AN140" s="638"/>
      <c r="AO140" s="638"/>
      <c r="AP140" s="638"/>
      <c r="AQ140" s="638"/>
      <c r="AR140" s="638"/>
      <c r="AS140" s="638"/>
      <c r="AT140" s="638"/>
      <c r="AU140" s="638"/>
      <c r="AV140" s="638"/>
      <c r="AW140" s="638"/>
      <c r="AX140" s="640"/>
    </row>
    <row r="141" spans="1:51" ht="24.75" customHeight="1" x14ac:dyDescent="0.15">
      <c r="A141" s="634"/>
      <c r="B141" s="635"/>
      <c r="C141" s="635"/>
      <c r="D141" s="635"/>
      <c r="E141" s="635"/>
      <c r="F141" s="636"/>
      <c r="G141" s="129" t="s">
        <v>15</v>
      </c>
      <c r="H141" s="641"/>
      <c r="I141" s="641"/>
      <c r="J141" s="641"/>
      <c r="K141" s="641"/>
      <c r="L141" s="642" t="s">
        <v>16</v>
      </c>
      <c r="M141" s="641"/>
      <c r="N141" s="641"/>
      <c r="O141" s="641"/>
      <c r="P141" s="641"/>
      <c r="Q141" s="641"/>
      <c r="R141" s="641"/>
      <c r="S141" s="641"/>
      <c r="T141" s="641"/>
      <c r="U141" s="641"/>
      <c r="V141" s="641"/>
      <c r="W141" s="641"/>
      <c r="X141" s="643"/>
      <c r="Y141" s="644" t="s">
        <v>17</v>
      </c>
      <c r="Z141" s="645"/>
      <c r="AA141" s="645"/>
      <c r="AB141" s="646"/>
      <c r="AC141" s="129" t="s">
        <v>15</v>
      </c>
      <c r="AD141" s="641"/>
      <c r="AE141" s="641"/>
      <c r="AF141" s="641"/>
      <c r="AG141" s="641"/>
      <c r="AH141" s="642" t="s">
        <v>16</v>
      </c>
      <c r="AI141" s="641"/>
      <c r="AJ141" s="641"/>
      <c r="AK141" s="641"/>
      <c r="AL141" s="641"/>
      <c r="AM141" s="641"/>
      <c r="AN141" s="641"/>
      <c r="AO141" s="641"/>
      <c r="AP141" s="641"/>
      <c r="AQ141" s="641"/>
      <c r="AR141" s="641"/>
      <c r="AS141" s="641"/>
      <c r="AT141" s="643"/>
      <c r="AU141" s="644" t="s">
        <v>17</v>
      </c>
      <c r="AV141" s="645"/>
      <c r="AW141" s="645"/>
      <c r="AX141" s="647"/>
    </row>
    <row r="142" spans="1:51" ht="24.75" customHeight="1" x14ac:dyDescent="0.15">
      <c r="A142" s="634"/>
      <c r="B142" s="635"/>
      <c r="C142" s="635"/>
      <c r="D142" s="635"/>
      <c r="E142" s="635"/>
      <c r="F142" s="636"/>
      <c r="G142" s="648" t="s">
        <v>622</v>
      </c>
      <c r="H142" s="649"/>
      <c r="I142" s="649"/>
      <c r="J142" s="649"/>
      <c r="K142" s="650"/>
      <c r="L142" s="651" t="s">
        <v>623</v>
      </c>
      <c r="M142" s="652"/>
      <c r="N142" s="652"/>
      <c r="O142" s="652"/>
      <c r="P142" s="652"/>
      <c r="Q142" s="652"/>
      <c r="R142" s="652"/>
      <c r="S142" s="652"/>
      <c r="T142" s="652"/>
      <c r="U142" s="652"/>
      <c r="V142" s="652"/>
      <c r="W142" s="652"/>
      <c r="X142" s="653"/>
      <c r="Y142" s="654">
        <v>8</v>
      </c>
      <c r="Z142" s="655"/>
      <c r="AA142" s="655"/>
      <c r="AB142" s="656"/>
      <c r="AC142" s="648" t="s">
        <v>625</v>
      </c>
      <c r="AD142" s="649"/>
      <c r="AE142" s="649"/>
      <c r="AF142" s="649"/>
      <c r="AG142" s="650"/>
      <c r="AH142" s="651" t="s">
        <v>626</v>
      </c>
      <c r="AI142" s="652"/>
      <c r="AJ142" s="652"/>
      <c r="AK142" s="652"/>
      <c r="AL142" s="652"/>
      <c r="AM142" s="652"/>
      <c r="AN142" s="652"/>
      <c r="AO142" s="652"/>
      <c r="AP142" s="652"/>
      <c r="AQ142" s="652"/>
      <c r="AR142" s="652"/>
      <c r="AS142" s="652"/>
      <c r="AT142" s="653"/>
      <c r="AU142" s="654">
        <v>73</v>
      </c>
      <c r="AV142" s="655"/>
      <c r="AW142" s="655"/>
      <c r="AX142" s="657"/>
    </row>
    <row r="143" spans="1:51" ht="24.75" customHeight="1" thickBot="1" x14ac:dyDescent="0.2">
      <c r="A143" s="634"/>
      <c r="B143" s="635"/>
      <c r="C143" s="635"/>
      <c r="D143" s="635"/>
      <c r="E143" s="635"/>
      <c r="F143" s="636"/>
      <c r="G143" s="658" t="s">
        <v>18</v>
      </c>
      <c r="H143" s="659"/>
      <c r="I143" s="659"/>
      <c r="J143" s="659"/>
      <c r="K143" s="659"/>
      <c r="L143" s="660"/>
      <c r="M143" s="661"/>
      <c r="N143" s="661"/>
      <c r="O143" s="661"/>
      <c r="P143" s="661"/>
      <c r="Q143" s="661"/>
      <c r="R143" s="661"/>
      <c r="S143" s="661"/>
      <c r="T143" s="661"/>
      <c r="U143" s="661"/>
      <c r="V143" s="661"/>
      <c r="W143" s="661"/>
      <c r="X143" s="662"/>
      <c r="Y143" s="663">
        <f>SUM(Y142:AB142)</f>
        <v>8</v>
      </c>
      <c r="Z143" s="664"/>
      <c r="AA143" s="664"/>
      <c r="AB143" s="665"/>
      <c r="AC143" s="658" t="s">
        <v>18</v>
      </c>
      <c r="AD143" s="659"/>
      <c r="AE143" s="659"/>
      <c r="AF143" s="659"/>
      <c r="AG143" s="659"/>
      <c r="AH143" s="660"/>
      <c r="AI143" s="661"/>
      <c r="AJ143" s="661"/>
      <c r="AK143" s="661"/>
      <c r="AL143" s="661"/>
      <c r="AM143" s="661"/>
      <c r="AN143" s="661"/>
      <c r="AO143" s="661"/>
      <c r="AP143" s="661"/>
      <c r="AQ143" s="661"/>
      <c r="AR143" s="661"/>
      <c r="AS143" s="661"/>
      <c r="AT143" s="662"/>
      <c r="AU143" s="663">
        <f>SUM(AU142:AX142)</f>
        <v>73</v>
      </c>
      <c r="AV143" s="664"/>
      <c r="AW143" s="664"/>
      <c r="AX143" s="666"/>
    </row>
    <row r="144" spans="1:51" ht="24.75" customHeight="1" x14ac:dyDescent="0.15">
      <c r="A144" s="634"/>
      <c r="B144" s="635"/>
      <c r="C144" s="635"/>
      <c r="D144" s="635"/>
      <c r="E144" s="635"/>
      <c r="F144" s="636"/>
      <c r="G144" s="637" t="s">
        <v>627</v>
      </c>
      <c r="H144" s="638"/>
      <c r="I144" s="638"/>
      <c r="J144" s="638"/>
      <c r="K144" s="638"/>
      <c r="L144" s="638"/>
      <c r="M144" s="638"/>
      <c r="N144" s="638"/>
      <c r="O144" s="638"/>
      <c r="P144" s="638"/>
      <c r="Q144" s="638"/>
      <c r="R144" s="638"/>
      <c r="S144" s="638"/>
      <c r="T144" s="638"/>
      <c r="U144" s="638"/>
      <c r="V144" s="638"/>
      <c r="W144" s="638"/>
      <c r="X144" s="638"/>
      <c r="Y144" s="638"/>
      <c r="Z144" s="638"/>
      <c r="AA144" s="638"/>
      <c r="AB144" s="639"/>
      <c r="AC144" s="637" t="s">
        <v>629</v>
      </c>
      <c r="AD144" s="638"/>
      <c r="AE144" s="638"/>
      <c r="AF144" s="638"/>
      <c r="AG144" s="638"/>
      <c r="AH144" s="638"/>
      <c r="AI144" s="638"/>
      <c r="AJ144" s="638"/>
      <c r="AK144" s="638"/>
      <c r="AL144" s="638"/>
      <c r="AM144" s="638"/>
      <c r="AN144" s="638"/>
      <c r="AO144" s="638"/>
      <c r="AP144" s="638"/>
      <c r="AQ144" s="638"/>
      <c r="AR144" s="638"/>
      <c r="AS144" s="638"/>
      <c r="AT144" s="638"/>
      <c r="AU144" s="638"/>
      <c r="AV144" s="638"/>
      <c r="AW144" s="638"/>
      <c r="AX144" s="640"/>
      <c r="AY144">
        <f>COUNTA($G$146,$AC$146)</f>
        <v>2</v>
      </c>
    </row>
    <row r="145" spans="1:51" ht="24.75" customHeight="1" x14ac:dyDescent="0.15">
      <c r="A145" s="634"/>
      <c r="B145" s="635"/>
      <c r="C145" s="635"/>
      <c r="D145" s="635"/>
      <c r="E145" s="635"/>
      <c r="F145" s="636"/>
      <c r="G145" s="129" t="s">
        <v>15</v>
      </c>
      <c r="H145" s="641"/>
      <c r="I145" s="641"/>
      <c r="J145" s="641"/>
      <c r="K145" s="641"/>
      <c r="L145" s="642" t="s">
        <v>16</v>
      </c>
      <c r="M145" s="641"/>
      <c r="N145" s="641"/>
      <c r="O145" s="641"/>
      <c r="P145" s="641"/>
      <c r="Q145" s="641"/>
      <c r="R145" s="641"/>
      <c r="S145" s="641"/>
      <c r="T145" s="641"/>
      <c r="U145" s="641"/>
      <c r="V145" s="641"/>
      <c r="W145" s="641"/>
      <c r="X145" s="643"/>
      <c r="Y145" s="644" t="s">
        <v>17</v>
      </c>
      <c r="Z145" s="645"/>
      <c r="AA145" s="645"/>
      <c r="AB145" s="646"/>
      <c r="AC145" s="129" t="s">
        <v>15</v>
      </c>
      <c r="AD145" s="641"/>
      <c r="AE145" s="641"/>
      <c r="AF145" s="641"/>
      <c r="AG145" s="641"/>
      <c r="AH145" s="642" t="s">
        <v>16</v>
      </c>
      <c r="AI145" s="641"/>
      <c r="AJ145" s="641"/>
      <c r="AK145" s="641"/>
      <c r="AL145" s="641"/>
      <c r="AM145" s="641"/>
      <c r="AN145" s="641"/>
      <c r="AO145" s="641"/>
      <c r="AP145" s="641"/>
      <c r="AQ145" s="641"/>
      <c r="AR145" s="641"/>
      <c r="AS145" s="641"/>
      <c r="AT145" s="643"/>
      <c r="AU145" s="644" t="s">
        <v>17</v>
      </c>
      <c r="AV145" s="645"/>
      <c r="AW145" s="645"/>
      <c r="AX145" s="647"/>
      <c r="AY145">
        <f>$AY$144</f>
        <v>2</v>
      </c>
    </row>
    <row r="146" spans="1:51" ht="24.75" customHeight="1" x14ac:dyDescent="0.15">
      <c r="A146" s="634"/>
      <c r="B146" s="635"/>
      <c r="C146" s="635"/>
      <c r="D146" s="635"/>
      <c r="E146" s="635"/>
      <c r="F146" s="636"/>
      <c r="G146" s="648" t="s">
        <v>622</v>
      </c>
      <c r="H146" s="649"/>
      <c r="I146" s="649"/>
      <c r="J146" s="649"/>
      <c r="K146" s="650"/>
      <c r="L146" s="651" t="s">
        <v>628</v>
      </c>
      <c r="M146" s="652"/>
      <c r="N146" s="652"/>
      <c r="O146" s="652"/>
      <c r="P146" s="652"/>
      <c r="Q146" s="652"/>
      <c r="R146" s="652"/>
      <c r="S146" s="652"/>
      <c r="T146" s="652"/>
      <c r="U146" s="652"/>
      <c r="V146" s="652"/>
      <c r="W146" s="652"/>
      <c r="X146" s="653"/>
      <c r="Y146" s="654">
        <v>32</v>
      </c>
      <c r="Z146" s="655"/>
      <c r="AA146" s="655"/>
      <c r="AB146" s="656"/>
      <c r="AC146" s="648" t="s">
        <v>630</v>
      </c>
      <c r="AD146" s="649"/>
      <c r="AE146" s="649"/>
      <c r="AF146" s="649"/>
      <c r="AG146" s="650"/>
      <c r="AH146" s="651" t="s">
        <v>631</v>
      </c>
      <c r="AI146" s="652"/>
      <c r="AJ146" s="652"/>
      <c r="AK146" s="652"/>
      <c r="AL146" s="652"/>
      <c r="AM146" s="652"/>
      <c r="AN146" s="652"/>
      <c r="AO146" s="652"/>
      <c r="AP146" s="652"/>
      <c r="AQ146" s="652"/>
      <c r="AR146" s="652"/>
      <c r="AS146" s="652"/>
      <c r="AT146" s="653"/>
      <c r="AU146" s="654">
        <v>281</v>
      </c>
      <c r="AV146" s="655"/>
      <c r="AW146" s="655"/>
      <c r="AX146" s="657"/>
      <c r="AY146">
        <f>$AY$144</f>
        <v>2</v>
      </c>
    </row>
    <row r="147" spans="1:51" ht="24.75" customHeight="1" thickBot="1" x14ac:dyDescent="0.2">
      <c r="A147" s="634"/>
      <c r="B147" s="635"/>
      <c r="C147" s="635"/>
      <c r="D147" s="635"/>
      <c r="E147" s="635"/>
      <c r="F147" s="636"/>
      <c r="G147" s="658" t="s">
        <v>18</v>
      </c>
      <c r="H147" s="659"/>
      <c r="I147" s="659"/>
      <c r="J147" s="659"/>
      <c r="K147" s="659"/>
      <c r="L147" s="660"/>
      <c r="M147" s="661"/>
      <c r="N147" s="661"/>
      <c r="O147" s="661"/>
      <c r="P147" s="661"/>
      <c r="Q147" s="661"/>
      <c r="R147" s="661"/>
      <c r="S147" s="661"/>
      <c r="T147" s="661"/>
      <c r="U147" s="661"/>
      <c r="V147" s="661"/>
      <c r="W147" s="661"/>
      <c r="X147" s="662"/>
      <c r="Y147" s="663">
        <f>SUM(Y146:AB146)</f>
        <v>32</v>
      </c>
      <c r="Z147" s="664"/>
      <c r="AA147" s="664"/>
      <c r="AB147" s="665"/>
      <c r="AC147" s="658" t="s">
        <v>18</v>
      </c>
      <c r="AD147" s="659"/>
      <c r="AE147" s="659"/>
      <c r="AF147" s="659"/>
      <c r="AG147" s="659"/>
      <c r="AH147" s="660"/>
      <c r="AI147" s="661"/>
      <c r="AJ147" s="661"/>
      <c r="AK147" s="661"/>
      <c r="AL147" s="661"/>
      <c r="AM147" s="661"/>
      <c r="AN147" s="661"/>
      <c r="AO147" s="661"/>
      <c r="AP147" s="661"/>
      <c r="AQ147" s="661"/>
      <c r="AR147" s="661"/>
      <c r="AS147" s="661"/>
      <c r="AT147" s="662"/>
      <c r="AU147" s="663">
        <f>SUM(AU146:AX146)</f>
        <v>281</v>
      </c>
      <c r="AV147" s="664"/>
      <c r="AW147" s="664"/>
      <c r="AX147" s="666"/>
      <c r="AY147">
        <f>$AY$144</f>
        <v>2</v>
      </c>
    </row>
    <row r="148" spans="1:51" ht="24.75" customHeight="1" x14ac:dyDescent="0.15">
      <c r="A148" s="634"/>
      <c r="B148" s="635"/>
      <c r="C148" s="635"/>
      <c r="D148" s="635"/>
      <c r="E148" s="635"/>
      <c r="F148" s="636"/>
      <c r="G148" s="637" t="s">
        <v>632</v>
      </c>
      <c r="H148" s="638"/>
      <c r="I148" s="638"/>
      <c r="J148" s="638"/>
      <c r="K148" s="638"/>
      <c r="L148" s="638"/>
      <c r="M148" s="638"/>
      <c r="N148" s="638"/>
      <c r="O148" s="638"/>
      <c r="P148" s="638"/>
      <c r="Q148" s="638"/>
      <c r="R148" s="638"/>
      <c r="S148" s="638"/>
      <c r="T148" s="638"/>
      <c r="U148" s="638"/>
      <c r="V148" s="638"/>
      <c r="W148" s="638"/>
      <c r="X148" s="638"/>
      <c r="Y148" s="638"/>
      <c r="Z148" s="638"/>
      <c r="AA148" s="638"/>
      <c r="AB148" s="639"/>
      <c r="AC148" s="637" t="s">
        <v>659</v>
      </c>
      <c r="AD148" s="638"/>
      <c r="AE148" s="638"/>
      <c r="AF148" s="638"/>
      <c r="AG148" s="638"/>
      <c r="AH148" s="638"/>
      <c r="AI148" s="638"/>
      <c r="AJ148" s="638"/>
      <c r="AK148" s="638"/>
      <c r="AL148" s="638"/>
      <c r="AM148" s="638"/>
      <c r="AN148" s="638"/>
      <c r="AO148" s="638"/>
      <c r="AP148" s="638"/>
      <c r="AQ148" s="638"/>
      <c r="AR148" s="638"/>
      <c r="AS148" s="638"/>
      <c r="AT148" s="638"/>
      <c r="AU148" s="638"/>
      <c r="AV148" s="638"/>
      <c r="AW148" s="638"/>
      <c r="AX148" s="640"/>
      <c r="AY148">
        <f>COUNTA($G$150,$AC$150)</f>
        <v>2</v>
      </c>
    </row>
    <row r="149" spans="1:51" ht="24.75" customHeight="1" x14ac:dyDescent="0.15">
      <c r="A149" s="634"/>
      <c r="B149" s="635"/>
      <c r="C149" s="635"/>
      <c r="D149" s="635"/>
      <c r="E149" s="635"/>
      <c r="F149" s="636"/>
      <c r="G149" s="129" t="s">
        <v>15</v>
      </c>
      <c r="H149" s="641"/>
      <c r="I149" s="641"/>
      <c r="J149" s="641"/>
      <c r="K149" s="641"/>
      <c r="L149" s="642" t="s">
        <v>16</v>
      </c>
      <c r="M149" s="641"/>
      <c r="N149" s="641"/>
      <c r="O149" s="641"/>
      <c r="P149" s="641"/>
      <c r="Q149" s="641"/>
      <c r="R149" s="641"/>
      <c r="S149" s="641"/>
      <c r="T149" s="641"/>
      <c r="U149" s="641"/>
      <c r="V149" s="641"/>
      <c r="W149" s="641"/>
      <c r="X149" s="643"/>
      <c r="Y149" s="644" t="s">
        <v>17</v>
      </c>
      <c r="Z149" s="645"/>
      <c r="AA149" s="645"/>
      <c r="AB149" s="646"/>
      <c r="AC149" s="129" t="s">
        <v>15</v>
      </c>
      <c r="AD149" s="641"/>
      <c r="AE149" s="641"/>
      <c r="AF149" s="641"/>
      <c r="AG149" s="641"/>
      <c r="AH149" s="642" t="s">
        <v>16</v>
      </c>
      <c r="AI149" s="641"/>
      <c r="AJ149" s="641"/>
      <c r="AK149" s="641"/>
      <c r="AL149" s="641"/>
      <c r="AM149" s="641"/>
      <c r="AN149" s="641"/>
      <c r="AO149" s="641"/>
      <c r="AP149" s="641"/>
      <c r="AQ149" s="641"/>
      <c r="AR149" s="641"/>
      <c r="AS149" s="641"/>
      <c r="AT149" s="643"/>
      <c r="AU149" s="644" t="s">
        <v>17</v>
      </c>
      <c r="AV149" s="645"/>
      <c r="AW149" s="645"/>
      <c r="AX149" s="647"/>
      <c r="AY149">
        <f>$AY$148</f>
        <v>2</v>
      </c>
    </row>
    <row r="150" spans="1:51" ht="24.75" customHeight="1" x14ac:dyDescent="0.15">
      <c r="A150" s="634"/>
      <c r="B150" s="635"/>
      <c r="C150" s="635"/>
      <c r="D150" s="635"/>
      <c r="E150" s="635"/>
      <c r="F150" s="636"/>
      <c r="G150" s="648" t="s">
        <v>633</v>
      </c>
      <c r="H150" s="649"/>
      <c r="I150" s="649"/>
      <c r="J150" s="649"/>
      <c r="K150" s="650"/>
      <c r="L150" s="651" t="s">
        <v>634</v>
      </c>
      <c r="M150" s="652"/>
      <c r="N150" s="652"/>
      <c r="O150" s="652"/>
      <c r="P150" s="652"/>
      <c r="Q150" s="652"/>
      <c r="R150" s="652"/>
      <c r="S150" s="652"/>
      <c r="T150" s="652"/>
      <c r="U150" s="652"/>
      <c r="V150" s="652"/>
      <c r="W150" s="652"/>
      <c r="X150" s="653"/>
      <c r="Y150" s="654">
        <v>13</v>
      </c>
      <c r="Z150" s="655"/>
      <c r="AA150" s="655"/>
      <c r="AB150" s="656"/>
      <c r="AC150" s="648" t="s">
        <v>635</v>
      </c>
      <c r="AD150" s="649"/>
      <c r="AE150" s="649"/>
      <c r="AF150" s="649"/>
      <c r="AG150" s="650"/>
      <c r="AH150" s="651" t="s">
        <v>636</v>
      </c>
      <c r="AI150" s="652"/>
      <c r="AJ150" s="652"/>
      <c r="AK150" s="652"/>
      <c r="AL150" s="652"/>
      <c r="AM150" s="652"/>
      <c r="AN150" s="652"/>
      <c r="AO150" s="652"/>
      <c r="AP150" s="652"/>
      <c r="AQ150" s="652"/>
      <c r="AR150" s="652"/>
      <c r="AS150" s="652"/>
      <c r="AT150" s="653"/>
      <c r="AU150" s="654">
        <v>100</v>
      </c>
      <c r="AV150" s="655"/>
      <c r="AW150" s="655"/>
      <c r="AX150" s="657"/>
      <c r="AY150">
        <f>$AY$148</f>
        <v>2</v>
      </c>
    </row>
    <row r="151" spans="1:51" ht="24.75" customHeight="1" thickBot="1" x14ac:dyDescent="0.2">
      <c r="A151" s="634"/>
      <c r="B151" s="635"/>
      <c r="C151" s="635"/>
      <c r="D151" s="635"/>
      <c r="E151" s="635"/>
      <c r="F151" s="636"/>
      <c r="G151" s="658" t="s">
        <v>18</v>
      </c>
      <c r="H151" s="659"/>
      <c r="I151" s="659"/>
      <c r="J151" s="659"/>
      <c r="K151" s="659"/>
      <c r="L151" s="660"/>
      <c r="M151" s="661"/>
      <c r="N151" s="661"/>
      <c r="O151" s="661"/>
      <c r="P151" s="661"/>
      <c r="Q151" s="661"/>
      <c r="R151" s="661"/>
      <c r="S151" s="661"/>
      <c r="T151" s="661"/>
      <c r="U151" s="661"/>
      <c r="V151" s="661"/>
      <c r="W151" s="661"/>
      <c r="X151" s="662"/>
      <c r="Y151" s="663">
        <f>SUM(Y150:AB150)</f>
        <v>13</v>
      </c>
      <c r="Z151" s="664"/>
      <c r="AA151" s="664"/>
      <c r="AB151" s="665"/>
      <c r="AC151" s="658" t="s">
        <v>18</v>
      </c>
      <c r="AD151" s="659"/>
      <c r="AE151" s="659"/>
      <c r="AF151" s="659"/>
      <c r="AG151" s="659"/>
      <c r="AH151" s="660"/>
      <c r="AI151" s="661"/>
      <c r="AJ151" s="661"/>
      <c r="AK151" s="661"/>
      <c r="AL151" s="661"/>
      <c r="AM151" s="661"/>
      <c r="AN151" s="661"/>
      <c r="AO151" s="661"/>
      <c r="AP151" s="661"/>
      <c r="AQ151" s="661"/>
      <c r="AR151" s="661"/>
      <c r="AS151" s="661"/>
      <c r="AT151" s="662"/>
      <c r="AU151" s="663">
        <f>SUM(AU150:AX150)</f>
        <v>100</v>
      </c>
      <c r="AV151" s="664"/>
      <c r="AW151" s="664"/>
      <c r="AX151" s="666"/>
      <c r="AY151">
        <f>$AY$148</f>
        <v>2</v>
      </c>
    </row>
    <row r="152" spans="1:51" ht="24.75" customHeight="1" x14ac:dyDescent="0.15">
      <c r="A152" s="634"/>
      <c r="B152" s="635"/>
      <c r="C152" s="635"/>
      <c r="D152" s="635"/>
      <c r="E152" s="635"/>
      <c r="F152" s="636"/>
      <c r="G152" s="637" t="s">
        <v>663</v>
      </c>
      <c r="H152" s="638"/>
      <c r="I152" s="638"/>
      <c r="J152" s="638"/>
      <c r="K152" s="638"/>
      <c r="L152" s="638"/>
      <c r="M152" s="638"/>
      <c r="N152" s="638"/>
      <c r="O152" s="638"/>
      <c r="P152" s="638"/>
      <c r="Q152" s="638"/>
      <c r="R152" s="638"/>
      <c r="S152" s="638"/>
      <c r="T152" s="638"/>
      <c r="U152" s="638"/>
      <c r="V152" s="638"/>
      <c r="W152" s="638"/>
      <c r="X152" s="638"/>
      <c r="Y152" s="638"/>
      <c r="Z152" s="638"/>
      <c r="AA152" s="638"/>
      <c r="AB152" s="639"/>
      <c r="AC152" s="637" t="s">
        <v>666</v>
      </c>
      <c r="AD152" s="638"/>
      <c r="AE152" s="638"/>
      <c r="AF152" s="638"/>
      <c r="AG152" s="638"/>
      <c r="AH152" s="638"/>
      <c r="AI152" s="638"/>
      <c r="AJ152" s="638"/>
      <c r="AK152" s="638"/>
      <c r="AL152" s="638"/>
      <c r="AM152" s="638"/>
      <c r="AN152" s="638"/>
      <c r="AO152" s="638"/>
      <c r="AP152" s="638"/>
      <c r="AQ152" s="638"/>
      <c r="AR152" s="638"/>
      <c r="AS152" s="638"/>
      <c r="AT152" s="638"/>
      <c r="AU152" s="638"/>
      <c r="AV152" s="638"/>
      <c r="AW152" s="638"/>
      <c r="AX152" s="640"/>
      <c r="AY152">
        <f>COUNTA($G$154,$AC$154)</f>
        <v>2</v>
      </c>
    </row>
    <row r="153" spans="1:51" ht="24.75" customHeight="1" x14ac:dyDescent="0.15">
      <c r="A153" s="634"/>
      <c r="B153" s="635"/>
      <c r="C153" s="635"/>
      <c r="D153" s="635"/>
      <c r="E153" s="635"/>
      <c r="F153" s="636"/>
      <c r="G153" s="129" t="s">
        <v>15</v>
      </c>
      <c r="H153" s="641"/>
      <c r="I153" s="641"/>
      <c r="J153" s="641"/>
      <c r="K153" s="641"/>
      <c r="L153" s="642" t="s">
        <v>16</v>
      </c>
      <c r="M153" s="641"/>
      <c r="N153" s="641"/>
      <c r="O153" s="641"/>
      <c r="P153" s="641"/>
      <c r="Q153" s="641"/>
      <c r="R153" s="641"/>
      <c r="S153" s="641"/>
      <c r="T153" s="641"/>
      <c r="U153" s="641"/>
      <c r="V153" s="641"/>
      <c r="W153" s="641"/>
      <c r="X153" s="643"/>
      <c r="Y153" s="644" t="s">
        <v>17</v>
      </c>
      <c r="Z153" s="645"/>
      <c r="AA153" s="645"/>
      <c r="AB153" s="646"/>
      <c r="AC153" s="129" t="s">
        <v>15</v>
      </c>
      <c r="AD153" s="641"/>
      <c r="AE153" s="641"/>
      <c r="AF153" s="641"/>
      <c r="AG153" s="641"/>
      <c r="AH153" s="642" t="s">
        <v>16</v>
      </c>
      <c r="AI153" s="641"/>
      <c r="AJ153" s="641"/>
      <c r="AK153" s="641"/>
      <c r="AL153" s="641"/>
      <c r="AM153" s="641"/>
      <c r="AN153" s="641"/>
      <c r="AO153" s="641"/>
      <c r="AP153" s="641"/>
      <c r="AQ153" s="641"/>
      <c r="AR153" s="641"/>
      <c r="AS153" s="641"/>
      <c r="AT153" s="643"/>
      <c r="AU153" s="644" t="s">
        <v>17</v>
      </c>
      <c r="AV153" s="645"/>
      <c r="AW153" s="645"/>
      <c r="AX153" s="647"/>
      <c r="AY153">
        <f>$AY$152</f>
        <v>2</v>
      </c>
    </row>
    <row r="154" spans="1:51" s="16" customFormat="1" ht="24.75" customHeight="1" x14ac:dyDescent="0.15">
      <c r="A154" s="634"/>
      <c r="B154" s="635"/>
      <c r="C154" s="635"/>
      <c r="D154" s="635"/>
      <c r="E154" s="635"/>
      <c r="F154" s="636"/>
      <c r="G154" s="648" t="s">
        <v>664</v>
      </c>
      <c r="H154" s="649"/>
      <c r="I154" s="649"/>
      <c r="J154" s="649"/>
      <c r="K154" s="650"/>
      <c r="L154" s="651" t="s">
        <v>665</v>
      </c>
      <c r="M154" s="652"/>
      <c r="N154" s="652"/>
      <c r="O154" s="652"/>
      <c r="P154" s="652"/>
      <c r="Q154" s="652"/>
      <c r="R154" s="652"/>
      <c r="S154" s="652"/>
      <c r="T154" s="652"/>
      <c r="U154" s="652"/>
      <c r="V154" s="652"/>
      <c r="W154" s="652"/>
      <c r="X154" s="653"/>
      <c r="Y154" s="654">
        <v>42</v>
      </c>
      <c r="Z154" s="655"/>
      <c r="AA154" s="655"/>
      <c r="AB154" s="656"/>
      <c r="AC154" s="648" t="s">
        <v>668</v>
      </c>
      <c r="AD154" s="649"/>
      <c r="AE154" s="649"/>
      <c r="AF154" s="649"/>
      <c r="AG154" s="650"/>
      <c r="AH154" s="651" t="s">
        <v>667</v>
      </c>
      <c r="AI154" s="652"/>
      <c r="AJ154" s="652"/>
      <c r="AK154" s="652"/>
      <c r="AL154" s="652"/>
      <c r="AM154" s="652"/>
      <c r="AN154" s="652"/>
      <c r="AO154" s="652"/>
      <c r="AP154" s="652"/>
      <c r="AQ154" s="652"/>
      <c r="AR154" s="652"/>
      <c r="AS154" s="652"/>
      <c r="AT154" s="653"/>
      <c r="AU154" s="654">
        <v>13</v>
      </c>
      <c r="AV154" s="655"/>
      <c r="AW154" s="655"/>
      <c r="AX154" s="657"/>
      <c r="AY154">
        <f>$AY$152</f>
        <v>2</v>
      </c>
    </row>
    <row r="155" spans="1:51" ht="24.75" customHeight="1" x14ac:dyDescent="0.15">
      <c r="A155" s="634"/>
      <c r="B155" s="635"/>
      <c r="C155" s="635"/>
      <c r="D155" s="635"/>
      <c r="E155" s="635"/>
      <c r="F155" s="636"/>
      <c r="G155" s="658" t="s">
        <v>18</v>
      </c>
      <c r="H155" s="659"/>
      <c r="I155" s="659"/>
      <c r="J155" s="659"/>
      <c r="K155" s="659"/>
      <c r="L155" s="660"/>
      <c r="M155" s="661"/>
      <c r="N155" s="661"/>
      <c r="O155" s="661"/>
      <c r="P155" s="661"/>
      <c r="Q155" s="661"/>
      <c r="R155" s="661"/>
      <c r="S155" s="661"/>
      <c r="T155" s="661"/>
      <c r="U155" s="661"/>
      <c r="V155" s="661"/>
      <c r="W155" s="661"/>
      <c r="X155" s="662"/>
      <c r="Y155" s="663">
        <f>SUM(Y154:AB154)</f>
        <v>42</v>
      </c>
      <c r="Z155" s="664"/>
      <c r="AA155" s="664"/>
      <c r="AB155" s="665"/>
      <c r="AC155" s="658" t="s">
        <v>18</v>
      </c>
      <c r="AD155" s="659"/>
      <c r="AE155" s="659"/>
      <c r="AF155" s="659"/>
      <c r="AG155" s="659"/>
      <c r="AH155" s="660"/>
      <c r="AI155" s="661"/>
      <c r="AJ155" s="661"/>
      <c r="AK155" s="661"/>
      <c r="AL155" s="661"/>
      <c r="AM155" s="661"/>
      <c r="AN155" s="661"/>
      <c r="AO155" s="661"/>
      <c r="AP155" s="661"/>
      <c r="AQ155" s="661"/>
      <c r="AR155" s="661"/>
      <c r="AS155" s="661"/>
      <c r="AT155" s="662"/>
      <c r="AU155" s="663">
        <f>SUM(AU154:AX154)</f>
        <v>13</v>
      </c>
      <c r="AV155" s="664"/>
      <c r="AW155" s="664"/>
      <c r="AX155" s="666"/>
      <c r="AY155">
        <f>$AY$152</f>
        <v>2</v>
      </c>
    </row>
    <row r="156" spans="1:51" ht="24.75" customHeight="1" thickBot="1" x14ac:dyDescent="0.2">
      <c r="A156" s="667" t="s">
        <v>559</v>
      </c>
      <c r="B156" s="668"/>
      <c r="C156" s="668"/>
      <c r="D156" s="668"/>
      <c r="E156" s="668"/>
      <c r="F156" s="668"/>
      <c r="G156" s="668"/>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9"/>
      <c r="AL156" s="670" t="s">
        <v>221</v>
      </c>
      <c r="AM156" s="671"/>
      <c r="AN156" s="671"/>
      <c r="AO156" s="84" t="s">
        <v>662</v>
      </c>
      <c r="AP156" s="21"/>
      <c r="AQ156" s="21"/>
      <c r="AR156" s="21"/>
      <c r="AS156" s="21"/>
      <c r="AT156" s="21"/>
      <c r="AU156" s="21"/>
      <c r="AV156" s="21"/>
      <c r="AW156" s="21"/>
      <c r="AX156" s="22"/>
      <c r="AY156">
        <f>COUNTIF($AO$156,"☑")</f>
        <v>1</v>
      </c>
    </row>
    <row r="157" spans="1:51" ht="24.75" customHeight="1" x14ac:dyDescent="0.15">
      <c r="A157" s="4"/>
      <c r="B157" s="4"/>
      <c r="C157" s="4"/>
      <c r="D157" s="4"/>
      <c r="E157" s="4"/>
      <c r="F157" s="4"/>
      <c r="G157" s="7"/>
      <c r="H157" s="7"/>
      <c r="I157" s="7"/>
      <c r="J157" s="7"/>
      <c r="K157" s="7"/>
      <c r="L157" s="3"/>
      <c r="M157" s="7"/>
      <c r="N157" s="7"/>
      <c r="O157" s="7"/>
      <c r="P157" s="7"/>
      <c r="Q157" s="7"/>
      <c r="R157" s="7"/>
      <c r="S157" s="7"/>
      <c r="T157" s="7"/>
      <c r="U157" s="7"/>
      <c r="V157" s="7"/>
      <c r="W157" s="7"/>
      <c r="X157" s="7"/>
      <c r="Y157" s="8"/>
      <c r="Z157" s="8"/>
      <c r="AA157" s="8"/>
      <c r="AB157" s="8"/>
      <c r="AC157" s="7"/>
      <c r="AD157" s="7"/>
      <c r="AE157" s="7"/>
      <c r="AF157" s="7"/>
      <c r="AG157" s="7"/>
      <c r="AH157" s="3"/>
      <c r="AI157" s="7"/>
      <c r="AJ157" s="7"/>
      <c r="AK157" s="7"/>
      <c r="AL157" s="7"/>
      <c r="AM157" s="7"/>
      <c r="AN157" s="7"/>
      <c r="AO157" s="7"/>
      <c r="AP157" s="7"/>
      <c r="AQ157" s="7"/>
      <c r="AR157" s="7"/>
      <c r="AS157" s="7"/>
      <c r="AT157" s="7"/>
      <c r="AU157" s="8"/>
      <c r="AV157" s="8"/>
      <c r="AW157" s="8"/>
      <c r="AX157" s="8"/>
    </row>
    <row r="158" spans="1:51" ht="24.75" customHeight="1" x14ac:dyDescent="0.15"/>
    <row r="159" spans="1:51" ht="24.75" customHeight="1" x14ac:dyDescent="0.15">
      <c r="A159" s="9"/>
      <c r="B159" s="1" t="s">
        <v>27</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1" ht="24.75" customHeight="1" x14ac:dyDescent="0.15">
      <c r="A160" s="9"/>
      <c r="B160" s="42" t="s">
        <v>230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59.25" customHeight="1" x14ac:dyDescent="0.15">
      <c r="A161" s="672"/>
      <c r="B161" s="672"/>
      <c r="C161" s="672" t="s">
        <v>24</v>
      </c>
      <c r="D161" s="672"/>
      <c r="E161" s="672"/>
      <c r="F161" s="672"/>
      <c r="G161" s="672"/>
      <c r="H161" s="672"/>
      <c r="I161" s="672"/>
      <c r="J161" s="673" t="s">
        <v>193</v>
      </c>
      <c r="K161" s="139"/>
      <c r="L161" s="139"/>
      <c r="M161" s="139"/>
      <c r="N161" s="139"/>
      <c r="O161" s="139"/>
      <c r="P161" s="674" t="s">
        <v>25</v>
      </c>
      <c r="Q161" s="674"/>
      <c r="R161" s="674"/>
      <c r="S161" s="674"/>
      <c r="T161" s="674"/>
      <c r="U161" s="674"/>
      <c r="V161" s="674"/>
      <c r="W161" s="674"/>
      <c r="X161" s="674"/>
      <c r="Y161" s="675" t="s">
        <v>192</v>
      </c>
      <c r="Z161" s="676"/>
      <c r="AA161" s="676"/>
      <c r="AB161" s="676"/>
      <c r="AC161" s="673" t="s">
        <v>220</v>
      </c>
      <c r="AD161" s="673"/>
      <c r="AE161" s="673"/>
      <c r="AF161" s="673"/>
      <c r="AG161" s="673"/>
      <c r="AH161" s="675" t="s">
        <v>235</v>
      </c>
      <c r="AI161" s="672"/>
      <c r="AJ161" s="672"/>
      <c r="AK161" s="672"/>
      <c r="AL161" s="672" t="s">
        <v>19</v>
      </c>
      <c r="AM161" s="672"/>
      <c r="AN161" s="672"/>
      <c r="AO161" s="677"/>
      <c r="AP161" s="678" t="s">
        <v>194</v>
      </c>
      <c r="AQ161" s="678"/>
      <c r="AR161" s="678"/>
      <c r="AS161" s="678"/>
      <c r="AT161" s="678"/>
      <c r="AU161" s="678"/>
      <c r="AV161" s="678"/>
      <c r="AW161" s="678"/>
      <c r="AX161" s="678"/>
    </row>
    <row r="162" spans="1:51" ht="30" customHeight="1" x14ac:dyDescent="0.15">
      <c r="A162" s="679">
        <v>1</v>
      </c>
      <c r="B162" s="679">
        <v>1</v>
      </c>
      <c r="C162" s="680" t="s">
        <v>637</v>
      </c>
      <c r="D162" s="681"/>
      <c r="E162" s="681"/>
      <c r="F162" s="681"/>
      <c r="G162" s="681"/>
      <c r="H162" s="681"/>
      <c r="I162" s="681"/>
      <c r="J162" s="682">
        <v>7010001068319</v>
      </c>
      <c r="K162" s="683"/>
      <c r="L162" s="683"/>
      <c r="M162" s="683"/>
      <c r="N162" s="683"/>
      <c r="O162" s="683"/>
      <c r="P162" s="684" t="s">
        <v>638</v>
      </c>
      <c r="Q162" s="684"/>
      <c r="R162" s="684"/>
      <c r="S162" s="684"/>
      <c r="T162" s="684"/>
      <c r="U162" s="684"/>
      <c r="V162" s="684"/>
      <c r="W162" s="684"/>
      <c r="X162" s="684"/>
      <c r="Y162" s="685">
        <v>8</v>
      </c>
      <c r="Z162" s="686"/>
      <c r="AA162" s="686"/>
      <c r="AB162" s="687"/>
      <c r="AC162" s="688" t="s">
        <v>241</v>
      </c>
      <c r="AD162" s="689"/>
      <c r="AE162" s="689"/>
      <c r="AF162" s="689"/>
      <c r="AG162" s="689"/>
      <c r="AH162" s="690">
        <v>1</v>
      </c>
      <c r="AI162" s="691"/>
      <c r="AJ162" s="691"/>
      <c r="AK162" s="691"/>
      <c r="AL162" s="692" t="s">
        <v>639</v>
      </c>
      <c r="AM162" s="693"/>
      <c r="AN162" s="693"/>
      <c r="AO162" s="694"/>
      <c r="AP162" s="695" t="s">
        <v>640</v>
      </c>
      <c r="AQ162" s="695"/>
      <c r="AR162" s="695"/>
      <c r="AS162" s="695"/>
      <c r="AT162" s="695"/>
      <c r="AU162" s="695"/>
      <c r="AV162" s="695"/>
      <c r="AW162" s="695"/>
      <c r="AX162" s="695"/>
    </row>
    <row r="163" spans="1:51" ht="24.75" customHeight="1" x14ac:dyDescent="0.15">
      <c r="A163" s="47"/>
      <c r="B163" s="47"/>
      <c r="C163" s="47"/>
      <c r="D163" s="47"/>
      <c r="E163" s="47"/>
      <c r="F163" s="47"/>
      <c r="G163" s="47"/>
      <c r="H163" s="47"/>
      <c r="I163" s="47"/>
      <c r="J163" s="48"/>
      <c r="K163" s="48"/>
      <c r="L163" s="48"/>
      <c r="M163" s="48"/>
      <c r="N163" s="48"/>
      <c r="O163" s="48"/>
      <c r="P163" s="49"/>
      <c r="Q163" s="49"/>
      <c r="R163" s="49"/>
      <c r="S163" s="49"/>
      <c r="T163" s="49"/>
      <c r="U163" s="49"/>
      <c r="V163" s="49"/>
      <c r="W163" s="49"/>
      <c r="X163" s="49"/>
      <c r="Y163" s="50"/>
      <c r="Z163" s="50"/>
      <c r="AA163" s="50"/>
      <c r="AB163" s="50"/>
      <c r="AC163" s="50"/>
      <c r="AD163" s="50"/>
      <c r="AE163" s="50"/>
      <c r="AF163" s="50"/>
      <c r="AG163" s="50"/>
      <c r="AH163" s="50"/>
      <c r="AI163" s="50"/>
      <c r="AJ163" s="50"/>
      <c r="AK163" s="50"/>
      <c r="AL163" s="50"/>
      <c r="AM163" s="50"/>
      <c r="AN163" s="50"/>
      <c r="AO163" s="50"/>
      <c r="AP163" s="49"/>
      <c r="AQ163" s="49"/>
      <c r="AR163" s="49"/>
      <c r="AS163" s="49"/>
      <c r="AT163" s="49"/>
      <c r="AU163" s="49"/>
      <c r="AV163" s="49"/>
      <c r="AW163" s="49"/>
      <c r="AX163" s="49"/>
      <c r="AY163">
        <f>COUNTA($C$166)</f>
        <v>1</v>
      </c>
    </row>
    <row r="164" spans="1:51" ht="24.75" customHeight="1" x14ac:dyDescent="0.15">
      <c r="A164" s="47"/>
      <c r="B164" s="51" t="s">
        <v>168</v>
      </c>
      <c r="C164" s="47"/>
      <c r="D164" s="47"/>
      <c r="E164" s="47"/>
      <c r="F164" s="47"/>
      <c r="G164" s="47"/>
      <c r="H164" s="47"/>
      <c r="I164" s="47"/>
      <c r="J164" s="47"/>
      <c r="K164" s="47"/>
      <c r="L164" s="47"/>
      <c r="M164" s="47"/>
      <c r="N164" s="47"/>
      <c r="O164" s="47"/>
      <c r="P164" s="52"/>
      <c r="Q164" s="52"/>
      <c r="R164" s="52"/>
      <c r="S164" s="52"/>
      <c r="T164" s="52"/>
      <c r="U164" s="52"/>
      <c r="V164" s="52"/>
      <c r="W164" s="52"/>
      <c r="X164" s="52"/>
      <c r="Y164" s="53"/>
      <c r="Z164" s="53"/>
      <c r="AA164" s="53"/>
      <c r="AB164" s="53"/>
      <c r="AC164" s="53"/>
      <c r="AD164" s="53"/>
      <c r="AE164" s="53"/>
      <c r="AF164" s="53"/>
      <c r="AG164" s="53"/>
      <c r="AH164" s="53"/>
      <c r="AI164" s="53"/>
      <c r="AJ164" s="53"/>
      <c r="AK164" s="53"/>
      <c r="AL164" s="53"/>
      <c r="AM164" s="53"/>
      <c r="AN164" s="53"/>
      <c r="AO164" s="53"/>
      <c r="AP164" s="52"/>
      <c r="AQ164" s="52"/>
      <c r="AR164" s="52"/>
      <c r="AS164" s="52"/>
      <c r="AT164" s="52"/>
      <c r="AU164" s="52"/>
      <c r="AV164" s="52"/>
      <c r="AW164" s="52"/>
      <c r="AX164" s="52"/>
      <c r="AY164">
        <f>$AY$163</f>
        <v>1</v>
      </c>
    </row>
    <row r="165" spans="1:51" ht="59.25" customHeight="1" x14ac:dyDescent="0.15">
      <c r="A165" s="672"/>
      <c r="B165" s="672"/>
      <c r="C165" s="672" t="s">
        <v>24</v>
      </c>
      <c r="D165" s="672"/>
      <c r="E165" s="672"/>
      <c r="F165" s="672"/>
      <c r="G165" s="672"/>
      <c r="H165" s="672"/>
      <c r="I165" s="672"/>
      <c r="J165" s="673" t="s">
        <v>193</v>
      </c>
      <c r="K165" s="139"/>
      <c r="L165" s="139"/>
      <c r="M165" s="139"/>
      <c r="N165" s="139"/>
      <c r="O165" s="139"/>
      <c r="P165" s="674" t="s">
        <v>25</v>
      </c>
      <c r="Q165" s="674"/>
      <c r="R165" s="674"/>
      <c r="S165" s="674"/>
      <c r="T165" s="674"/>
      <c r="U165" s="674"/>
      <c r="V165" s="674"/>
      <c r="W165" s="674"/>
      <c r="X165" s="674"/>
      <c r="Y165" s="675" t="s">
        <v>192</v>
      </c>
      <c r="Z165" s="676"/>
      <c r="AA165" s="676"/>
      <c r="AB165" s="676"/>
      <c r="AC165" s="673" t="s">
        <v>220</v>
      </c>
      <c r="AD165" s="673"/>
      <c r="AE165" s="673"/>
      <c r="AF165" s="673"/>
      <c r="AG165" s="673"/>
      <c r="AH165" s="675" t="s">
        <v>235</v>
      </c>
      <c r="AI165" s="672"/>
      <c r="AJ165" s="672"/>
      <c r="AK165" s="672"/>
      <c r="AL165" s="672" t="s">
        <v>19</v>
      </c>
      <c r="AM165" s="672"/>
      <c r="AN165" s="672"/>
      <c r="AO165" s="677"/>
      <c r="AP165" s="678" t="s">
        <v>194</v>
      </c>
      <c r="AQ165" s="678"/>
      <c r="AR165" s="678"/>
      <c r="AS165" s="678"/>
      <c r="AT165" s="678"/>
      <c r="AU165" s="678"/>
      <c r="AV165" s="678"/>
      <c r="AW165" s="678"/>
      <c r="AX165" s="678"/>
      <c r="AY165">
        <f>$AY$163</f>
        <v>1</v>
      </c>
    </row>
    <row r="166" spans="1:51" ht="54" customHeight="1" x14ac:dyDescent="0.15">
      <c r="A166" s="679">
        <v>1</v>
      </c>
      <c r="B166" s="679">
        <v>1</v>
      </c>
      <c r="C166" s="681" t="s">
        <v>641</v>
      </c>
      <c r="D166" s="681"/>
      <c r="E166" s="681"/>
      <c r="F166" s="681"/>
      <c r="G166" s="681"/>
      <c r="H166" s="681"/>
      <c r="I166" s="681"/>
      <c r="J166" s="682">
        <v>6360001006368</v>
      </c>
      <c r="K166" s="683"/>
      <c r="L166" s="683"/>
      <c r="M166" s="683"/>
      <c r="N166" s="683"/>
      <c r="O166" s="683"/>
      <c r="P166" s="684" t="s">
        <v>626</v>
      </c>
      <c r="Q166" s="684"/>
      <c r="R166" s="684"/>
      <c r="S166" s="684"/>
      <c r="T166" s="684"/>
      <c r="U166" s="684"/>
      <c r="V166" s="684"/>
      <c r="W166" s="684"/>
      <c r="X166" s="684"/>
      <c r="Y166" s="685">
        <v>73</v>
      </c>
      <c r="Z166" s="686"/>
      <c r="AA166" s="686"/>
      <c r="AB166" s="687"/>
      <c r="AC166" s="688" t="s">
        <v>236</v>
      </c>
      <c r="AD166" s="689"/>
      <c r="AE166" s="689"/>
      <c r="AF166" s="689"/>
      <c r="AG166" s="689"/>
      <c r="AH166" s="690">
        <v>2</v>
      </c>
      <c r="AI166" s="691"/>
      <c r="AJ166" s="691"/>
      <c r="AK166" s="691"/>
      <c r="AL166" s="692" t="s">
        <v>639</v>
      </c>
      <c r="AM166" s="693"/>
      <c r="AN166" s="693"/>
      <c r="AO166" s="694"/>
      <c r="AP166" s="695" t="s">
        <v>640</v>
      </c>
      <c r="AQ166" s="695"/>
      <c r="AR166" s="695"/>
      <c r="AS166" s="695"/>
      <c r="AT166" s="695"/>
      <c r="AU166" s="695"/>
      <c r="AV166" s="695"/>
      <c r="AW166" s="695"/>
      <c r="AX166" s="695"/>
      <c r="AY166">
        <f>$AY$163</f>
        <v>1</v>
      </c>
    </row>
    <row r="167" spans="1:51" ht="24.75" customHeight="1" x14ac:dyDescent="0.15">
      <c r="A167" s="54"/>
      <c r="B167" s="54"/>
      <c r="C167" s="54"/>
      <c r="D167" s="54"/>
      <c r="E167" s="54"/>
      <c r="F167" s="54"/>
      <c r="G167" s="54"/>
      <c r="H167" s="54"/>
      <c r="I167" s="54"/>
      <c r="J167" s="54"/>
      <c r="K167" s="54"/>
      <c r="L167" s="54"/>
      <c r="M167" s="54"/>
      <c r="N167" s="54"/>
      <c r="O167" s="54"/>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f>COUNTA($C$170)</f>
        <v>1</v>
      </c>
    </row>
    <row r="168" spans="1:51" ht="24.75" customHeight="1" x14ac:dyDescent="0.15">
      <c r="A168" s="47"/>
      <c r="B168" s="51" t="s">
        <v>211</v>
      </c>
      <c r="C168" s="47"/>
      <c r="D168" s="47"/>
      <c r="E168" s="47"/>
      <c r="F168" s="47"/>
      <c r="G168" s="47"/>
      <c r="H168" s="47"/>
      <c r="I168" s="47"/>
      <c r="J168" s="47"/>
      <c r="K168" s="47"/>
      <c r="L168" s="47"/>
      <c r="M168" s="47"/>
      <c r="N168" s="47"/>
      <c r="O168" s="47"/>
      <c r="P168" s="52"/>
      <c r="Q168" s="52"/>
      <c r="R168" s="52"/>
      <c r="S168" s="52"/>
      <c r="T168" s="52"/>
      <c r="U168" s="52"/>
      <c r="V168" s="52"/>
      <c r="W168" s="52"/>
      <c r="X168" s="52"/>
      <c r="Y168" s="53"/>
      <c r="Z168" s="53"/>
      <c r="AA168" s="53"/>
      <c r="AB168" s="53"/>
      <c r="AC168" s="53"/>
      <c r="AD168" s="53"/>
      <c r="AE168" s="53"/>
      <c r="AF168" s="53"/>
      <c r="AG168" s="53"/>
      <c r="AH168" s="53"/>
      <c r="AI168" s="53"/>
      <c r="AJ168" s="53"/>
      <c r="AK168" s="53"/>
      <c r="AL168" s="53"/>
      <c r="AM168" s="53"/>
      <c r="AN168" s="53"/>
      <c r="AO168" s="53"/>
      <c r="AP168" s="52"/>
      <c r="AQ168" s="52"/>
      <c r="AR168" s="52"/>
      <c r="AS168" s="52"/>
      <c r="AT168" s="52"/>
      <c r="AU168" s="52"/>
      <c r="AV168" s="52"/>
      <c r="AW168" s="52"/>
      <c r="AX168" s="52"/>
      <c r="AY168">
        <f>$AY$167</f>
        <v>1</v>
      </c>
    </row>
    <row r="169" spans="1:51" ht="59.25" customHeight="1" x14ac:dyDescent="0.15">
      <c r="A169" s="672"/>
      <c r="B169" s="672"/>
      <c r="C169" s="672" t="s">
        <v>24</v>
      </c>
      <c r="D169" s="672"/>
      <c r="E169" s="672"/>
      <c r="F169" s="672"/>
      <c r="G169" s="672"/>
      <c r="H169" s="672"/>
      <c r="I169" s="672"/>
      <c r="J169" s="673" t="s">
        <v>193</v>
      </c>
      <c r="K169" s="139"/>
      <c r="L169" s="139"/>
      <c r="M169" s="139"/>
      <c r="N169" s="139"/>
      <c r="O169" s="139"/>
      <c r="P169" s="674" t="s">
        <v>25</v>
      </c>
      <c r="Q169" s="674"/>
      <c r="R169" s="674"/>
      <c r="S169" s="674"/>
      <c r="T169" s="674"/>
      <c r="U169" s="674"/>
      <c r="V169" s="674"/>
      <c r="W169" s="674"/>
      <c r="X169" s="674"/>
      <c r="Y169" s="675" t="s">
        <v>192</v>
      </c>
      <c r="Z169" s="676"/>
      <c r="AA169" s="676"/>
      <c r="AB169" s="676"/>
      <c r="AC169" s="673" t="s">
        <v>220</v>
      </c>
      <c r="AD169" s="673"/>
      <c r="AE169" s="673"/>
      <c r="AF169" s="673"/>
      <c r="AG169" s="673"/>
      <c r="AH169" s="675" t="s">
        <v>235</v>
      </c>
      <c r="AI169" s="672"/>
      <c r="AJ169" s="672"/>
      <c r="AK169" s="672"/>
      <c r="AL169" s="672" t="s">
        <v>19</v>
      </c>
      <c r="AM169" s="672"/>
      <c r="AN169" s="672"/>
      <c r="AO169" s="677"/>
      <c r="AP169" s="678" t="s">
        <v>194</v>
      </c>
      <c r="AQ169" s="678"/>
      <c r="AR169" s="678"/>
      <c r="AS169" s="678"/>
      <c r="AT169" s="678"/>
      <c r="AU169" s="678"/>
      <c r="AV169" s="678"/>
      <c r="AW169" s="678"/>
      <c r="AX169" s="678"/>
      <c r="AY169">
        <f>$AY$167</f>
        <v>1</v>
      </c>
    </row>
    <row r="170" spans="1:51" ht="55.5" customHeight="1" x14ac:dyDescent="0.15">
      <c r="A170" s="679">
        <v>1</v>
      </c>
      <c r="B170" s="679">
        <v>1</v>
      </c>
      <c r="C170" s="681" t="s">
        <v>642</v>
      </c>
      <c r="D170" s="681"/>
      <c r="E170" s="681"/>
      <c r="F170" s="681"/>
      <c r="G170" s="681"/>
      <c r="H170" s="681"/>
      <c r="I170" s="681"/>
      <c r="J170" s="682">
        <v>2360001001488</v>
      </c>
      <c r="K170" s="683"/>
      <c r="L170" s="683"/>
      <c r="M170" s="683"/>
      <c r="N170" s="683"/>
      <c r="O170" s="683"/>
      <c r="P170" s="684" t="s">
        <v>643</v>
      </c>
      <c r="Q170" s="684"/>
      <c r="R170" s="684"/>
      <c r="S170" s="684"/>
      <c r="T170" s="684"/>
      <c r="U170" s="684"/>
      <c r="V170" s="684"/>
      <c r="W170" s="684"/>
      <c r="X170" s="684"/>
      <c r="Y170" s="685">
        <v>32</v>
      </c>
      <c r="Z170" s="686"/>
      <c r="AA170" s="686"/>
      <c r="AB170" s="687"/>
      <c r="AC170" s="688" t="s">
        <v>236</v>
      </c>
      <c r="AD170" s="689"/>
      <c r="AE170" s="689"/>
      <c r="AF170" s="689"/>
      <c r="AG170" s="689"/>
      <c r="AH170" s="690">
        <v>5</v>
      </c>
      <c r="AI170" s="691"/>
      <c r="AJ170" s="691"/>
      <c r="AK170" s="691"/>
      <c r="AL170" s="692" t="s">
        <v>639</v>
      </c>
      <c r="AM170" s="693"/>
      <c r="AN170" s="693"/>
      <c r="AO170" s="694"/>
      <c r="AP170" s="695" t="s">
        <v>640</v>
      </c>
      <c r="AQ170" s="695"/>
      <c r="AR170" s="695"/>
      <c r="AS170" s="695"/>
      <c r="AT170" s="695"/>
      <c r="AU170" s="695"/>
      <c r="AV170" s="695"/>
      <c r="AW170" s="695"/>
      <c r="AX170" s="695"/>
      <c r="AY170">
        <f>$AY$167</f>
        <v>1</v>
      </c>
    </row>
    <row r="171" spans="1:51" ht="24.75" customHeight="1" x14ac:dyDescent="0.15">
      <c r="A171" s="54"/>
      <c r="B171" s="54"/>
      <c r="C171" s="54"/>
      <c r="D171" s="54"/>
      <c r="E171" s="54"/>
      <c r="F171" s="54"/>
      <c r="G171" s="54"/>
      <c r="H171" s="54"/>
      <c r="I171" s="54"/>
      <c r="J171" s="54"/>
      <c r="K171" s="54"/>
      <c r="L171" s="54"/>
      <c r="M171" s="54"/>
      <c r="N171" s="54"/>
      <c r="O171" s="54"/>
      <c r="P171" s="55"/>
      <c r="Q171" s="55"/>
      <c r="R171" s="55"/>
      <c r="S171" s="55"/>
      <c r="T171" s="55"/>
      <c r="U171" s="55"/>
      <c r="V171" s="55"/>
      <c r="W171" s="55"/>
      <c r="X171" s="55"/>
      <c r="Y171" s="56"/>
      <c r="Z171" s="56"/>
      <c r="AA171" s="56"/>
      <c r="AB171" s="56"/>
      <c r="AC171" s="56"/>
      <c r="AD171" s="56"/>
      <c r="AE171" s="56"/>
      <c r="AF171" s="56"/>
      <c r="AG171" s="56"/>
      <c r="AH171" s="56"/>
      <c r="AI171" s="56"/>
      <c r="AJ171" s="56"/>
      <c r="AK171" s="56"/>
      <c r="AL171" s="56"/>
      <c r="AM171" s="56"/>
      <c r="AN171" s="56"/>
      <c r="AO171" s="56"/>
      <c r="AP171" s="55"/>
      <c r="AQ171" s="55"/>
      <c r="AR171" s="55"/>
      <c r="AS171" s="55"/>
      <c r="AT171" s="55"/>
      <c r="AU171" s="55"/>
      <c r="AV171" s="55"/>
      <c r="AW171" s="55"/>
      <c r="AX171" s="55"/>
      <c r="AY171">
        <f>COUNTA($C$174)</f>
        <v>1</v>
      </c>
    </row>
    <row r="172" spans="1:51" ht="24.75" customHeight="1" x14ac:dyDescent="0.15">
      <c r="A172" s="47"/>
      <c r="B172" s="51" t="s">
        <v>169</v>
      </c>
      <c r="C172" s="47"/>
      <c r="D172" s="47"/>
      <c r="E172" s="47"/>
      <c r="F172" s="47"/>
      <c r="G172" s="47"/>
      <c r="H172" s="47"/>
      <c r="I172" s="47"/>
      <c r="J172" s="47"/>
      <c r="K172" s="47"/>
      <c r="L172" s="47"/>
      <c r="M172" s="47"/>
      <c r="N172" s="47"/>
      <c r="O172" s="47"/>
      <c r="P172" s="52"/>
      <c r="Q172" s="52"/>
      <c r="R172" s="52"/>
      <c r="S172" s="52"/>
      <c r="T172" s="52"/>
      <c r="U172" s="52"/>
      <c r="V172" s="52"/>
      <c r="W172" s="52"/>
      <c r="X172" s="52"/>
      <c r="Y172" s="53"/>
      <c r="Z172" s="53"/>
      <c r="AA172" s="53"/>
      <c r="AB172" s="53"/>
      <c r="AC172" s="53"/>
      <c r="AD172" s="53"/>
      <c r="AE172" s="53"/>
      <c r="AF172" s="53"/>
      <c r="AG172" s="53"/>
      <c r="AH172" s="53"/>
      <c r="AI172" s="53"/>
      <c r="AJ172" s="53"/>
      <c r="AK172" s="53"/>
      <c r="AL172" s="53"/>
      <c r="AM172" s="53"/>
      <c r="AN172" s="53"/>
      <c r="AO172" s="53"/>
      <c r="AP172" s="52"/>
      <c r="AQ172" s="52"/>
      <c r="AR172" s="52"/>
      <c r="AS172" s="52"/>
      <c r="AT172" s="52"/>
      <c r="AU172" s="52"/>
      <c r="AV172" s="52"/>
      <c r="AW172" s="52"/>
      <c r="AX172" s="52"/>
      <c r="AY172">
        <f>$AY$171</f>
        <v>1</v>
      </c>
    </row>
    <row r="173" spans="1:51" ht="59.25" customHeight="1" x14ac:dyDescent="0.15">
      <c r="A173" s="672"/>
      <c r="B173" s="672"/>
      <c r="C173" s="672" t="s">
        <v>24</v>
      </c>
      <c r="D173" s="672"/>
      <c r="E173" s="672"/>
      <c r="F173" s="672"/>
      <c r="G173" s="672"/>
      <c r="H173" s="672"/>
      <c r="I173" s="672"/>
      <c r="J173" s="673" t="s">
        <v>193</v>
      </c>
      <c r="K173" s="139"/>
      <c r="L173" s="139"/>
      <c r="M173" s="139"/>
      <c r="N173" s="139"/>
      <c r="O173" s="139"/>
      <c r="P173" s="674" t="s">
        <v>25</v>
      </c>
      <c r="Q173" s="674"/>
      <c r="R173" s="674"/>
      <c r="S173" s="674"/>
      <c r="T173" s="674"/>
      <c r="U173" s="674"/>
      <c r="V173" s="674"/>
      <c r="W173" s="674"/>
      <c r="X173" s="674"/>
      <c r="Y173" s="675" t="s">
        <v>192</v>
      </c>
      <c r="Z173" s="676"/>
      <c r="AA173" s="676"/>
      <c r="AB173" s="676"/>
      <c r="AC173" s="673" t="s">
        <v>220</v>
      </c>
      <c r="AD173" s="673"/>
      <c r="AE173" s="673"/>
      <c r="AF173" s="673"/>
      <c r="AG173" s="673"/>
      <c r="AH173" s="675" t="s">
        <v>235</v>
      </c>
      <c r="AI173" s="672"/>
      <c r="AJ173" s="672"/>
      <c r="AK173" s="672"/>
      <c r="AL173" s="672" t="s">
        <v>19</v>
      </c>
      <c r="AM173" s="672"/>
      <c r="AN173" s="672"/>
      <c r="AO173" s="677"/>
      <c r="AP173" s="678" t="s">
        <v>194</v>
      </c>
      <c r="AQ173" s="678"/>
      <c r="AR173" s="678"/>
      <c r="AS173" s="678"/>
      <c r="AT173" s="678"/>
      <c r="AU173" s="678"/>
      <c r="AV173" s="678"/>
      <c r="AW173" s="678"/>
      <c r="AX173" s="678"/>
      <c r="AY173">
        <f>$AY$171</f>
        <v>1</v>
      </c>
    </row>
    <row r="174" spans="1:51" ht="50.1" customHeight="1" x14ac:dyDescent="0.15">
      <c r="A174" s="679">
        <v>1</v>
      </c>
      <c r="B174" s="679">
        <v>1</v>
      </c>
      <c r="C174" s="680" t="s">
        <v>644</v>
      </c>
      <c r="D174" s="681"/>
      <c r="E174" s="681"/>
      <c r="F174" s="681"/>
      <c r="G174" s="681"/>
      <c r="H174" s="681"/>
      <c r="I174" s="681"/>
      <c r="J174" s="682">
        <v>1360001007412</v>
      </c>
      <c r="K174" s="683"/>
      <c r="L174" s="683"/>
      <c r="M174" s="683"/>
      <c r="N174" s="683"/>
      <c r="O174" s="683"/>
      <c r="P174" s="684" t="s">
        <v>645</v>
      </c>
      <c r="Q174" s="684"/>
      <c r="R174" s="684"/>
      <c r="S174" s="684"/>
      <c r="T174" s="684"/>
      <c r="U174" s="684"/>
      <c r="V174" s="684"/>
      <c r="W174" s="684"/>
      <c r="X174" s="684"/>
      <c r="Y174" s="685">
        <v>281</v>
      </c>
      <c r="Z174" s="686"/>
      <c r="AA174" s="686"/>
      <c r="AB174" s="687"/>
      <c r="AC174" s="688" t="s">
        <v>236</v>
      </c>
      <c r="AD174" s="689"/>
      <c r="AE174" s="689"/>
      <c r="AF174" s="689"/>
      <c r="AG174" s="689"/>
      <c r="AH174" s="690">
        <v>3</v>
      </c>
      <c r="AI174" s="691"/>
      <c r="AJ174" s="691"/>
      <c r="AK174" s="691"/>
      <c r="AL174" s="692" t="s">
        <v>639</v>
      </c>
      <c r="AM174" s="693"/>
      <c r="AN174" s="693"/>
      <c r="AO174" s="694"/>
      <c r="AP174" s="695" t="s">
        <v>640</v>
      </c>
      <c r="AQ174" s="695"/>
      <c r="AR174" s="695"/>
      <c r="AS174" s="695"/>
      <c r="AT174" s="695"/>
      <c r="AU174" s="695"/>
      <c r="AV174" s="695"/>
      <c r="AW174" s="695"/>
      <c r="AX174" s="695"/>
      <c r="AY174">
        <f>$AY$171</f>
        <v>1</v>
      </c>
    </row>
    <row r="175" spans="1:51" ht="24.75" customHeight="1" x14ac:dyDescent="0.15">
      <c r="A175" s="54"/>
      <c r="B175" s="54"/>
      <c r="C175" s="54"/>
      <c r="D175" s="54"/>
      <c r="E175" s="54"/>
      <c r="F175" s="54"/>
      <c r="G175" s="54"/>
      <c r="H175" s="54"/>
      <c r="I175" s="54"/>
      <c r="J175" s="54"/>
      <c r="K175" s="54"/>
      <c r="L175" s="54"/>
      <c r="M175" s="54"/>
      <c r="N175" s="54"/>
      <c r="O175" s="54"/>
      <c r="P175" s="55"/>
      <c r="Q175" s="55"/>
      <c r="R175" s="55"/>
      <c r="S175" s="55"/>
      <c r="T175" s="55"/>
      <c r="U175" s="55"/>
      <c r="V175" s="55"/>
      <c r="W175" s="55"/>
      <c r="X175" s="55"/>
      <c r="Y175" s="56"/>
      <c r="Z175" s="56"/>
      <c r="AA175" s="56"/>
      <c r="AB175" s="56"/>
      <c r="AC175" s="56"/>
      <c r="AD175" s="56"/>
      <c r="AE175" s="56"/>
      <c r="AF175" s="56"/>
      <c r="AG175" s="56"/>
      <c r="AH175" s="56"/>
      <c r="AI175" s="56"/>
      <c r="AJ175" s="56"/>
      <c r="AK175" s="56"/>
      <c r="AL175" s="56"/>
      <c r="AM175" s="56"/>
      <c r="AN175" s="56"/>
      <c r="AO175" s="56"/>
      <c r="AP175" s="55"/>
      <c r="AQ175" s="55"/>
      <c r="AR175" s="55"/>
      <c r="AS175" s="55"/>
      <c r="AT175" s="55"/>
      <c r="AU175" s="55"/>
      <c r="AV175" s="55"/>
      <c r="AW175" s="55"/>
      <c r="AX175" s="55"/>
      <c r="AY175">
        <f>COUNTA($C$178)</f>
        <v>1</v>
      </c>
    </row>
    <row r="176" spans="1:51" ht="24.75" customHeight="1" x14ac:dyDescent="0.15">
      <c r="A176" s="47"/>
      <c r="B176" s="51" t="s">
        <v>170</v>
      </c>
      <c r="C176" s="47"/>
      <c r="D176" s="47"/>
      <c r="E176" s="47"/>
      <c r="F176" s="47"/>
      <c r="G176" s="47"/>
      <c r="H176" s="47"/>
      <c r="I176" s="47"/>
      <c r="J176" s="47"/>
      <c r="K176" s="47"/>
      <c r="L176" s="47"/>
      <c r="M176" s="47"/>
      <c r="N176" s="47"/>
      <c r="O176" s="47"/>
      <c r="P176" s="52"/>
      <c r="Q176" s="52"/>
      <c r="R176" s="52"/>
      <c r="S176" s="52"/>
      <c r="T176" s="52"/>
      <c r="U176" s="52"/>
      <c r="V176" s="52"/>
      <c r="W176" s="52"/>
      <c r="X176" s="52"/>
      <c r="Y176" s="53"/>
      <c r="Z176" s="53"/>
      <c r="AA176" s="53"/>
      <c r="AB176" s="53"/>
      <c r="AC176" s="53"/>
      <c r="AD176" s="53"/>
      <c r="AE176" s="53"/>
      <c r="AF176" s="53"/>
      <c r="AG176" s="53"/>
      <c r="AH176" s="53"/>
      <c r="AI176" s="53"/>
      <c r="AJ176" s="53"/>
      <c r="AK176" s="53"/>
      <c r="AL176" s="53"/>
      <c r="AM176" s="53"/>
      <c r="AN176" s="53"/>
      <c r="AO176" s="53"/>
      <c r="AP176" s="52"/>
      <c r="AQ176" s="52"/>
      <c r="AR176" s="52"/>
      <c r="AS176" s="52"/>
      <c r="AT176" s="52"/>
      <c r="AU176" s="52"/>
      <c r="AV176" s="52"/>
      <c r="AW176" s="52"/>
      <c r="AX176" s="52"/>
      <c r="AY176">
        <f>$AY$175</f>
        <v>1</v>
      </c>
    </row>
    <row r="177" spans="1:51" ht="59.25" customHeight="1" x14ac:dyDescent="0.15">
      <c r="A177" s="672"/>
      <c r="B177" s="672"/>
      <c r="C177" s="672" t="s">
        <v>24</v>
      </c>
      <c r="D177" s="672"/>
      <c r="E177" s="672"/>
      <c r="F177" s="672"/>
      <c r="G177" s="672"/>
      <c r="H177" s="672"/>
      <c r="I177" s="672"/>
      <c r="J177" s="673" t="s">
        <v>193</v>
      </c>
      <c r="K177" s="139"/>
      <c r="L177" s="139"/>
      <c r="M177" s="139"/>
      <c r="N177" s="139"/>
      <c r="O177" s="139"/>
      <c r="P177" s="674" t="s">
        <v>25</v>
      </c>
      <c r="Q177" s="674"/>
      <c r="R177" s="674"/>
      <c r="S177" s="674"/>
      <c r="T177" s="674"/>
      <c r="U177" s="674"/>
      <c r="V177" s="674"/>
      <c r="W177" s="674"/>
      <c r="X177" s="674"/>
      <c r="Y177" s="675" t="s">
        <v>192</v>
      </c>
      <c r="Z177" s="676"/>
      <c r="AA177" s="676"/>
      <c r="AB177" s="676"/>
      <c r="AC177" s="673" t="s">
        <v>220</v>
      </c>
      <c r="AD177" s="673"/>
      <c r="AE177" s="673"/>
      <c r="AF177" s="673"/>
      <c r="AG177" s="673"/>
      <c r="AH177" s="675" t="s">
        <v>235</v>
      </c>
      <c r="AI177" s="672"/>
      <c r="AJ177" s="672"/>
      <c r="AK177" s="672"/>
      <c r="AL177" s="672" t="s">
        <v>19</v>
      </c>
      <c r="AM177" s="672"/>
      <c r="AN177" s="672"/>
      <c r="AO177" s="677"/>
      <c r="AP177" s="678" t="s">
        <v>194</v>
      </c>
      <c r="AQ177" s="678"/>
      <c r="AR177" s="678"/>
      <c r="AS177" s="678"/>
      <c r="AT177" s="678"/>
      <c r="AU177" s="678"/>
      <c r="AV177" s="678"/>
      <c r="AW177" s="678"/>
      <c r="AX177" s="678"/>
      <c r="AY177">
        <f>$AY$175</f>
        <v>1</v>
      </c>
    </row>
    <row r="178" spans="1:51" ht="50.1" customHeight="1" x14ac:dyDescent="0.15">
      <c r="A178" s="679">
        <v>1</v>
      </c>
      <c r="B178" s="679">
        <v>1</v>
      </c>
      <c r="C178" s="681" t="s">
        <v>646</v>
      </c>
      <c r="D178" s="681"/>
      <c r="E178" s="681"/>
      <c r="F178" s="681"/>
      <c r="G178" s="681"/>
      <c r="H178" s="681"/>
      <c r="I178" s="681"/>
      <c r="J178" s="682">
        <v>5360005000590</v>
      </c>
      <c r="K178" s="683"/>
      <c r="L178" s="683"/>
      <c r="M178" s="683"/>
      <c r="N178" s="683"/>
      <c r="O178" s="683"/>
      <c r="P178" s="684" t="s">
        <v>647</v>
      </c>
      <c r="Q178" s="684"/>
      <c r="R178" s="684"/>
      <c r="S178" s="684"/>
      <c r="T178" s="684"/>
      <c r="U178" s="684"/>
      <c r="V178" s="684"/>
      <c r="W178" s="684"/>
      <c r="X178" s="684"/>
      <c r="Y178" s="685">
        <v>13</v>
      </c>
      <c r="Z178" s="686"/>
      <c r="AA178" s="686"/>
      <c r="AB178" s="687"/>
      <c r="AC178" s="688" t="s">
        <v>243</v>
      </c>
      <c r="AD178" s="689"/>
      <c r="AE178" s="689"/>
      <c r="AF178" s="689"/>
      <c r="AG178" s="689"/>
      <c r="AH178" s="690" t="s">
        <v>639</v>
      </c>
      <c r="AI178" s="691"/>
      <c r="AJ178" s="691"/>
      <c r="AK178" s="691"/>
      <c r="AL178" s="692" t="s">
        <v>639</v>
      </c>
      <c r="AM178" s="693"/>
      <c r="AN178" s="693"/>
      <c r="AO178" s="694"/>
      <c r="AP178" s="695" t="s">
        <v>640</v>
      </c>
      <c r="AQ178" s="695"/>
      <c r="AR178" s="695"/>
      <c r="AS178" s="695"/>
      <c r="AT178" s="695"/>
      <c r="AU178" s="695"/>
      <c r="AV178" s="695"/>
      <c r="AW178" s="695"/>
      <c r="AX178" s="695"/>
      <c r="AY178">
        <f>$AY$175</f>
        <v>1</v>
      </c>
    </row>
    <row r="179" spans="1:51" ht="24.75" customHeight="1" x14ac:dyDescent="0.15">
      <c r="A179" s="54"/>
      <c r="B179" s="54"/>
      <c r="C179" s="54"/>
      <c r="D179" s="54"/>
      <c r="E179" s="54"/>
      <c r="F179" s="54"/>
      <c r="G179" s="54"/>
      <c r="H179" s="54"/>
      <c r="I179" s="54"/>
      <c r="J179" s="54"/>
      <c r="K179" s="54"/>
      <c r="L179" s="54"/>
      <c r="M179" s="54"/>
      <c r="N179" s="54"/>
      <c r="O179" s="54"/>
      <c r="P179" s="55"/>
      <c r="Q179" s="55"/>
      <c r="R179" s="55"/>
      <c r="S179" s="55"/>
      <c r="T179" s="55"/>
      <c r="U179" s="55"/>
      <c r="V179" s="55"/>
      <c r="W179" s="55"/>
      <c r="X179" s="55"/>
      <c r="Y179" s="56"/>
      <c r="Z179" s="56"/>
      <c r="AA179" s="56"/>
      <c r="AB179" s="56"/>
      <c r="AC179" s="56"/>
      <c r="AD179" s="56"/>
      <c r="AE179" s="56"/>
      <c r="AF179" s="56"/>
      <c r="AG179" s="56"/>
      <c r="AH179" s="56"/>
      <c r="AI179" s="56"/>
      <c r="AJ179" s="56"/>
      <c r="AK179" s="56"/>
      <c r="AL179" s="56"/>
      <c r="AM179" s="56"/>
      <c r="AN179" s="56"/>
      <c r="AO179" s="56"/>
      <c r="AP179" s="55"/>
      <c r="AQ179" s="55"/>
      <c r="AR179" s="55"/>
      <c r="AS179" s="55"/>
      <c r="AT179" s="55"/>
      <c r="AU179" s="55"/>
      <c r="AV179" s="55"/>
      <c r="AW179" s="55"/>
      <c r="AX179" s="55"/>
      <c r="AY179">
        <f>COUNTA($C$182)</f>
        <v>1</v>
      </c>
    </row>
    <row r="180" spans="1:51" ht="24.75" customHeight="1" x14ac:dyDescent="0.15">
      <c r="A180" s="47"/>
      <c r="B180" s="51" t="s">
        <v>171</v>
      </c>
      <c r="C180" s="47"/>
      <c r="D180" s="47"/>
      <c r="E180" s="47"/>
      <c r="F180" s="47"/>
      <c r="G180" s="47"/>
      <c r="H180" s="47"/>
      <c r="I180" s="47"/>
      <c r="J180" s="47"/>
      <c r="K180" s="47"/>
      <c r="L180" s="47"/>
      <c r="M180" s="47"/>
      <c r="N180" s="47"/>
      <c r="O180" s="47"/>
      <c r="P180" s="52"/>
      <c r="Q180" s="52"/>
      <c r="R180" s="52"/>
      <c r="S180" s="52"/>
      <c r="T180" s="52"/>
      <c r="U180" s="52"/>
      <c r="V180" s="52"/>
      <c r="W180" s="52"/>
      <c r="X180" s="52"/>
      <c r="Y180" s="53"/>
      <c r="Z180" s="53"/>
      <c r="AA180" s="53"/>
      <c r="AB180" s="53"/>
      <c r="AC180" s="53"/>
      <c r="AD180" s="53"/>
      <c r="AE180" s="53"/>
      <c r="AF180" s="53"/>
      <c r="AG180" s="53"/>
      <c r="AH180" s="53"/>
      <c r="AI180" s="53"/>
      <c r="AJ180" s="53"/>
      <c r="AK180" s="53"/>
      <c r="AL180" s="53"/>
      <c r="AM180" s="53"/>
      <c r="AN180" s="53"/>
      <c r="AO180" s="53"/>
      <c r="AP180" s="52"/>
      <c r="AQ180" s="52"/>
      <c r="AR180" s="52"/>
      <c r="AS180" s="52"/>
      <c r="AT180" s="52"/>
      <c r="AU180" s="52"/>
      <c r="AV180" s="52"/>
      <c r="AW180" s="52"/>
      <c r="AX180" s="52"/>
      <c r="AY180">
        <f>$AY$179</f>
        <v>1</v>
      </c>
    </row>
    <row r="181" spans="1:51" ht="59.25" customHeight="1" x14ac:dyDescent="0.15">
      <c r="A181" s="672"/>
      <c r="B181" s="672"/>
      <c r="C181" s="672" t="s">
        <v>24</v>
      </c>
      <c r="D181" s="672"/>
      <c r="E181" s="672"/>
      <c r="F181" s="672"/>
      <c r="G181" s="672"/>
      <c r="H181" s="672"/>
      <c r="I181" s="672"/>
      <c r="J181" s="673" t="s">
        <v>193</v>
      </c>
      <c r="K181" s="139"/>
      <c r="L181" s="139"/>
      <c r="M181" s="139"/>
      <c r="N181" s="139"/>
      <c r="O181" s="139"/>
      <c r="P181" s="674" t="s">
        <v>25</v>
      </c>
      <c r="Q181" s="674"/>
      <c r="R181" s="674"/>
      <c r="S181" s="674"/>
      <c r="T181" s="674"/>
      <c r="U181" s="674"/>
      <c r="V181" s="674"/>
      <c r="W181" s="674"/>
      <c r="X181" s="674"/>
      <c r="Y181" s="675" t="s">
        <v>192</v>
      </c>
      <c r="Z181" s="676"/>
      <c r="AA181" s="676"/>
      <c r="AB181" s="676"/>
      <c r="AC181" s="673" t="s">
        <v>220</v>
      </c>
      <c r="AD181" s="673"/>
      <c r="AE181" s="673"/>
      <c r="AF181" s="673"/>
      <c r="AG181" s="673"/>
      <c r="AH181" s="675" t="s">
        <v>235</v>
      </c>
      <c r="AI181" s="672"/>
      <c r="AJ181" s="672"/>
      <c r="AK181" s="672"/>
      <c r="AL181" s="672" t="s">
        <v>19</v>
      </c>
      <c r="AM181" s="672"/>
      <c r="AN181" s="672"/>
      <c r="AO181" s="677"/>
      <c r="AP181" s="678" t="s">
        <v>194</v>
      </c>
      <c r="AQ181" s="678"/>
      <c r="AR181" s="678"/>
      <c r="AS181" s="678"/>
      <c r="AT181" s="678"/>
      <c r="AU181" s="678"/>
      <c r="AV181" s="678"/>
      <c r="AW181" s="678"/>
      <c r="AX181" s="678"/>
      <c r="AY181">
        <f>$AY$179</f>
        <v>1</v>
      </c>
    </row>
    <row r="182" spans="1:51" ht="60" customHeight="1" x14ac:dyDescent="0.15">
      <c r="A182" s="679">
        <v>1</v>
      </c>
      <c r="B182" s="679">
        <v>1</v>
      </c>
      <c r="C182" s="680" t="s">
        <v>649</v>
      </c>
      <c r="D182" s="681"/>
      <c r="E182" s="681"/>
      <c r="F182" s="681"/>
      <c r="G182" s="681"/>
      <c r="H182" s="681"/>
      <c r="I182" s="681"/>
      <c r="J182" s="682" t="s">
        <v>639</v>
      </c>
      <c r="K182" s="683"/>
      <c r="L182" s="683"/>
      <c r="M182" s="683"/>
      <c r="N182" s="683"/>
      <c r="O182" s="683"/>
      <c r="P182" s="696" t="s">
        <v>685</v>
      </c>
      <c r="Q182" s="684"/>
      <c r="R182" s="684"/>
      <c r="S182" s="684"/>
      <c r="T182" s="684"/>
      <c r="U182" s="684"/>
      <c r="V182" s="684"/>
      <c r="W182" s="684"/>
      <c r="X182" s="684"/>
      <c r="Y182" s="685">
        <v>2.9</v>
      </c>
      <c r="Z182" s="686"/>
      <c r="AA182" s="686"/>
      <c r="AB182" s="687"/>
      <c r="AC182" s="688" t="s">
        <v>76</v>
      </c>
      <c r="AD182" s="689"/>
      <c r="AE182" s="689"/>
      <c r="AF182" s="689"/>
      <c r="AG182" s="689"/>
      <c r="AH182" s="690" t="s">
        <v>639</v>
      </c>
      <c r="AI182" s="691"/>
      <c r="AJ182" s="691"/>
      <c r="AK182" s="691"/>
      <c r="AL182" s="692" t="s">
        <v>639</v>
      </c>
      <c r="AM182" s="693"/>
      <c r="AN182" s="693"/>
      <c r="AO182" s="694"/>
      <c r="AP182" s="695" t="s">
        <v>639</v>
      </c>
      <c r="AQ182" s="695"/>
      <c r="AR182" s="695"/>
      <c r="AS182" s="695"/>
      <c r="AT182" s="695"/>
      <c r="AU182" s="695"/>
      <c r="AV182" s="695"/>
      <c r="AW182" s="695"/>
      <c r="AX182" s="695"/>
      <c r="AY182">
        <f>$AY$179</f>
        <v>1</v>
      </c>
    </row>
    <row r="183" spans="1:51" ht="60" customHeight="1" x14ac:dyDescent="0.15">
      <c r="A183" s="679">
        <v>2</v>
      </c>
      <c r="B183" s="679">
        <v>1</v>
      </c>
      <c r="C183" s="680" t="s">
        <v>650</v>
      </c>
      <c r="D183" s="681"/>
      <c r="E183" s="681"/>
      <c r="F183" s="681"/>
      <c r="G183" s="681"/>
      <c r="H183" s="681"/>
      <c r="I183" s="681"/>
      <c r="J183" s="682" t="s">
        <v>639</v>
      </c>
      <c r="K183" s="683"/>
      <c r="L183" s="683"/>
      <c r="M183" s="683"/>
      <c r="N183" s="683"/>
      <c r="O183" s="683"/>
      <c r="P183" s="684" t="s">
        <v>648</v>
      </c>
      <c r="Q183" s="684"/>
      <c r="R183" s="684"/>
      <c r="S183" s="684"/>
      <c r="T183" s="684"/>
      <c r="U183" s="684"/>
      <c r="V183" s="684"/>
      <c r="W183" s="684"/>
      <c r="X183" s="684"/>
      <c r="Y183" s="685">
        <v>2.5</v>
      </c>
      <c r="Z183" s="686"/>
      <c r="AA183" s="686"/>
      <c r="AB183" s="687"/>
      <c r="AC183" s="688" t="s">
        <v>76</v>
      </c>
      <c r="AD183" s="689"/>
      <c r="AE183" s="689"/>
      <c r="AF183" s="689"/>
      <c r="AG183" s="689"/>
      <c r="AH183" s="690" t="s">
        <v>639</v>
      </c>
      <c r="AI183" s="691"/>
      <c r="AJ183" s="691"/>
      <c r="AK183" s="691"/>
      <c r="AL183" s="692" t="s">
        <v>639</v>
      </c>
      <c r="AM183" s="693"/>
      <c r="AN183" s="693"/>
      <c r="AO183" s="694"/>
      <c r="AP183" s="695" t="s">
        <v>639</v>
      </c>
      <c r="AQ183" s="695"/>
      <c r="AR183" s="695"/>
      <c r="AS183" s="695"/>
      <c r="AT183" s="695"/>
      <c r="AU183" s="695"/>
      <c r="AV183" s="695"/>
      <c r="AW183" s="695"/>
      <c r="AX183" s="695"/>
      <c r="AY183">
        <f>COUNTA($C$183)</f>
        <v>1</v>
      </c>
    </row>
    <row r="184" spans="1:51" ht="60" customHeight="1" x14ac:dyDescent="0.15">
      <c r="A184" s="679">
        <v>3</v>
      </c>
      <c r="B184" s="679">
        <v>1</v>
      </c>
      <c r="C184" s="680" t="s">
        <v>651</v>
      </c>
      <c r="D184" s="681"/>
      <c r="E184" s="681"/>
      <c r="F184" s="681"/>
      <c r="G184" s="681"/>
      <c r="H184" s="681"/>
      <c r="I184" s="681"/>
      <c r="J184" s="682" t="s">
        <v>639</v>
      </c>
      <c r="K184" s="683"/>
      <c r="L184" s="683"/>
      <c r="M184" s="683"/>
      <c r="N184" s="683"/>
      <c r="O184" s="683"/>
      <c r="P184" s="696" t="s">
        <v>648</v>
      </c>
      <c r="Q184" s="684"/>
      <c r="R184" s="684"/>
      <c r="S184" s="684"/>
      <c r="T184" s="684"/>
      <c r="U184" s="684"/>
      <c r="V184" s="684"/>
      <c r="W184" s="684"/>
      <c r="X184" s="684"/>
      <c r="Y184" s="685">
        <v>1.5</v>
      </c>
      <c r="Z184" s="686"/>
      <c r="AA184" s="686"/>
      <c r="AB184" s="687"/>
      <c r="AC184" s="688" t="s">
        <v>76</v>
      </c>
      <c r="AD184" s="689"/>
      <c r="AE184" s="689"/>
      <c r="AF184" s="689"/>
      <c r="AG184" s="689"/>
      <c r="AH184" s="697" t="s">
        <v>639</v>
      </c>
      <c r="AI184" s="698"/>
      <c r="AJ184" s="698"/>
      <c r="AK184" s="698"/>
      <c r="AL184" s="692" t="s">
        <v>639</v>
      </c>
      <c r="AM184" s="693"/>
      <c r="AN184" s="693"/>
      <c r="AO184" s="694"/>
      <c r="AP184" s="695" t="s">
        <v>639</v>
      </c>
      <c r="AQ184" s="695"/>
      <c r="AR184" s="695"/>
      <c r="AS184" s="695"/>
      <c r="AT184" s="695"/>
      <c r="AU184" s="695"/>
      <c r="AV184" s="695"/>
      <c r="AW184" s="695"/>
      <c r="AX184" s="695"/>
      <c r="AY184">
        <f>COUNTA($C$184)</f>
        <v>1</v>
      </c>
    </row>
    <row r="185" spans="1:51" ht="60" customHeight="1" x14ac:dyDescent="0.15">
      <c r="A185" s="679">
        <v>4</v>
      </c>
      <c r="B185" s="679">
        <v>1</v>
      </c>
      <c r="C185" s="680" t="s">
        <v>652</v>
      </c>
      <c r="D185" s="681"/>
      <c r="E185" s="681"/>
      <c r="F185" s="681"/>
      <c r="G185" s="681"/>
      <c r="H185" s="681"/>
      <c r="I185" s="681"/>
      <c r="J185" s="682" t="s">
        <v>639</v>
      </c>
      <c r="K185" s="683"/>
      <c r="L185" s="683"/>
      <c r="M185" s="683"/>
      <c r="N185" s="683"/>
      <c r="O185" s="683"/>
      <c r="P185" s="696" t="s">
        <v>648</v>
      </c>
      <c r="Q185" s="684"/>
      <c r="R185" s="684"/>
      <c r="S185" s="684"/>
      <c r="T185" s="684"/>
      <c r="U185" s="684"/>
      <c r="V185" s="684"/>
      <c r="W185" s="684"/>
      <c r="X185" s="684"/>
      <c r="Y185" s="685">
        <v>1.5</v>
      </c>
      <c r="Z185" s="686"/>
      <c r="AA185" s="686"/>
      <c r="AB185" s="687"/>
      <c r="AC185" s="688" t="s">
        <v>76</v>
      </c>
      <c r="AD185" s="689"/>
      <c r="AE185" s="689"/>
      <c r="AF185" s="689"/>
      <c r="AG185" s="689"/>
      <c r="AH185" s="697" t="s">
        <v>639</v>
      </c>
      <c r="AI185" s="698"/>
      <c r="AJ185" s="698"/>
      <c r="AK185" s="698"/>
      <c r="AL185" s="692" t="s">
        <v>639</v>
      </c>
      <c r="AM185" s="693"/>
      <c r="AN185" s="693"/>
      <c r="AO185" s="694"/>
      <c r="AP185" s="695" t="s">
        <v>639</v>
      </c>
      <c r="AQ185" s="695"/>
      <c r="AR185" s="695"/>
      <c r="AS185" s="695"/>
      <c r="AT185" s="695"/>
      <c r="AU185" s="695"/>
      <c r="AV185" s="695"/>
      <c r="AW185" s="695"/>
      <c r="AX185" s="695"/>
      <c r="AY185">
        <f>COUNTA($C$185)</f>
        <v>1</v>
      </c>
    </row>
    <row r="186" spans="1:51" ht="60" customHeight="1" x14ac:dyDescent="0.15">
      <c r="A186" s="679">
        <v>5</v>
      </c>
      <c r="B186" s="679">
        <v>1</v>
      </c>
      <c r="C186" s="680" t="s">
        <v>653</v>
      </c>
      <c r="D186" s="681"/>
      <c r="E186" s="681"/>
      <c r="F186" s="681"/>
      <c r="G186" s="681"/>
      <c r="H186" s="681"/>
      <c r="I186" s="681"/>
      <c r="J186" s="682" t="s">
        <v>639</v>
      </c>
      <c r="K186" s="683"/>
      <c r="L186" s="683"/>
      <c r="M186" s="683"/>
      <c r="N186" s="683"/>
      <c r="O186" s="683"/>
      <c r="P186" s="684" t="s">
        <v>648</v>
      </c>
      <c r="Q186" s="684"/>
      <c r="R186" s="684"/>
      <c r="S186" s="684"/>
      <c r="T186" s="684"/>
      <c r="U186" s="684"/>
      <c r="V186" s="684"/>
      <c r="W186" s="684"/>
      <c r="X186" s="684"/>
      <c r="Y186" s="685">
        <v>1.4</v>
      </c>
      <c r="Z186" s="686"/>
      <c r="AA186" s="686"/>
      <c r="AB186" s="687"/>
      <c r="AC186" s="688" t="s">
        <v>76</v>
      </c>
      <c r="AD186" s="689"/>
      <c r="AE186" s="689"/>
      <c r="AF186" s="689"/>
      <c r="AG186" s="689"/>
      <c r="AH186" s="697" t="s">
        <v>639</v>
      </c>
      <c r="AI186" s="698"/>
      <c r="AJ186" s="698"/>
      <c r="AK186" s="698"/>
      <c r="AL186" s="692" t="s">
        <v>639</v>
      </c>
      <c r="AM186" s="693"/>
      <c r="AN186" s="693"/>
      <c r="AO186" s="694"/>
      <c r="AP186" s="695" t="s">
        <v>639</v>
      </c>
      <c r="AQ186" s="695"/>
      <c r="AR186" s="695"/>
      <c r="AS186" s="695"/>
      <c r="AT186" s="695"/>
      <c r="AU186" s="695"/>
      <c r="AV186" s="695"/>
      <c r="AW186" s="695"/>
      <c r="AX186" s="695"/>
      <c r="AY186">
        <f>COUNTA($C$186)</f>
        <v>1</v>
      </c>
    </row>
    <row r="187" spans="1:51" ht="60" customHeight="1" x14ac:dyDescent="0.15">
      <c r="A187" s="679">
        <v>6</v>
      </c>
      <c r="B187" s="679">
        <v>1</v>
      </c>
      <c r="C187" s="680" t="s">
        <v>654</v>
      </c>
      <c r="D187" s="681"/>
      <c r="E187" s="681"/>
      <c r="F187" s="681"/>
      <c r="G187" s="681"/>
      <c r="H187" s="681"/>
      <c r="I187" s="681"/>
      <c r="J187" s="682" t="s">
        <v>639</v>
      </c>
      <c r="K187" s="683"/>
      <c r="L187" s="683"/>
      <c r="M187" s="683"/>
      <c r="N187" s="683"/>
      <c r="O187" s="683"/>
      <c r="P187" s="684" t="s">
        <v>648</v>
      </c>
      <c r="Q187" s="684"/>
      <c r="R187" s="684"/>
      <c r="S187" s="684"/>
      <c r="T187" s="684"/>
      <c r="U187" s="684"/>
      <c r="V187" s="684"/>
      <c r="W187" s="684"/>
      <c r="X187" s="684"/>
      <c r="Y187" s="685">
        <v>1.3</v>
      </c>
      <c r="Z187" s="686"/>
      <c r="AA187" s="686"/>
      <c r="AB187" s="687"/>
      <c r="AC187" s="688" t="s">
        <v>76</v>
      </c>
      <c r="AD187" s="689"/>
      <c r="AE187" s="689"/>
      <c r="AF187" s="689"/>
      <c r="AG187" s="689"/>
      <c r="AH187" s="697" t="s">
        <v>639</v>
      </c>
      <c r="AI187" s="698"/>
      <c r="AJ187" s="698"/>
      <c r="AK187" s="698"/>
      <c r="AL187" s="692" t="s">
        <v>639</v>
      </c>
      <c r="AM187" s="693"/>
      <c r="AN187" s="693"/>
      <c r="AO187" s="694"/>
      <c r="AP187" s="695" t="s">
        <v>639</v>
      </c>
      <c r="AQ187" s="695"/>
      <c r="AR187" s="695"/>
      <c r="AS187" s="695"/>
      <c r="AT187" s="695"/>
      <c r="AU187" s="695"/>
      <c r="AV187" s="695"/>
      <c r="AW187" s="695"/>
      <c r="AX187" s="695"/>
      <c r="AY187">
        <f>COUNTA($C$187)</f>
        <v>1</v>
      </c>
    </row>
    <row r="188" spans="1:51" ht="60" customHeight="1" x14ac:dyDescent="0.15">
      <c r="A188" s="679">
        <v>7</v>
      </c>
      <c r="B188" s="679">
        <v>1</v>
      </c>
      <c r="C188" s="680" t="s">
        <v>655</v>
      </c>
      <c r="D188" s="681"/>
      <c r="E188" s="681"/>
      <c r="F188" s="681"/>
      <c r="G188" s="681"/>
      <c r="H188" s="681"/>
      <c r="I188" s="681"/>
      <c r="J188" s="682" t="s">
        <v>639</v>
      </c>
      <c r="K188" s="683"/>
      <c r="L188" s="683"/>
      <c r="M188" s="683"/>
      <c r="N188" s="683"/>
      <c r="O188" s="683"/>
      <c r="P188" s="684" t="s">
        <v>648</v>
      </c>
      <c r="Q188" s="684"/>
      <c r="R188" s="684"/>
      <c r="S188" s="684"/>
      <c r="T188" s="684"/>
      <c r="U188" s="684"/>
      <c r="V188" s="684"/>
      <c r="W188" s="684"/>
      <c r="X188" s="684"/>
      <c r="Y188" s="685">
        <v>1.2</v>
      </c>
      <c r="Z188" s="686"/>
      <c r="AA188" s="686"/>
      <c r="AB188" s="687"/>
      <c r="AC188" s="688" t="s">
        <v>76</v>
      </c>
      <c r="AD188" s="689"/>
      <c r="AE188" s="689"/>
      <c r="AF188" s="689"/>
      <c r="AG188" s="689"/>
      <c r="AH188" s="697" t="s">
        <v>639</v>
      </c>
      <c r="AI188" s="698"/>
      <c r="AJ188" s="698"/>
      <c r="AK188" s="698"/>
      <c r="AL188" s="692" t="s">
        <v>639</v>
      </c>
      <c r="AM188" s="693"/>
      <c r="AN188" s="693"/>
      <c r="AO188" s="694"/>
      <c r="AP188" s="695" t="s">
        <v>639</v>
      </c>
      <c r="AQ188" s="695"/>
      <c r="AR188" s="695"/>
      <c r="AS188" s="695"/>
      <c r="AT188" s="695"/>
      <c r="AU188" s="695"/>
      <c r="AV188" s="695"/>
      <c r="AW188" s="695"/>
      <c r="AX188" s="695"/>
      <c r="AY188">
        <f>COUNTA($C$188)</f>
        <v>1</v>
      </c>
    </row>
    <row r="189" spans="1:51" ht="60" customHeight="1" x14ac:dyDescent="0.15">
      <c r="A189" s="679">
        <v>8</v>
      </c>
      <c r="B189" s="679">
        <v>1</v>
      </c>
      <c r="C189" s="680" t="s">
        <v>656</v>
      </c>
      <c r="D189" s="681"/>
      <c r="E189" s="681"/>
      <c r="F189" s="681"/>
      <c r="G189" s="681"/>
      <c r="H189" s="681"/>
      <c r="I189" s="681"/>
      <c r="J189" s="682" t="s">
        <v>639</v>
      </c>
      <c r="K189" s="683"/>
      <c r="L189" s="683"/>
      <c r="M189" s="683"/>
      <c r="N189" s="683"/>
      <c r="O189" s="683"/>
      <c r="P189" s="684" t="s">
        <v>648</v>
      </c>
      <c r="Q189" s="684"/>
      <c r="R189" s="684"/>
      <c r="S189" s="684"/>
      <c r="T189" s="684"/>
      <c r="U189" s="684"/>
      <c r="V189" s="684"/>
      <c r="W189" s="684"/>
      <c r="X189" s="684"/>
      <c r="Y189" s="685">
        <v>1.2</v>
      </c>
      <c r="Z189" s="686"/>
      <c r="AA189" s="686"/>
      <c r="AB189" s="687"/>
      <c r="AC189" s="688" t="s">
        <v>76</v>
      </c>
      <c r="AD189" s="689"/>
      <c r="AE189" s="689"/>
      <c r="AF189" s="689"/>
      <c r="AG189" s="689"/>
      <c r="AH189" s="697" t="s">
        <v>639</v>
      </c>
      <c r="AI189" s="698"/>
      <c r="AJ189" s="698"/>
      <c r="AK189" s="698"/>
      <c r="AL189" s="692" t="s">
        <v>639</v>
      </c>
      <c r="AM189" s="693"/>
      <c r="AN189" s="693"/>
      <c r="AO189" s="694"/>
      <c r="AP189" s="695" t="s">
        <v>639</v>
      </c>
      <c r="AQ189" s="695"/>
      <c r="AR189" s="695"/>
      <c r="AS189" s="695"/>
      <c r="AT189" s="695"/>
      <c r="AU189" s="695"/>
      <c r="AV189" s="695"/>
      <c r="AW189" s="695"/>
      <c r="AX189" s="695"/>
      <c r="AY189">
        <f>COUNTA($C$189)</f>
        <v>1</v>
      </c>
    </row>
    <row r="190" spans="1:51" ht="60" customHeight="1" x14ac:dyDescent="0.15">
      <c r="A190" s="679">
        <v>9</v>
      </c>
      <c r="B190" s="679">
        <v>1</v>
      </c>
      <c r="C190" s="680" t="s">
        <v>657</v>
      </c>
      <c r="D190" s="681"/>
      <c r="E190" s="681"/>
      <c r="F190" s="681"/>
      <c r="G190" s="681"/>
      <c r="H190" s="681"/>
      <c r="I190" s="681"/>
      <c r="J190" s="682" t="s">
        <v>639</v>
      </c>
      <c r="K190" s="683"/>
      <c r="L190" s="683"/>
      <c r="M190" s="683"/>
      <c r="N190" s="683"/>
      <c r="O190" s="683"/>
      <c r="P190" s="684" t="s">
        <v>648</v>
      </c>
      <c r="Q190" s="684"/>
      <c r="R190" s="684"/>
      <c r="S190" s="684"/>
      <c r="T190" s="684"/>
      <c r="U190" s="684"/>
      <c r="V190" s="684"/>
      <c r="W190" s="684"/>
      <c r="X190" s="684"/>
      <c r="Y190" s="685">
        <v>1.2</v>
      </c>
      <c r="Z190" s="686"/>
      <c r="AA190" s="686"/>
      <c r="AB190" s="687"/>
      <c r="AC190" s="688" t="s">
        <v>76</v>
      </c>
      <c r="AD190" s="689"/>
      <c r="AE190" s="689"/>
      <c r="AF190" s="689"/>
      <c r="AG190" s="689"/>
      <c r="AH190" s="697" t="s">
        <v>639</v>
      </c>
      <c r="AI190" s="698"/>
      <c r="AJ190" s="698"/>
      <c r="AK190" s="698"/>
      <c r="AL190" s="692" t="s">
        <v>639</v>
      </c>
      <c r="AM190" s="693"/>
      <c r="AN190" s="693"/>
      <c r="AO190" s="694"/>
      <c r="AP190" s="695" t="s">
        <v>639</v>
      </c>
      <c r="AQ190" s="695"/>
      <c r="AR190" s="695"/>
      <c r="AS190" s="695"/>
      <c r="AT190" s="695"/>
      <c r="AU190" s="695"/>
      <c r="AV190" s="695"/>
      <c r="AW190" s="695"/>
      <c r="AX190" s="695"/>
      <c r="AY190">
        <f>COUNTA($C$190)</f>
        <v>1</v>
      </c>
    </row>
    <row r="191" spans="1:51" ht="60" customHeight="1" x14ac:dyDescent="0.15">
      <c r="A191" s="679">
        <v>10</v>
      </c>
      <c r="B191" s="679">
        <v>1</v>
      </c>
      <c r="C191" s="680" t="s">
        <v>658</v>
      </c>
      <c r="D191" s="681"/>
      <c r="E191" s="681"/>
      <c r="F191" s="681"/>
      <c r="G191" s="681"/>
      <c r="H191" s="681"/>
      <c r="I191" s="681"/>
      <c r="J191" s="682" t="s">
        <v>639</v>
      </c>
      <c r="K191" s="683"/>
      <c r="L191" s="683"/>
      <c r="M191" s="683"/>
      <c r="N191" s="683"/>
      <c r="O191" s="683"/>
      <c r="P191" s="684" t="s">
        <v>648</v>
      </c>
      <c r="Q191" s="684"/>
      <c r="R191" s="684"/>
      <c r="S191" s="684"/>
      <c r="T191" s="684"/>
      <c r="U191" s="684"/>
      <c r="V191" s="684"/>
      <c r="W191" s="684"/>
      <c r="X191" s="684"/>
      <c r="Y191" s="685">
        <v>1.2</v>
      </c>
      <c r="Z191" s="686"/>
      <c r="AA191" s="686"/>
      <c r="AB191" s="687"/>
      <c r="AC191" s="688" t="s">
        <v>76</v>
      </c>
      <c r="AD191" s="689"/>
      <c r="AE191" s="689"/>
      <c r="AF191" s="689"/>
      <c r="AG191" s="689"/>
      <c r="AH191" s="697" t="s">
        <v>639</v>
      </c>
      <c r="AI191" s="698"/>
      <c r="AJ191" s="698"/>
      <c r="AK191" s="698"/>
      <c r="AL191" s="692" t="s">
        <v>639</v>
      </c>
      <c r="AM191" s="693"/>
      <c r="AN191" s="693"/>
      <c r="AO191" s="694"/>
      <c r="AP191" s="695" t="s">
        <v>639</v>
      </c>
      <c r="AQ191" s="695"/>
      <c r="AR191" s="695"/>
      <c r="AS191" s="695"/>
      <c r="AT191" s="695"/>
      <c r="AU191" s="695"/>
      <c r="AV191" s="695"/>
      <c r="AW191" s="695"/>
      <c r="AX191" s="695"/>
      <c r="AY191">
        <f>COUNTA($C$191)</f>
        <v>1</v>
      </c>
    </row>
    <row r="192" spans="1:51" ht="24.75" customHeight="1" x14ac:dyDescent="0.15">
      <c r="A192" s="54"/>
      <c r="B192" s="54"/>
      <c r="C192" s="54"/>
      <c r="D192" s="54"/>
      <c r="E192" s="54"/>
      <c r="F192" s="54"/>
      <c r="G192" s="54"/>
      <c r="H192" s="54"/>
      <c r="I192" s="54"/>
      <c r="J192" s="54"/>
      <c r="K192" s="54"/>
      <c r="L192" s="54"/>
      <c r="M192" s="54"/>
      <c r="N192" s="54"/>
      <c r="O192" s="54"/>
      <c r="P192" s="55"/>
      <c r="Q192" s="55"/>
      <c r="R192" s="55"/>
      <c r="S192" s="55"/>
      <c r="T192" s="55"/>
      <c r="U192" s="55"/>
      <c r="V192" s="55"/>
      <c r="W192" s="55"/>
      <c r="X192" s="55"/>
      <c r="Y192" s="56"/>
      <c r="Z192" s="56"/>
      <c r="AA192" s="56"/>
      <c r="AB192" s="56"/>
      <c r="AC192" s="56"/>
      <c r="AD192" s="56"/>
      <c r="AE192" s="56"/>
      <c r="AF192" s="56"/>
      <c r="AG192" s="56"/>
      <c r="AH192" s="56"/>
      <c r="AI192" s="56"/>
      <c r="AJ192" s="56"/>
      <c r="AK192" s="56"/>
      <c r="AL192" s="56"/>
      <c r="AM192" s="56"/>
      <c r="AN192" s="56"/>
      <c r="AO192" s="56"/>
      <c r="AP192" s="55"/>
      <c r="AQ192" s="55"/>
      <c r="AR192" s="55"/>
      <c r="AS192" s="55"/>
      <c r="AT192" s="55"/>
      <c r="AU192" s="55"/>
      <c r="AV192" s="55"/>
      <c r="AW192" s="55"/>
      <c r="AX192" s="55"/>
      <c r="AY192">
        <f>COUNTA($C$195)</f>
        <v>1</v>
      </c>
    </row>
    <row r="193" spans="1:51" ht="24.75" customHeight="1" x14ac:dyDescent="0.15">
      <c r="A193" s="47"/>
      <c r="B193" s="51" t="s">
        <v>172</v>
      </c>
      <c r="C193" s="47"/>
      <c r="D193" s="47"/>
      <c r="E193" s="47"/>
      <c r="F193" s="47"/>
      <c r="G193" s="47"/>
      <c r="H193" s="47"/>
      <c r="I193" s="47"/>
      <c r="J193" s="47"/>
      <c r="K193" s="47"/>
      <c r="L193" s="47"/>
      <c r="M193" s="47"/>
      <c r="N193" s="47"/>
      <c r="O193" s="47"/>
      <c r="P193" s="52"/>
      <c r="Q193" s="52"/>
      <c r="R193" s="52"/>
      <c r="S193" s="52"/>
      <c r="T193" s="52"/>
      <c r="U193" s="52"/>
      <c r="V193" s="52"/>
      <c r="W193" s="52"/>
      <c r="X193" s="52"/>
      <c r="Y193" s="53"/>
      <c r="Z193" s="53"/>
      <c r="AA193" s="53"/>
      <c r="AB193" s="53"/>
      <c r="AC193" s="53"/>
      <c r="AD193" s="53"/>
      <c r="AE193" s="53"/>
      <c r="AF193" s="53"/>
      <c r="AG193" s="53"/>
      <c r="AH193" s="53"/>
      <c r="AI193" s="53"/>
      <c r="AJ193" s="53"/>
      <c r="AK193" s="53"/>
      <c r="AL193" s="53"/>
      <c r="AM193" s="53"/>
      <c r="AN193" s="53"/>
      <c r="AO193" s="53"/>
      <c r="AP193" s="52"/>
      <c r="AQ193" s="52"/>
      <c r="AR193" s="52"/>
      <c r="AS193" s="52"/>
      <c r="AT193" s="52"/>
      <c r="AU193" s="52"/>
      <c r="AV193" s="52"/>
      <c r="AW193" s="52"/>
      <c r="AX193" s="52"/>
      <c r="AY193">
        <f>$AY$192</f>
        <v>1</v>
      </c>
    </row>
    <row r="194" spans="1:51" ht="59.25" customHeight="1" x14ac:dyDescent="0.15">
      <c r="A194" s="672"/>
      <c r="B194" s="672"/>
      <c r="C194" s="672" t="s">
        <v>24</v>
      </c>
      <c r="D194" s="672"/>
      <c r="E194" s="672"/>
      <c r="F194" s="672"/>
      <c r="G194" s="672"/>
      <c r="H194" s="672"/>
      <c r="I194" s="672"/>
      <c r="J194" s="673" t="s">
        <v>193</v>
      </c>
      <c r="K194" s="139"/>
      <c r="L194" s="139"/>
      <c r="M194" s="139"/>
      <c r="N194" s="139"/>
      <c r="O194" s="139"/>
      <c r="P194" s="674" t="s">
        <v>25</v>
      </c>
      <c r="Q194" s="674"/>
      <c r="R194" s="674"/>
      <c r="S194" s="674"/>
      <c r="T194" s="674"/>
      <c r="U194" s="674"/>
      <c r="V194" s="674"/>
      <c r="W194" s="674"/>
      <c r="X194" s="674"/>
      <c r="Y194" s="675" t="s">
        <v>192</v>
      </c>
      <c r="Z194" s="676"/>
      <c r="AA194" s="676"/>
      <c r="AB194" s="676"/>
      <c r="AC194" s="673" t="s">
        <v>220</v>
      </c>
      <c r="AD194" s="673"/>
      <c r="AE194" s="673"/>
      <c r="AF194" s="673"/>
      <c r="AG194" s="673"/>
      <c r="AH194" s="675" t="s">
        <v>235</v>
      </c>
      <c r="AI194" s="672"/>
      <c r="AJ194" s="672"/>
      <c r="AK194" s="672"/>
      <c r="AL194" s="672" t="s">
        <v>19</v>
      </c>
      <c r="AM194" s="672"/>
      <c r="AN194" s="672"/>
      <c r="AO194" s="677"/>
      <c r="AP194" s="678" t="s">
        <v>194</v>
      </c>
      <c r="AQ194" s="678"/>
      <c r="AR194" s="678"/>
      <c r="AS194" s="678"/>
      <c r="AT194" s="678"/>
      <c r="AU194" s="678"/>
      <c r="AV194" s="678"/>
      <c r="AW194" s="678"/>
      <c r="AX194" s="678"/>
      <c r="AY194">
        <f>$AY$192</f>
        <v>1</v>
      </c>
    </row>
    <row r="195" spans="1:51" ht="30" customHeight="1" x14ac:dyDescent="0.15">
      <c r="A195" s="679">
        <v>1</v>
      </c>
      <c r="B195" s="679">
        <v>1</v>
      </c>
      <c r="C195" s="680" t="s">
        <v>676</v>
      </c>
      <c r="D195" s="681"/>
      <c r="E195" s="681"/>
      <c r="F195" s="681"/>
      <c r="G195" s="681"/>
      <c r="H195" s="681"/>
      <c r="I195" s="681"/>
      <c r="J195" s="682">
        <v>2180001088957</v>
      </c>
      <c r="K195" s="683"/>
      <c r="L195" s="683"/>
      <c r="M195" s="683"/>
      <c r="N195" s="683"/>
      <c r="O195" s="683"/>
      <c r="P195" s="696" t="s">
        <v>677</v>
      </c>
      <c r="Q195" s="684"/>
      <c r="R195" s="684"/>
      <c r="S195" s="684"/>
      <c r="T195" s="684"/>
      <c r="U195" s="684"/>
      <c r="V195" s="684"/>
      <c r="W195" s="684"/>
      <c r="X195" s="684"/>
      <c r="Y195" s="685">
        <v>42</v>
      </c>
      <c r="Z195" s="686"/>
      <c r="AA195" s="686"/>
      <c r="AB195" s="687"/>
      <c r="AC195" s="688" t="s">
        <v>236</v>
      </c>
      <c r="AD195" s="689"/>
      <c r="AE195" s="689"/>
      <c r="AF195" s="689"/>
      <c r="AG195" s="689"/>
      <c r="AH195" s="690">
        <v>3</v>
      </c>
      <c r="AI195" s="691"/>
      <c r="AJ195" s="691"/>
      <c r="AK195" s="691"/>
      <c r="AL195" s="692" t="s">
        <v>678</v>
      </c>
      <c r="AM195" s="693"/>
      <c r="AN195" s="693"/>
      <c r="AO195" s="694"/>
      <c r="AP195" s="695" t="s">
        <v>640</v>
      </c>
      <c r="AQ195" s="695"/>
      <c r="AR195" s="695"/>
      <c r="AS195" s="695"/>
      <c r="AT195" s="695"/>
      <c r="AU195" s="695"/>
      <c r="AV195" s="695"/>
      <c r="AW195" s="695"/>
      <c r="AX195" s="695"/>
      <c r="AY195">
        <f>$AY$192</f>
        <v>1</v>
      </c>
    </row>
    <row r="196" spans="1:51" ht="24.75" customHeight="1" x14ac:dyDescent="0.15">
      <c r="A196" s="54"/>
      <c r="B196" s="54"/>
      <c r="C196" s="54"/>
      <c r="D196" s="54"/>
      <c r="E196" s="54"/>
      <c r="F196" s="54"/>
      <c r="G196" s="54"/>
      <c r="H196" s="54"/>
      <c r="I196" s="54"/>
      <c r="J196" s="54"/>
      <c r="K196" s="54"/>
      <c r="L196" s="54"/>
      <c r="M196" s="54"/>
      <c r="N196" s="54"/>
      <c r="O196" s="54"/>
      <c r="P196" s="55"/>
      <c r="Q196" s="55"/>
      <c r="R196" s="55"/>
      <c r="S196" s="55"/>
      <c r="T196" s="55"/>
      <c r="U196" s="55"/>
      <c r="V196" s="55"/>
      <c r="W196" s="55"/>
      <c r="X196" s="55"/>
      <c r="Y196" s="56"/>
      <c r="Z196" s="56"/>
      <c r="AA196" s="56"/>
      <c r="AB196" s="56"/>
      <c r="AC196" s="56"/>
      <c r="AD196" s="56"/>
      <c r="AE196" s="56"/>
      <c r="AF196" s="56"/>
      <c r="AG196" s="56"/>
      <c r="AH196" s="56"/>
      <c r="AI196" s="56"/>
      <c r="AJ196" s="56"/>
      <c r="AK196" s="56"/>
      <c r="AL196" s="56"/>
      <c r="AM196" s="56"/>
      <c r="AN196" s="56"/>
      <c r="AO196" s="56"/>
      <c r="AP196" s="55"/>
      <c r="AQ196" s="55"/>
      <c r="AR196" s="55"/>
      <c r="AS196" s="55"/>
      <c r="AT196" s="55"/>
      <c r="AU196" s="55"/>
      <c r="AV196" s="55"/>
      <c r="AW196" s="55"/>
      <c r="AX196" s="55"/>
      <c r="AY196">
        <f>COUNTA($C$199)</f>
        <v>1</v>
      </c>
    </row>
    <row r="197" spans="1:51" ht="24.75" customHeight="1" x14ac:dyDescent="0.15">
      <c r="A197" s="47"/>
      <c r="B197" s="51" t="s">
        <v>173</v>
      </c>
      <c r="C197" s="47"/>
      <c r="D197" s="47"/>
      <c r="E197" s="47"/>
      <c r="F197" s="47"/>
      <c r="G197" s="47"/>
      <c r="H197" s="47"/>
      <c r="I197" s="47"/>
      <c r="J197" s="47"/>
      <c r="K197" s="47"/>
      <c r="L197" s="47"/>
      <c r="M197" s="47"/>
      <c r="N197" s="47"/>
      <c r="O197" s="47"/>
      <c r="P197" s="52"/>
      <c r="Q197" s="52"/>
      <c r="R197" s="52"/>
      <c r="S197" s="52"/>
      <c r="T197" s="52"/>
      <c r="U197" s="52"/>
      <c r="V197" s="52"/>
      <c r="W197" s="52"/>
      <c r="X197" s="52"/>
      <c r="Y197" s="53"/>
      <c r="Z197" s="53"/>
      <c r="AA197" s="53"/>
      <c r="AB197" s="53"/>
      <c r="AC197" s="53"/>
      <c r="AD197" s="53"/>
      <c r="AE197" s="53"/>
      <c r="AF197" s="53"/>
      <c r="AG197" s="53"/>
      <c r="AH197" s="53"/>
      <c r="AI197" s="53"/>
      <c r="AJ197" s="53"/>
      <c r="AK197" s="53"/>
      <c r="AL197" s="53"/>
      <c r="AM197" s="53"/>
      <c r="AN197" s="53"/>
      <c r="AO197" s="53"/>
      <c r="AP197" s="52"/>
      <c r="AQ197" s="52"/>
      <c r="AR197" s="52"/>
      <c r="AS197" s="52"/>
      <c r="AT197" s="52"/>
      <c r="AU197" s="52"/>
      <c r="AV197" s="52"/>
      <c r="AW197" s="52"/>
      <c r="AX197" s="52"/>
      <c r="AY197">
        <f>$AY$196</f>
        <v>1</v>
      </c>
    </row>
    <row r="198" spans="1:51" ht="59.25" customHeight="1" x14ac:dyDescent="0.15">
      <c r="A198" s="672"/>
      <c r="B198" s="672"/>
      <c r="C198" s="672" t="s">
        <v>24</v>
      </c>
      <c r="D198" s="672"/>
      <c r="E198" s="672"/>
      <c r="F198" s="672"/>
      <c r="G198" s="672"/>
      <c r="H198" s="672"/>
      <c r="I198" s="672"/>
      <c r="J198" s="673" t="s">
        <v>193</v>
      </c>
      <c r="K198" s="139"/>
      <c r="L198" s="139"/>
      <c r="M198" s="139"/>
      <c r="N198" s="139"/>
      <c r="O198" s="139"/>
      <c r="P198" s="674" t="s">
        <v>25</v>
      </c>
      <c r="Q198" s="674"/>
      <c r="R198" s="674"/>
      <c r="S198" s="674"/>
      <c r="T198" s="674"/>
      <c r="U198" s="674"/>
      <c r="V198" s="674"/>
      <c r="W198" s="674"/>
      <c r="X198" s="674"/>
      <c r="Y198" s="675" t="s">
        <v>192</v>
      </c>
      <c r="Z198" s="676"/>
      <c r="AA198" s="676"/>
      <c r="AB198" s="676"/>
      <c r="AC198" s="673" t="s">
        <v>220</v>
      </c>
      <c r="AD198" s="673"/>
      <c r="AE198" s="673"/>
      <c r="AF198" s="673"/>
      <c r="AG198" s="673"/>
      <c r="AH198" s="675" t="s">
        <v>235</v>
      </c>
      <c r="AI198" s="672"/>
      <c r="AJ198" s="672"/>
      <c r="AK198" s="672"/>
      <c r="AL198" s="672" t="s">
        <v>19</v>
      </c>
      <c r="AM198" s="672"/>
      <c r="AN198" s="672"/>
      <c r="AO198" s="677"/>
      <c r="AP198" s="678" t="s">
        <v>194</v>
      </c>
      <c r="AQ198" s="678"/>
      <c r="AR198" s="678"/>
      <c r="AS198" s="678"/>
      <c r="AT198" s="678"/>
      <c r="AU198" s="678"/>
      <c r="AV198" s="678"/>
      <c r="AW198" s="678"/>
      <c r="AX198" s="678"/>
      <c r="AY198">
        <f>$AY$196</f>
        <v>1</v>
      </c>
    </row>
    <row r="199" spans="1:51" ht="57" customHeight="1" x14ac:dyDescent="0.15">
      <c r="A199" s="679">
        <v>1</v>
      </c>
      <c r="B199" s="679">
        <v>1</v>
      </c>
      <c r="C199" s="680" t="s">
        <v>679</v>
      </c>
      <c r="D199" s="681"/>
      <c r="E199" s="681"/>
      <c r="F199" s="681"/>
      <c r="G199" s="681"/>
      <c r="H199" s="681"/>
      <c r="I199" s="681"/>
      <c r="J199" s="682">
        <v>2360001005456</v>
      </c>
      <c r="K199" s="683"/>
      <c r="L199" s="683"/>
      <c r="M199" s="683"/>
      <c r="N199" s="683"/>
      <c r="O199" s="683"/>
      <c r="P199" s="696" t="s">
        <v>680</v>
      </c>
      <c r="Q199" s="684"/>
      <c r="R199" s="684"/>
      <c r="S199" s="684"/>
      <c r="T199" s="684"/>
      <c r="U199" s="684"/>
      <c r="V199" s="684"/>
      <c r="W199" s="684"/>
      <c r="X199" s="684"/>
      <c r="Y199" s="685">
        <v>13</v>
      </c>
      <c r="Z199" s="686"/>
      <c r="AA199" s="686"/>
      <c r="AB199" s="687"/>
      <c r="AC199" s="688" t="s">
        <v>236</v>
      </c>
      <c r="AD199" s="689"/>
      <c r="AE199" s="689"/>
      <c r="AF199" s="689"/>
      <c r="AG199" s="689"/>
      <c r="AH199" s="690">
        <v>7</v>
      </c>
      <c r="AI199" s="691"/>
      <c r="AJ199" s="691"/>
      <c r="AK199" s="691"/>
      <c r="AL199" s="692" t="s">
        <v>678</v>
      </c>
      <c r="AM199" s="693"/>
      <c r="AN199" s="693"/>
      <c r="AO199" s="694"/>
      <c r="AP199" s="695" t="s">
        <v>682</v>
      </c>
      <c r="AQ199" s="695"/>
      <c r="AR199" s="695"/>
      <c r="AS199" s="695"/>
      <c r="AT199" s="695"/>
      <c r="AU199" s="695"/>
      <c r="AV199" s="695"/>
      <c r="AW199" s="695"/>
      <c r="AX199" s="695"/>
      <c r="AY199">
        <f>$AY$196</f>
        <v>1</v>
      </c>
    </row>
    <row r="200" spans="1:51" ht="24.75" customHeight="1" x14ac:dyDescent="0.15">
      <c r="A200" s="699" t="s">
        <v>560</v>
      </c>
      <c r="B200" s="700"/>
      <c r="C200" s="700"/>
      <c r="D200" s="700"/>
      <c r="E200" s="700"/>
      <c r="F200" s="700"/>
      <c r="G200" s="700"/>
      <c r="H200" s="700"/>
      <c r="I200" s="700"/>
      <c r="J200" s="700"/>
      <c r="K200" s="700"/>
      <c r="L200" s="700"/>
      <c r="M200" s="700"/>
      <c r="N200" s="700"/>
      <c r="O200" s="700"/>
      <c r="P200" s="700"/>
      <c r="Q200" s="700"/>
      <c r="R200" s="700"/>
      <c r="S200" s="700"/>
      <c r="T200" s="700"/>
      <c r="U200" s="700"/>
      <c r="V200" s="700"/>
      <c r="W200" s="700"/>
      <c r="X200" s="700"/>
      <c r="Y200" s="700"/>
      <c r="Z200" s="700"/>
      <c r="AA200" s="700"/>
      <c r="AB200" s="700"/>
      <c r="AC200" s="700"/>
      <c r="AD200" s="700"/>
      <c r="AE200" s="700"/>
      <c r="AF200" s="700"/>
      <c r="AG200" s="700"/>
      <c r="AH200" s="700"/>
      <c r="AI200" s="700"/>
      <c r="AJ200" s="700"/>
      <c r="AK200" s="701"/>
      <c r="AL200" s="702" t="s">
        <v>221</v>
      </c>
      <c r="AM200" s="703"/>
      <c r="AN200" s="703"/>
      <c r="AO200" s="66" t="s">
        <v>662</v>
      </c>
      <c r="AP200" s="57"/>
      <c r="AQ200" s="57"/>
      <c r="AR200" s="57"/>
      <c r="AS200" s="57"/>
      <c r="AT200" s="57"/>
      <c r="AU200" s="57"/>
      <c r="AV200" s="57"/>
      <c r="AW200" s="57"/>
      <c r="AX200" s="58"/>
      <c r="AY200">
        <f>COUNTIF($AO$200,"☑")</f>
        <v>1</v>
      </c>
    </row>
    <row r="201" spans="1:51" ht="24.75" customHeight="1" x14ac:dyDescent="0.1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59"/>
      <c r="AM201" s="59"/>
      <c r="AN201" s="59"/>
      <c r="AO201" s="59"/>
      <c r="AP201" s="59"/>
      <c r="AQ201" s="59"/>
      <c r="AR201" s="59"/>
      <c r="AS201" s="59"/>
      <c r="AT201" s="59"/>
      <c r="AU201" s="59"/>
      <c r="AV201" s="59"/>
      <c r="AW201" s="59"/>
      <c r="AX201" s="59"/>
    </row>
  </sheetData>
  <sheetProtection formatRows="0"/>
  <dataConsolidate link="1"/>
  <mergeCells count="808">
    <mergeCell ref="V107:W107"/>
    <mergeCell ref="AC107:AD107"/>
    <mergeCell ref="AE107:AG107"/>
    <mergeCell ref="AH107:AI107"/>
    <mergeCell ref="AQ107:AS107"/>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U105:V105"/>
    <mergeCell ref="X105:Y105"/>
    <mergeCell ref="G51:O53"/>
    <mergeCell ref="P51:X53"/>
    <mergeCell ref="Y51:AA51"/>
    <mergeCell ref="AB51:AD51"/>
    <mergeCell ref="AE51:AH51"/>
    <mergeCell ref="AI51:AL51"/>
    <mergeCell ref="AM51:AP51"/>
    <mergeCell ref="AQ51:AT51"/>
    <mergeCell ref="AR105:AS105"/>
    <mergeCell ref="E105:G105"/>
    <mergeCell ref="I105:J105"/>
    <mergeCell ref="L105:M105"/>
    <mergeCell ref="O105:P105"/>
    <mergeCell ref="Q105:S105"/>
    <mergeCell ref="P49:X50"/>
    <mergeCell ref="Y49:AA50"/>
    <mergeCell ref="AB49:AD50"/>
    <mergeCell ref="AE49:AH50"/>
    <mergeCell ref="AI49:AL50"/>
    <mergeCell ref="AM49:AP50"/>
    <mergeCell ref="AQ49:AT49"/>
    <mergeCell ref="AU49:AX49"/>
    <mergeCell ref="AQ50:AR50"/>
    <mergeCell ref="AS50:AT50"/>
    <mergeCell ref="AU50:AV50"/>
    <mergeCell ref="AW50:AX50"/>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200:AK200"/>
    <mergeCell ref="AL200:AN200"/>
    <mergeCell ref="B39:F43"/>
    <mergeCell ref="G39:AA40"/>
    <mergeCell ref="AB39:AX40"/>
    <mergeCell ref="G41:AA43"/>
    <mergeCell ref="AB41:AX43"/>
    <mergeCell ref="A39:A53"/>
    <mergeCell ref="B49:F53"/>
    <mergeCell ref="G49:O50"/>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A198:B198"/>
    <mergeCell ref="C198:I198"/>
    <mergeCell ref="J198:O198"/>
    <mergeCell ref="P198:X198"/>
    <mergeCell ref="Y198:AB198"/>
    <mergeCell ref="AC198:AG198"/>
    <mergeCell ref="AH198:AK198"/>
    <mergeCell ref="AL198:AO198"/>
    <mergeCell ref="AP198:AX198"/>
    <mergeCell ref="AH199:AK199"/>
    <mergeCell ref="AL199:AO199"/>
    <mergeCell ref="AP199:AX199"/>
    <mergeCell ref="A199:B199"/>
    <mergeCell ref="C199:I199"/>
    <mergeCell ref="J199:O199"/>
    <mergeCell ref="P199:X199"/>
    <mergeCell ref="Y199:AB199"/>
    <mergeCell ref="AC199:AG199"/>
    <mergeCell ref="AC190:AG190"/>
    <mergeCell ref="AH190:AK190"/>
    <mergeCell ref="AL190:AO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L195:AO195"/>
    <mergeCell ref="AP195:AX195"/>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A181:B181"/>
    <mergeCell ref="C181:I181"/>
    <mergeCell ref="J181:O181"/>
    <mergeCell ref="P181:X181"/>
    <mergeCell ref="Y181:AB181"/>
    <mergeCell ref="AC181:AG181"/>
    <mergeCell ref="AH181:AK181"/>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P177:AX177"/>
    <mergeCell ref="A178:B178"/>
    <mergeCell ref="C178:I178"/>
    <mergeCell ref="J178:O178"/>
    <mergeCell ref="P178:X178"/>
    <mergeCell ref="Y178:AB178"/>
    <mergeCell ref="AC178:AG178"/>
    <mergeCell ref="AH178:AK178"/>
    <mergeCell ref="AL178:AO178"/>
    <mergeCell ref="AP178:AX178"/>
    <mergeCell ref="A177:B177"/>
    <mergeCell ref="C177:I177"/>
    <mergeCell ref="J177:O177"/>
    <mergeCell ref="P177:X177"/>
    <mergeCell ref="Y177:AB177"/>
    <mergeCell ref="AC177:AG177"/>
    <mergeCell ref="AH177:AK177"/>
    <mergeCell ref="AL177:AO177"/>
    <mergeCell ref="AH174:AK174"/>
    <mergeCell ref="AL174:AO174"/>
    <mergeCell ref="AP174:AX174"/>
    <mergeCell ref="A174:B174"/>
    <mergeCell ref="C174:I174"/>
    <mergeCell ref="J174:O174"/>
    <mergeCell ref="P174:X174"/>
    <mergeCell ref="Y174:AB174"/>
    <mergeCell ref="AC174:AG174"/>
    <mergeCell ref="A173:B173"/>
    <mergeCell ref="C173:I173"/>
    <mergeCell ref="J173:O173"/>
    <mergeCell ref="P173:X173"/>
    <mergeCell ref="Y173:AB173"/>
    <mergeCell ref="AC173:AG173"/>
    <mergeCell ref="AH173:AK173"/>
    <mergeCell ref="AL173:AO173"/>
    <mergeCell ref="AP173:AX173"/>
    <mergeCell ref="AL170:AO170"/>
    <mergeCell ref="AP170:AX170"/>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65:AO165"/>
    <mergeCell ref="AP165:AX165"/>
    <mergeCell ref="A166:B166"/>
    <mergeCell ref="C166:I166"/>
    <mergeCell ref="J166:O166"/>
    <mergeCell ref="P166:X166"/>
    <mergeCell ref="Y166:AB166"/>
    <mergeCell ref="AC166:AG166"/>
    <mergeCell ref="AH166:AK166"/>
    <mergeCell ref="AL166:AO166"/>
    <mergeCell ref="A165:B165"/>
    <mergeCell ref="C165:I165"/>
    <mergeCell ref="J165:O165"/>
    <mergeCell ref="P165:X165"/>
    <mergeCell ref="Y165:AB165"/>
    <mergeCell ref="AC165:AG165"/>
    <mergeCell ref="AH165:AK165"/>
    <mergeCell ref="AP166:AX166"/>
    <mergeCell ref="A162:B162"/>
    <mergeCell ref="C162:I162"/>
    <mergeCell ref="J162:O162"/>
    <mergeCell ref="P162:X162"/>
    <mergeCell ref="Y162:AB162"/>
    <mergeCell ref="AC162:AG162"/>
    <mergeCell ref="AH162:AK162"/>
    <mergeCell ref="AL162:AO162"/>
    <mergeCell ref="AP162:AX162"/>
    <mergeCell ref="G154:K154"/>
    <mergeCell ref="L154:X154"/>
    <mergeCell ref="Y154:AB154"/>
    <mergeCell ref="AC154:AG154"/>
    <mergeCell ref="AH154:AT154"/>
    <mergeCell ref="AU154:AX154"/>
    <mergeCell ref="A156:AK156"/>
    <mergeCell ref="AL156:AN156"/>
    <mergeCell ref="A161:B161"/>
    <mergeCell ref="C161:I161"/>
    <mergeCell ref="J161:O161"/>
    <mergeCell ref="P161:X161"/>
    <mergeCell ref="Y161:AB161"/>
    <mergeCell ref="AC161:AG161"/>
    <mergeCell ref="AH161:AK161"/>
    <mergeCell ref="AL161:AO161"/>
    <mergeCell ref="G155:K155"/>
    <mergeCell ref="L155:X155"/>
    <mergeCell ref="Y155:AB155"/>
    <mergeCell ref="AC155:AG155"/>
    <mergeCell ref="AH155:AT155"/>
    <mergeCell ref="AU155:AX155"/>
    <mergeCell ref="AP161:AX161"/>
    <mergeCell ref="G150:K150"/>
    <mergeCell ref="L150:X150"/>
    <mergeCell ref="Y150:AB150"/>
    <mergeCell ref="AC150:AG150"/>
    <mergeCell ref="AH150:AT150"/>
    <mergeCell ref="AU150:AX150"/>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AC145:AG145"/>
    <mergeCell ref="AH145:AT145"/>
    <mergeCell ref="AU145:AX145"/>
    <mergeCell ref="G143:K143"/>
    <mergeCell ref="L143:X143"/>
    <mergeCell ref="Y143:AB143"/>
    <mergeCell ref="AC143:AG143"/>
    <mergeCell ref="AH143:AT143"/>
    <mergeCell ref="AU143:AX143"/>
    <mergeCell ref="AM106:AN106"/>
    <mergeCell ref="AO106:AP106"/>
    <mergeCell ref="AR106:AS106"/>
    <mergeCell ref="AU106:AV106"/>
    <mergeCell ref="A107:D107"/>
    <mergeCell ref="O107:P107"/>
    <mergeCell ref="U106:V106"/>
    <mergeCell ref="X106:Y106"/>
    <mergeCell ref="AA106:AB106"/>
    <mergeCell ref="AC106:AE106"/>
    <mergeCell ref="AG106:AH106"/>
    <mergeCell ref="AJ106:AK106"/>
    <mergeCell ref="A106:D106"/>
    <mergeCell ref="E106:G106"/>
    <mergeCell ref="I106:J106"/>
    <mergeCell ref="L106:M106"/>
    <mergeCell ref="O106:P106"/>
    <mergeCell ref="Q106:S106"/>
    <mergeCell ref="L107:N107"/>
    <mergeCell ref="E107:F107"/>
    <mergeCell ref="G107:I107"/>
    <mergeCell ref="J107:K107"/>
    <mergeCell ref="Q107:R107"/>
    <mergeCell ref="S107:U107"/>
    <mergeCell ref="AM107:AN107"/>
    <mergeCell ref="AO107:AP107"/>
    <mergeCell ref="A108:F139"/>
    <mergeCell ref="A140:F155"/>
    <mergeCell ref="G140:AB140"/>
    <mergeCell ref="AC140:AX140"/>
    <mergeCell ref="G141:K141"/>
    <mergeCell ref="L141:X141"/>
    <mergeCell ref="AA107:AB107"/>
    <mergeCell ref="Y141:AB141"/>
    <mergeCell ref="AC141:AG141"/>
    <mergeCell ref="AH141:AT141"/>
    <mergeCell ref="AU141:AX141"/>
    <mergeCell ref="G142:K142"/>
    <mergeCell ref="L142:X142"/>
    <mergeCell ref="Y142:AB142"/>
    <mergeCell ref="AC142:AG142"/>
    <mergeCell ref="AH142:AT142"/>
    <mergeCell ref="AU142:AX142"/>
    <mergeCell ref="G144:AB144"/>
    <mergeCell ref="AC144:AX144"/>
    <mergeCell ref="G145:K145"/>
    <mergeCell ref="L145:X145"/>
    <mergeCell ref="Y145:AB145"/>
    <mergeCell ref="A100:D100"/>
    <mergeCell ref="E100:P100"/>
    <mergeCell ref="Q100:AB100"/>
    <mergeCell ref="AC100:AN100"/>
    <mergeCell ref="AO100:AX100"/>
    <mergeCell ref="A101:D101"/>
    <mergeCell ref="E101:P101"/>
    <mergeCell ref="Q101:AB101"/>
    <mergeCell ref="AC101:AN101"/>
    <mergeCell ref="AO101:AX101"/>
    <mergeCell ref="A104:D104"/>
    <mergeCell ref="E104:P104"/>
    <mergeCell ref="Q104:AB104"/>
    <mergeCell ref="AC104:AN104"/>
    <mergeCell ref="AO104:AX104"/>
    <mergeCell ref="A105:D105"/>
    <mergeCell ref="A102:D102"/>
    <mergeCell ref="E102:P102"/>
    <mergeCell ref="Q102:AB102"/>
    <mergeCell ref="AC102:AN102"/>
    <mergeCell ref="AO102:AX102"/>
    <mergeCell ref="A103:D103"/>
    <mergeCell ref="E103:P103"/>
    <mergeCell ref="Q103:AB103"/>
    <mergeCell ref="AC103:AN103"/>
    <mergeCell ref="AO103:AX103"/>
    <mergeCell ref="AA105:AB105"/>
    <mergeCell ref="AC105:AE105"/>
    <mergeCell ref="AG105:AH105"/>
    <mergeCell ref="AJ105:AK105"/>
    <mergeCell ref="AM105:AN105"/>
    <mergeCell ref="AO105:AP105"/>
    <mergeCell ref="AU105:AV105"/>
    <mergeCell ref="A93:E93"/>
    <mergeCell ref="F93:AX93"/>
    <mergeCell ref="A94:AX94"/>
    <mergeCell ref="A95:AX95"/>
    <mergeCell ref="A96:AX96"/>
    <mergeCell ref="A97:D97"/>
    <mergeCell ref="E97:P97"/>
    <mergeCell ref="Q97:AB97"/>
    <mergeCell ref="AC97:AN97"/>
    <mergeCell ref="AO97:AX97"/>
    <mergeCell ref="E98:P98"/>
    <mergeCell ref="Q98:AB98"/>
    <mergeCell ref="AC98:AN98"/>
    <mergeCell ref="AO98:AX98"/>
    <mergeCell ref="A99:D99"/>
    <mergeCell ref="E99:P99"/>
    <mergeCell ref="Q99:AB99"/>
    <mergeCell ref="AC99:AN99"/>
    <mergeCell ref="AO99:AX99"/>
    <mergeCell ref="A79:B85"/>
    <mergeCell ref="C79:AC79"/>
    <mergeCell ref="AD79:AF79"/>
    <mergeCell ref="AG79:AX85"/>
    <mergeCell ref="J83:L83"/>
    <mergeCell ref="M83:N83"/>
    <mergeCell ref="C84:D84"/>
    <mergeCell ref="E84:G84"/>
    <mergeCell ref="H84:I84"/>
    <mergeCell ref="J84:L84"/>
    <mergeCell ref="M84:N84"/>
    <mergeCell ref="C85:D85"/>
    <mergeCell ref="E85:G85"/>
    <mergeCell ref="H85:I85"/>
    <mergeCell ref="J85:L85"/>
    <mergeCell ref="C69:AC69"/>
    <mergeCell ref="AD69:AF69"/>
    <mergeCell ref="AG69:AX69"/>
    <mergeCell ref="C70:AC70"/>
    <mergeCell ref="AD70:AF70"/>
    <mergeCell ref="AG70:AX70"/>
    <mergeCell ref="AG78:AX78"/>
    <mergeCell ref="A75:B78"/>
    <mergeCell ref="C75:AC75"/>
    <mergeCell ref="AD75:AF75"/>
    <mergeCell ref="AG75:AX75"/>
    <mergeCell ref="C76:AC76"/>
    <mergeCell ref="AD76:AF76"/>
    <mergeCell ref="AG76:AX76"/>
    <mergeCell ref="C77:AC77"/>
    <mergeCell ref="AD77:AF77"/>
    <mergeCell ref="AG77:AX77"/>
    <mergeCell ref="C78:AC78"/>
    <mergeCell ref="AD78:AF78"/>
    <mergeCell ref="A62:B64"/>
    <mergeCell ref="C62:AC62"/>
    <mergeCell ref="AD62:AF62"/>
    <mergeCell ref="AG62:AX62"/>
    <mergeCell ref="C63:AC63"/>
    <mergeCell ref="AD63:AF63"/>
    <mergeCell ref="AG63:AX63"/>
    <mergeCell ref="C64:AC64"/>
    <mergeCell ref="AD64:AF64"/>
    <mergeCell ref="AG64:AX64"/>
    <mergeCell ref="A65:B74"/>
    <mergeCell ref="C65:AC65"/>
    <mergeCell ref="AD65:AF65"/>
    <mergeCell ref="AG65:AX67"/>
    <mergeCell ref="C66:D67"/>
    <mergeCell ref="E66:AC66"/>
    <mergeCell ref="AD66:AF66"/>
    <mergeCell ref="E67:AC67"/>
    <mergeCell ref="AD67:AF67"/>
    <mergeCell ref="C68:AC68"/>
    <mergeCell ref="C73:AC73"/>
    <mergeCell ref="AD73:AF73"/>
    <mergeCell ref="AG73:AX73"/>
    <mergeCell ref="C74:AC74"/>
    <mergeCell ref="AD74:AF74"/>
    <mergeCell ref="AG74:AX74"/>
    <mergeCell ref="C71:AC71"/>
    <mergeCell ref="AD71:AF71"/>
    <mergeCell ref="AG71:AX71"/>
    <mergeCell ref="C72:AC72"/>
    <mergeCell ref="AD72:AF72"/>
    <mergeCell ref="AG72:AX72"/>
    <mergeCell ref="AD68:AF68"/>
    <mergeCell ref="AG68:AX68"/>
    <mergeCell ref="U58:AX58"/>
    <mergeCell ref="G59:T59"/>
    <mergeCell ref="A60:AX60"/>
    <mergeCell ref="C61:AC61"/>
    <mergeCell ref="AD61:AF61"/>
    <mergeCell ref="AG61:AX61"/>
    <mergeCell ref="W55:AA55"/>
    <mergeCell ref="AB55:AX55"/>
    <mergeCell ref="W56:AA56"/>
    <mergeCell ref="AB56:AX56"/>
    <mergeCell ref="C57:D59"/>
    <mergeCell ref="E57:F59"/>
    <mergeCell ref="G57:I57"/>
    <mergeCell ref="J57:T57"/>
    <mergeCell ref="U57:AX57"/>
    <mergeCell ref="G58:T58"/>
    <mergeCell ref="A54:B59"/>
    <mergeCell ref="C54:D56"/>
    <mergeCell ref="E54:F54"/>
    <mergeCell ref="G54:AX54"/>
    <mergeCell ref="E55:F56"/>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5:V56"/>
    <mergeCell ref="U59:AX59"/>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80:AF80"/>
    <mergeCell ref="C80:N80"/>
    <mergeCell ref="X107:Z107"/>
    <mergeCell ref="AJ107:AL107"/>
    <mergeCell ref="C83:D83"/>
    <mergeCell ref="E83:G83"/>
    <mergeCell ref="H83:I83"/>
    <mergeCell ref="A88:AX88"/>
    <mergeCell ref="A89:AX89"/>
    <mergeCell ref="A90:AX90"/>
    <mergeCell ref="A91:E91"/>
    <mergeCell ref="F91:AX91"/>
    <mergeCell ref="A92:AX92"/>
    <mergeCell ref="A86:B87"/>
    <mergeCell ref="C86:F86"/>
    <mergeCell ref="G86:AX86"/>
    <mergeCell ref="C87:F87"/>
    <mergeCell ref="G87:AX87"/>
    <mergeCell ref="A98:D98"/>
    <mergeCell ref="AT107:AU107"/>
    <mergeCell ref="AV107:AW107"/>
    <mergeCell ref="C82:D82"/>
    <mergeCell ref="E82:G82"/>
    <mergeCell ref="H82:I82"/>
    <mergeCell ref="M85:N85"/>
    <mergeCell ref="C81:D81"/>
    <mergeCell ref="E81:G81"/>
    <mergeCell ref="H81:I81"/>
    <mergeCell ref="J81:L81"/>
    <mergeCell ref="M81:N81"/>
    <mergeCell ref="O81:AF81"/>
    <mergeCell ref="O82:AF82"/>
    <mergeCell ref="O83:AF83"/>
    <mergeCell ref="O84:AF84"/>
    <mergeCell ref="O85:AF85"/>
    <mergeCell ref="J82:L82"/>
    <mergeCell ref="M82:N82"/>
  </mergeCells>
  <phoneticPr fontId="5"/>
  <conditionalFormatting sqref="P14:AQ14">
    <cfRule type="expression" dxfId="201" priority="905">
      <formula>IF(RIGHT(TEXT(P14,"0.#"),1)=".",FALSE,TRUE)</formula>
    </cfRule>
    <cfRule type="expression" dxfId="200" priority="906">
      <formula>IF(RIGHT(TEXT(P14,"0.#"),1)=".",TRUE,FALSE)</formula>
    </cfRule>
  </conditionalFormatting>
  <conditionalFormatting sqref="P18:AX18">
    <cfRule type="expression" dxfId="199" priority="903">
      <formula>IF(RIGHT(TEXT(P18,"0.#"),1)=".",FALSE,TRUE)</formula>
    </cfRule>
    <cfRule type="expression" dxfId="198" priority="904">
      <formula>IF(RIGHT(TEXT(P18,"0.#"),1)=".",TRUE,FALSE)</formula>
    </cfRule>
  </conditionalFormatting>
  <conditionalFormatting sqref="Y143">
    <cfRule type="expression" dxfId="197" priority="899">
      <formula>IF(RIGHT(TEXT(Y143,"0.#"),1)=".",FALSE,TRUE)</formula>
    </cfRule>
    <cfRule type="expression" dxfId="196" priority="900">
      <formula>IF(RIGHT(TEXT(Y143,"0.#"),1)=".",TRUE,FALSE)</formula>
    </cfRule>
  </conditionalFormatting>
  <conditionalFormatting sqref="Y154 Y150 Y146">
    <cfRule type="expression" dxfId="195" priority="879">
      <formula>IF(RIGHT(TEXT(Y146,"0.#"),1)=".",FALSE,TRUE)</formula>
    </cfRule>
    <cfRule type="expression" dxfId="194" priority="880">
      <formula>IF(RIGHT(TEXT(Y146,"0.#"),1)=".",TRUE,FALSE)</formula>
    </cfRule>
  </conditionalFormatting>
  <conditionalFormatting sqref="P16:AQ17 P15:AX15 P13:AX13">
    <cfRule type="expression" dxfId="193" priority="897">
      <formula>IF(RIGHT(TEXT(P13,"0.#"),1)=".",FALSE,TRUE)</formula>
    </cfRule>
    <cfRule type="expression" dxfId="192" priority="898">
      <formula>IF(RIGHT(TEXT(P13,"0.#"),1)=".",TRUE,FALSE)</formula>
    </cfRule>
  </conditionalFormatting>
  <conditionalFormatting sqref="P19:AJ19">
    <cfRule type="expression" dxfId="191" priority="895">
      <formula>IF(RIGHT(TEXT(P19,"0.#"),1)=".",FALSE,TRUE)</formula>
    </cfRule>
    <cfRule type="expression" dxfId="190" priority="896">
      <formula>IF(RIGHT(TEXT(P19,"0.#"),1)=".",TRUE,FALSE)</formula>
    </cfRule>
  </conditionalFormatting>
  <conditionalFormatting sqref="AE27 AQ27">
    <cfRule type="expression" dxfId="189" priority="893">
      <formula>IF(RIGHT(TEXT(AE27,"0.#"),1)=".",FALSE,TRUE)</formula>
    </cfRule>
    <cfRule type="expression" dxfId="188" priority="894">
      <formula>IF(RIGHT(TEXT(AE27,"0.#"),1)=".",TRUE,FALSE)</formula>
    </cfRule>
  </conditionalFormatting>
  <conditionalFormatting sqref="Y142">
    <cfRule type="expression" dxfId="187" priority="891">
      <formula>IF(RIGHT(TEXT(Y142,"0.#"),1)=".",FALSE,TRUE)</formula>
    </cfRule>
    <cfRule type="expression" dxfId="186" priority="892">
      <formula>IF(RIGHT(TEXT(Y142,"0.#"),1)=".",TRUE,FALSE)</formula>
    </cfRule>
  </conditionalFormatting>
  <conditionalFormatting sqref="AU143">
    <cfRule type="expression" dxfId="185" priority="887">
      <formula>IF(RIGHT(TEXT(AU143,"0.#"),1)=".",FALSE,TRUE)</formula>
    </cfRule>
    <cfRule type="expression" dxfId="184" priority="888">
      <formula>IF(RIGHT(TEXT(AU143,"0.#"),1)=".",TRUE,FALSE)</formula>
    </cfRule>
  </conditionalFormatting>
  <conditionalFormatting sqref="AU142">
    <cfRule type="expression" dxfId="183" priority="885">
      <formula>IF(RIGHT(TEXT(AU142,"0.#"),1)=".",FALSE,TRUE)</formula>
    </cfRule>
    <cfRule type="expression" dxfId="182" priority="886">
      <formula>IF(RIGHT(TEXT(AU142,"0.#"),1)=".",TRUE,FALSE)</formula>
    </cfRule>
  </conditionalFormatting>
  <conditionalFormatting sqref="Y155 Y151 Y147">
    <cfRule type="expression" dxfId="181" priority="881">
      <formula>IF(RIGHT(TEXT(Y147,"0.#"),1)=".",FALSE,TRUE)</formula>
    </cfRule>
    <cfRule type="expression" dxfId="180" priority="882">
      <formula>IF(RIGHT(TEXT(Y147,"0.#"),1)=".",TRUE,FALSE)</formula>
    </cfRule>
  </conditionalFormatting>
  <conditionalFormatting sqref="AU155 AU151 AU147">
    <cfRule type="expression" dxfId="179" priority="875">
      <formula>IF(RIGHT(TEXT(AU147,"0.#"),1)=".",FALSE,TRUE)</formula>
    </cfRule>
    <cfRule type="expression" dxfId="178" priority="876">
      <formula>IF(RIGHT(TEXT(AU147,"0.#"),1)=".",TRUE,FALSE)</formula>
    </cfRule>
  </conditionalFormatting>
  <conditionalFormatting sqref="AU154 AU150 AU146">
    <cfRule type="expression" dxfId="177" priority="873">
      <formula>IF(RIGHT(TEXT(AU146,"0.#"),1)=".",FALSE,TRUE)</formula>
    </cfRule>
    <cfRule type="expression" dxfId="176" priority="874">
      <formula>IF(RIGHT(TEXT(AU146,"0.#"),1)=".",TRUE,FALSE)</formula>
    </cfRule>
  </conditionalFormatting>
  <conditionalFormatting sqref="AI27">
    <cfRule type="expression" dxfId="175" priority="871">
      <formula>IF(RIGHT(TEXT(AI27,"0.#"),1)=".",FALSE,TRUE)</formula>
    </cfRule>
    <cfRule type="expression" dxfId="174" priority="872">
      <formula>IF(RIGHT(TEXT(AI27,"0.#"),1)=".",TRUE,FALSE)</formula>
    </cfRule>
  </conditionalFormatting>
  <conditionalFormatting sqref="AM27">
    <cfRule type="expression" dxfId="173" priority="869">
      <formula>IF(RIGHT(TEXT(AM27,"0.#"),1)=".",FALSE,TRUE)</formula>
    </cfRule>
    <cfRule type="expression" dxfId="172" priority="870">
      <formula>IF(RIGHT(TEXT(AM27,"0.#"),1)=".",TRUE,FALSE)</formula>
    </cfRule>
  </conditionalFormatting>
  <conditionalFormatting sqref="AE28">
    <cfRule type="expression" dxfId="171" priority="867">
      <formula>IF(RIGHT(TEXT(AE28,"0.#"),1)=".",FALSE,TRUE)</formula>
    </cfRule>
    <cfRule type="expression" dxfId="170" priority="868">
      <formula>IF(RIGHT(TEXT(AE28,"0.#"),1)=".",TRUE,FALSE)</formula>
    </cfRule>
  </conditionalFormatting>
  <conditionalFormatting sqref="AI28">
    <cfRule type="expression" dxfId="169" priority="865">
      <formula>IF(RIGHT(TEXT(AI28,"0.#"),1)=".",FALSE,TRUE)</formula>
    </cfRule>
    <cfRule type="expression" dxfId="168" priority="866">
      <formula>IF(RIGHT(TEXT(AI28,"0.#"),1)=".",TRUE,FALSE)</formula>
    </cfRule>
  </conditionalFormatting>
  <conditionalFormatting sqref="AM28">
    <cfRule type="expression" dxfId="167" priority="863">
      <formula>IF(RIGHT(TEXT(AM28,"0.#"),1)=".",FALSE,TRUE)</formula>
    </cfRule>
    <cfRule type="expression" dxfId="166" priority="864">
      <formula>IF(RIGHT(TEXT(AM28,"0.#"),1)=".",TRUE,FALSE)</formula>
    </cfRule>
  </conditionalFormatting>
  <conditionalFormatting sqref="AQ28">
    <cfRule type="expression" dxfId="165" priority="861">
      <formula>IF(RIGHT(TEXT(AQ28,"0.#"),1)=".",FALSE,TRUE)</formula>
    </cfRule>
    <cfRule type="expression" dxfId="164" priority="862">
      <formula>IF(RIGHT(TEXT(AQ28,"0.#"),1)=".",TRUE,FALSE)</formula>
    </cfRule>
  </conditionalFormatting>
  <conditionalFormatting sqref="AL162:AO162">
    <cfRule type="expression" dxfId="163" priority="823">
      <formula>IF(AND(AL162&gt;=0, RIGHT(TEXT(AL162,"0.#"),1)&lt;&gt;"."),TRUE,FALSE)</formula>
    </cfRule>
    <cfRule type="expression" dxfId="162" priority="824">
      <formula>IF(AND(AL162&gt;=0, RIGHT(TEXT(AL162,"0.#"),1)="."),TRUE,FALSE)</formula>
    </cfRule>
    <cfRule type="expression" dxfId="161" priority="825">
      <formula>IF(AND(AL162&lt;0, RIGHT(TEXT(AL162,"0.#"),1)&lt;&gt;"."),TRUE,FALSE)</formula>
    </cfRule>
    <cfRule type="expression" dxfId="160" priority="826">
      <formula>IF(AND(AL162&lt;0, RIGHT(TEXT(AL162,"0.#"),1)="."),TRUE,FALSE)</formula>
    </cfRule>
  </conditionalFormatting>
  <conditionalFormatting sqref="Y162">
    <cfRule type="expression" dxfId="159" priority="821">
      <formula>IF(RIGHT(TEXT(Y162,"0.#"),1)=".",FALSE,TRUE)</formula>
    </cfRule>
    <cfRule type="expression" dxfId="158" priority="822">
      <formula>IF(RIGHT(TEXT(Y162,"0.#"),1)=".",TRUE,FALSE)</formula>
    </cfRule>
  </conditionalFormatting>
  <conditionalFormatting sqref="Y166">
    <cfRule type="expression" dxfId="157" priority="753">
      <formula>IF(RIGHT(TEXT(Y166,"0.#"),1)=".",FALSE,TRUE)</formula>
    </cfRule>
    <cfRule type="expression" dxfId="156" priority="754">
      <formula>IF(RIGHT(TEXT(Y166,"0.#"),1)=".",TRUE,FALSE)</formula>
    </cfRule>
  </conditionalFormatting>
  <conditionalFormatting sqref="Y170">
    <cfRule type="expression" dxfId="155" priority="741">
      <formula>IF(RIGHT(TEXT(Y170,"0.#"),1)=".",FALSE,TRUE)</formula>
    </cfRule>
    <cfRule type="expression" dxfId="154" priority="742">
      <formula>IF(RIGHT(TEXT(Y170,"0.#"),1)=".",TRUE,FALSE)</formula>
    </cfRule>
  </conditionalFormatting>
  <conditionalFormatting sqref="Y174">
    <cfRule type="expression" dxfId="153" priority="729">
      <formula>IF(RIGHT(TEXT(Y174,"0.#"),1)=".",FALSE,TRUE)</formula>
    </cfRule>
    <cfRule type="expression" dxfId="152" priority="730">
      <formula>IF(RIGHT(TEXT(Y174,"0.#"),1)=".",TRUE,FALSE)</formula>
    </cfRule>
  </conditionalFormatting>
  <conditionalFormatting sqref="Y178">
    <cfRule type="expression" dxfId="151" priority="717">
      <formula>IF(RIGHT(TEXT(Y178,"0.#"),1)=".",FALSE,TRUE)</formula>
    </cfRule>
    <cfRule type="expression" dxfId="150" priority="718">
      <formula>IF(RIGHT(TEXT(Y178,"0.#"),1)=".",TRUE,FALSE)</formula>
    </cfRule>
  </conditionalFormatting>
  <conditionalFormatting sqref="Y184:Y191">
    <cfRule type="expression" dxfId="149" priority="711">
      <formula>IF(RIGHT(TEXT(Y184,"0.#"),1)=".",FALSE,TRUE)</formula>
    </cfRule>
    <cfRule type="expression" dxfId="148" priority="712">
      <formula>IF(RIGHT(TEXT(Y184,"0.#"),1)=".",TRUE,FALSE)</formula>
    </cfRule>
  </conditionalFormatting>
  <conditionalFormatting sqref="W23">
    <cfRule type="expression" dxfId="147" priority="819">
      <formula>IF(RIGHT(TEXT(W23,"0.#"),1)=".",FALSE,TRUE)</formula>
    </cfRule>
    <cfRule type="expression" dxfId="146" priority="820">
      <formula>IF(RIGHT(TEXT(W23,"0.#"),1)=".",TRUE,FALSE)</formula>
    </cfRule>
  </conditionalFormatting>
  <conditionalFormatting sqref="P23">
    <cfRule type="expression" dxfId="145" priority="813">
      <formula>IF(RIGHT(TEXT(P23,"0.#"),1)=".",FALSE,TRUE)</formula>
    </cfRule>
    <cfRule type="expression" dxfId="144" priority="814">
      <formula>IF(RIGHT(TEXT(P23,"0.#"),1)=".",TRUE,FALSE)</formula>
    </cfRule>
  </conditionalFormatting>
  <conditionalFormatting sqref="AL166:AO166">
    <cfRule type="expression" dxfId="143" priority="755">
      <formula>IF(AND(AL166&gt;=0, RIGHT(TEXT(AL166,"0.#"),1)&lt;&gt;"."),TRUE,FALSE)</formula>
    </cfRule>
    <cfRule type="expression" dxfId="142" priority="756">
      <formula>IF(AND(AL166&gt;=0, RIGHT(TEXT(AL166,"0.#"),1)="."),TRUE,FALSE)</formula>
    </cfRule>
    <cfRule type="expression" dxfId="141" priority="757">
      <formula>IF(AND(AL166&lt;0, RIGHT(TEXT(AL166,"0.#"),1)&lt;&gt;"."),TRUE,FALSE)</formula>
    </cfRule>
    <cfRule type="expression" dxfId="140" priority="758">
      <formula>IF(AND(AL166&lt;0, RIGHT(TEXT(AL166,"0.#"),1)="."),TRUE,FALSE)</formula>
    </cfRule>
  </conditionalFormatting>
  <conditionalFormatting sqref="AL170:AO170">
    <cfRule type="expression" dxfId="139" priority="743">
      <formula>IF(AND(AL170&gt;=0, RIGHT(TEXT(AL170,"0.#"),1)&lt;&gt;"."),TRUE,FALSE)</formula>
    </cfRule>
    <cfRule type="expression" dxfId="138" priority="744">
      <formula>IF(AND(AL170&gt;=0, RIGHT(TEXT(AL170,"0.#"),1)="."),TRUE,FALSE)</formula>
    </cfRule>
    <cfRule type="expression" dxfId="137" priority="745">
      <formula>IF(AND(AL170&lt;0, RIGHT(TEXT(AL170,"0.#"),1)&lt;&gt;"."),TRUE,FALSE)</formula>
    </cfRule>
    <cfRule type="expression" dxfId="136" priority="746">
      <formula>IF(AND(AL170&lt;0, RIGHT(TEXT(AL170,"0.#"),1)="."),TRUE,FALSE)</formula>
    </cfRule>
  </conditionalFormatting>
  <conditionalFormatting sqref="AL174:AO174">
    <cfRule type="expression" dxfId="135" priority="731">
      <formula>IF(AND(AL174&gt;=0, RIGHT(TEXT(AL174,"0.#"),1)&lt;&gt;"."),TRUE,FALSE)</formula>
    </cfRule>
    <cfRule type="expression" dxfId="134" priority="732">
      <formula>IF(AND(AL174&gt;=0, RIGHT(TEXT(AL174,"0.#"),1)="."),TRUE,FALSE)</formula>
    </cfRule>
    <cfRule type="expression" dxfId="133" priority="733">
      <formula>IF(AND(AL174&lt;0, RIGHT(TEXT(AL174,"0.#"),1)&lt;&gt;"."),TRUE,FALSE)</formula>
    </cfRule>
    <cfRule type="expression" dxfId="132" priority="734">
      <formula>IF(AND(AL174&lt;0, RIGHT(TEXT(AL174,"0.#"),1)="."),TRUE,FALSE)</formula>
    </cfRule>
  </conditionalFormatting>
  <conditionalFormatting sqref="AL178:AO178">
    <cfRule type="expression" dxfId="131" priority="719">
      <formula>IF(AND(AL178&gt;=0, RIGHT(TEXT(AL178,"0.#"),1)&lt;&gt;"."),TRUE,FALSE)</formula>
    </cfRule>
    <cfRule type="expression" dxfId="130" priority="720">
      <formula>IF(AND(AL178&gt;=0, RIGHT(TEXT(AL178,"0.#"),1)="."),TRUE,FALSE)</formula>
    </cfRule>
    <cfRule type="expression" dxfId="129" priority="721">
      <formula>IF(AND(AL178&lt;0, RIGHT(TEXT(AL178,"0.#"),1)&lt;&gt;"."),TRUE,FALSE)</formula>
    </cfRule>
    <cfRule type="expression" dxfId="128" priority="722">
      <formula>IF(AND(AL178&lt;0, RIGHT(TEXT(AL178,"0.#"),1)="."),TRUE,FALSE)</formula>
    </cfRule>
  </conditionalFormatting>
  <conditionalFormatting sqref="AL184:AO191">
    <cfRule type="expression" dxfId="127" priority="713">
      <formula>IF(AND(AL184&gt;=0, RIGHT(TEXT(AL184,"0.#"),1)&lt;&gt;"."),TRUE,FALSE)</formula>
    </cfRule>
    <cfRule type="expression" dxfId="126" priority="714">
      <formula>IF(AND(AL184&gt;=0, RIGHT(TEXT(AL184,"0.#"),1)="."),TRUE,FALSE)</formula>
    </cfRule>
    <cfRule type="expression" dxfId="125" priority="715">
      <formula>IF(AND(AL184&lt;0, RIGHT(TEXT(AL184,"0.#"),1)&lt;&gt;"."),TRUE,FALSE)</formula>
    </cfRule>
    <cfRule type="expression" dxfId="124" priority="716">
      <formula>IF(AND(AL184&lt;0, RIGHT(TEXT(AL184,"0.#"),1)="."),TRUE,FALSE)</formula>
    </cfRule>
  </conditionalFormatting>
  <conditionalFormatting sqref="AL182:AO183">
    <cfRule type="expression" dxfId="123" priority="707">
      <formula>IF(AND(AL182&gt;=0, RIGHT(TEXT(AL182,"0.#"),1)&lt;&gt;"."),TRUE,FALSE)</formula>
    </cfRule>
    <cfRule type="expression" dxfId="122" priority="708">
      <formula>IF(AND(AL182&gt;=0, RIGHT(TEXT(AL182,"0.#"),1)="."),TRUE,FALSE)</formula>
    </cfRule>
    <cfRule type="expression" dxfId="121" priority="709">
      <formula>IF(AND(AL182&lt;0, RIGHT(TEXT(AL182,"0.#"),1)&lt;&gt;"."),TRUE,FALSE)</formula>
    </cfRule>
    <cfRule type="expression" dxfId="120" priority="710">
      <formula>IF(AND(AL182&lt;0, RIGHT(TEXT(AL182,"0.#"),1)="."),TRUE,FALSE)</formula>
    </cfRule>
  </conditionalFormatting>
  <conditionalFormatting sqref="Y182:Y183">
    <cfRule type="expression" dxfId="119" priority="705">
      <formula>IF(RIGHT(TEXT(Y182,"0.#"),1)=".",FALSE,TRUE)</formula>
    </cfRule>
    <cfRule type="expression" dxfId="118" priority="706">
      <formula>IF(RIGHT(TEXT(Y182,"0.#"),1)=".",TRUE,FALSE)</formula>
    </cfRule>
  </conditionalFormatting>
  <conditionalFormatting sqref="AL195:AO195">
    <cfRule type="expression" dxfId="117" priority="695">
      <formula>IF(AND(AL195&gt;=0, RIGHT(TEXT(AL195,"0.#"),1)&lt;&gt;"."),TRUE,FALSE)</formula>
    </cfRule>
    <cfRule type="expression" dxfId="116" priority="696">
      <formula>IF(AND(AL195&gt;=0, RIGHT(TEXT(AL195,"0.#"),1)="."),TRUE,FALSE)</formula>
    </cfRule>
    <cfRule type="expression" dxfId="115" priority="697">
      <formula>IF(AND(AL195&lt;0, RIGHT(TEXT(AL195,"0.#"),1)&lt;&gt;"."),TRUE,FALSE)</formula>
    </cfRule>
    <cfRule type="expression" dxfId="114" priority="698">
      <formula>IF(AND(AL195&lt;0, RIGHT(TEXT(AL195,"0.#"),1)="."),TRUE,FALSE)</formula>
    </cfRule>
  </conditionalFormatting>
  <conditionalFormatting sqref="Y195">
    <cfRule type="expression" dxfId="113" priority="693">
      <formula>IF(RIGHT(TEXT(Y195,"0.#"),1)=".",FALSE,TRUE)</formula>
    </cfRule>
    <cfRule type="expression" dxfId="112" priority="694">
      <formula>IF(RIGHT(TEXT(Y195,"0.#"),1)=".",TRUE,FALSE)</formula>
    </cfRule>
  </conditionalFormatting>
  <conditionalFormatting sqref="AL199:AO199">
    <cfRule type="expression" dxfId="111" priority="683">
      <formula>IF(AND(AL199&gt;=0, RIGHT(TEXT(AL199,"0.#"),1)&lt;&gt;"."),TRUE,FALSE)</formula>
    </cfRule>
    <cfRule type="expression" dxfId="110" priority="684">
      <formula>IF(AND(AL199&gt;=0, RIGHT(TEXT(AL199,"0.#"),1)="."),TRUE,FALSE)</formula>
    </cfRule>
    <cfRule type="expression" dxfId="109" priority="685">
      <formula>IF(AND(AL199&lt;0, RIGHT(TEXT(AL199,"0.#"),1)&lt;&gt;"."),TRUE,FALSE)</formula>
    </cfRule>
    <cfRule type="expression" dxfId="108" priority="686">
      <formula>IF(AND(AL199&lt;0, RIGHT(TEXT(AL199,"0.#"),1)="."),TRUE,FALSE)</formula>
    </cfRule>
  </conditionalFormatting>
  <conditionalFormatting sqref="Y199">
    <cfRule type="expression" dxfId="107" priority="681">
      <formula>IF(RIGHT(TEXT(Y199,"0.#"),1)=".",FALSE,TRUE)</formula>
    </cfRule>
    <cfRule type="expression" dxfId="106" priority="682">
      <formula>IF(RIGHT(TEXT(Y199,"0.#"),1)=".",TRUE,FALSE)</formula>
    </cfRule>
  </conditionalFormatting>
  <conditionalFormatting sqref="AU28">
    <cfRule type="expression" dxfId="105" priority="677">
      <formula>IF(RIGHT(TEXT(AU28,"0.#"),1)=".",FALSE,TRUE)</formula>
    </cfRule>
    <cfRule type="expression" dxfId="104" priority="678">
      <formula>IF(RIGHT(TEXT(AU28,"0.#"),1)=".",TRUE,FALSE)</formula>
    </cfRule>
  </conditionalFormatting>
  <conditionalFormatting sqref="AU27">
    <cfRule type="expression" dxfId="103" priority="679">
      <formula>IF(RIGHT(TEXT(AU27,"0.#"),1)=".",FALSE,TRUE)</formula>
    </cfRule>
    <cfRule type="expression" dxfId="102" priority="680">
      <formula>IF(RIGHT(TEXT(AU27,"0.#"),1)=".",TRUE,FALSE)</formula>
    </cfRule>
  </conditionalFormatting>
  <conditionalFormatting sqref="P24:AC24">
    <cfRule type="expression" dxfId="101" priority="675">
      <formula>IF(RIGHT(TEXT(P24,"0.#"),1)=".",FALSE,TRUE)</formula>
    </cfRule>
    <cfRule type="expression" dxfId="100" priority="676">
      <formula>IF(RIGHT(TEXT(P24,"0.#"),1)=".",TRUE,FALSE)</formula>
    </cfRule>
  </conditionalFormatting>
  <conditionalFormatting sqref="AE34 AI34 AM34">
    <cfRule type="expression" dxfId="99" priority="673">
      <formula>IF(RIGHT(TEXT(AE34,"0.#"),1)=".",FALSE,TRUE)</formula>
    </cfRule>
    <cfRule type="expression" dxfId="98" priority="674">
      <formula>IF(RIGHT(TEXT(AE34,"0.#"),1)=".",TRUE,FALSE)</formula>
    </cfRule>
  </conditionalFormatting>
  <conditionalFormatting sqref="AQ34:AQ36">
    <cfRule type="expression" dxfId="97" priority="655">
      <formula>IF(RIGHT(TEXT(AQ34,"0.#"),1)=".",FALSE,TRUE)</formula>
    </cfRule>
    <cfRule type="expression" dxfId="96" priority="656">
      <formula>IF(RIGHT(TEXT(AQ34,"0.#"),1)=".",TRUE,FALSE)</formula>
    </cfRule>
  </conditionalFormatting>
  <conditionalFormatting sqref="AU34:AU36">
    <cfRule type="expression" dxfId="95" priority="653">
      <formula>IF(RIGHT(TEXT(AU34,"0.#"),1)=".",FALSE,TRUE)</formula>
    </cfRule>
    <cfRule type="expression" dxfId="94" priority="654">
      <formula>IF(RIGHT(TEXT(AU34,"0.#"),1)=".",TRUE,FALSE)</formula>
    </cfRule>
  </conditionalFormatting>
  <conditionalFormatting sqref="AE35 AI35 AM35">
    <cfRule type="expression" dxfId="93" priority="671">
      <formula>IF(RIGHT(TEXT(AE35,"0.#"),1)=".",FALSE,TRUE)</formula>
    </cfRule>
    <cfRule type="expression" dxfId="92" priority="672">
      <formula>IF(RIGHT(TEXT(AE35,"0.#"),1)=".",TRUE,FALSE)</formula>
    </cfRule>
  </conditionalFormatting>
  <conditionalFormatting sqref="AE36 AI36 AM36">
    <cfRule type="expression" dxfId="91" priority="669">
      <formula>IF(RIGHT(TEXT(AE36,"0.#"),1)=".",FALSE,TRUE)</formula>
    </cfRule>
    <cfRule type="expression" dxfId="90" priority="670">
      <formula>IF(RIGHT(TEXT(AE36,"0.#"),1)=".",TRUE,FALSE)</formula>
    </cfRule>
  </conditionalFormatting>
  <conditionalFormatting sqref="AM30">
    <cfRule type="expression" dxfId="89" priority="541">
      <formula>IF(RIGHT(TEXT(AM30,"0.#"),1)=".",FALSE,TRUE)</formula>
    </cfRule>
    <cfRule type="expression" dxfId="88" priority="542">
      <formula>IF(RIGHT(TEXT(AM30,"0.#"),1)=".",TRUE,FALSE)</formula>
    </cfRule>
  </conditionalFormatting>
  <conditionalFormatting sqref="AE31 AM31">
    <cfRule type="expression" dxfId="87" priority="539">
      <formula>IF(RIGHT(TEXT(AE31,"0.#"),1)=".",FALSE,TRUE)</formula>
    </cfRule>
    <cfRule type="expression" dxfId="86" priority="540">
      <formula>IF(RIGHT(TEXT(AE31,"0.#"),1)=".",TRUE,FALSE)</formula>
    </cfRule>
  </conditionalFormatting>
  <conditionalFormatting sqref="AI31">
    <cfRule type="expression" dxfId="85" priority="537">
      <formula>IF(RIGHT(TEXT(AI31,"0.#"),1)=".",FALSE,TRUE)</formula>
    </cfRule>
    <cfRule type="expression" dxfId="84" priority="538">
      <formula>IF(RIGHT(TEXT(AI31,"0.#"),1)=".",TRUE,FALSE)</formula>
    </cfRule>
  </conditionalFormatting>
  <conditionalFormatting sqref="AQ31">
    <cfRule type="expression" dxfId="83" priority="535">
      <formula>IF(RIGHT(TEXT(AQ31,"0.#"),1)=".",FALSE,TRUE)</formula>
    </cfRule>
    <cfRule type="expression" dxfId="82" priority="536">
      <formula>IF(RIGHT(TEXT(AQ31,"0.#"),1)=".",TRUE,FALSE)</formula>
    </cfRule>
  </conditionalFormatting>
  <conditionalFormatting sqref="AE30 AQ30">
    <cfRule type="expression" dxfId="81" priority="545">
      <formula>IF(RIGHT(TEXT(AE30,"0.#"),1)=".",FALSE,TRUE)</formula>
    </cfRule>
    <cfRule type="expression" dxfId="80" priority="546">
      <formula>IF(RIGHT(TEXT(AE30,"0.#"),1)=".",TRUE,FALSE)</formula>
    </cfRule>
  </conditionalFormatting>
  <conditionalFormatting sqref="AI30">
    <cfRule type="expression" dxfId="79" priority="543">
      <formula>IF(RIGHT(TEXT(AI30,"0.#"),1)=".",FALSE,TRUE)</formula>
    </cfRule>
    <cfRule type="expression" dxfId="78" priority="544">
      <formula>IF(RIGHT(TEXT(AI30,"0.#"),1)=".",TRUE,FALSE)</formula>
    </cfRule>
  </conditionalFormatting>
  <conditionalFormatting sqref="AE51">
    <cfRule type="expression" dxfId="77" priority="43">
      <formula>IF(RIGHT(TEXT(AE51,"0.#"),1)=".",FALSE,TRUE)</formula>
    </cfRule>
    <cfRule type="expression" dxfId="76" priority="44">
      <formula>IF(RIGHT(TEXT(AE51,"0.#"),1)=".",TRUE,FALSE)</formula>
    </cfRule>
  </conditionalFormatting>
  <conditionalFormatting sqref="AE52">
    <cfRule type="expression" dxfId="75" priority="41">
      <formula>IF(RIGHT(TEXT(AE52,"0.#"),1)=".",FALSE,TRUE)</formula>
    </cfRule>
    <cfRule type="expression" dxfId="74" priority="42">
      <formula>IF(RIGHT(TEXT(AE52,"0.#"),1)=".",TRUE,FALSE)</formula>
    </cfRule>
  </conditionalFormatting>
  <conditionalFormatting sqref="AM51">
    <cfRule type="expression" dxfId="73" priority="31">
      <formula>IF(RIGHT(TEXT(AM51,"0.#"),1)=".",FALSE,TRUE)</formula>
    </cfRule>
    <cfRule type="expression" dxfId="72" priority="32">
      <formula>IF(RIGHT(TEXT(AM51,"0.#"),1)=".",TRUE,FALSE)</formula>
    </cfRule>
  </conditionalFormatting>
  <conditionalFormatting sqref="AE53">
    <cfRule type="expression" dxfId="71" priority="39">
      <formula>IF(RIGHT(TEXT(AE53,"0.#"),1)=".",FALSE,TRUE)</formula>
    </cfRule>
    <cfRule type="expression" dxfId="70" priority="40">
      <formula>IF(RIGHT(TEXT(AE53,"0.#"),1)=".",TRUE,FALSE)</formula>
    </cfRule>
  </conditionalFormatting>
  <conditionalFormatting sqref="AI53">
    <cfRule type="expression" dxfId="69" priority="37">
      <formula>IF(RIGHT(TEXT(AI53,"0.#"),1)=".",FALSE,TRUE)</formula>
    </cfRule>
    <cfRule type="expression" dxfId="68" priority="38">
      <formula>IF(RIGHT(TEXT(AI53,"0.#"),1)=".",TRUE,FALSE)</formula>
    </cfRule>
  </conditionalFormatting>
  <conditionalFormatting sqref="AI52">
    <cfRule type="expression" dxfId="67" priority="35">
      <formula>IF(RIGHT(TEXT(AI52,"0.#"),1)=".",FALSE,TRUE)</formula>
    </cfRule>
    <cfRule type="expression" dxfId="66" priority="36">
      <formula>IF(RIGHT(TEXT(AI52,"0.#"),1)=".",TRUE,FALSE)</formula>
    </cfRule>
  </conditionalFormatting>
  <conditionalFormatting sqref="AI51">
    <cfRule type="expression" dxfId="65" priority="33">
      <formula>IF(RIGHT(TEXT(AI51,"0.#"),1)=".",FALSE,TRUE)</formula>
    </cfRule>
    <cfRule type="expression" dxfId="64" priority="34">
      <formula>IF(RIGHT(TEXT(AI51,"0.#"),1)=".",TRUE,FALSE)</formula>
    </cfRule>
  </conditionalFormatting>
  <conditionalFormatting sqref="AM52">
    <cfRule type="expression" dxfId="63" priority="29">
      <formula>IF(RIGHT(TEXT(AM52,"0.#"),1)=".",FALSE,TRUE)</formula>
    </cfRule>
    <cfRule type="expression" dxfId="62" priority="30">
      <formula>IF(RIGHT(TEXT(AM52,"0.#"),1)=".",TRUE,FALSE)</formula>
    </cfRule>
  </conditionalFormatting>
  <conditionalFormatting sqref="AM53">
    <cfRule type="expression" dxfId="61" priority="27">
      <formula>IF(RIGHT(TEXT(AM53,"0.#"),1)=".",FALSE,TRUE)</formula>
    </cfRule>
    <cfRule type="expression" dxfId="60" priority="28">
      <formula>IF(RIGHT(TEXT(AM53,"0.#"),1)=".",TRUE,FALSE)</formula>
    </cfRule>
  </conditionalFormatting>
  <conditionalFormatting sqref="AQ51:AQ53">
    <cfRule type="expression" dxfId="59" priority="25">
      <formula>IF(RIGHT(TEXT(AQ51,"0.#"),1)=".",FALSE,TRUE)</formula>
    </cfRule>
    <cfRule type="expression" dxfId="58" priority="26">
      <formula>IF(RIGHT(TEXT(AQ51,"0.#"),1)=".",TRUE,FALSE)</formula>
    </cfRule>
  </conditionalFormatting>
  <conditionalFormatting sqref="AU51:AU53">
    <cfRule type="expression" dxfId="57" priority="23">
      <formula>IF(RIGHT(TEXT(AU51,"0.#"),1)=".",FALSE,TRUE)</formula>
    </cfRule>
    <cfRule type="expression" dxfId="56" priority="24">
      <formula>IF(RIGHT(TEXT(AU51,"0.#"),1)=".",TRUE,FALSE)</formula>
    </cfRule>
  </conditionalFormatting>
  <conditionalFormatting sqref="AE46">
    <cfRule type="expression" dxfId="55" priority="21">
      <formula>IF(RIGHT(TEXT(AE46,"0.#"),1)=".",FALSE,TRUE)</formula>
    </cfRule>
    <cfRule type="expression" dxfId="54" priority="22">
      <formula>IF(RIGHT(TEXT(AE46,"0.#"),1)=".",TRUE,FALSE)</formula>
    </cfRule>
  </conditionalFormatting>
  <conditionalFormatting sqref="AE47">
    <cfRule type="expression" dxfId="53" priority="19">
      <formula>IF(RIGHT(TEXT(AE47,"0.#"),1)=".",FALSE,TRUE)</formula>
    </cfRule>
    <cfRule type="expression" dxfId="52" priority="20">
      <formula>IF(RIGHT(TEXT(AE47,"0.#"),1)=".",TRUE,FALSE)</formula>
    </cfRule>
  </conditionalFormatting>
  <conditionalFormatting sqref="AM46">
    <cfRule type="expression" dxfId="51" priority="9">
      <formula>IF(RIGHT(TEXT(AM46,"0.#"),1)=".",FALSE,TRUE)</formula>
    </cfRule>
    <cfRule type="expression" dxfId="50" priority="10">
      <formula>IF(RIGHT(TEXT(AM46,"0.#"),1)=".",TRUE,FALSE)</formula>
    </cfRule>
  </conditionalFormatting>
  <conditionalFormatting sqref="AE48">
    <cfRule type="expression" dxfId="49" priority="17">
      <formula>IF(RIGHT(TEXT(AE48,"0.#"),1)=".",FALSE,TRUE)</formula>
    </cfRule>
    <cfRule type="expression" dxfId="48" priority="18">
      <formula>IF(RIGHT(TEXT(AE48,"0.#"),1)=".",TRUE,FALSE)</formula>
    </cfRule>
  </conditionalFormatting>
  <conditionalFormatting sqref="AI48">
    <cfRule type="expression" dxfId="47" priority="15">
      <formula>IF(RIGHT(TEXT(AI48,"0.#"),1)=".",FALSE,TRUE)</formula>
    </cfRule>
    <cfRule type="expression" dxfId="46" priority="16">
      <formula>IF(RIGHT(TEXT(AI48,"0.#"),1)=".",TRUE,FALSE)</formula>
    </cfRule>
  </conditionalFormatting>
  <conditionalFormatting sqref="AI47">
    <cfRule type="expression" dxfId="45" priority="13">
      <formula>IF(RIGHT(TEXT(AI47,"0.#"),1)=".",FALSE,TRUE)</formula>
    </cfRule>
    <cfRule type="expression" dxfId="44" priority="14">
      <formula>IF(RIGHT(TEXT(AI47,"0.#"),1)=".",TRUE,FALSE)</formula>
    </cfRule>
  </conditionalFormatting>
  <conditionalFormatting sqref="AI46">
    <cfRule type="expression" dxfId="43" priority="11">
      <formula>IF(RIGHT(TEXT(AI46,"0.#"),1)=".",FALSE,TRUE)</formula>
    </cfRule>
    <cfRule type="expression" dxfId="42" priority="12">
      <formula>IF(RIGHT(TEXT(AI46,"0.#"),1)=".",TRUE,FALSE)</formula>
    </cfRule>
  </conditionalFormatting>
  <conditionalFormatting sqref="AM47">
    <cfRule type="expression" dxfId="41" priority="7">
      <formula>IF(RIGHT(TEXT(AM47,"0.#"),1)=".",FALSE,TRUE)</formula>
    </cfRule>
    <cfRule type="expression" dxfId="40" priority="8">
      <formula>IF(RIGHT(TEXT(AM47,"0.#"),1)=".",TRUE,FALSE)</formula>
    </cfRule>
  </conditionalFormatting>
  <conditionalFormatting sqref="AM48">
    <cfRule type="expression" dxfId="39" priority="5">
      <formula>IF(RIGHT(TEXT(AM48,"0.#"),1)=".",FALSE,TRUE)</formula>
    </cfRule>
    <cfRule type="expression" dxfId="38" priority="6">
      <formula>IF(RIGHT(TEXT(AM48,"0.#"),1)=".",TRUE,FALSE)</formula>
    </cfRule>
  </conditionalFormatting>
  <conditionalFormatting sqref="AQ46:AQ48">
    <cfRule type="expression" dxfId="37" priority="3">
      <formula>IF(RIGHT(TEXT(AQ46,"0.#"),1)=".",FALSE,TRUE)</formula>
    </cfRule>
    <cfRule type="expression" dxfId="36" priority="4">
      <formula>IF(RIGHT(TEXT(AQ46,"0.#"),1)=".",TRUE,FALSE)</formula>
    </cfRule>
  </conditionalFormatting>
  <conditionalFormatting sqref="AU46:AU48">
    <cfRule type="expression" dxfId="35" priority="1">
      <formula>IF(RIGHT(TEXT(AU46,"0.#"),1)=".",FALSE,TRUE)</formula>
    </cfRule>
    <cfRule type="expression" dxfId="34" priority="2">
      <formula>IF(RIGHT(TEXT(AU46,"0.#"),1)=".",TRUE,FALSE)</formula>
    </cfRule>
  </conditionalFormatting>
  <dataValidations count="17">
    <dataValidation type="whole" allowBlank="1" showInputMessage="1" showErrorMessage="1" sqref="O105:P106 AX105:AX107 AA105:AB106 AM105:AN106">
      <formula1>0</formula1>
      <formula2>99</formula2>
    </dataValidation>
    <dataValidation type="whole" allowBlank="1" showInputMessage="1" showErrorMessage="1" sqref="AJ105:AK106 X105:Y106 AJ107 L105:L107 M105:M106 X107 AU105:AV106 J81:J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1:E91">
      <formula1>T行政事業レビュー推進チームの所見</formula1>
    </dataValidation>
    <dataValidation type="custom" imeMode="disabled" allowBlank="1" showInputMessage="1" showErrorMessage="1" sqref="AH162:AK162 AH166:AK166 AH170:AK170 AH174:AK174 AH178:AK178 AH182:AK191 AH195:AK195 AH199:AK199">
      <formula1>OR(AND(MOD(IF(ISNUMBER(AH162), AH162, 0.5),1)=0, 0&lt;=AH162), AH162="-")</formula1>
    </dataValidation>
    <dataValidation type="whole" imeMode="disabled" allowBlank="1" showInputMessage="1" showErrorMessage="1" sqref="AW2:AX2">
      <formula1>0</formula1>
      <formula2>99</formula2>
    </dataValidation>
    <dataValidation type="list" allowBlank="1" showInputMessage="1" showErrorMessage="1" sqref="A93:E93">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AO156 AO200">
      <formula1>"　, ☑"</formula1>
    </dataValidation>
    <dataValidation type="list" allowBlank="1" showInputMessage="1" showErrorMessage="1" sqref="S5:X5">
      <formula1>T終了年度</formula1>
    </dataValidation>
    <dataValidation type="list" allowBlank="1" showInputMessage="1" showErrorMessage="1" sqref="H81:I85">
      <formula1>T事業番号</formula1>
    </dataValidation>
    <dataValidation type="custom" imeMode="disabled" allowBlank="1" showInputMessage="1" showErrorMessage="1" sqref="AY23 AQ45:AR45 P13:AX13 AR15:AX15 P14:AQ18 AR18:AX18 P19:AJ19 Y142:AB142 AU142:AX142 Y146:AB146 AU146:AX146 Y150:AB150 AU150:AX150 Y154:AB154 AU154:AX154 Y162:AB162 AL162:AO162 Y166:AB166 AL166:AO166 Y170:AB170 AL170:AO170 Y174:AB174 AL174:AO174 Y178:AB178 AL178:AO178 Y182:AB191 AL182:AO191 Y195:AB195 AL195:AO195 Y199:AB199 AL199:AO199 AQ33:AR33 AU33:AX33 AE34:AX36 AE27:AX28 AE30:AX30 AU50:AX50 AE51:AX53 AQ50:AR50 AU45:AX45 AE46:AX48 P23:AC24">
      <formula1>OR(ISNUMBER(P13), P13="-")</formula1>
    </dataValidation>
    <dataValidation type="list" allowBlank="1" showInputMessage="1" showErrorMessage="1" sqref="Q107:R107 AC107:AD107 AO107:AP107">
      <formula1>$U$42</formula1>
    </dataValidation>
    <dataValidation type="custom" allowBlank="1" showInputMessage="1" showErrorMessage="1" errorTitle="法人番号チェック" error="法人番号は13桁の数字で入力してください。" sqref="J199:O199 J195:O195 J182:O191 J178:O178 J174:O174 J170:O170 J166:O166 J162:O162">
      <formula1>OR(J162="-",AND(LEN(J162)=13,IFERROR(SEARCH("-",J162),"")="",IFERROR(SEARCH(".",J162),"")="",ISNUMBER(J162)))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8" max="16383" man="1"/>
    <brk id="74" max="16383" man="1"/>
    <brk id="107" max="16383" man="1"/>
    <brk id="139" max="16383" man="1"/>
    <brk id="175"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U106:V106 I106:J106 AG106:AH106 AR106:AS106</xm:sqref>
        </x14:dataValidation>
        <x14:dataValidation type="list" allowBlank="1" showInputMessage="1" showErrorMessage="1">
          <x14:formula1>
            <xm:f>入力規則等!$U$40:$U$42</xm:f>
          </x14:formula1>
          <xm:sqref>AG105:AH105 U105:V105 I105:J105 AR105:AS105</xm:sqref>
        </x14:dataValidation>
        <x14:dataValidation type="list" allowBlank="1" showInputMessage="1" showErrorMessage="1">
          <x14:formula1>
            <xm:f>入力規則等!$AG$2:$AG$13</xm:f>
          </x14:formula1>
          <xm:sqref>AC162:AG162 AC166:AG166 AC170:AG170 AC174:AG174 AC178:AG178 AC182:AG191 AC195:AG195 AC199:AG199</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AO105:AP106 Q105:S106 AC105:AE106 E105:G106</xm:sqref>
        </x14:dataValidation>
        <x14:dataValidation type="list" allowBlank="1" showInputMessage="1" showErrorMessage="1">
          <x14:formula1>
            <xm:f>入力規則等!$U$48</xm:f>
          </x14:formula1>
          <xm:sqref>E107:F107</xm:sqref>
        </x14:dataValidation>
        <x14:dataValidation type="list" allowBlank="1" showInputMessage="1" showErrorMessage="1">
          <x14:formula1>
            <xm:f>入力規則等!$U$13:$U$35</xm:f>
          </x14:formula1>
          <xm:sqref>AJ2:AM2 E81:G85 AE107:AG107 G107:I107 AQ107:AS107 S107:U107</xm:sqref>
        </x14:dataValidation>
        <x14:dataValidation type="list" allowBlank="1" showInputMessage="1" showErrorMessage="1">
          <x14:formula1>
            <xm:f>入力規則等!$U$56:$U$58</xm:f>
          </x14:formula1>
          <xm:sqref>J107:K107 AT107:AU107 AH107:AI107 V107:W107</xm:sqref>
        </x14:dataValidation>
        <x14:dataValidation type="list" allowBlank="1" showInputMessage="1" showErrorMessage="1">
          <x14:formula1>
            <xm:f>入力規則等!$U$49</xm:f>
          </x14:formula1>
          <xm:sqref>C81:D85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400</v>
      </c>
      <c r="AA1" s="29" t="s">
        <v>78</v>
      </c>
      <c r="AB1" s="29" t="s">
        <v>401</v>
      </c>
      <c r="AC1" s="29" t="s">
        <v>32</v>
      </c>
      <c r="AD1" s="28"/>
      <c r="AE1" s="29" t="s">
        <v>44</v>
      </c>
      <c r="AF1" s="30"/>
      <c r="AG1" s="43" t="s">
        <v>179</v>
      </c>
      <c r="AI1" s="43" t="s">
        <v>182</v>
      </c>
      <c r="AK1" s="43" t="s">
        <v>187</v>
      </c>
      <c r="AM1" s="68"/>
      <c r="AN1" s="68"/>
      <c r="AP1" s="28" t="s">
        <v>228</v>
      </c>
    </row>
    <row r="2" spans="1:42" ht="13.5" customHeight="1" x14ac:dyDescent="0.15">
      <c r="A2" s="14" t="s">
        <v>81</v>
      </c>
      <c r="B2" s="15"/>
      <c r="C2" s="13" t="str">
        <f>IF(B2="","",A2)</f>
        <v/>
      </c>
      <c r="D2" s="13" t="str">
        <f>IF(C2="","",IF(D1&lt;&gt;"",CONCATENATE(D1,"、",C2),C2))</f>
        <v/>
      </c>
      <c r="F2" s="12" t="s">
        <v>68</v>
      </c>
      <c r="G2" s="17" t="s">
        <v>609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3">
        <v>21</v>
      </c>
      <c r="W2" s="32" t="s">
        <v>166</v>
      </c>
      <c r="Y2" s="32" t="s">
        <v>64</v>
      </c>
      <c r="Z2" s="32" t="s">
        <v>64</v>
      </c>
      <c r="AA2" s="76" t="s">
        <v>270</v>
      </c>
      <c r="AB2" s="76" t="s">
        <v>495</v>
      </c>
      <c r="AC2" s="77" t="s">
        <v>130</v>
      </c>
      <c r="AD2" s="28"/>
      <c r="AE2" s="38" t="s">
        <v>162</v>
      </c>
      <c r="AF2" s="30"/>
      <c r="AG2" s="45" t="s">
        <v>236</v>
      </c>
      <c r="AI2" s="43" t="s">
        <v>267</v>
      </c>
      <c r="AK2" s="43" t="s">
        <v>188</v>
      </c>
      <c r="AM2" s="68"/>
      <c r="AN2" s="68"/>
      <c r="AP2" s="45" t="s">
        <v>236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609</v>
      </c>
      <c r="R3" s="13" t="str">
        <f t="shared" ref="R3:R8" si="3">IF(Q3="","",P3)</f>
        <v>委託・請負</v>
      </c>
      <c r="S3" s="13" t="str">
        <f t="shared" ref="S3:S8" si="4">IF(R3="",S2,IF(S2&lt;&gt;"",CONCATENATE(S2,"、",R3),R3))</f>
        <v>委託・請負</v>
      </c>
      <c r="T3" s="13"/>
      <c r="U3" s="32" t="s">
        <v>526</v>
      </c>
      <c r="W3" s="32" t="s">
        <v>141</v>
      </c>
      <c r="Y3" s="32" t="s">
        <v>65</v>
      </c>
      <c r="Z3" s="32" t="s">
        <v>402</v>
      </c>
      <c r="AA3" s="76" t="s">
        <v>368</v>
      </c>
      <c r="AB3" s="76" t="s">
        <v>496</v>
      </c>
      <c r="AC3" s="77" t="s">
        <v>131</v>
      </c>
      <c r="AD3" s="28"/>
      <c r="AE3" s="38" t="s">
        <v>163</v>
      </c>
      <c r="AF3" s="30"/>
      <c r="AG3" s="45" t="s">
        <v>237</v>
      </c>
      <c r="AI3" s="43" t="s">
        <v>181</v>
      </c>
      <c r="AK3" s="43" t="str">
        <f>CHAR(CODE(AK2)+1)</f>
        <v>B</v>
      </c>
      <c r="AM3" s="68"/>
      <c r="AN3" s="68"/>
      <c r="AP3" s="45" t="s">
        <v>237</v>
      </c>
    </row>
    <row r="4" spans="1:42" ht="13.5" customHeight="1" x14ac:dyDescent="0.15">
      <c r="A4" s="14" t="s">
        <v>83</v>
      </c>
      <c r="B4" s="15" t="s">
        <v>609</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584</v>
      </c>
      <c r="W4" s="32" t="s">
        <v>142</v>
      </c>
      <c r="Y4" s="32" t="s">
        <v>275</v>
      </c>
      <c r="Z4" s="32" t="s">
        <v>403</v>
      </c>
      <c r="AA4" s="76" t="s">
        <v>369</v>
      </c>
      <c r="AB4" s="76" t="s">
        <v>497</v>
      </c>
      <c r="AC4" s="76" t="s">
        <v>132</v>
      </c>
      <c r="AD4" s="28"/>
      <c r="AE4" s="38" t="s">
        <v>164</v>
      </c>
      <c r="AF4" s="30"/>
      <c r="AG4" s="45" t="s">
        <v>238</v>
      </c>
      <c r="AI4" s="43" t="s">
        <v>183</v>
      </c>
      <c r="AK4" s="43" t="str">
        <f t="shared" ref="AK4:AK49" si="7">CHAR(CODE(AK3)+1)</f>
        <v>C</v>
      </c>
      <c r="AM4" s="68"/>
      <c r="AN4" s="68"/>
      <c r="AP4" s="45" t="s">
        <v>238</v>
      </c>
    </row>
    <row r="5" spans="1:42" ht="13.5" customHeight="1" x14ac:dyDescent="0.15">
      <c r="A5" s="14" t="s">
        <v>84</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550</v>
      </c>
      <c r="Y5" s="32" t="s">
        <v>276</v>
      </c>
      <c r="Z5" s="32" t="s">
        <v>404</v>
      </c>
      <c r="AA5" s="76" t="s">
        <v>370</v>
      </c>
      <c r="AB5" s="76" t="s">
        <v>498</v>
      </c>
      <c r="AC5" s="76" t="s">
        <v>165</v>
      </c>
      <c r="AD5" s="31"/>
      <c r="AE5" s="38" t="s">
        <v>248</v>
      </c>
      <c r="AF5" s="30"/>
      <c r="AG5" s="45" t="s">
        <v>239</v>
      </c>
      <c r="AI5" s="43" t="s">
        <v>273</v>
      </c>
      <c r="AK5" s="43" t="str">
        <f t="shared" si="7"/>
        <v>D</v>
      </c>
      <c r="AP5" s="45" t="s">
        <v>239</v>
      </c>
    </row>
    <row r="6" spans="1:42" ht="13.5" customHeight="1" x14ac:dyDescent="0.15">
      <c r="A6" s="14" t="s">
        <v>85</v>
      </c>
      <c r="B6" s="15"/>
      <c r="C6" s="13" t="str">
        <f t="shared" si="0"/>
        <v/>
      </c>
      <c r="D6" s="13" t="str">
        <f t="shared" ref="D6:D21" si="8">IF(C6="",D5,IF(D5&lt;&gt;"",CONCATENATE(D5,"、",C6),C6))</f>
        <v>沖縄振興</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250</v>
      </c>
      <c r="W6" s="32" t="s">
        <v>552</v>
      </c>
      <c r="Y6" s="32" t="s">
        <v>277</v>
      </c>
      <c r="Z6" s="32" t="s">
        <v>405</v>
      </c>
      <c r="AA6" s="76" t="s">
        <v>371</v>
      </c>
      <c r="AB6" s="76" t="s">
        <v>499</v>
      </c>
      <c r="AC6" s="76" t="s">
        <v>133</v>
      </c>
      <c r="AD6" s="31"/>
      <c r="AE6" s="38" t="s">
        <v>246</v>
      </c>
      <c r="AF6" s="30"/>
      <c r="AG6" s="45" t="s">
        <v>240</v>
      </c>
      <c r="AI6" s="43" t="s">
        <v>274</v>
      </c>
      <c r="AK6" s="43" t="str">
        <f>CHAR(CODE(AK5)+1)</f>
        <v>E</v>
      </c>
      <c r="AP6" s="45" t="s">
        <v>240</v>
      </c>
    </row>
    <row r="7" spans="1:42" ht="13.5" customHeight="1" x14ac:dyDescent="0.15">
      <c r="A7" s="14" t="s">
        <v>86</v>
      </c>
      <c r="B7" s="15"/>
      <c r="C7" s="13" t="str">
        <f t="shared" si="0"/>
        <v/>
      </c>
      <c r="D7" s="13" t="str">
        <f t="shared" si="8"/>
        <v>沖縄振興</v>
      </c>
      <c r="F7" s="18" t="s">
        <v>195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278</v>
      </c>
      <c r="Z7" s="32" t="s">
        <v>406</v>
      </c>
      <c r="AA7" s="76" t="s">
        <v>372</v>
      </c>
      <c r="AB7" s="76" t="s">
        <v>500</v>
      </c>
      <c r="AC7" s="31"/>
      <c r="AD7" s="31"/>
      <c r="AE7" s="32" t="s">
        <v>133</v>
      </c>
      <c r="AF7" s="30"/>
      <c r="AG7" s="45" t="s">
        <v>241</v>
      </c>
      <c r="AH7" s="71"/>
      <c r="AI7" s="45" t="s">
        <v>263</v>
      </c>
      <c r="AK7" s="43" t="str">
        <f>CHAR(CODE(AK6)+1)</f>
        <v>F</v>
      </c>
      <c r="AP7" s="45" t="s">
        <v>241</v>
      </c>
    </row>
    <row r="8" spans="1:42" ht="13.5" customHeight="1" x14ac:dyDescent="0.15">
      <c r="A8" s="14" t="s">
        <v>87</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271</v>
      </c>
      <c r="W8" s="32" t="s">
        <v>144</v>
      </c>
      <c r="Y8" s="32" t="s">
        <v>279</v>
      </c>
      <c r="Z8" s="32" t="s">
        <v>407</v>
      </c>
      <c r="AA8" s="76" t="s">
        <v>373</v>
      </c>
      <c r="AB8" s="76" t="s">
        <v>501</v>
      </c>
      <c r="AC8" s="31"/>
      <c r="AD8" s="31"/>
      <c r="AE8" s="31"/>
      <c r="AF8" s="30"/>
      <c r="AG8" s="45" t="s">
        <v>242</v>
      </c>
      <c r="AI8" s="43" t="s">
        <v>264</v>
      </c>
      <c r="AK8" s="43" t="str">
        <f t="shared" si="7"/>
        <v>G</v>
      </c>
      <c r="AP8" s="45" t="s">
        <v>242</v>
      </c>
    </row>
    <row r="9" spans="1:42" ht="13.5" customHeight="1" x14ac:dyDescent="0.15">
      <c r="A9" s="14" t="s">
        <v>88</v>
      </c>
      <c r="B9" s="15"/>
      <c r="C9" s="13" t="str">
        <f t="shared" si="0"/>
        <v/>
      </c>
      <c r="D9" s="13" t="str">
        <f t="shared" si="8"/>
        <v>沖縄振興</v>
      </c>
      <c r="F9" s="18" t="s">
        <v>196</v>
      </c>
      <c r="G9" s="17"/>
      <c r="H9" s="13" t="str">
        <f t="shared" si="1"/>
        <v/>
      </c>
      <c r="I9" s="13" t="str">
        <f t="shared" si="5"/>
        <v>一般会計</v>
      </c>
      <c r="K9" s="14" t="s">
        <v>105</v>
      </c>
      <c r="L9" s="15"/>
      <c r="M9" s="13" t="str">
        <f t="shared" si="2"/>
        <v/>
      </c>
      <c r="N9" s="13" t="str">
        <f t="shared" si="6"/>
        <v/>
      </c>
      <c r="O9" s="13"/>
      <c r="P9" s="13"/>
      <c r="Q9" s="19"/>
      <c r="T9" s="13"/>
      <c r="U9" s="32" t="s">
        <v>272</v>
      </c>
      <c r="W9" s="32" t="s">
        <v>145</v>
      </c>
      <c r="Y9" s="32" t="s">
        <v>280</v>
      </c>
      <c r="Z9" s="32" t="s">
        <v>408</v>
      </c>
      <c r="AA9" s="76" t="s">
        <v>374</v>
      </c>
      <c r="AB9" s="76" t="s">
        <v>502</v>
      </c>
      <c r="AC9" s="31"/>
      <c r="AD9" s="31"/>
      <c r="AE9" s="31"/>
      <c r="AF9" s="30"/>
      <c r="AG9" s="45" t="s">
        <v>243</v>
      </c>
      <c r="AI9" s="67"/>
      <c r="AK9" s="43" t="str">
        <f t="shared" si="7"/>
        <v>H</v>
      </c>
      <c r="AP9" s="45" t="s">
        <v>243</v>
      </c>
    </row>
    <row r="10" spans="1:42" ht="13.5" customHeight="1" x14ac:dyDescent="0.15">
      <c r="A10" s="14" t="s">
        <v>216</v>
      </c>
      <c r="B10" s="15"/>
      <c r="C10" s="13" t="str">
        <f t="shared" si="0"/>
        <v/>
      </c>
      <c r="D10" s="13" t="str">
        <f t="shared" si="8"/>
        <v>沖縄振興</v>
      </c>
      <c r="F10" s="18" t="s">
        <v>112</v>
      </c>
      <c r="G10" s="17"/>
      <c r="H10" s="13" t="str">
        <f t="shared" si="1"/>
        <v/>
      </c>
      <c r="I10" s="13" t="str">
        <f t="shared" si="5"/>
        <v>一般会計</v>
      </c>
      <c r="K10" s="14" t="s">
        <v>217</v>
      </c>
      <c r="L10" s="15"/>
      <c r="M10" s="13" t="str">
        <f t="shared" si="2"/>
        <v/>
      </c>
      <c r="N10" s="13" t="str">
        <f t="shared" si="6"/>
        <v/>
      </c>
      <c r="O10" s="13"/>
      <c r="P10" s="13" t="str">
        <f>S8</f>
        <v>委託・請負</v>
      </c>
      <c r="Q10" s="19"/>
      <c r="T10" s="13"/>
      <c r="W10" s="32" t="s">
        <v>146</v>
      </c>
      <c r="Y10" s="32" t="s">
        <v>281</v>
      </c>
      <c r="Z10" s="32" t="s">
        <v>409</v>
      </c>
      <c r="AA10" s="76" t="s">
        <v>375</v>
      </c>
      <c r="AB10" s="76" t="s">
        <v>503</v>
      </c>
      <c r="AC10" s="31"/>
      <c r="AD10" s="31"/>
      <c r="AE10" s="31"/>
      <c r="AF10" s="30"/>
      <c r="AG10" s="45" t="s">
        <v>231</v>
      </c>
      <c r="AK10" s="43" t="str">
        <f t="shared" si="7"/>
        <v>I</v>
      </c>
      <c r="AP10" s="43" t="s">
        <v>229</v>
      </c>
    </row>
    <row r="11" spans="1:42" ht="13.5" customHeight="1" x14ac:dyDescent="0.15">
      <c r="A11" s="14" t="s">
        <v>89</v>
      </c>
      <c r="B11" s="15"/>
      <c r="C11" s="13" t="str">
        <f t="shared" si="0"/>
        <v/>
      </c>
      <c r="D11" s="13" t="str">
        <f t="shared" si="8"/>
        <v>沖縄振興</v>
      </c>
      <c r="F11" s="18" t="s">
        <v>113</v>
      </c>
      <c r="G11" s="17"/>
      <c r="H11" s="13" t="str">
        <f t="shared" si="1"/>
        <v/>
      </c>
      <c r="I11" s="13" t="str">
        <f t="shared" si="5"/>
        <v>一般会計</v>
      </c>
      <c r="K11" s="14" t="s">
        <v>106</v>
      </c>
      <c r="L11" s="15" t="s">
        <v>609</v>
      </c>
      <c r="M11" s="13" t="str">
        <f t="shared" si="2"/>
        <v>その他の事項経費</v>
      </c>
      <c r="N11" s="13" t="str">
        <f t="shared" si="6"/>
        <v>その他の事項経費</v>
      </c>
      <c r="O11" s="13"/>
      <c r="P11" s="13"/>
      <c r="Q11" s="19"/>
      <c r="T11" s="13"/>
      <c r="W11" s="32" t="s">
        <v>581</v>
      </c>
      <c r="Y11" s="32" t="s">
        <v>282</v>
      </c>
      <c r="Z11" s="32" t="s">
        <v>410</v>
      </c>
      <c r="AA11" s="76" t="s">
        <v>376</v>
      </c>
      <c r="AB11" s="76" t="s">
        <v>504</v>
      </c>
      <c r="AC11" s="31"/>
      <c r="AD11" s="31"/>
      <c r="AE11" s="31"/>
      <c r="AF11" s="30"/>
      <c r="AG11" s="43" t="s">
        <v>234</v>
      </c>
      <c r="AK11" s="43" t="str">
        <f t="shared" si="7"/>
        <v>J</v>
      </c>
    </row>
    <row r="12" spans="1:42" ht="13.5" customHeight="1" x14ac:dyDescent="0.15">
      <c r="A12" s="14" t="s">
        <v>90</v>
      </c>
      <c r="B12" s="15"/>
      <c r="C12" s="13" t="str">
        <f t="shared" ref="C12:C23" si="9">IF(B12="","",A12)</f>
        <v/>
      </c>
      <c r="D12" s="13" t="str">
        <f t="shared" si="8"/>
        <v>沖縄振興</v>
      </c>
      <c r="F12" s="18" t="s">
        <v>114</v>
      </c>
      <c r="G12" s="17"/>
      <c r="H12" s="13" t="str">
        <f t="shared" si="1"/>
        <v/>
      </c>
      <c r="I12" s="13" t="str">
        <f t="shared" si="5"/>
        <v>一般会計</v>
      </c>
      <c r="K12" s="13"/>
      <c r="L12" s="13"/>
      <c r="O12" s="13"/>
      <c r="P12" s="13"/>
      <c r="Q12" s="19"/>
      <c r="T12" s="13"/>
      <c r="U12" s="29" t="s">
        <v>527</v>
      </c>
      <c r="W12" s="32" t="s">
        <v>147</v>
      </c>
      <c r="Y12" s="32" t="s">
        <v>283</v>
      </c>
      <c r="Z12" s="32" t="s">
        <v>411</v>
      </c>
      <c r="AA12" s="76" t="s">
        <v>377</v>
      </c>
      <c r="AB12" s="76" t="s">
        <v>505</v>
      </c>
      <c r="AC12" s="31"/>
      <c r="AD12" s="31"/>
      <c r="AE12" s="31"/>
      <c r="AF12" s="30"/>
      <c r="AG12" s="43" t="s">
        <v>232</v>
      </c>
      <c r="AK12" s="43" t="str">
        <f t="shared" si="7"/>
        <v>K</v>
      </c>
    </row>
    <row r="13" spans="1:42" ht="13.5" customHeight="1" x14ac:dyDescent="0.15">
      <c r="A13" s="14" t="s">
        <v>91</v>
      </c>
      <c r="B13" s="15"/>
      <c r="C13" s="13" t="str">
        <f t="shared" si="9"/>
        <v/>
      </c>
      <c r="D13" s="13" t="str">
        <f t="shared" si="8"/>
        <v>沖縄振興</v>
      </c>
      <c r="F13" s="18" t="s">
        <v>115</v>
      </c>
      <c r="G13" s="17"/>
      <c r="H13" s="13" t="str">
        <f t="shared" si="1"/>
        <v/>
      </c>
      <c r="I13" s="13" t="str">
        <f t="shared" si="5"/>
        <v>一般会計</v>
      </c>
      <c r="K13" s="13" t="str">
        <f>N11</f>
        <v>その他の事項経費</v>
      </c>
      <c r="L13" s="13"/>
      <c r="O13" s="13"/>
      <c r="P13" s="13"/>
      <c r="Q13" s="19"/>
      <c r="T13" s="13"/>
      <c r="U13" s="32" t="s">
        <v>166</v>
      </c>
      <c r="W13" s="32" t="s">
        <v>148</v>
      </c>
      <c r="Y13" s="32" t="s">
        <v>284</v>
      </c>
      <c r="Z13" s="32" t="s">
        <v>412</v>
      </c>
      <c r="AA13" s="76" t="s">
        <v>378</v>
      </c>
      <c r="AB13" s="76" t="s">
        <v>506</v>
      </c>
      <c r="AC13" s="31"/>
      <c r="AD13" s="31"/>
      <c r="AE13" s="31"/>
      <c r="AF13" s="30"/>
      <c r="AG13" s="43" t="s">
        <v>233</v>
      </c>
      <c r="AK13" s="43" t="str">
        <f t="shared" si="7"/>
        <v>L</v>
      </c>
    </row>
    <row r="14" spans="1:42" ht="13.5" customHeight="1" x14ac:dyDescent="0.15">
      <c r="A14" s="14" t="s">
        <v>92</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528</v>
      </c>
      <c r="W14" s="32" t="s">
        <v>149</v>
      </c>
      <c r="Y14" s="32" t="s">
        <v>285</v>
      </c>
      <c r="Z14" s="32" t="s">
        <v>413</v>
      </c>
      <c r="AA14" s="76" t="s">
        <v>379</v>
      </c>
      <c r="AB14" s="76" t="s">
        <v>507</v>
      </c>
      <c r="AC14" s="31"/>
      <c r="AD14" s="31"/>
      <c r="AE14" s="31"/>
      <c r="AF14" s="30"/>
      <c r="AG14" s="67"/>
      <c r="AK14" s="43" t="str">
        <f t="shared" si="7"/>
        <v>M</v>
      </c>
    </row>
    <row r="15" spans="1:42" ht="13.5" customHeight="1" x14ac:dyDescent="0.15">
      <c r="A15" s="14" t="s">
        <v>93</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529</v>
      </c>
      <c r="W15" s="32" t="s">
        <v>150</v>
      </c>
      <c r="Y15" s="32" t="s">
        <v>286</v>
      </c>
      <c r="Z15" s="32" t="s">
        <v>414</v>
      </c>
      <c r="AA15" s="76" t="s">
        <v>380</v>
      </c>
      <c r="AB15" s="76" t="s">
        <v>508</v>
      </c>
      <c r="AC15" s="31"/>
      <c r="AD15" s="31"/>
      <c r="AE15" s="31"/>
      <c r="AF15" s="30"/>
      <c r="AG15" s="68"/>
      <c r="AK15" s="43" t="str">
        <f t="shared" si="7"/>
        <v>N</v>
      </c>
    </row>
    <row r="16" spans="1:42" ht="13.5" customHeight="1" x14ac:dyDescent="0.15">
      <c r="A16" s="14" t="s">
        <v>94</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530</v>
      </c>
      <c r="W16" s="32" t="s">
        <v>151</v>
      </c>
      <c r="Y16" s="32" t="s">
        <v>287</v>
      </c>
      <c r="Z16" s="32" t="s">
        <v>415</v>
      </c>
      <c r="AA16" s="76" t="s">
        <v>381</v>
      </c>
      <c r="AB16" s="76" t="s">
        <v>509</v>
      </c>
      <c r="AC16" s="31"/>
      <c r="AD16" s="31"/>
      <c r="AE16" s="31"/>
      <c r="AF16" s="30"/>
      <c r="AG16" s="68"/>
      <c r="AK16" s="43" t="str">
        <f t="shared" si="7"/>
        <v>O</v>
      </c>
    </row>
    <row r="17" spans="1:37" ht="13.5" customHeight="1" x14ac:dyDescent="0.15">
      <c r="A17" s="14" t="s">
        <v>95</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548</v>
      </c>
      <c r="W17" s="32" t="s">
        <v>152</v>
      </c>
      <c r="Y17" s="32" t="s">
        <v>288</v>
      </c>
      <c r="Z17" s="32" t="s">
        <v>416</v>
      </c>
      <c r="AA17" s="76" t="s">
        <v>382</v>
      </c>
      <c r="AB17" s="76" t="s">
        <v>510</v>
      </c>
      <c r="AC17" s="31"/>
      <c r="AD17" s="31"/>
      <c r="AE17" s="31"/>
      <c r="AF17" s="30"/>
      <c r="AG17" s="68"/>
      <c r="AK17" s="43" t="str">
        <f t="shared" si="7"/>
        <v>P</v>
      </c>
    </row>
    <row r="18" spans="1:37" ht="13.5" customHeight="1" x14ac:dyDescent="0.15">
      <c r="A18" s="14" t="s">
        <v>96</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531</v>
      </c>
      <c r="W18" s="32" t="s">
        <v>153</v>
      </c>
      <c r="Y18" s="32" t="s">
        <v>289</v>
      </c>
      <c r="Z18" s="32" t="s">
        <v>417</v>
      </c>
      <c r="AA18" s="76" t="s">
        <v>383</v>
      </c>
      <c r="AB18" s="76" t="s">
        <v>511</v>
      </c>
      <c r="AC18" s="31"/>
      <c r="AD18" s="31"/>
      <c r="AE18" s="31"/>
      <c r="AF18" s="30"/>
      <c r="AK18" s="43" t="str">
        <f t="shared" si="7"/>
        <v>Q</v>
      </c>
    </row>
    <row r="19" spans="1:37" ht="13.5" customHeight="1" x14ac:dyDescent="0.15">
      <c r="A19" s="14" t="s">
        <v>206</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532</v>
      </c>
      <c r="W19" s="32" t="s">
        <v>154</v>
      </c>
      <c r="Y19" s="32" t="s">
        <v>290</v>
      </c>
      <c r="Z19" s="32" t="s">
        <v>418</v>
      </c>
      <c r="AA19" s="76" t="s">
        <v>384</v>
      </c>
      <c r="AB19" s="76" t="s">
        <v>512</v>
      </c>
      <c r="AC19" s="31"/>
      <c r="AD19" s="31"/>
      <c r="AE19" s="31"/>
      <c r="AF19" s="30"/>
      <c r="AK19" s="43" t="str">
        <f t="shared" si="7"/>
        <v>R</v>
      </c>
    </row>
    <row r="20" spans="1:37" ht="13.5" customHeight="1" x14ac:dyDescent="0.15">
      <c r="A20" s="14" t="s">
        <v>207</v>
      </c>
      <c r="B20" s="15" t="s">
        <v>609</v>
      </c>
      <c r="C20" s="13" t="str">
        <f t="shared" si="9"/>
        <v>地方創生</v>
      </c>
      <c r="D20" s="13" t="str">
        <f t="shared" si="8"/>
        <v>沖縄振興、地方創生</v>
      </c>
      <c r="F20" s="18" t="s">
        <v>205</v>
      </c>
      <c r="G20" s="17"/>
      <c r="H20" s="13" t="str">
        <f t="shared" si="1"/>
        <v/>
      </c>
      <c r="I20" s="13" t="str">
        <f t="shared" si="5"/>
        <v>一般会計</v>
      </c>
      <c r="K20" s="13"/>
      <c r="L20" s="13"/>
      <c r="O20" s="13"/>
      <c r="P20" s="13"/>
      <c r="Q20" s="19"/>
      <c r="T20" s="13"/>
      <c r="U20" s="32" t="s">
        <v>533</v>
      </c>
      <c r="W20" s="32" t="s">
        <v>155</v>
      </c>
      <c r="Y20" s="32" t="s">
        <v>291</v>
      </c>
      <c r="Z20" s="32" t="s">
        <v>419</v>
      </c>
      <c r="AA20" s="76" t="s">
        <v>385</v>
      </c>
      <c r="AB20" s="76" t="s">
        <v>513</v>
      </c>
      <c r="AC20" s="31"/>
      <c r="AD20" s="31"/>
      <c r="AE20" s="31"/>
      <c r="AF20" s="30"/>
      <c r="AK20" s="43" t="str">
        <f t="shared" si="7"/>
        <v>S</v>
      </c>
    </row>
    <row r="21" spans="1:37" ht="13.5" customHeight="1" x14ac:dyDescent="0.15">
      <c r="A21" s="14" t="s">
        <v>208</v>
      </c>
      <c r="B21" s="15"/>
      <c r="C21" s="13" t="str">
        <f t="shared" si="9"/>
        <v/>
      </c>
      <c r="D21" s="13" t="str">
        <f t="shared" si="8"/>
        <v>沖縄振興、地方創生</v>
      </c>
      <c r="F21" s="18" t="s">
        <v>122</v>
      </c>
      <c r="G21" s="17"/>
      <c r="H21" s="13" t="str">
        <f t="shared" si="1"/>
        <v/>
      </c>
      <c r="I21" s="13" t="str">
        <f t="shared" si="5"/>
        <v>一般会計</v>
      </c>
      <c r="K21" s="13"/>
      <c r="L21" s="13"/>
      <c r="O21" s="13"/>
      <c r="P21" s="13"/>
      <c r="Q21" s="19"/>
      <c r="T21" s="13"/>
      <c r="U21" s="32" t="s">
        <v>534</v>
      </c>
      <c r="W21" s="32" t="s">
        <v>156</v>
      </c>
      <c r="Y21" s="32" t="s">
        <v>292</v>
      </c>
      <c r="Z21" s="32" t="s">
        <v>420</v>
      </c>
      <c r="AA21" s="76" t="s">
        <v>386</v>
      </c>
      <c r="AB21" s="76" t="s">
        <v>514</v>
      </c>
      <c r="AC21" s="31"/>
      <c r="AD21" s="31"/>
      <c r="AE21" s="31"/>
      <c r="AF21" s="30"/>
      <c r="AK21" s="43" t="str">
        <f t="shared" si="7"/>
        <v>T</v>
      </c>
    </row>
    <row r="22" spans="1:37" ht="13.5" customHeight="1" x14ac:dyDescent="0.15">
      <c r="A22" s="14" t="s">
        <v>209</v>
      </c>
      <c r="B22" s="15"/>
      <c r="C22" s="13" t="str">
        <f t="shared" si="9"/>
        <v/>
      </c>
      <c r="D22" s="13" t="str">
        <f>IF(C22="",D21,IF(D21&lt;&gt;"",CONCATENATE(D21,"、",C22),C22))</f>
        <v>沖縄振興、地方創生</v>
      </c>
      <c r="F22" s="18" t="s">
        <v>123</v>
      </c>
      <c r="G22" s="17"/>
      <c r="H22" s="13" t="str">
        <f t="shared" si="1"/>
        <v/>
      </c>
      <c r="I22" s="13" t="str">
        <f t="shared" si="5"/>
        <v>一般会計</v>
      </c>
      <c r="K22" s="13"/>
      <c r="L22" s="13"/>
      <c r="O22" s="13"/>
      <c r="P22" s="13"/>
      <c r="Q22" s="19"/>
      <c r="T22" s="13"/>
      <c r="U22" s="32" t="s">
        <v>583</v>
      </c>
      <c r="W22" s="32" t="s">
        <v>157</v>
      </c>
      <c r="Y22" s="32" t="s">
        <v>293</v>
      </c>
      <c r="Z22" s="32" t="s">
        <v>421</v>
      </c>
      <c r="AA22" s="76" t="s">
        <v>387</v>
      </c>
      <c r="AB22" s="76" t="s">
        <v>515</v>
      </c>
      <c r="AC22" s="31"/>
      <c r="AD22" s="31"/>
      <c r="AE22" s="31"/>
      <c r="AF22" s="30"/>
      <c r="AK22" s="43" t="str">
        <f t="shared" si="7"/>
        <v>U</v>
      </c>
    </row>
    <row r="23" spans="1:37" ht="13.5" customHeight="1" x14ac:dyDescent="0.15">
      <c r="A23" s="74" t="s">
        <v>265</v>
      </c>
      <c r="B23" s="15"/>
      <c r="C23" s="13" t="str">
        <f t="shared" si="9"/>
        <v/>
      </c>
      <c r="D23" s="13" t="str">
        <f>IF(C23="",D22,IF(D22&lt;&gt;"",CONCATENATE(D22,"、",C23),C23))</f>
        <v>沖縄振興、地方創生</v>
      </c>
      <c r="F23" s="18" t="s">
        <v>124</v>
      </c>
      <c r="G23" s="17"/>
      <c r="H23" s="13" t="str">
        <f t="shared" si="1"/>
        <v/>
      </c>
      <c r="I23" s="13" t="str">
        <f t="shared" si="5"/>
        <v>一般会計</v>
      </c>
      <c r="K23" s="13"/>
      <c r="L23" s="13"/>
      <c r="O23" s="13"/>
      <c r="P23" s="13"/>
      <c r="Q23" s="19"/>
      <c r="T23" s="13"/>
      <c r="U23" s="32" t="s">
        <v>535</v>
      </c>
      <c r="W23" s="32" t="s">
        <v>158</v>
      </c>
      <c r="Y23" s="32" t="s">
        <v>294</v>
      </c>
      <c r="Z23" s="32" t="s">
        <v>422</v>
      </c>
      <c r="AA23" s="76" t="s">
        <v>388</v>
      </c>
      <c r="AB23" s="76" t="s">
        <v>516</v>
      </c>
      <c r="AC23" s="31"/>
      <c r="AD23" s="31"/>
      <c r="AE23" s="31"/>
      <c r="AF23" s="30"/>
      <c r="AK23" s="43" t="str">
        <f t="shared" si="7"/>
        <v>V</v>
      </c>
    </row>
    <row r="24" spans="1:37" ht="13.5" customHeight="1" x14ac:dyDescent="0.15">
      <c r="A24" s="86"/>
      <c r="B24" s="72"/>
      <c r="F24" s="18" t="s">
        <v>268</v>
      </c>
      <c r="G24" s="17"/>
      <c r="H24" s="13" t="str">
        <f t="shared" si="1"/>
        <v/>
      </c>
      <c r="I24" s="13" t="str">
        <f t="shared" si="5"/>
        <v>一般会計</v>
      </c>
      <c r="K24" s="13"/>
      <c r="L24" s="13"/>
      <c r="O24" s="13"/>
      <c r="P24" s="13"/>
      <c r="Q24" s="19"/>
      <c r="T24" s="13"/>
      <c r="U24" s="32" t="s">
        <v>536</v>
      </c>
      <c r="W24" s="32" t="s">
        <v>159</v>
      </c>
      <c r="Y24" s="32" t="s">
        <v>295</v>
      </c>
      <c r="Z24" s="32" t="s">
        <v>423</v>
      </c>
      <c r="AA24" s="76" t="s">
        <v>389</v>
      </c>
      <c r="AB24" s="76" t="s">
        <v>517</v>
      </c>
      <c r="AC24" s="31"/>
      <c r="AD24" s="31"/>
      <c r="AE24" s="31"/>
      <c r="AF24" s="30"/>
      <c r="AK24" s="43" t="str">
        <f>CHAR(CODE(AK23)+1)</f>
        <v>W</v>
      </c>
    </row>
    <row r="25" spans="1:37" ht="13.5" customHeight="1" x14ac:dyDescent="0.15">
      <c r="A25" s="73"/>
      <c r="B25" s="72"/>
      <c r="F25" s="18" t="s">
        <v>125</v>
      </c>
      <c r="G25" s="17"/>
      <c r="H25" s="13" t="str">
        <f t="shared" si="1"/>
        <v/>
      </c>
      <c r="I25" s="13" t="str">
        <f t="shared" si="5"/>
        <v>一般会計</v>
      </c>
      <c r="K25" s="13"/>
      <c r="L25" s="13"/>
      <c r="O25" s="13"/>
      <c r="P25" s="13"/>
      <c r="Q25" s="19"/>
      <c r="T25" s="13"/>
      <c r="U25" s="32" t="s">
        <v>537</v>
      </c>
      <c r="W25" s="65"/>
      <c r="Y25" s="32" t="s">
        <v>296</v>
      </c>
      <c r="Z25" s="32" t="s">
        <v>424</v>
      </c>
      <c r="AA25" s="76" t="s">
        <v>390</v>
      </c>
      <c r="AB25" s="76" t="s">
        <v>518</v>
      </c>
      <c r="AC25" s="31"/>
      <c r="AD25" s="31"/>
      <c r="AE25" s="31"/>
      <c r="AF25" s="30"/>
      <c r="AK25" s="43" t="str">
        <f t="shared" si="7"/>
        <v>X</v>
      </c>
    </row>
    <row r="26" spans="1:37" ht="13.5" customHeight="1" x14ac:dyDescent="0.15">
      <c r="A26" s="73"/>
      <c r="B26" s="72"/>
      <c r="F26" s="18" t="s">
        <v>126</v>
      </c>
      <c r="G26" s="17"/>
      <c r="H26" s="13" t="str">
        <f t="shared" si="1"/>
        <v/>
      </c>
      <c r="I26" s="13" t="str">
        <f t="shared" si="5"/>
        <v>一般会計</v>
      </c>
      <c r="K26" s="13"/>
      <c r="L26" s="13"/>
      <c r="O26" s="13"/>
      <c r="P26" s="13"/>
      <c r="Q26" s="19"/>
      <c r="T26" s="13"/>
      <c r="U26" s="32" t="s">
        <v>538</v>
      </c>
      <c r="Y26" s="32" t="s">
        <v>297</v>
      </c>
      <c r="Z26" s="32" t="s">
        <v>425</v>
      </c>
      <c r="AA26" s="76" t="s">
        <v>391</v>
      </c>
      <c r="AB26" s="76" t="s">
        <v>519</v>
      </c>
      <c r="AC26" s="31"/>
      <c r="AD26" s="31"/>
      <c r="AE26" s="31"/>
      <c r="AF26" s="30"/>
      <c r="AK26" s="43" t="str">
        <f t="shared" si="7"/>
        <v>Y</v>
      </c>
    </row>
    <row r="27" spans="1:37" ht="13.5" customHeight="1" x14ac:dyDescent="0.15">
      <c r="A27" s="13" t="str">
        <f>IF(D23="", "-", D23)</f>
        <v>沖縄振興、地方創生</v>
      </c>
      <c r="B27" s="13"/>
      <c r="F27" s="18" t="s">
        <v>127</v>
      </c>
      <c r="G27" s="17"/>
      <c r="H27" s="13" t="str">
        <f t="shared" si="1"/>
        <v/>
      </c>
      <c r="I27" s="13" t="str">
        <f t="shared" si="5"/>
        <v>一般会計</v>
      </c>
      <c r="K27" s="13"/>
      <c r="L27" s="13"/>
      <c r="O27" s="13"/>
      <c r="P27" s="13"/>
      <c r="Q27" s="19"/>
      <c r="T27" s="13"/>
      <c r="U27" s="32" t="s">
        <v>539</v>
      </c>
      <c r="Y27" s="32" t="s">
        <v>298</v>
      </c>
      <c r="Z27" s="32" t="s">
        <v>426</v>
      </c>
      <c r="AA27" s="76" t="s">
        <v>392</v>
      </c>
      <c r="AB27" s="76" t="s">
        <v>520</v>
      </c>
      <c r="AC27" s="31"/>
      <c r="AD27" s="31"/>
      <c r="AE27" s="31"/>
      <c r="AF27" s="30"/>
      <c r="AK27" s="43"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540</v>
      </c>
      <c r="Y28" s="32" t="s">
        <v>299</v>
      </c>
      <c r="Z28" s="32" t="s">
        <v>427</v>
      </c>
      <c r="AA28" s="76" t="s">
        <v>393</v>
      </c>
      <c r="AB28" s="76" t="s">
        <v>521</v>
      </c>
      <c r="AC28" s="31"/>
      <c r="AD28" s="31"/>
      <c r="AE28" s="31"/>
      <c r="AF28" s="30"/>
      <c r="AK28" s="43" t="s">
        <v>189</v>
      </c>
    </row>
    <row r="29" spans="1:37" ht="13.5" customHeight="1" x14ac:dyDescent="0.15">
      <c r="A29" s="13"/>
      <c r="B29" s="13"/>
      <c r="F29" s="18" t="s">
        <v>197</v>
      </c>
      <c r="G29" s="17"/>
      <c r="H29" s="13" t="str">
        <f t="shared" si="1"/>
        <v/>
      </c>
      <c r="I29" s="13" t="str">
        <f t="shared" si="5"/>
        <v>一般会計</v>
      </c>
      <c r="K29" s="13"/>
      <c r="L29" s="13"/>
      <c r="O29" s="13"/>
      <c r="P29" s="13"/>
      <c r="Q29" s="19"/>
      <c r="T29" s="13"/>
      <c r="U29" s="32" t="s">
        <v>541</v>
      </c>
      <c r="Y29" s="32" t="s">
        <v>300</v>
      </c>
      <c r="Z29" s="32" t="s">
        <v>428</v>
      </c>
      <c r="AA29" s="76" t="s">
        <v>394</v>
      </c>
      <c r="AB29" s="76" t="s">
        <v>522</v>
      </c>
      <c r="AC29" s="31"/>
      <c r="AD29" s="31"/>
      <c r="AE29" s="31"/>
      <c r="AF29" s="30"/>
      <c r="AK29" s="43" t="str">
        <f t="shared" si="7"/>
        <v>b</v>
      </c>
    </row>
    <row r="30" spans="1:37" ht="13.5" customHeight="1" x14ac:dyDescent="0.15">
      <c r="A30" s="13"/>
      <c r="B30" s="13"/>
      <c r="F30" s="18" t="s">
        <v>198</v>
      </c>
      <c r="G30" s="17"/>
      <c r="H30" s="13" t="str">
        <f t="shared" si="1"/>
        <v/>
      </c>
      <c r="I30" s="13" t="str">
        <f t="shared" si="5"/>
        <v>一般会計</v>
      </c>
      <c r="K30" s="13"/>
      <c r="L30" s="13"/>
      <c r="O30" s="13"/>
      <c r="P30" s="13"/>
      <c r="Q30" s="19"/>
      <c r="T30" s="13"/>
      <c r="U30" s="32" t="s">
        <v>542</v>
      </c>
      <c r="Y30" s="32" t="s">
        <v>301</v>
      </c>
      <c r="Z30" s="32" t="s">
        <v>429</v>
      </c>
      <c r="AA30" s="76" t="s">
        <v>395</v>
      </c>
      <c r="AB30" s="76" t="s">
        <v>523</v>
      </c>
      <c r="AC30" s="31"/>
      <c r="AD30" s="31"/>
      <c r="AE30" s="31"/>
      <c r="AF30" s="30"/>
      <c r="AK30" s="43" t="str">
        <f t="shared" si="7"/>
        <v>c</v>
      </c>
    </row>
    <row r="31" spans="1:37" ht="13.5" customHeight="1" x14ac:dyDescent="0.15">
      <c r="A31" s="13"/>
      <c r="B31" s="13"/>
      <c r="F31" s="18" t="s">
        <v>199</v>
      </c>
      <c r="G31" s="17"/>
      <c r="H31" s="13" t="str">
        <f t="shared" si="1"/>
        <v/>
      </c>
      <c r="I31" s="13" t="str">
        <f t="shared" si="5"/>
        <v>一般会計</v>
      </c>
      <c r="K31" s="13"/>
      <c r="L31" s="13"/>
      <c r="O31" s="13"/>
      <c r="P31" s="13"/>
      <c r="Q31" s="19"/>
      <c r="T31" s="13"/>
      <c r="U31" s="32" t="s">
        <v>543</v>
      </c>
      <c r="Y31" s="32" t="s">
        <v>302</v>
      </c>
      <c r="Z31" s="32" t="s">
        <v>430</v>
      </c>
      <c r="AA31" s="76" t="s">
        <v>396</v>
      </c>
      <c r="AB31" s="76" t="s">
        <v>524</v>
      </c>
      <c r="AC31" s="31"/>
      <c r="AD31" s="31"/>
      <c r="AE31" s="31"/>
      <c r="AF31" s="30"/>
      <c r="AK31" s="43" t="str">
        <f t="shared" si="7"/>
        <v>d</v>
      </c>
    </row>
    <row r="32" spans="1:37" ht="13.5" customHeight="1" x14ac:dyDescent="0.15">
      <c r="A32" s="13"/>
      <c r="B32" s="13"/>
      <c r="F32" s="18" t="s">
        <v>200</v>
      </c>
      <c r="G32" s="17"/>
      <c r="H32" s="13" t="str">
        <f t="shared" si="1"/>
        <v/>
      </c>
      <c r="I32" s="13" t="str">
        <f t="shared" si="5"/>
        <v>一般会計</v>
      </c>
      <c r="K32" s="13"/>
      <c r="L32" s="13"/>
      <c r="O32" s="13"/>
      <c r="P32" s="13"/>
      <c r="Q32" s="19"/>
      <c r="T32" s="13"/>
      <c r="U32" s="32" t="s">
        <v>544</v>
      </c>
      <c r="Y32" s="32" t="s">
        <v>303</v>
      </c>
      <c r="Z32" s="32" t="s">
        <v>431</v>
      </c>
      <c r="AA32" s="76" t="s">
        <v>66</v>
      </c>
      <c r="AB32" s="76" t="s">
        <v>66</v>
      </c>
      <c r="AC32" s="31"/>
      <c r="AD32" s="31"/>
      <c r="AE32" s="31"/>
      <c r="AF32" s="30"/>
      <c r="AK32" s="43" t="str">
        <f t="shared" si="7"/>
        <v>e</v>
      </c>
    </row>
    <row r="33" spans="1:37" ht="13.5" customHeight="1" x14ac:dyDescent="0.15">
      <c r="A33" s="13"/>
      <c r="B33" s="13"/>
      <c r="F33" s="18" t="s">
        <v>201</v>
      </c>
      <c r="G33" s="17"/>
      <c r="H33" s="13" t="str">
        <f t="shared" si="1"/>
        <v/>
      </c>
      <c r="I33" s="13" t="str">
        <f t="shared" si="5"/>
        <v>一般会計</v>
      </c>
      <c r="K33" s="13"/>
      <c r="L33" s="13"/>
      <c r="O33" s="13"/>
      <c r="P33" s="13"/>
      <c r="Q33" s="19"/>
      <c r="T33" s="13"/>
      <c r="U33" s="32" t="s">
        <v>545</v>
      </c>
      <c r="Y33" s="32" t="s">
        <v>304</v>
      </c>
      <c r="Z33" s="32" t="s">
        <v>432</v>
      </c>
      <c r="AA33" s="65"/>
      <c r="AB33" s="31"/>
      <c r="AC33" s="31"/>
      <c r="AD33" s="31"/>
      <c r="AE33" s="31"/>
      <c r="AF33" s="30"/>
      <c r="AK33" s="43" t="str">
        <f t="shared" si="7"/>
        <v>f</v>
      </c>
    </row>
    <row r="34" spans="1:37" ht="13.5" customHeight="1" x14ac:dyDescent="0.15">
      <c r="A34" s="13"/>
      <c r="B34" s="13"/>
      <c r="F34" s="18" t="s">
        <v>202</v>
      </c>
      <c r="G34" s="17"/>
      <c r="H34" s="13" t="str">
        <f t="shared" si="1"/>
        <v/>
      </c>
      <c r="I34" s="13" t="str">
        <f t="shared" si="5"/>
        <v>一般会計</v>
      </c>
      <c r="K34" s="13"/>
      <c r="L34" s="13"/>
      <c r="O34" s="13"/>
      <c r="P34" s="13"/>
      <c r="Q34" s="19"/>
      <c r="T34" s="13"/>
      <c r="U34" s="32" t="s">
        <v>546</v>
      </c>
      <c r="Y34" s="32" t="s">
        <v>305</v>
      </c>
      <c r="Z34" s="32" t="s">
        <v>433</v>
      </c>
      <c r="AB34" s="31"/>
      <c r="AC34" s="31"/>
      <c r="AD34" s="31"/>
      <c r="AE34" s="31"/>
      <c r="AF34" s="30"/>
      <c r="AK34" s="43" t="str">
        <f t="shared" si="7"/>
        <v>g</v>
      </c>
    </row>
    <row r="35" spans="1:37" ht="13.5" customHeight="1" x14ac:dyDescent="0.15">
      <c r="A35" s="13"/>
      <c r="B35" s="13"/>
      <c r="F35" s="18" t="s">
        <v>203</v>
      </c>
      <c r="G35" s="17"/>
      <c r="H35" s="13" t="str">
        <f t="shared" si="1"/>
        <v/>
      </c>
      <c r="I35" s="13" t="str">
        <f t="shared" si="5"/>
        <v>一般会計</v>
      </c>
      <c r="K35" s="13"/>
      <c r="L35" s="13"/>
      <c r="O35" s="13"/>
      <c r="P35" s="13"/>
      <c r="Q35" s="19"/>
      <c r="T35" s="13"/>
      <c r="U35" s="32" t="s">
        <v>547</v>
      </c>
      <c r="Y35" s="32" t="s">
        <v>306</v>
      </c>
      <c r="Z35" s="32" t="s">
        <v>434</v>
      </c>
      <c r="AC35" s="31"/>
      <c r="AF35" s="30"/>
      <c r="AK35" s="43" t="str">
        <f t="shared" si="7"/>
        <v>h</v>
      </c>
    </row>
    <row r="36" spans="1:37" ht="13.5" customHeight="1" x14ac:dyDescent="0.15">
      <c r="A36" s="13"/>
      <c r="B36" s="13"/>
      <c r="F36" s="18" t="s">
        <v>204</v>
      </c>
      <c r="G36" s="17"/>
      <c r="H36" s="13" t="str">
        <f t="shared" si="1"/>
        <v/>
      </c>
      <c r="I36" s="13" t="str">
        <f t="shared" si="5"/>
        <v>一般会計</v>
      </c>
      <c r="K36" s="13"/>
      <c r="L36" s="13"/>
      <c r="O36" s="13"/>
      <c r="P36" s="13"/>
      <c r="Q36" s="19"/>
      <c r="T36" s="13"/>
      <c r="Y36" s="32" t="s">
        <v>307</v>
      </c>
      <c r="Z36" s="32" t="s">
        <v>435</v>
      </c>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308</v>
      </c>
      <c r="Z37" s="32" t="s">
        <v>436</v>
      </c>
      <c r="AF37" s="30"/>
      <c r="AK37" s="43" t="str">
        <f t="shared" si="7"/>
        <v>j</v>
      </c>
    </row>
    <row r="38" spans="1:37" x14ac:dyDescent="0.15">
      <c r="A38" s="13"/>
      <c r="B38" s="13"/>
      <c r="F38" s="13"/>
      <c r="G38" s="19"/>
      <c r="K38" s="13"/>
      <c r="L38" s="13"/>
      <c r="O38" s="13"/>
      <c r="P38" s="13"/>
      <c r="Q38" s="19"/>
      <c r="T38" s="13"/>
      <c r="Y38" s="32" t="s">
        <v>309</v>
      </c>
      <c r="Z38" s="32" t="s">
        <v>437</v>
      </c>
      <c r="AF38" s="30"/>
      <c r="AK38" s="43" t="str">
        <f t="shared" si="7"/>
        <v>k</v>
      </c>
    </row>
    <row r="39" spans="1:37" x14ac:dyDescent="0.15">
      <c r="A39" s="13"/>
      <c r="B39" s="13"/>
      <c r="F39" s="13" t="str">
        <f>I37</f>
        <v>一般会計</v>
      </c>
      <c r="G39" s="19"/>
      <c r="K39" s="13"/>
      <c r="L39" s="13"/>
      <c r="O39" s="13"/>
      <c r="P39" s="13"/>
      <c r="Q39" s="19"/>
      <c r="T39" s="13"/>
      <c r="U39" s="32" t="s">
        <v>549</v>
      </c>
      <c r="Y39" s="32" t="s">
        <v>310</v>
      </c>
      <c r="Z39" s="32" t="s">
        <v>438</v>
      </c>
      <c r="AF39" s="30"/>
      <c r="AK39" s="43" t="str">
        <f t="shared" si="7"/>
        <v>l</v>
      </c>
    </row>
    <row r="40" spans="1:37" x14ac:dyDescent="0.15">
      <c r="A40" s="13"/>
      <c r="B40" s="13"/>
      <c r="F40" s="13"/>
      <c r="G40" s="19"/>
      <c r="K40" s="13"/>
      <c r="L40" s="13"/>
      <c r="O40" s="13"/>
      <c r="P40" s="13"/>
      <c r="Q40" s="19"/>
      <c r="T40" s="13"/>
      <c r="U40" s="32"/>
      <c r="Y40" s="32" t="s">
        <v>311</v>
      </c>
      <c r="Z40" s="32" t="s">
        <v>439</v>
      </c>
      <c r="AF40" s="30"/>
      <c r="AK40" s="43" t="str">
        <f t="shared" si="7"/>
        <v>m</v>
      </c>
    </row>
    <row r="41" spans="1:37" x14ac:dyDescent="0.15">
      <c r="A41" s="13"/>
      <c r="B41" s="13"/>
      <c r="F41" s="13"/>
      <c r="G41" s="19"/>
      <c r="K41" s="13"/>
      <c r="L41" s="13"/>
      <c r="O41" s="13"/>
      <c r="P41" s="13"/>
      <c r="Q41" s="19"/>
      <c r="T41" s="13"/>
      <c r="U41" s="32" t="s">
        <v>251</v>
      </c>
      <c r="Y41" s="32" t="s">
        <v>312</v>
      </c>
      <c r="Z41" s="32" t="s">
        <v>440</v>
      </c>
      <c r="AF41" s="30"/>
      <c r="AK41" s="43" t="str">
        <f t="shared" si="7"/>
        <v>n</v>
      </c>
    </row>
    <row r="42" spans="1:37" x14ac:dyDescent="0.15">
      <c r="A42" s="13"/>
      <c r="B42" s="13"/>
      <c r="F42" s="13"/>
      <c r="G42" s="19"/>
      <c r="K42" s="13"/>
      <c r="L42" s="13"/>
      <c r="O42" s="13"/>
      <c r="P42" s="13"/>
      <c r="Q42" s="19"/>
      <c r="T42" s="13"/>
      <c r="U42" s="32" t="s">
        <v>261</v>
      </c>
      <c r="Y42" s="32" t="s">
        <v>313</v>
      </c>
      <c r="Z42" s="32" t="s">
        <v>441</v>
      </c>
      <c r="AF42" s="30"/>
      <c r="AK42" s="43" t="str">
        <f t="shared" si="7"/>
        <v>o</v>
      </c>
    </row>
    <row r="43" spans="1:37" x14ac:dyDescent="0.15">
      <c r="A43" s="13"/>
      <c r="B43" s="13"/>
      <c r="F43" s="13"/>
      <c r="G43" s="19"/>
      <c r="K43" s="13"/>
      <c r="L43" s="13"/>
      <c r="O43" s="13"/>
      <c r="P43" s="13"/>
      <c r="Q43" s="19"/>
      <c r="T43" s="13"/>
      <c r="Y43" s="32" t="s">
        <v>314</v>
      </c>
      <c r="Z43" s="32" t="s">
        <v>442</v>
      </c>
      <c r="AF43" s="30"/>
      <c r="AK43" s="43" t="str">
        <f t="shared" si="7"/>
        <v>p</v>
      </c>
    </row>
    <row r="44" spans="1:37" x14ac:dyDescent="0.15">
      <c r="A44" s="13"/>
      <c r="B44" s="13"/>
      <c r="F44" s="13"/>
      <c r="G44" s="19"/>
      <c r="K44" s="13"/>
      <c r="L44" s="13"/>
      <c r="O44" s="13"/>
      <c r="P44" s="13"/>
      <c r="Q44" s="19"/>
      <c r="T44" s="13"/>
      <c r="Y44" s="32" t="s">
        <v>315</v>
      </c>
      <c r="Z44" s="32" t="s">
        <v>443</v>
      </c>
      <c r="AF44" s="30"/>
      <c r="AK44" s="43" t="str">
        <f t="shared" si="7"/>
        <v>q</v>
      </c>
    </row>
    <row r="45" spans="1:37" x14ac:dyDescent="0.15">
      <c r="A45" s="13"/>
      <c r="B45" s="13"/>
      <c r="F45" s="13"/>
      <c r="G45" s="19"/>
      <c r="K45" s="13"/>
      <c r="L45" s="13"/>
      <c r="O45" s="13"/>
      <c r="P45" s="13"/>
      <c r="Q45" s="19"/>
      <c r="T45" s="13"/>
      <c r="U45" s="29" t="s">
        <v>161</v>
      </c>
      <c r="Y45" s="32" t="s">
        <v>316</v>
      </c>
      <c r="Z45" s="32" t="s">
        <v>444</v>
      </c>
      <c r="AF45" s="30"/>
      <c r="AK45" s="43" t="str">
        <f t="shared" si="7"/>
        <v>r</v>
      </c>
    </row>
    <row r="46" spans="1:37" x14ac:dyDescent="0.15">
      <c r="A46" s="13"/>
      <c r="B46" s="13"/>
      <c r="F46" s="13"/>
      <c r="G46" s="19"/>
      <c r="K46" s="13"/>
      <c r="L46" s="13"/>
      <c r="O46" s="13"/>
      <c r="P46" s="13"/>
      <c r="Q46" s="19"/>
      <c r="T46" s="13"/>
      <c r="U46" s="83" t="s">
        <v>582</v>
      </c>
      <c r="Y46" s="32" t="s">
        <v>317</v>
      </c>
      <c r="Z46" s="32" t="s">
        <v>445</v>
      </c>
      <c r="AF46" s="30"/>
      <c r="AK46" s="43" t="str">
        <f t="shared" si="7"/>
        <v>s</v>
      </c>
    </row>
    <row r="47" spans="1:37" x14ac:dyDescent="0.15">
      <c r="A47" s="13"/>
      <c r="B47" s="13"/>
      <c r="F47" s="13"/>
      <c r="G47" s="19"/>
      <c r="K47" s="13"/>
      <c r="L47" s="13"/>
      <c r="O47" s="13"/>
      <c r="P47" s="13"/>
      <c r="Q47" s="19"/>
      <c r="T47" s="13"/>
      <c r="Y47" s="32" t="s">
        <v>318</v>
      </c>
      <c r="Z47" s="32" t="s">
        <v>446</v>
      </c>
      <c r="AF47" s="30"/>
      <c r="AK47" s="43" t="str">
        <f t="shared" si="7"/>
        <v>t</v>
      </c>
    </row>
    <row r="48" spans="1:37" x14ac:dyDescent="0.15">
      <c r="A48" s="13"/>
      <c r="B48" s="13"/>
      <c r="F48" s="13"/>
      <c r="G48" s="19"/>
      <c r="K48" s="13"/>
      <c r="L48" s="13"/>
      <c r="O48" s="13"/>
      <c r="P48" s="13"/>
      <c r="Q48" s="19"/>
      <c r="T48" s="13"/>
      <c r="U48" s="83">
        <v>2021</v>
      </c>
      <c r="Y48" s="32" t="s">
        <v>319</v>
      </c>
      <c r="Z48" s="32" t="s">
        <v>447</v>
      </c>
      <c r="AF48" s="30"/>
      <c r="AK48" s="43" t="str">
        <f t="shared" si="7"/>
        <v>u</v>
      </c>
    </row>
    <row r="49" spans="1:37" x14ac:dyDescent="0.15">
      <c r="A49" s="13"/>
      <c r="B49" s="13"/>
      <c r="F49" s="13"/>
      <c r="G49" s="19"/>
      <c r="K49" s="13"/>
      <c r="L49" s="13"/>
      <c r="O49" s="13"/>
      <c r="P49" s="13"/>
      <c r="Q49" s="19"/>
      <c r="T49" s="13"/>
      <c r="U49" s="83">
        <v>2022</v>
      </c>
      <c r="Y49" s="32" t="s">
        <v>320</v>
      </c>
      <c r="Z49" s="32" t="s">
        <v>448</v>
      </c>
      <c r="AF49" s="30"/>
      <c r="AK49" s="43" t="str">
        <f t="shared" si="7"/>
        <v>v</v>
      </c>
    </row>
    <row r="50" spans="1:37" x14ac:dyDescent="0.15">
      <c r="A50" s="13"/>
      <c r="B50" s="13"/>
      <c r="F50" s="13"/>
      <c r="G50" s="19"/>
      <c r="K50" s="13"/>
      <c r="L50" s="13"/>
      <c r="O50" s="13"/>
      <c r="P50" s="13"/>
      <c r="Q50" s="19"/>
      <c r="T50" s="13"/>
      <c r="U50" s="83">
        <v>2023</v>
      </c>
      <c r="Y50" s="32" t="s">
        <v>321</v>
      </c>
      <c r="Z50" s="32" t="s">
        <v>449</v>
      </c>
      <c r="AF50" s="30"/>
    </row>
    <row r="51" spans="1:37" x14ac:dyDescent="0.15">
      <c r="A51" s="13"/>
      <c r="B51" s="13"/>
      <c r="F51" s="13"/>
      <c r="G51" s="19"/>
      <c r="K51" s="13"/>
      <c r="L51" s="13"/>
      <c r="O51" s="13"/>
      <c r="P51" s="13"/>
      <c r="Q51" s="19"/>
      <c r="T51" s="13"/>
      <c r="U51" s="83">
        <v>2024</v>
      </c>
      <c r="Y51" s="32" t="s">
        <v>322</v>
      </c>
      <c r="Z51" s="32" t="s">
        <v>450</v>
      </c>
      <c r="AF51" s="30"/>
    </row>
    <row r="52" spans="1:37" x14ac:dyDescent="0.15">
      <c r="A52" s="13"/>
      <c r="B52" s="13"/>
      <c r="F52" s="13"/>
      <c r="G52" s="19"/>
      <c r="K52" s="13"/>
      <c r="L52" s="13"/>
      <c r="O52" s="13"/>
      <c r="P52" s="13"/>
      <c r="Q52" s="19"/>
      <c r="T52" s="13"/>
      <c r="U52" s="83">
        <v>2025</v>
      </c>
      <c r="Y52" s="32" t="s">
        <v>323</v>
      </c>
      <c r="Z52" s="32" t="s">
        <v>451</v>
      </c>
      <c r="AF52" s="30"/>
    </row>
    <row r="53" spans="1:37" x14ac:dyDescent="0.15">
      <c r="A53" s="13"/>
      <c r="B53" s="13"/>
      <c r="F53" s="13"/>
      <c r="G53" s="19"/>
      <c r="K53" s="13"/>
      <c r="L53" s="13"/>
      <c r="O53" s="13"/>
      <c r="P53" s="13"/>
      <c r="Q53" s="19"/>
      <c r="T53" s="13"/>
      <c r="U53" s="83">
        <v>2026</v>
      </c>
      <c r="Y53" s="32" t="s">
        <v>324</v>
      </c>
      <c r="Z53" s="32" t="s">
        <v>452</v>
      </c>
      <c r="AF53" s="30"/>
    </row>
    <row r="54" spans="1:37" x14ac:dyDescent="0.15">
      <c r="A54" s="13"/>
      <c r="B54" s="13"/>
      <c r="F54" s="13"/>
      <c r="G54" s="19"/>
      <c r="K54" s="13"/>
      <c r="L54" s="13"/>
      <c r="O54" s="13"/>
      <c r="P54" s="20"/>
      <c r="Q54" s="19"/>
      <c r="T54" s="13"/>
      <c r="Y54" s="32" t="s">
        <v>325</v>
      </c>
      <c r="Z54" s="32" t="s">
        <v>453</v>
      </c>
      <c r="AF54" s="30"/>
    </row>
    <row r="55" spans="1:37" x14ac:dyDescent="0.15">
      <c r="A55" s="13"/>
      <c r="B55" s="13"/>
      <c r="F55" s="13"/>
      <c r="G55" s="19"/>
      <c r="K55" s="13"/>
      <c r="L55" s="13"/>
      <c r="O55" s="13"/>
      <c r="P55" s="13"/>
      <c r="Q55" s="19"/>
      <c r="T55" s="13"/>
      <c r="Y55" s="32" t="s">
        <v>326</v>
      </c>
      <c r="Z55" s="32" t="s">
        <v>454</v>
      </c>
      <c r="AF55" s="30"/>
    </row>
    <row r="56" spans="1:37" x14ac:dyDescent="0.15">
      <c r="A56" s="13"/>
      <c r="B56" s="13"/>
      <c r="F56" s="13"/>
      <c r="G56" s="19"/>
      <c r="K56" s="13"/>
      <c r="L56" s="13"/>
      <c r="O56" s="13"/>
      <c r="P56" s="13"/>
      <c r="Q56" s="19"/>
      <c r="T56" s="13"/>
      <c r="U56" s="83">
        <v>20</v>
      </c>
      <c r="Y56" s="32" t="s">
        <v>327</v>
      </c>
      <c r="Z56" s="32" t="s">
        <v>455</v>
      </c>
      <c r="AF56" s="30"/>
    </row>
    <row r="57" spans="1:37" x14ac:dyDescent="0.15">
      <c r="A57" s="13"/>
      <c r="B57" s="13"/>
      <c r="F57" s="13"/>
      <c r="G57" s="19"/>
      <c r="K57" s="13"/>
      <c r="L57" s="13"/>
      <c r="O57" s="13"/>
      <c r="P57" s="13"/>
      <c r="Q57" s="19"/>
      <c r="T57" s="13"/>
      <c r="U57" s="32" t="s">
        <v>525</v>
      </c>
      <c r="Y57" s="32" t="s">
        <v>328</v>
      </c>
      <c r="Z57" s="32" t="s">
        <v>456</v>
      </c>
      <c r="AF57" s="30"/>
    </row>
    <row r="58" spans="1:37" x14ac:dyDescent="0.15">
      <c r="A58" s="13"/>
      <c r="B58" s="13"/>
      <c r="F58" s="13"/>
      <c r="G58" s="19"/>
      <c r="K58" s="13"/>
      <c r="L58" s="13"/>
      <c r="O58" s="13"/>
      <c r="P58" s="13"/>
      <c r="Q58" s="19"/>
      <c r="T58" s="13"/>
      <c r="U58" s="32" t="s">
        <v>526</v>
      </c>
      <c r="Y58" s="32" t="s">
        <v>329</v>
      </c>
      <c r="Z58" s="32" t="s">
        <v>457</v>
      </c>
      <c r="AF58" s="30"/>
    </row>
    <row r="59" spans="1:37" x14ac:dyDescent="0.15">
      <c r="A59" s="13"/>
      <c r="B59" s="13"/>
      <c r="F59" s="13"/>
      <c r="G59" s="19"/>
      <c r="K59" s="13"/>
      <c r="L59" s="13"/>
      <c r="O59" s="13"/>
      <c r="P59" s="13"/>
      <c r="Q59" s="19"/>
      <c r="T59" s="13"/>
      <c r="Y59" s="32" t="s">
        <v>330</v>
      </c>
      <c r="Z59" s="32" t="s">
        <v>458</v>
      </c>
      <c r="AF59" s="30"/>
    </row>
    <row r="60" spans="1:37" x14ac:dyDescent="0.15">
      <c r="A60" s="13"/>
      <c r="B60" s="13"/>
      <c r="F60" s="13"/>
      <c r="G60" s="19"/>
      <c r="K60" s="13"/>
      <c r="L60" s="13"/>
      <c r="O60" s="13"/>
      <c r="P60" s="13"/>
      <c r="Q60" s="19"/>
      <c r="T60" s="13"/>
      <c r="Y60" s="32" t="s">
        <v>331</v>
      </c>
      <c r="Z60" s="32" t="s">
        <v>459</v>
      </c>
      <c r="AF60" s="30"/>
    </row>
    <row r="61" spans="1:37" x14ac:dyDescent="0.15">
      <c r="A61" s="13"/>
      <c r="B61" s="13"/>
      <c r="F61" s="13"/>
      <c r="G61" s="19"/>
      <c r="K61" s="13"/>
      <c r="L61" s="13"/>
      <c r="O61" s="13"/>
      <c r="P61" s="13"/>
      <c r="Q61" s="19"/>
      <c r="T61" s="13"/>
      <c r="Y61" s="32" t="s">
        <v>332</v>
      </c>
      <c r="Z61" s="32" t="s">
        <v>460</v>
      </c>
      <c r="AF61" s="30"/>
    </row>
    <row r="62" spans="1:37" x14ac:dyDescent="0.15">
      <c r="A62" s="13"/>
      <c r="B62" s="13"/>
      <c r="F62" s="13"/>
      <c r="G62" s="19"/>
      <c r="K62" s="13"/>
      <c r="L62" s="13"/>
      <c r="O62" s="13"/>
      <c r="P62" s="13"/>
      <c r="Q62" s="19"/>
      <c r="T62" s="13"/>
      <c r="Y62" s="32" t="s">
        <v>333</v>
      </c>
      <c r="Z62" s="32" t="s">
        <v>461</v>
      </c>
      <c r="AF62" s="30"/>
    </row>
    <row r="63" spans="1:37" x14ac:dyDescent="0.15">
      <c r="A63" s="13"/>
      <c r="B63" s="13"/>
      <c r="F63" s="13"/>
      <c r="G63" s="19"/>
      <c r="K63" s="13"/>
      <c r="L63" s="13"/>
      <c r="O63" s="13"/>
      <c r="P63" s="13"/>
      <c r="Q63" s="19"/>
      <c r="T63" s="13"/>
      <c r="Y63" s="32" t="s">
        <v>334</v>
      </c>
      <c r="Z63" s="32" t="s">
        <v>462</v>
      </c>
      <c r="AF63" s="30"/>
    </row>
    <row r="64" spans="1:37" x14ac:dyDescent="0.15">
      <c r="A64" s="13"/>
      <c r="B64" s="13"/>
      <c r="F64" s="13"/>
      <c r="G64" s="19"/>
      <c r="K64" s="13"/>
      <c r="L64" s="13"/>
      <c r="O64" s="13"/>
      <c r="P64" s="13"/>
      <c r="Q64" s="19"/>
      <c r="T64" s="13"/>
      <c r="Y64" s="32" t="s">
        <v>335</v>
      </c>
      <c r="Z64" s="32" t="s">
        <v>463</v>
      </c>
      <c r="AF64" s="30"/>
    </row>
    <row r="65" spans="1:32" x14ac:dyDescent="0.15">
      <c r="A65" s="13"/>
      <c r="B65" s="13"/>
      <c r="F65" s="13"/>
      <c r="G65" s="19"/>
      <c r="K65" s="13"/>
      <c r="L65" s="13"/>
      <c r="O65" s="13"/>
      <c r="P65" s="13"/>
      <c r="Q65" s="19"/>
      <c r="T65" s="13"/>
      <c r="Y65" s="32" t="s">
        <v>336</v>
      </c>
      <c r="Z65" s="32" t="s">
        <v>464</v>
      </c>
      <c r="AF65" s="30"/>
    </row>
    <row r="66" spans="1:32" x14ac:dyDescent="0.15">
      <c r="A66" s="13"/>
      <c r="B66" s="13"/>
      <c r="F66" s="13"/>
      <c r="G66" s="19"/>
      <c r="K66" s="13"/>
      <c r="L66" s="13"/>
      <c r="O66" s="13"/>
      <c r="P66" s="13"/>
      <c r="Q66" s="19"/>
      <c r="T66" s="13"/>
      <c r="Y66" s="32" t="s">
        <v>67</v>
      </c>
      <c r="Z66" s="32" t="s">
        <v>465</v>
      </c>
      <c r="AF66" s="30"/>
    </row>
    <row r="67" spans="1:32" x14ac:dyDescent="0.15">
      <c r="A67" s="13"/>
      <c r="B67" s="13"/>
      <c r="F67" s="13"/>
      <c r="G67" s="19"/>
      <c r="K67" s="13"/>
      <c r="L67" s="13"/>
      <c r="O67" s="13"/>
      <c r="P67" s="13"/>
      <c r="Q67" s="19"/>
      <c r="T67" s="13"/>
      <c r="Y67" s="32" t="s">
        <v>337</v>
      </c>
      <c r="Z67" s="32" t="s">
        <v>466</v>
      </c>
      <c r="AF67" s="30"/>
    </row>
    <row r="68" spans="1:32" x14ac:dyDescent="0.15">
      <c r="A68" s="13"/>
      <c r="B68" s="13"/>
      <c r="F68" s="13"/>
      <c r="G68" s="19"/>
      <c r="K68" s="13"/>
      <c r="L68" s="13"/>
      <c r="O68" s="13"/>
      <c r="P68" s="13"/>
      <c r="Q68" s="19"/>
      <c r="T68" s="13"/>
      <c r="Y68" s="32" t="s">
        <v>338</v>
      </c>
      <c r="Z68" s="32" t="s">
        <v>467</v>
      </c>
      <c r="AF68" s="30"/>
    </row>
    <row r="69" spans="1:32" x14ac:dyDescent="0.15">
      <c r="A69" s="13"/>
      <c r="B69" s="13"/>
      <c r="F69" s="13"/>
      <c r="G69" s="19"/>
      <c r="K69" s="13"/>
      <c r="L69" s="13"/>
      <c r="O69" s="13"/>
      <c r="P69" s="13"/>
      <c r="Q69" s="19"/>
      <c r="T69" s="13"/>
      <c r="Y69" s="32" t="s">
        <v>339</v>
      </c>
      <c r="Z69" s="32" t="s">
        <v>468</v>
      </c>
      <c r="AF69" s="30"/>
    </row>
    <row r="70" spans="1:32" x14ac:dyDescent="0.15">
      <c r="A70" s="13"/>
      <c r="B70" s="13"/>
      <c r="Y70" s="32" t="s">
        <v>340</v>
      </c>
      <c r="Z70" s="32" t="s">
        <v>469</v>
      </c>
    </row>
    <row r="71" spans="1:32" x14ac:dyDescent="0.15">
      <c r="Y71" s="32" t="s">
        <v>341</v>
      </c>
      <c r="Z71" s="32" t="s">
        <v>470</v>
      </c>
    </row>
    <row r="72" spans="1:32" x14ac:dyDescent="0.15">
      <c r="Y72" s="32" t="s">
        <v>342</v>
      </c>
      <c r="Z72" s="32" t="s">
        <v>471</v>
      </c>
    </row>
    <row r="73" spans="1:32" x14ac:dyDescent="0.15">
      <c r="Y73" s="32" t="s">
        <v>343</v>
      </c>
      <c r="Z73" s="32" t="s">
        <v>472</v>
      </c>
    </row>
    <row r="74" spans="1:32" x14ac:dyDescent="0.15">
      <c r="Y74" s="32" t="s">
        <v>344</v>
      </c>
      <c r="Z74" s="32" t="s">
        <v>473</v>
      </c>
    </row>
    <row r="75" spans="1:32" x14ac:dyDescent="0.15">
      <c r="Y75" s="32" t="s">
        <v>345</v>
      </c>
      <c r="Z75" s="32" t="s">
        <v>474</v>
      </c>
    </row>
    <row r="76" spans="1:32" x14ac:dyDescent="0.15">
      <c r="Y76" s="32" t="s">
        <v>346</v>
      </c>
      <c r="Z76" s="32" t="s">
        <v>475</v>
      </c>
    </row>
    <row r="77" spans="1:32" x14ac:dyDescent="0.15">
      <c r="Y77" s="32" t="s">
        <v>347</v>
      </c>
      <c r="Z77" s="32" t="s">
        <v>476</v>
      </c>
    </row>
    <row r="78" spans="1:32" x14ac:dyDescent="0.15">
      <c r="Y78" s="32" t="s">
        <v>348</v>
      </c>
      <c r="Z78" s="32" t="s">
        <v>477</v>
      </c>
    </row>
    <row r="79" spans="1:32" x14ac:dyDescent="0.15">
      <c r="Y79" s="32" t="s">
        <v>349</v>
      </c>
      <c r="Z79" s="32" t="s">
        <v>478</v>
      </c>
    </row>
    <row r="80" spans="1:32" x14ac:dyDescent="0.15">
      <c r="Y80" s="32" t="s">
        <v>350</v>
      </c>
      <c r="Z80" s="32" t="s">
        <v>479</v>
      </c>
    </row>
    <row r="81" spans="25:26" x14ac:dyDescent="0.15">
      <c r="Y81" s="32" t="s">
        <v>351</v>
      </c>
      <c r="Z81" s="32" t="s">
        <v>480</v>
      </c>
    </row>
    <row r="82" spans="25:26" x14ac:dyDescent="0.15">
      <c r="Y82" s="32" t="s">
        <v>352</v>
      </c>
      <c r="Z82" s="32" t="s">
        <v>481</v>
      </c>
    </row>
    <row r="83" spans="25:26" x14ac:dyDescent="0.15">
      <c r="Y83" s="32" t="s">
        <v>353</v>
      </c>
      <c r="Z83" s="32" t="s">
        <v>482</v>
      </c>
    </row>
    <row r="84" spans="25:26" x14ac:dyDescent="0.15">
      <c r="Y84" s="32" t="s">
        <v>354</v>
      </c>
      <c r="Z84" s="32" t="s">
        <v>483</v>
      </c>
    </row>
    <row r="85" spans="25:26" x14ac:dyDescent="0.15">
      <c r="Y85" s="32" t="s">
        <v>355</v>
      </c>
      <c r="Z85" s="32" t="s">
        <v>484</v>
      </c>
    </row>
    <row r="86" spans="25:26" x14ac:dyDescent="0.15">
      <c r="Y86" s="32" t="s">
        <v>356</v>
      </c>
      <c r="Z86" s="32" t="s">
        <v>485</v>
      </c>
    </row>
    <row r="87" spans="25:26" x14ac:dyDescent="0.15">
      <c r="Y87" s="32" t="s">
        <v>357</v>
      </c>
      <c r="Z87" s="32" t="s">
        <v>486</v>
      </c>
    </row>
    <row r="88" spans="25:26" x14ac:dyDescent="0.15">
      <c r="Y88" s="32" t="s">
        <v>358</v>
      </c>
      <c r="Z88" s="32" t="s">
        <v>487</v>
      </c>
    </row>
    <row r="89" spans="25:26" x14ac:dyDescent="0.15">
      <c r="Y89" s="32" t="s">
        <v>359</v>
      </c>
      <c r="Z89" s="32" t="s">
        <v>488</v>
      </c>
    </row>
    <row r="90" spans="25:26" x14ac:dyDescent="0.15">
      <c r="Y90" s="32" t="s">
        <v>360</v>
      </c>
      <c r="Z90" s="32" t="s">
        <v>489</v>
      </c>
    </row>
    <row r="91" spans="25:26" x14ac:dyDescent="0.15">
      <c r="Y91" s="32" t="s">
        <v>361</v>
      </c>
      <c r="Z91" s="32" t="s">
        <v>490</v>
      </c>
    </row>
    <row r="92" spans="25:26" x14ac:dyDescent="0.15">
      <c r="Y92" s="32" t="s">
        <v>362</v>
      </c>
      <c r="Z92" s="32" t="s">
        <v>491</v>
      </c>
    </row>
    <row r="93" spans="25:26" x14ac:dyDescent="0.15">
      <c r="Y93" s="32" t="s">
        <v>363</v>
      </c>
      <c r="Z93" s="32" t="s">
        <v>492</v>
      </c>
    </row>
    <row r="94" spans="25:26" x14ac:dyDescent="0.15">
      <c r="Y94" s="32" t="s">
        <v>364</v>
      </c>
      <c r="Z94" s="32" t="s">
        <v>493</v>
      </c>
    </row>
    <row r="95" spans="25:26" x14ac:dyDescent="0.15">
      <c r="Y95" s="32" t="s">
        <v>365</v>
      </c>
      <c r="Z95" s="32" t="s">
        <v>494</v>
      </c>
    </row>
    <row r="96" spans="25:26" x14ac:dyDescent="0.15">
      <c r="Y96" s="32" t="s">
        <v>269</v>
      </c>
      <c r="Z96" s="32" t="s">
        <v>495</v>
      </c>
    </row>
    <row r="97" spans="25:26" x14ac:dyDescent="0.15">
      <c r="Y97" s="32" t="s">
        <v>366</v>
      </c>
      <c r="Z97" s="32" t="s">
        <v>496</v>
      </c>
    </row>
    <row r="98" spans="25:26" x14ac:dyDescent="0.15">
      <c r="Y98" s="32" t="s">
        <v>367</v>
      </c>
      <c r="Z98" s="32" t="s">
        <v>497</v>
      </c>
    </row>
    <row r="99" spans="25:26" x14ac:dyDescent="0.15">
      <c r="Y99" s="32" t="s">
        <v>397</v>
      </c>
      <c r="Z99" s="32" t="s">
        <v>498</v>
      </c>
    </row>
    <row r="100" spans="25:26" x14ac:dyDescent="0.15">
      <c r="Y100" s="32" t="s">
        <v>586</v>
      </c>
      <c r="Z100" s="32" t="s">
        <v>499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9"/>
  <sheetViews>
    <sheetView view="pageBreakPreview" zoomScaleNormal="75" zoomScaleSheetLayoutView="10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48" t="s">
        <v>26</v>
      </c>
      <c r="B2" s="749"/>
      <c r="C2" s="749"/>
      <c r="D2" s="749"/>
      <c r="E2" s="749"/>
      <c r="F2" s="750"/>
      <c r="G2" s="637" t="s">
        <v>669</v>
      </c>
      <c r="H2" s="638"/>
      <c r="I2" s="638"/>
      <c r="J2" s="638"/>
      <c r="K2" s="638"/>
      <c r="L2" s="638"/>
      <c r="M2" s="638"/>
      <c r="N2" s="638"/>
      <c r="O2" s="638"/>
      <c r="P2" s="638"/>
      <c r="Q2" s="638"/>
      <c r="R2" s="638"/>
      <c r="S2" s="638"/>
      <c r="T2" s="638"/>
      <c r="U2" s="638"/>
      <c r="V2" s="638"/>
      <c r="W2" s="638"/>
      <c r="X2" s="638"/>
      <c r="Y2" s="638"/>
      <c r="Z2" s="638"/>
      <c r="AA2" s="638"/>
      <c r="AB2" s="639"/>
      <c r="AC2" s="637" t="s">
        <v>671</v>
      </c>
      <c r="AD2" s="754"/>
      <c r="AE2" s="754"/>
      <c r="AF2" s="754"/>
      <c r="AG2" s="754"/>
      <c r="AH2" s="754"/>
      <c r="AI2" s="754"/>
      <c r="AJ2" s="754"/>
      <c r="AK2" s="754"/>
      <c r="AL2" s="754"/>
      <c r="AM2" s="754"/>
      <c r="AN2" s="754"/>
      <c r="AO2" s="754"/>
      <c r="AP2" s="754"/>
      <c r="AQ2" s="754"/>
      <c r="AR2" s="754"/>
      <c r="AS2" s="754"/>
      <c r="AT2" s="754"/>
      <c r="AU2" s="754"/>
      <c r="AV2" s="754"/>
      <c r="AW2" s="754"/>
      <c r="AX2" s="755"/>
      <c r="AY2">
        <f>COUNTA($G$4,$AC$4)</f>
        <v>2</v>
      </c>
    </row>
    <row r="3" spans="1:51" ht="24.75" customHeight="1" x14ac:dyDescent="0.15">
      <c r="A3" s="751"/>
      <c r="B3" s="752"/>
      <c r="C3" s="752"/>
      <c r="D3" s="752"/>
      <c r="E3" s="752"/>
      <c r="F3" s="753"/>
      <c r="G3" s="129" t="s">
        <v>15</v>
      </c>
      <c r="H3" s="641"/>
      <c r="I3" s="641"/>
      <c r="J3" s="641"/>
      <c r="K3" s="641"/>
      <c r="L3" s="642" t="s">
        <v>16</v>
      </c>
      <c r="M3" s="641"/>
      <c r="N3" s="641"/>
      <c r="O3" s="641"/>
      <c r="P3" s="641"/>
      <c r="Q3" s="641"/>
      <c r="R3" s="641"/>
      <c r="S3" s="641"/>
      <c r="T3" s="641"/>
      <c r="U3" s="641"/>
      <c r="V3" s="641"/>
      <c r="W3" s="641"/>
      <c r="X3" s="643"/>
      <c r="Y3" s="644" t="s">
        <v>17</v>
      </c>
      <c r="Z3" s="645"/>
      <c r="AA3" s="645"/>
      <c r="AB3" s="646"/>
      <c r="AC3" s="129" t="s">
        <v>15</v>
      </c>
      <c r="AD3" s="641"/>
      <c r="AE3" s="641"/>
      <c r="AF3" s="641"/>
      <c r="AG3" s="641"/>
      <c r="AH3" s="642" t="s">
        <v>16</v>
      </c>
      <c r="AI3" s="641"/>
      <c r="AJ3" s="641"/>
      <c r="AK3" s="641"/>
      <c r="AL3" s="641"/>
      <c r="AM3" s="641"/>
      <c r="AN3" s="641"/>
      <c r="AO3" s="641"/>
      <c r="AP3" s="641"/>
      <c r="AQ3" s="641"/>
      <c r="AR3" s="641"/>
      <c r="AS3" s="641"/>
      <c r="AT3" s="643"/>
      <c r="AU3" s="644" t="s">
        <v>17</v>
      </c>
      <c r="AV3" s="645"/>
      <c r="AW3" s="645"/>
      <c r="AX3" s="647"/>
      <c r="AY3" s="34">
        <f>$AY$2</f>
        <v>2</v>
      </c>
    </row>
    <row r="4" spans="1:51" ht="24.75" customHeight="1" x14ac:dyDescent="0.15">
      <c r="A4" s="751"/>
      <c r="B4" s="752"/>
      <c r="C4" s="752"/>
      <c r="D4" s="752"/>
      <c r="E4" s="752"/>
      <c r="F4" s="753"/>
      <c r="G4" s="648" t="s">
        <v>670</v>
      </c>
      <c r="H4" s="649"/>
      <c r="I4" s="649"/>
      <c r="J4" s="649"/>
      <c r="K4" s="650"/>
      <c r="L4" s="651" t="s">
        <v>634</v>
      </c>
      <c r="M4" s="652"/>
      <c r="N4" s="652"/>
      <c r="O4" s="652"/>
      <c r="P4" s="652"/>
      <c r="Q4" s="652"/>
      <c r="R4" s="652"/>
      <c r="S4" s="652"/>
      <c r="T4" s="652"/>
      <c r="U4" s="652"/>
      <c r="V4" s="652"/>
      <c r="W4" s="652"/>
      <c r="X4" s="653"/>
      <c r="Y4" s="654">
        <v>9</v>
      </c>
      <c r="Z4" s="655"/>
      <c r="AA4" s="655"/>
      <c r="AB4" s="656"/>
      <c r="AC4" s="648" t="s">
        <v>672</v>
      </c>
      <c r="AD4" s="649"/>
      <c r="AE4" s="649"/>
      <c r="AF4" s="649"/>
      <c r="AG4" s="650"/>
      <c r="AH4" s="651" t="s">
        <v>673</v>
      </c>
      <c r="AI4" s="652"/>
      <c r="AJ4" s="652"/>
      <c r="AK4" s="652"/>
      <c r="AL4" s="652"/>
      <c r="AM4" s="652"/>
      <c r="AN4" s="652"/>
      <c r="AO4" s="652"/>
      <c r="AP4" s="652"/>
      <c r="AQ4" s="652"/>
      <c r="AR4" s="652"/>
      <c r="AS4" s="652"/>
      <c r="AT4" s="653"/>
      <c r="AU4" s="654">
        <v>49</v>
      </c>
      <c r="AV4" s="655"/>
      <c r="AW4" s="655"/>
      <c r="AX4" s="657"/>
      <c r="AY4" s="34">
        <f t="shared" ref="AY4:AY5" si="0">$AY$2</f>
        <v>2</v>
      </c>
    </row>
    <row r="5" spans="1:51" ht="24.75" customHeight="1" thickBot="1" x14ac:dyDescent="0.2">
      <c r="A5" s="751"/>
      <c r="B5" s="752"/>
      <c r="C5" s="752"/>
      <c r="D5" s="752"/>
      <c r="E5" s="752"/>
      <c r="F5" s="753"/>
      <c r="G5" s="658" t="s">
        <v>18</v>
      </c>
      <c r="H5" s="659"/>
      <c r="I5" s="659"/>
      <c r="J5" s="659"/>
      <c r="K5" s="659"/>
      <c r="L5" s="660"/>
      <c r="M5" s="661"/>
      <c r="N5" s="661"/>
      <c r="O5" s="661"/>
      <c r="P5" s="661"/>
      <c r="Q5" s="661"/>
      <c r="R5" s="661"/>
      <c r="S5" s="661"/>
      <c r="T5" s="661"/>
      <c r="U5" s="661"/>
      <c r="V5" s="661"/>
      <c r="W5" s="661"/>
      <c r="X5" s="662"/>
      <c r="Y5" s="663">
        <f>SUM(Y4:AB4)</f>
        <v>9</v>
      </c>
      <c r="Z5" s="664"/>
      <c r="AA5" s="664"/>
      <c r="AB5" s="665"/>
      <c r="AC5" s="658" t="s">
        <v>18</v>
      </c>
      <c r="AD5" s="659"/>
      <c r="AE5" s="659"/>
      <c r="AF5" s="659"/>
      <c r="AG5" s="659"/>
      <c r="AH5" s="660"/>
      <c r="AI5" s="661"/>
      <c r="AJ5" s="661"/>
      <c r="AK5" s="661"/>
      <c r="AL5" s="661"/>
      <c r="AM5" s="661"/>
      <c r="AN5" s="661"/>
      <c r="AO5" s="661"/>
      <c r="AP5" s="661"/>
      <c r="AQ5" s="661"/>
      <c r="AR5" s="661"/>
      <c r="AS5" s="661"/>
      <c r="AT5" s="662"/>
      <c r="AU5" s="663">
        <f>SUM(AU4:AX4)</f>
        <v>49</v>
      </c>
      <c r="AV5" s="664"/>
      <c r="AW5" s="664"/>
      <c r="AX5" s="666"/>
      <c r="AY5" s="34">
        <f t="shared" si="0"/>
        <v>2</v>
      </c>
    </row>
    <row r="6" spans="1:51" ht="30" customHeight="1" x14ac:dyDescent="0.15">
      <c r="A6" s="751"/>
      <c r="B6" s="752"/>
      <c r="C6" s="752"/>
      <c r="D6" s="752"/>
      <c r="E6" s="752"/>
      <c r="F6" s="753"/>
      <c r="G6" s="637" t="s">
        <v>686</v>
      </c>
      <c r="H6" s="638"/>
      <c r="I6" s="638"/>
      <c r="J6" s="638"/>
      <c r="K6" s="638"/>
      <c r="L6" s="638"/>
      <c r="M6" s="638"/>
      <c r="N6" s="638"/>
      <c r="O6" s="638"/>
      <c r="P6" s="638"/>
      <c r="Q6" s="638"/>
      <c r="R6" s="638"/>
      <c r="S6" s="638"/>
      <c r="T6" s="638"/>
      <c r="U6" s="638"/>
      <c r="V6" s="638"/>
      <c r="W6" s="638"/>
      <c r="X6" s="638"/>
      <c r="Y6" s="638"/>
      <c r="Z6" s="638"/>
      <c r="AA6" s="638"/>
      <c r="AB6" s="639"/>
      <c r="AC6" s="637" t="s">
        <v>267</v>
      </c>
      <c r="AD6" s="638"/>
      <c r="AE6" s="638"/>
      <c r="AF6" s="638"/>
      <c r="AG6" s="638"/>
      <c r="AH6" s="638"/>
      <c r="AI6" s="638"/>
      <c r="AJ6" s="638"/>
      <c r="AK6" s="638"/>
      <c r="AL6" s="638"/>
      <c r="AM6" s="638"/>
      <c r="AN6" s="638"/>
      <c r="AO6" s="638"/>
      <c r="AP6" s="638"/>
      <c r="AQ6" s="638"/>
      <c r="AR6" s="638"/>
      <c r="AS6" s="638"/>
      <c r="AT6" s="638"/>
      <c r="AU6" s="638"/>
      <c r="AV6" s="638"/>
      <c r="AW6" s="638"/>
      <c r="AX6" s="640"/>
      <c r="AY6">
        <f>COUNTA($G$8,$AC$8)</f>
        <v>2</v>
      </c>
    </row>
    <row r="7" spans="1:51" ht="25.5" customHeight="1" x14ac:dyDescent="0.15">
      <c r="A7" s="751"/>
      <c r="B7" s="752"/>
      <c r="C7" s="752"/>
      <c r="D7" s="752"/>
      <c r="E7" s="752"/>
      <c r="F7" s="753"/>
      <c r="G7" s="129" t="s">
        <v>15</v>
      </c>
      <c r="H7" s="641"/>
      <c r="I7" s="641"/>
      <c r="J7" s="641"/>
      <c r="K7" s="641"/>
      <c r="L7" s="642" t="s">
        <v>16</v>
      </c>
      <c r="M7" s="641"/>
      <c r="N7" s="641"/>
      <c r="O7" s="641"/>
      <c r="P7" s="641"/>
      <c r="Q7" s="641"/>
      <c r="R7" s="641"/>
      <c r="S7" s="641"/>
      <c r="T7" s="641"/>
      <c r="U7" s="641"/>
      <c r="V7" s="641"/>
      <c r="W7" s="641"/>
      <c r="X7" s="643"/>
      <c r="Y7" s="644" t="s">
        <v>17</v>
      </c>
      <c r="Z7" s="645"/>
      <c r="AA7" s="645"/>
      <c r="AB7" s="646"/>
      <c r="AC7" s="129" t="s">
        <v>15</v>
      </c>
      <c r="AD7" s="641"/>
      <c r="AE7" s="641"/>
      <c r="AF7" s="641"/>
      <c r="AG7" s="641"/>
      <c r="AH7" s="642" t="s">
        <v>16</v>
      </c>
      <c r="AI7" s="641"/>
      <c r="AJ7" s="641"/>
      <c r="AK7" s="641"/>
      <c r="AL7" s="641"/>
      <c r="AM7" s="641"/>
      <c r="AN7" s="641"/>
      <c r="AO7" s="641"/>
      <c r="AP7" s="641"/>
      <c r="AQ7" s="641"/>
      <c r="AR7" s="641"/>
      <c r="AS7" s="641"/>
      <c r="AT7" s="643"/>
      <c r="AU7" s="644" t="s">
        <v>17</v>
      </c>
      <c r="AV7" s="645"/>
      <c r="AW7" s="645"/>
      <c r="AX7" s="647"/>
      <c r="AY7" s="34">
        <f>$AY$6</f>
        <v>2</v>
      </c>
    </row>
    <row r="8" spans="1:51" ht="24.75" customHeight="1" x14ac:dyDescent="0.15">
      <c r="A8" s="751"/>
      <c r="B8" s="752"/>
      <c r="C8" s="752"/>
      <c r="D8" s="752"/>
      <c r="E8" s="752"/>
      <c r="F8" s="753"/>
      <c r="G8" s="648" t="s">
        <v>675</v>
      </c>
      <c r="H8" s="649"/>
      <c r="I8" s="649"/>
      <c r="J8" s="649"/>
      <c r="K8" s="650"/>
      <c r="L8" s="651" t="s">
        <v>674</v>
      </c>
      <c r="M8" s="652"/>
      <c r="N8" s="652"/>
      <c r="O8" s="652"/>
      <c r="P8" s="652"/>
      <c r="Q8" s="652"/>
      <c r="R8" s="652"/>
      <c r="S8" s="652"/>
      <c r="T8" s="652"/>
      <c r="U8" s="652"/>
      <c r="V8" s="652"/>
      <c r="W8" s="652"/>
      <c r="X8" s="653"/>
      <c r="Y8" s="654">
        <v>2</v>
      </c>
      <c r="Z8" s="655"/>
      <c r="AA8" s="655"/>
      <c r="AB8" s="656"/>
      <c r="AC8" s="648" t="s">
        <v>704</v>
      </c>
      <c r="AD8" s="649"/>
      <c r="AE8" s="649"/>
      <c r="AF8" s="649"/>
      <c r="AG8" s="650"/>
      <c r="AH8" s="651" t="s">
        <v>704</v>
      </c>
      <c r="AI8" s="652"/>
      <c r="AJ8" s="652"/>
      <c r="AK8" s="652"/>
      <c r="AL8" s="652"/>
      <c r="AM8" s="652"/>
      <c r="AN8" s="652"/>
      <c r="AO8" s="652"/>
      <c r="AP8" s="652"/>
      <c r="AQ8" s="652"/>
      <c r="AR8" s="652"/>
      <c r="AS8" s="652"/>
      <c r="AT8" s="653"/>
      <c r="AU8" s="654" t="s">
        <v>704</v>
      </c>
      <c r="AV8" s="655"/>
      <c r="AW8" s="655"/>
      <c r="AX8" s="657"/>
      <c r="AY8" s="34">
        <f>$AY$6</f>
        <v>2</v>
      </c>
    </row>
    <row r="9" spans="1:51" ht="24.75" customHeight="1" x14ac:dyDescent="0.15">
      <c r="A9" s="751"/>
      <c r="B9" s="752"/>
      <c r="C9" s="752"/>
      <c r="D9" s="752"/>
      <c r="E9" s="752"/>
      <c r="F9" s="753"/>
      <c r="G9" s="658" t="s">
        <v>18</v>
      </c>
      <c r="H9" s="659"/>
      <c r="I9" s="659"/>
      <c r="J9" s="659"/>
      <c r="K9" s="659"/>
      <c r="L9" s="660"/>
      <c r="M9" s="661"/>
      <c r="N9" s="661"/>
      <c r="O9" s="661"/>
      <c r="P9" s="661"/>
      <c r="Q9" s="661"/>
      <c r="R9" s="661"/>
      <c r="S9" s="661"/>
      <c r="T9" s="661"/>
      <c r="U9" s="661"/>
      <c r="V9" s="661"/>
      <c r="W9" s="661"/>
      <c r="X9" s="662"/>
      <c r="Y9" s="663">
        <f>SUM(Y8:AB8)</f>
        <v>2</v>
      </c>
      <c r="Z9" s="664"/>
      <c r="AA9" s="664"/>
      <c r="AB9" s="665"/>
      <c r="AC9" s="658" t="s">
        <v>18</v>
      </c>
      <c r="AD9" s="659"/>
      <c r="AE9" s="659"/>
      <c r="AF9" s="659"/>
      <c r="AG9" s="659"/>
      <c r="AH9" s="660"/>
      <c r="AI9" s="661"/>
      <c r="AJ9" s="661"/>
      <c r="AK9" s="661"/>
      <c r="AL9" s="661"/>
      <c r="AM9" s="661"/>
      <c r="AN9" s="661"/>
      <c r="AO9" s="661"/>
      <c r="AP9" s="661"/>
      <c r="AQ9" s="661"/>
      <c r="AR9" s="661"/>
      <c r="AS9" s="661"/>
      <c r="AT9" s="662"/>
      <c r="AU9" s="663">
        <f>SUM(AU8:AX8)</f>
        <v>0</v>
      </c>
      <c r="AV9" s="664"/>
      <c r="AW9" s="664"/>
      <c r="AX9" s="666"/>
      <c r="AY9" s="34">
        <f>$AY$6</f>
        <v>2</v>
      </c>
    </row>
  </sheetData>
  <sheetProtection formatRows="0"/>
  <mergeCells count="41">
    <mergeCell ref="A2:F9"/>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 ref="G6:AB6"/>
    <mergeCell ref="AC6:AX6"/>
    <mergeCell ref="G7:K7"/>
    <mergeCell ref="L7:X7"/>
    <mergeCell ref="Y7:AB7"/>
    <mergeCell ref="AC7:AG7"/>
    <mergeCell ref="AH7:AT7"/>
    <mergeCell ref="AU7:AX7"/>
    <mergeCell ref="AU9:AX9"/>
    <mergeCell ref="G8:K8"/>
    <mergeCell ref="L8:X8"/>
    <mergeCell ref="Y8:AB8"/>
    <mergeCell ref="AC8:AG8"/>
    <mergeCell ref="AH8:AT8"/>
    <mergeCell ref="AU8:AX8"/>
    <mergeCell ref="G9:K9"/>
    <mergeCell ref="L9:X9"/>
    <mergeCell ref="Y9:AB9"/>
    <mergeCell ref="AC9:AG9"/>
    <mergeCell ref="AH9:AT9"/>
  </mergeCells>
  <phoneticPr fontId="5"/>
  <conditionalFormatting sqref="Y5">
    <cfRule type="expression" dxfId="33" priority="269">
      <formula>IF(RIGHT(TEXT(Y5,"0.#"),1)=".",FALSE,TRUE)</formula>
    </cfRule>
    <cfRule type="expression" dxfId="32" priority="270">
      <formula>IF(RIGHT(TEXT(Y5,"0.#"),1)=".",TRUE,FALSE)</formula>
    </cfRule>
  </conditionalFormatting>
  <conditionalFormatting sqref="Y4">
    <cfRule type="expression" dxfId="31" priority="267">
      <formula>IF(RIGHT(TEXT(Y4,"0.#"),1)=".",FALSE,TRUE)</formula>
    </cfRule>
    <cfRule type="expression" dxfId="30" priority="268">
      <formula>IF(RIGHT(TEXT(Y4,"0.#"),1)=".",TRUE,FALSE)</formula>
    </cfRule>
  </conditionalFormatting>
  <conditionalFormatting sqref="AU5">
    <cfRule type="expression" dxfId="29" priority="263">
      <formula>IF(RIGHT(TEXT(AU5,"0.#"),1)=".",FALSE,TRUE)</formula>
    </cfRule>
    <cfRule type="expression" dxfId="28" priority="264">
      <formula>IF(RIGHT(TEXT(AU5,"0.#"),1)=".",TRUE,FALSE)</formula>
    </cfRule>
  </conditionalFormatting>
  <conditionalFormatting sqref="AU4">
    <cfRule type="expression" dxfId="27" priority="261">
      <formula>IF(RIGHT(TEXT(AU4,"0.#"),1)=".",FALSE,TRUE)</formula>
    </cfRule>
    <cfRule type="expression" dxfId="26" priority="262">
      <formula>IF(RIGHT(TEXT(AU4,"0.#"),1)=".",TRUE,FALSE)</formula>
    </cfRule>
  </conditionalFormatting>
  <conditionalFormatting sqref="Y9">
    <cfRule type="expression" dxfId="25" priority="257">
      <formula>IF(RIGHT(TEXT(Y9,"0.#"),1)=".",FALSE,TRUE)</formula>
    </cfRule>
    <cfRule type="expression" dxfId="24" priority="258">
      <formula>IF(RIGHT(TEXT(Y9,"0.#"),1)=".",TRUE,FALSE)</formula>
    </cfRule>
  </conditionalFormatting>
  <conditionalFormatting sqref="Y8">
    <cfRule type="expression" dxfId="23" priority="255">
      <formula>IF(RIGHT(TEXT(Y8,"0.#"),1)=".",FALSE,TRUE)</formula>
    </cfRule>
    <cfRule type="expression" dxfId="22" priority="256">
      <formula>IF(RIGHT(TEXT(Y8,"0.#"),1)=".",TRUE,FALSE)</formula>
    </cfRule>
  </conditionalFormatting>
  <conditionalFormatting sqref="AU9">
    <cfRule type="expression" dxfId="21" priority="251">
      <formula>IF(RIGHT(TEXT(AU9,"0.#"),1)=".",FALSE,TRUE)</formula>
    </cfRule>
    <cfRule type="expression" dxfId="20" priority="252">
      <formula>IF(RIGHT(TEXT(AU9,"0.#"),1)=".",TRUE,FALSE)</formula>
    </cfRule>
  </conditionalFormatting>
  <conditionalFormatting sqref="AU8">
    <cfRule type="expression" dxfId="19" priority="249">
      <formula>IF(RIGHT(TEXT(AU8,"0.#"),1)=".",FALSE,TRUE)</formula>
    </cfRule>
    <cfRule type="expression" dxfId="18" priority="250">
      <formula>IF(RIGHT(TEXT(AU8,"0.#"),1)=".",TRUE,FALSE)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1"/>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0" customWidth="1"/>
    <col min="34" max="37" width="3.5" style="60" customWidth="1"/>
    <col min="38" max="41" width="2.625" style="60" customWidth="1"/>
    <col min="42" max="50" width="3.25" style="6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1" x14ac:dyDescent="0.15">
      <c r="A2" s="9"/>
      <c r="B2" s="42" t="s">
        <v>212</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1</v>
      </c>
    </row>
    <row r="3" spans="1:51" customFormat="1" ht="59.25" customHeight="1" x14ac:dyDescent="0.15">
      <c r="A3" s="672"/>
      <c r="B3" s="672"/>
      <c r="C3" s="672" t="s">
        <v>24</v>
      </c>
      <c r="D3" s="672"/>
      <c r="E3" s="672"/>
      <c r="F3" s="672"/>
      <c r="G3" s="672"/>
      <c r="H3" s="672"/>
      <c r="I3" s="672"/>
      <c r="J3" s="757" t="s">
        <v>193</v>
      </c>
      <c r="K3" s="758"/>
      <c r="L3" s="758"/>
      <c r="M3" s="758"/>
      <c r="N3" s="758"/>
      <c r="O3" s="758"/>
      <c r="P3" s="674" t="s">
        <v>25</v>
      </c>
      <c r="Q3" s="674"/>
      <c r="R3" s="674"/>
      <c r="S3" s="674"/>
      <c r="T3" s="674"/>
      <c r="U3" s="674"/>
      <c r="V3" s="674"/>
      <c r="W3" s="674"/>
      <c r="X3" s="674"/>
      <c r="Y3" s="675" t="s">
        <v>226</v>
      </c>
      <c r="Z3" s="676"/>
      <c r="AA3" s="676"/>
      <c r="AB3" s="676"/>
      <c r="AC3" s="757" t="s">
        <v>220</v>
      </c>
      <c r="AD3" s="757"/>
      <c r="AE3" s="757"/>
      <c r="AF3" s="757"/>
      <c r="AG3" s="757"/>
      <c r="AH3" s="675" t="s">
        <v>186</v>
      </c>
      <c r="AI3" s="672"/>
      <c r="AJ3" s="672"/>
      <c r="AK3" s="672"/>
      <c r="AL3" s="672" t="s">
        <v>19</v>
      </c>
      <c r="AM3" s="672"/>
      <c r="AN3" s="672"/>
      <c r="AO3" s="677"/>
      <c r="AP3" s="759" t="s">
        <v>194</v>
      </c>
      <c r="AQ3" s="759"/>
      <c r="AR3" s="759"/>
      <c r="AS3" s="759"/>
      <c r="AT3" s="759"/>
      <c r="AU3" s="759"/>
      <c r="AV3" s="759"/>
      <c r="AW3" s="759"/>
      <c r="AX3" s="759"/>
      <c r="AY3">
        <f>$AY$2</f>
        <v>1</v>
      </c>
    </row>
    <row r="4" spans="1:51" ht="36" customHeight="1" x14ac:dyDescent="0.15">
      <c r="A4" s="756">
        <v>1</v>
      </c>
      <c r="B4" s="756">
        <v>1</v>
      </c>
      <c r="C4" s="680" t="s">
        <v>683</v>
      </c>
      <c r="D4" s="681"/>
      <c r="E4" s="681"/>
      <c r="F4" s="681"/>
      <c r="G4" s="681"/>
      <c r="H4" s="681"/>
      <c r="I4" s="681"/>
      <c r="J4" s="682">
        <v>6360001002409</v>
      </c>
      <c r="K4" s="683"/>
      <c r="L4" s="683"/>
      <c r="M4" s="683"/>
      <c r="N4" s="683"/>
      <c r="O4" s="683"/>
      <c r="P4" s="696" t="s">
        <v>684</v>
      </c>
      <c r="Q4" s="684"/>
      <c r="R4" s="684"/>
      <c r="S4" s="684"/>
      <c r="T4" s="684"/>
      <c r="U4" s="684"/>
      <c r="V4" s="684"/>
      <c r="W4" s="684"/>
      <c r="X4" s="684"/>
      <c r="Y4" s="685">
        <v>9</v>
      </c>
      <c r="Z4" s="686"/>
      <c r="AA4" s="686"/>
      <c r="AB4" s="687"/>
      <c r="AC4" s="760" t="s">
        <v>243</v>
      </c>
      <c r="AD4" s="760"/>
      <c r="AE4" s="760"/>
      <c r="AF4" s="760"/>
      <c r="AG4" s="760"/>
      <c r="AH4" s="697" t="s">
        <v>678</v>
      </c>
      <c r="AI4" s="698"/>
      <c r="AJ4" s="698"/>
      <c r="AK4" s="698"/>
      <c r="AL4" s="692" t="s">
        <v>678</v>
      </c>
      <c r="AM4" s="693"/>
      <c r="AN4" s="693"/>
      <c r="AO4" s="694"/>
      <c r="AP4" s="695" t="s">
        <v>681</v>
      </c>
      <c r="AQ4" s="695"/>
      <c r="AR4" s="695"/>
      <c r="AS4" s="695"/>
      <c r="AT4" s="695"/>
      <c r="AU4" s="695"/>
      <c r="AV4" s="695"/>
      <c r="AW4" s="695"/>
      <c r="AX4" s="695"/>
      <c r="AY4">
        <f>$AY$2</f>
        <v>1</v>
      </c>
    </row>
    <row r="5" spans="1:51" x14ac:dyDescent="0.15">
      <c r="A5" s="37"/>
      <c r="B5" s="37"/>
      <c r="P5" s="61"/>
      <c r="Q5" s="61"/>
      <c r="R5" s="61"/>
      <c r="S5" s="61"/>
      <c r="T5" s="61"/>
      <c r="U5" s="61"/>
      <c r="V5" s="61"/>
      <c r="W5" s="61"/>
      <c r="X5" s="61"/>
      <c r="Y5" s="62"/>
      <c r="Z5" s="62"/>
      <c r="AA5" s="62"/>
      <c r="AB5" s="62"/>
      <c r="AC5" s="62"/>
      <c r="AD5" s="62"/>
      <c r="AE5" s="62"/>
      <c r="AF5" s="62"/>
      <c r="AG5" s="62"/>
      <c r="AH5" s="62"/>
      <c r="AI5" s="62"/>
      <c r="AJ5" s="62"/>
      <c r="AK5" s="62"/>
      <c r="AL5" s="62"/>
      <c r="AM5" s="62"/>
      <c r="AN5" s="62"/>
      <c r="AO5" s="62"/>
      <c r="AY5">
        <f>COUNTA($C$8)</f>
        <v>1</v>
      </c>
    </row>
    <row r="6" spans="1:51" x14ac:dyDescent="0.15">
      <c r="A6" s="9"/>
      <c r="B6" s="42" t="s">
        <v>213</v>
      </c>
      <c r="C6" s="47"/>
      <c r="D6" s="47"/>
      <c r="E6" s="47"/>
      <c r="F6" s="47"/>
      <c r="G6" s="47"/>
      <c r="H6" s="47"/>
      <c r="I6" s="47"/>
      <c r="J6" s="47"/>
      <c r="K6" s="47"/>
      <c r="L6" s="47"/>
      <c r="M6" s="47"/>
      <c r="N6" s="47"/>
      <c r="O6" s="47"/>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2"/>
      <c r="AQ6" s="52"/>
      <c r="AR6" s="52"/>
      <c r="AS6" s="52"/>
      <c r="AT6" s="52"/>
      <c r="AU6" s="52"/>
      <c r="AV6" s="52"/>
      <c r="AW6" s="52"/>
      <c r="AX6" s="52"/>
      <c r="AY6">
        <f>$AY$5</f>
        <v>1</v>
      </c>
    </row>
    <row r="7" spans="1:51" customFormat="1" ht="59.25" customHeight="1" x14ac:dyDescent="0.15">
      <c r="A7" s="672"/>
      <c r="B7" s="672"/>
      <c r="C7" s="672" t="s">
        <v>24</v>
      </c>
      <c r="D7" s="672"/>
      <c r="E7" s="672"/>
      <c r="F7" s="672"/>
      <c r="G7" s="672"/>
      <c r="H7" s="672"/>
      <c r="I7" s="672"/>
      <c r="J7" s="757" t="s">
        <v>193</v>
      </c>
      <c r="K7" s="758"/>
      <c r="L7" s="758"/>
      <c r="M7" s="758"/>
      <c r="N7" s="758"/>
      <c r="O7" s="758"/>
      <c r="P7" s="674" t="s">
        <v>25</v>
      </c>
      <c r="Q7" s="674"/>
      <c r="R7" s="674"/>
      <c r="S7" s="674"/>
      <c r="T7" s="674"/>
      <c r="U7" s="674"/>
      <c r="V7" s="674"/>
      <c r="W7" s="674"/>
      <c r="X7" s="674"/>
      <c r="Y7" s="675" t="s">
        <v>226</v>
      </c>
      <c r="Z7" s="676"/>
      <c r="AA7" s="676"/>
      <c r="AB7" s="676"/>
      <c r="AC7" s="757" t="s">
        <v>220</v>
      </c>
      <c r="AD7" s="757"/>
      <c r="AE7" s="757"/>
      <c r="AF7" s="757"/>
      <c r="AG7" s="757"/>
      <c r="AH7" s="675" t="s">
        <v>186</v>
      </c>
      <c r="AI7" s="672"/>
      <c r="AJ7" s="672"/>
      <c r="AK7" s="672"/>
      <c r="AL7" s="672" t="s">
        <v>19</v>
      </c>
      <c r="AM7" s="672"/>
      <c r="AN7" s="672"/>
      <c r="AO7" s="677"/>
      <c r="AP7" s="759" t="s">
        <v>194</v>
      </c>
      <c r="AQ7" s="759"/>
      <c r="AR7" s="759"/>
      <c r="AS7" s="759"/>
      <c r="AT7" s="759"/>
      <c r="AU7" s="759"/>
      <c r="AV7" s="759"/>
      <c r="AW7" s="759"/>
      <c r="AX7" s="759"/>
      <c r="AY7">
        <f>$AY$5</f>
        <v>1</v>
      </c>
    </row>
    <row r="8" spans="1:51" ht="63.75" customHeight="1" x14ac:dyDescent="0.15">
      <c r="A8" s="756">
        <v>1</v>
      </c>
      <c r="B8" s="756">
        <v>1</v>
      </c>
      <c r="C8" s="680" t="s">
        <v>649</v>
      </c>
      <c r="D8" s="681"/>
      <c r="E8" s="681"/>
      <c r="F8" s="681"/>
      <c r="G8" s="681"/>
      <c r="H8" s="681"/>
      <c r="I8" s="681"/>
      <c r="J8" s="682" t="s">
        <v>678</v>
      </c>
      <c r="K8" s="683"/>
      <c r="L8" s="683"/>
      <c r="M8" s="683"/>
      <c r="N8" s="683"/>
      <c r="O8" s="683"/>
      <c r="P8" s="696" t="s">
        <v>685</v>
      </c>
      <c r="Q8" s="684"/>
      <c r="R8" s="684"/>
      <c r="S8" s="684"/>
      <c r="T8" s="684"/>
      <c r="U8" s="684"/>
      <c r="V8" s="684"/>
      <c r="W8" s="684"/>
      <c r="X8" s="684"/>
      <c r="Y8" s="685">
        <v>2.2000000000000002</v>
      </c>
      <c r="Z8" s="686"/>
      <c r="AA8" s="686"/>
      <c r="AB8" s="687"/>
      <c r="AC8" s="760" t="s">
        <v>76</v>
      </c>
      <c r="AD8" s="760"/>
      <c r="AE8" s="760"/>
      <c r="AF8" s="760"/>
      <c r="AG8" s="760"/>
      <c r="AH8" s="697" t="s">
        <v>678</v>
      </c>
      <c r="AI8" s="698"/>
      <c r="AJ8" s="698"/>
      <c r="AK8" s="698"/>
      <c r="AL8" s="692" t="s">
        <v>678</v>
      </c>
      <c r="AM8" s="693"/>
      <c r="AN8" s="693"/>
      <c r="AO8" s="694"/>
      <c r="AP8" s="695" t="s">
        <v>678</v>
      </c>
      <c r="AQ8" s="695"/>
      <c r="AR8" s="695"/>
      <c r="AS8" s="695"/>
      <c r="AT8" s="695"/>
      <c r="AU8" s="695"/>
      <c r="AV8" s="695"/>
      <c r="AW8" s="695"/>
      <c r="AX8" s="695"/>
      <c r="AY8">
        <f>$AY$5</f>
        <v>1</v>
      </c>
    </row>
    <row r="9" spans="1:51" ht="63.75" customHeight="1" x14ac:dyDescent="0.15">
      <c r="A9" s="756">
        <v>2</v>
      </c>
      <c r="B9" s="756">
        <v>1</v>
      </c>
      <c r="C9" s="681" t="s">
        <v>650</v>
      </c>
      <c r="D9" s="681"/>
      <c r="E9" s="681"/>
      <c r="F9" s="681"/>
      <c r="G9" s="681"/>
      <c r="H9" s="681"/>
      <c r="I9" s="681"/>
      <c r="J9" s="682" t="s">
        <v>678</v>
      </c>
      <c r="K9" s="683"/>
      <c r="L9" s="683"/>
      <c r="M9" s="683"/>
      <c r="N9" s="683"/>
      <c r="O9" s="683"/>
      <c r="P9" s="696" t="s">
        <v>685</v>
      </c>
      <c r="Q9" s="684"/>
      <c r="R9" s="684"/>
      <c r="S9" s="684"/>
      <c r="T9" s="684"/>
      <c r="U9" s="684"/>
      <c r="V9" s="684"/>
      <c r="W9" s="684"/>
      <c r="X9" s="684"/>
      <c r="Y9" s="685">
        <v>1.6</v>
      </c>
      <c r="Z9" s="686"/>
      <c r="AA9" s="686"/>
      <c r="AB9" s="687"/>
      <c r="AC9" s="760" t="s">
        <v>76</v>
      </c>
      <c r="AD9" s="760"/>
      <c r="AE9" s="760"/>
      <c r="AF9" s="760"/>
      <c r="AG9" s="760"/>
      <c r="AH9" s="697" t="s">
        <v>678</v>
      </c>
      <c r="AI9" s="698"/>
      <c r="AJ9" s="698"/>
      <c r="AK9" s="698"/>
      <c r="AL9" s="692" t="s">
        <v>678</v>
      </c>
      <c r="AM9" s="693"/>
      <c r="AN9" s="693"/>
      <c r="AO9" s="694"/>
      <c r="AP9" s="695" t="s">
        <v>678</v>
      </c>
      <c r="AQ9" s="695"/>
      <c r="AR9" s="695"/>
      <c r="AS9" s="695"/>
      <c r="AT9" s="695"/>
      <c r="AU9" s="695"/>
      <c r="AV9" s="695"/>
      <c r="AW9" s="695"/>
      <c r="AX9" s="695"/>
      <c r="AY9">
        <f>COUNTA($C$9)</f>
        <v>1</v>
      </c>
    </row>
    <row r="10" spans="1:51" ht="63.75" customHeight="1" x14ac:dyDescent="0.15">
      <c r="A10" s="756">
        <v>3</v>
      </c>
      <c r="B10" s="756">
        <v>1</v>
      </c>
      <c r="C10" s="681" t="s">
        <v>651</v>
      </c>
      <c r="D10" s="681"/>
      <c r="E10" s="681"/>
      <c r="F10" s="681"/>
      <c r="G10" s="681"/>
      <c r="H10" s="681"/>
      <c r="I10" s="681"/>
      <c r="J10" s="682" t="s">
        <v>678</v>
      </c>
      <c r="K10" s="683"/>
      <c r="L10" s="683"/>
      <c r="M10" s="683"/>
      <c r="N10" s="683"/>
      <c r="O10" s="683"/>
      <c r="P10" s="696" t="s">
        <v>685</v>
      </c>
      <c r="Q10" s="684"/>
      <c r="R10" s="684"/>
      <c r="S10" s="684"/>
      <c r="T10" s="684"/>
      <c r="U10" s="684"/>
      <c r="V10" s="684"/>
      <c r="W10" s="684"/>
      <c r="X10" s="684"/>
      <c r="Y10" s="685">
        <v>1.1000000000000001</v>
      </c>
      <c r="Z10" s="686"/>
      <c r="AA10" s="686"/>
      <c r="AB10" s="687"/>
      <c r="AC10" s="760" t="s">
        <v>76</v>
      </c>
      <c r="AD10" s="760"/>
      <c r="AE10" s="760"/>
      <c r="AF10" s="760"/>
      <c r="AG10" s="760"/>
      <c r="AH10" s="697" t="s">
        <v>678</v>
      </c>
      <c r="AI10" s="698"/>
      <c r="AJ10" s="698"/>
      <c r="AK10" s="698"/>
      <c r="AL10" s="692" t="s">
        <v>678</v>
      </c>
      <c r="AM10" s="693"/>
      <c r="AN10" s="693"/>
      <c r="AO10" s="694"/>
      <c r="AP10" s="695" t="s">
        <v>678</v>
      </c>
      <c r="AQ10" s="695"/>
      <c r="AR10" s="695"/>
      <c r="AS10" s="695"/>
      <c r="AT10" s="695"/>
      <c r="AU10" s="695"/>
      <c r="AV10" s="695"/>
      <c r="AW10" s="695"/>
      <c r="AX10" s="695"/>
      <c r="AY10">
        <f>COUNTA($C$10)</f>
        <v>1</v>
      </c>
    </row>
    <row r="11" spans="1:51" ht="63.75" customHeight="1" x14ac:dyDescent="0.15">
      <c r="A11" s="756">
        <v>4</v>
      </c>
      <c r="B11" s="756">
        <v>1</v>
      </c>
      <c r="C11" s="681" t="s">
        <v>652</v>
      </c>
      <c r="D11" s="681"/>
      <c r="E11" s="681"/>
      <c r="F11" s="681"/>
      <c r="G11" s="681"/>
      <c r="H11" s="681"/>
      <c r="I11" s="681"/>
      <c r="J11" s="682" t="s">
        <v>678</v>
      </c>
      <c r="K11" s="683"/>
      <c r="L11" s="683"/>
      <c r="M11" s="683"/>
      <c r="N11" s="683"/>
      <c r="O11" s="683"/>
      <c r="P11" s="696" t="s">
        <v>685</v>
      </c>
      <c r="Q11" s="684"/>
      <c r="R11" s="684"/>
      <c r="S11" s="684"/>
      <c r="T11" s="684"/>
      <c r="U11" s="684"/>
      <c r="V11" s="684"/>
      <c r="W11" s="684"/>
      <c r="X11" s="684"/>
      <c r="Y11" s="685">
        <v>1.1000000000000001</v>
      </c>
      <c r="Z11" s="686"/>
      <c r="AA11" s="686"/>
      <c r="AB11" s="687"/>
      <c r="AC11" s="760" t="s">
        <v>76</v>
      </c>
      <c r="AD11" s="760"/>
      <c r="AE11" s="760"/>
      <c r="AF11" s="760"/>
      <c r="AG11" s="760"/>
      <c r="AH11" s="697" t="s">
        <v>678</v>
      </c>
      <c r="AI11" s="698"/>
      <c r="AJ11" s="698"/>
      <c r="AK11" s="698"/>
      <c r="AL11" s="692" t="s">
        <v>678</v>
      </c>
      <c r="AM11" s="693"/>
      <c r="AN11" s="693"/>
      <c r="AO11" s="694"/>
      <c r="AP11" s="695" t="s">
        <v>678</v>
      </c>
      <c r="AQ11" s="695"/>
      <c r="AR11" s="695"/>
      <c r="AS11" s="695"/>
      <c r="AT11" s="695"/>
      <c r="AU11" s="695"/>
      <c r="AV11" s="695"/>
      <c r="AW11" s="695"/>
      <c r="AX11" s="695"/>
      <c r="AY11">
        <f>COUNTA($C$11)</f>
        <v>1</v>
      </c>
    </row>
    <row r="12" spans="1:51" ht="63.75" customHeight="1" x14ac:dyDescent="0.15">
      <c r="A12" s="756">
        <v>5</v>
      </c>
      <c r="B12" s="756">
        <v>1</v>
      </c>
      <c r="C12" s="681" t="s">
        <v>653</v>
      </c>
      <c r="D12" s="681"/>
      <c r="E12" s="681"/>
      <c r="F12" s="681"/>
      <c r="G12" s="681"/>
      <c r="H12" s="681"/>
      <c r="I12" s="681"/>
      <c r="J12" s="682" t="s">
        <v>678</v>
      </c>
      <c r="K12" s="683"/>
      <c r="L12" s="683"/>
      <c r="M12" s="683"/>
      <c r="N12" s="683"/>
      <c r="O12" s="683"/>
      <c r="P12" s="696" t="s">
        <v>685</v>
      </c>
      <c r="Q12" s="684"/>
      <c r="R12" s="684"/>
      <c r="S12" s="684"/>
      <c r="T12" s="684"/>
      <c r="U12" s="684"/>
      <c r="V12" s="684"/>
      <c r="W12" s="684"/>
      <c r="X12" s="684"/>
      <c r="Y12" s="685">
        <v>1.1000000000000001</v>
      </c>
      <c r="Z12" s="686"/>
      <c r="AA12" s="686"/>
      <c r="AB12" s="687"/>
      <c r="AC12" s="760" t="s">
        <v>76</v>
      </c>
      <c r="AD12" s="760"/>
      <c r="AE12" s="760"/>
      <c r="AF12" s="760"/>
      <c r="AG12" s="760"/>
      <c r="AH12" s="697" t="s">
        <v>678</v>
      </c>
      <c r="AI12" s="698"/>
      <c r="AJ12" s="698"/>
      <c r="AK12" s="698"/>
      <c r="AL12" s="692" t="s">
        <v>678</v>
      </c>
      <c r="AM12" s="693"/>
      <c r="AN12" s="693"/>
      <c r="AO12" s="694"/>
      <c r="AP12" s="695" t="s">
        <v>678</v>
      </c>
      <c r="AQ12" s="695"/>
      <c r="AR12" s="695"/>
      <c r="AS12" s="695"/>
      <c r="AT12" s="695"/>
      <c r="AU12" s="695"/>
      <c r="AV12" s="695"/>
      <c r="AW12" s="695"/>
      <c r="AX12" s="695"/>
      <c r="AY12">
        <f>COUNTA($C$12)</f>
        <v>1</v>
      </c>
    </row>
    <row r="13" spans="1:51" ht="63.75" customHeight="1" x14ac:dyDescent="0.15">
      <c r="A13" s="756">
        <v>6</v>
      </c>
      <c r="B13" s="756">
        <v>1</v>
      </c>
      <c r="C13" s="681" t="s">
        <v>654</v>
      </c>
      <c r="D13" s="681"/>
      <c r="E13" s="681"/>
      <c r="F13" s="681"/>
      <c r="G13" s="681"/>
      <c r="H13" s="681"/>
      <c r="I13" s="681"/>
      <c r="J13" s="682" t="s">
        <v>678</v>
      </c>
      <c r="K13" s="683"/>
      <c r="L13" s="683"/>
      <c r="M13" s="683"/>
      <c r="N13" s="683"/>
      <c r="O13" s="683"/>
      <c r="P13" s="696" t="s">
        <v>685</v>
      </c>
      <c r="Q13" s="684"/>
      <c r="R13" s="684"/>
      <c r="S13" s="684"/>
      <c r="T13" s="684"/>
      <c r="U13" s="684"/>
      <c r="V13" s="684"/>
      <c r="W13" s="684"/>
      <c r="X13" s="684"/>
      <c r="Y13" s="685">
        <v>1</v>
      </c>
      <c r="Z13" s="686"/>
      <c r="AA13" s="686"/>
      <c r="AB13" s="687"/>
      <c r="AC13" s="760" t="s">
        <v>76</v>
      </c>
      <c r="AD13" s="760"/>
      <c r="AE13" s="760"/>
      <c r="AF13" s="760"/>
      <c r="AG13" s="760"/>
      <c r="AH13" s="697" t="s">
        <v>678</v>
      </c>
      <c r="AI13" s="698"/>
      <c r="AJ13" s="698"/>
      <c r="AK13" s="698"/>
      <c r="AL13" s="692" t="s">
        <v>678</v>
      </c>
      <c r="AM13" s="693"/>
      <c r="AN13" s="693"/>
      <c r="AO13" s="694"/>
      <c r="AP13" s="695" t="s">
        <v>678</v>
      </c>
      <c r="AQ13" s="695"/>
      <c r="AR13" s="695"/>
      <c r="AS13" s="695"/>
      <c r="AT13" s="695"/>
      <c r="AU13" s="695"/>
      <c r="AV13" s="695"/>
      <c r="AW13" s="695"/>
      <c r="AX13" s="695"/>
      <c r="AY13">
        <f>COUNTA($C$13)</f>
        <v>1</v>
      </c>
    </row>
    <row r="14" spans="1:51" ht="63.75" customHeight="1" x14ac:dyDescent="0.15">
      <c r="A14" s="756">
        <v>7</v>
      </c>
      <c r="B14" s="756">
        <v>1</v>
      </c>
      <c r="C14" s="681" t="s">
        <v>655</v>
      </c>
      <c r="D14" s="681"/>
      <c r="E14" s="681"/>
      <c r="F14" s="681"/>
      <c r="G14" s="681"/>
      <c r="H14" s="681"/>
      <c r="I14" s="681"/>
      <c r="J14" s="682" t="s">
        <v>678</v>
      </c>
      <c r="K14" s="683"/>
      <c r="L14" s="683"/>
      <c r="M14" s="683"/>
      <c r="N14" s="683"/>
      <c r="O14" s="683"/>
      <c r="P14" s="696" t="s">
        <v>685</v>
      </c>
      <c r="Q14" s="684"/>
      <c r="R14" s="684"/>
      <c r="S14" s="684"/>
      <c r="T14" s="684"/>
      <c r="U14" s="684"/>
      <c r="V14" s="684"/>
      <c r="W14" s="684"/>
      <c r="X14" s="684"/>
      <c r="Y14" s="685">
        <v>1</v>
      </c>
      <c r="Z14" s="686"/>
      <c r="AA14" s="686"/>
      <c r="AB14" s="687"/>
      <c r="AC14" s="760" t="s">
        <v>76</v>
      </c>
      <c r="AD14" s="760"/>
      <c r="AE14" s="760"/>
      <c r="AF14" s="760"/>
      <c r="AG14" s="760"/>
      <c r="AH14" s="697" t="s">
        <v>678</v>
      </c>
      <c r="AI14" s="698"/>
      <c r="AJ14" s="698"/>
      <c r="AK14" s="698"/>
      <c r="AL14" s="692" t="s">
        <v>678</v>
      </c>
      <c r="AM14" s="693"/>
      <c r="AN14" s="693"/>
      <c r="AO14" s="694"/>
      <c r="AP14" s="695" t="s">
        <v>678</v>
      </c>
      <c r="AQ14" s="695"/>
      <c r="AR14" s="695"/>
      <c r="AS14" s="695"/>
      <c r="AT14" s="695"/>
      <c r="AU14" s="695"/>
      <c r="AV14" s="695"/>
      <c r="AW14" s="695"/>
      <c r="AX14" s="695"/>
      <c r="AY14">
        <f>COUNTA($C$14)</f>
        <v>1</v>
      </c>
    </row>
    <row r="15" spans="1:51" ht="63.75" customHeight="1" x14ac:dyDescent="0.15">
      <c r="A15" s="756">
        <v>8</v>
      </c>
      <c r="B15" s="756">
        <v>1</v>
      </c>
      <c r="C15" s="681" t="s">
        <v>656</v>
      </c>
      <c r="D15" s="681"/>
      <c r="E15" s="681"/>
      <c r="F15" s="681"/>
      <c r="G15" s="681"/>
      <c r="H15" s="681"/>
      <c r="I15" s="681"/>
      <c r="J15" s="682" t="s">
        <v>678</v>
      </c>
      <c r="K15" s="683"/>
      <c r="L15" s="683"/>
      <c r="M15" s="683"/>
      <c r="N15" s="683"/>
      <c r="O15" s="683"/>
      <c r="P15" s="696" t="s">
        <v>685</v>
      </c>
      <c r="Q15" s="684"/>
      <c r="R15" s="684"/>
      <c r="S15" s="684"/>
      <c r="T15" s="684"/>
      <c r="U15" s="684"/>
      <c r="V15" s="684"/>
      <c r="W15" s="684"/>
      <c r="X15" s="684"/>
      <c r="Y15" s="685">
        <v>1</v>
      </c>
      <c r="Z15" s="686"/>
      <c r="AA15" s="686"/>
      <c r="AB15" s="687"/>
      <c r="AC15" s="760" t="s">
        <v>76</v>
      </c>
      <c r="AD15" s="760"/>
      <c r="AE15" s="760"/>
      <c r="AF15" s="760"/>
      <c r="AG15" s="760"/>
      <c r="AH15" s="697" t="s">
        <v>678</v>
      </c>
      <c r="AI15" s="698"/>
      <c r="AJ15" s="698"/>
      <c r="AK15" s="698"/>
      <c r="AL15" s="692" t="s">
        <v>678</v>
      </c>
      <c r="AM15" s="693"/>
      <c r="AN15" s="693"/>
      <c r="AO15" s="694"/>
      <c r="AP15" s="695" t="s">
        <v>678</v>
      </c>
      <c r="AQ15" s="695"/>
      <c r="AR15" s="695"/>
      <c r="AS15" s="695"/>
      <c r="AT15" s="695"/>
      <c r="AU15" s="695"/>
      <c r="AV15" s="695"/>
      <c r="AW15" s="695"/>
      <c r="AX15" s="695"/>
      <c r="AY15">
        <f>COUNTA($C$15)</f>
        <v>1</v>
      </c>
    </row>
    <row r="16" spans="1:51" ht="63.75" customHeight="1" x14ac:dyDescent="0.15">
      <c r="A16" s="756">
        <v>9</v>
      </c>
      <c r="B16" s="756">
        <v>1</v>
      </c>
      <c r="C16" s="681" t="s">
        <v>657</v>
      </c>
      <c r="D16" s="681"/>
      <c r="E16" s="681"/>
      <c r="F16" s="681"/>
      <c r="G16" s="681"/>
      <c r="H16" s="681"/>
      <c r="I16" s="681"/>
      <c r="J16" s="682" t="s">
        <v>678</v>
      </c>
      <c r="K16" s="683"/>
      <c r="L16" s="683"/>
      <c r="M16" s="683"/>
      <c r="N16" s="683"/>
      <c r="O16" s="683"/>
      <c r="P16" s="696" t="s">
        <v>685</v>
      </c>
      <c r="Q16" s="684"/>
      <c r="R16" s="684"/>
      <c r="S16" s="684"/>
      <c r="T16" s="684"/>
      <c r="U16" s="684"/>
      <c r="V16" s="684"/>
      <c r="W16" s="684"/>
      <c r="X16" s="684"/>
      <c r="Y16" s="685">
        <v>1</v>
      </c>
      <c r="Z16" s="686"/>
      <c r="AA16" s="686"/>
      <c r="AB16" s="687"/>
      <c r="AC16" s="760" t="s">
        <v>76</v>
      </c>
      <c r="AD16" s="760"/>
      <c r="AE16" s="760"/>
      <c r="AF16" s="760"/>
      <c r="AG16" s="760"/>
      <c r="AH16" s="697" t="s">
        <v>678</v>
      </c>
      <c r="AI16" s="698"/>
      <c r="AJ16" s="698"/>
      <c r="AK16" s="698"/>
      <c r="AL16" s="692" t="s">
        <v>678</v>
      </c>
      <c r="AM16" s="693"/>
      <c r="AN16" s="693"/>
      <c r="AO16" s="694"/>
      <c r="AP16" s="695" t="s">
        <v>678</v>
      </c>
      <c r="AQ16" s="695"/>
      <c r="AR16" s="695"/>
      <c r="AS16" s="695"/>
      <c r="AT16" s="695"/>
      <c r="AU16" s="695"/>
      <c r="AV16" s="695"/>
      <c r="AW16" s="695"/>
      <c r="AX16" s="695"/>
      <c r="AY16">
        <f>COUNTA($C$16)</f>
        <v>1</v>
      </c>
    </row>
    <row r="17" spans="1:51" ht="63.75" customHeight="1" x14ac:dyDescent="0.15">
      <c r="A17" s="756">
        <v>10</v>
      </c>
      <c r="B17" s="756">
        <v>1</v>
      </c>
      <c r="C17" s="681" t="s">
        <v>658</v>
      </c>
      <c r="D17" s="681"/>
      <c r="E17" s="681"/>
      <c r="F17" s="681"/>
      <c r="G17" s="681"/>
      <c r="H17" s="681"/>
      <c r="I17" s="681"/>
      <c r="J17" s="682" t="s">
        <v>678</v>
      </c>
      <c r="K17" s="683"/>
      <c r="L17" s="683"/>
      <c r="M17" s="683"/>
      <c r="N17" s="683"/>
      <c r="O17" s="683"/>
      <c r="P17" s="696" t="s">
        <v>685</v>
      </c>
      <c r="Q17" s="684"/>
      <c r="R17" s="684"/>
      <c r="S17" s="684"/>
      <c r="T17" s="684"/>
      <c r="U17" s="684"/>
      <c r="V17" s="684"/>
      <c r="W17" s="684"/>
      <c r="X17" s="684"/>
      <c r="Y17" s="685">
        <v>1</v>
      </c>
      <c r="Z17" s="686"/>
      <c r="AA17" s="686"/>
      <c r="AB17" s="687"/>
      <c r="AC17" s="760" t="s">
        <v>76</v>
      </c>
      <c r="AD17" s="760"/>
      <c r="AE17" s="760"/>
      <c r="AF17" s="760"/>
      <c r="AG17" s="760"/>
      <c r="AH17" s="697" t="s">
        <v>678</v>
      </c>
      <c r="AI17" s="698"/>
      <c r="AJ17" s="698"/>
      <c r="AK17" s="698"/>
      <c r="AL17" s="692" t="s">
        <v>678</v>
      </c>
      <c r="AM17" s="693"/>
      <c r="AN17" s="693"/>
      <c r="AO17" s="694"/>
      <c r="AP17" s="695" t="s">
        <v>678</v>
      </c>
      <c r="AQ17" s="695"/>
      <c r="AR17" s="695"/>
      <c r="AS17" s="695"/>
      <c r="AT17" s="695"/>
      <c r="AU17" s="695"/>
      <c r="AV17" s="695"/>
      <c r="AW17" s="695"/>
      <c r="AX17" s="695"/>
      <c r="AY17">
        <f>COUNTA($C$17)</f>
        <v>1</v>
      </c>
    </row>
    <row r="18" spans="1:51" x14ac:dyDescent="0.15">
      <c r="P18" s="61"/>
      <c r="Q18" s="61"/>
      <c r="R18" s="61"/>
      <c r="S18" s="61"/>
      <c r="T18" s="61"/>
      <c r="U18" s="61"/>
      <c r="V18" s="61"/>
      <c r="W18" s="61"/>
      <c r="X18" s="61"/>
      <c r="Y18" s="62"/>
      <c r="Z18" s="62"/>
      <c r="AA18" s="62"/>
      <c r="AB18" s="62"/>
      <c r="AC18" s="62"/>
      <c r="AD18" s="62"/>
      <c r="AE18" s="62"/>
      <c r="AF18" s="62"/>
      <c r="AG18" s="62"/>
      <c r="AH18" s="62"/>
      <c r="AI18" s="62"/>
      <c r="AJ18" s="62"/>
      <c r="AK18" s="62"/>
      <c r="AL18" s="62"/>
      <c r="AM18" s="62"/>
      <c r="AN18" s="62"/>
      <c r="AO18" s="62"/>
      <c r="AY18">
        <f>COUNTA($C$21)</f>
        <v>1</v>
      </c>
    </row>
    <row r="19" spans="1:51" x14ac:dyDescent="0.15">
      <c r="A19" s="9"/>
      <c r="B19" s="42" t="s">
        <v>174</v>
      </c>
      <c r="C19" s="47"/>
      <c r="D19" s="47"/>
      <c r="E19" s="47"/>
      <c r="F19" s="47"/>
      <c r="G19" s="47"/>
      <c r="H19" s="47"/>
      <c r="I19" s="47"/>
      <c r="J19" s="47"/>
      <c r="K19" s="47"/>
      <c r="L19" s="47"/>
      <c r="M19" s="47"/>
      <c r="N19" s="47"/>
      <c r="O19" s="47"/>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2"/>
      <c r="AQ19" s="52"/>
      <c r="AR19" s="52"/>
      <c r="AS19" s="52"/>
      <c r="AT19" s="52"/>
      <c r="AU19" s="52"/>
      <c r="AV19" s="52"/>
      <c r="AW19" s="52"/>
      <c r="AX19" s="52"/>
      <c r="AY19" s="34">
        <f>$AY$18</f>
        <v>1</v>
      </c>
    </row>
    <row r="20" spans="1:51" customFormat="1" ht="59.25" customHeight="1" x14ac:dyDescent="0.15">
      <c r="A20" s="672"/>
      <c r="B20" s="672"/>
      <c r="C20" s="672" t="s">
        <v>24</v>
      </c>
      <c r="D20" s="672"/>
      <c r="E20" s="672"/>
      <c r="F20" s="672"/>
      <c r="G20" s="672"/>
      <c r="H20" s="672"/>
      <c r="I20" s="672"/>
      <c r="J20" s="757" t="s">
        <v>193</v>
      </c>
      <c r="K20" s="758"/>
      <c r="L20" s="758"/>
      <c r="M20" s="758"/>
      <c r="N20" s="758"/>
      <c r="O20" s="758"/>
      <c r="P20" s="674" t="s">
        <v>25</v>
      </c>
      <c r="Q20" s="674"/>
      <c r="R20" s="674"/>
      <c r="S20" s="674"/>
      <c r="T20" s="674"/>
      <c r="U20" s="674"/>
      <c r="V20" s="674"/>
      <c r="W20" s="674"/>
      <c r="X20" s="674"/>
      <c r="Y20" s="675" t="s">
        <v>226</v>
      </c>
      <c r="Z20" s="676"/>
      <c r="AA20" s="676"/>
      <c r="AB20" s="676"/>
      <c r="AC20" s="757" t="s">
        <v>220</v>
      </c>
      <c r="AD20" s="757"/>
      <c r="AE20" s="757"/>
      <c r="AF20" s="757"/>
      <c r="AG20" s="757"/>
      <c r="AH20" s="675" t="s">
        <v>186</v>
      </c>
      <c r="AI20" s="672"/>
      <c r="AJ20" s="672"/>
      <c r="AK20" s="672"/>
      <c r="AL20" s="672" t="s">
        <v>19</v>
      </c>
      <c r="AM20" s="672"/>
      <c r="AN20" s="672"/>
      <c r="AO20" s="677"/>
      <c r="AP20" s="759" t="s">
        <v>194</v>
      </c>
      <c r="AQ20" s="759"/>
      <c r="AR20" s="759"/>
      <c r="AS20" s="759"/>
      <c r="AT20" s="759"/>
      <c r="AU20" s="759"/>
      <c r="AV20" s="759"/>
      <c r="AW20" s="759"/>
      <c r="AX20" s="759"/>
      <c r="AY20" s="34">
        <f>$AY$18</f>
        <v>1</v>
      </c>
    </row>
    <row r="21" spans="1:51" ht="37.5" customHeight="1" x14ac:dyDescent="0.15">
      <c r="A21" s="756">
        <v>1</v>
      </c>
      <c r="B21" s="756">
        <v>1</v>
      </c>
      <c r="C21" s="680" t="s">
        <v>687</v>
      </c>
      <c r="D21" s="681"/>
      <c r="E21" s="681"/>
      <c r="F21" s="681"/>
      <c r="G21" s="681"/>
      <c r="H21" s="681"/>
      <c r="I21" s="681"/>
      <c r="J21" s="682">
        <v>5360001007706</v>
      </c>
      <c r="K21" s="683"/>
      <c r="L21" s="683"/>
      <c r="M21" s="683"/>
      <c r="N21" s="683"/>
      <c r="O21" s="683"/>
      <c r="P21" s="696" t="s">
        <v>674</v>
      </c>
      <c r="Q21" s="684"/>
      <c r="R21" s="684"/>
      <c r="S21" s="684"/>
      <c r="T21" s="684"/>
      <c r="U21" s="684"/>
      <c r="V21" s="684"/>
      <c r="W21" s="684"/>
      <c r="X21" s="684"/>
      <c r="Y21" s="685">
        <v>2</v>
      </c>
      <c r="Z21" s="686"/>
      <c r="AA21" s="686"/>
      <c r="AB21" s="687"/>
      <c r="AC21" s="760" t="s">
        <v>243</v>
      </c>
      <c r="AD21" s="760"/>
      <c r="AE21" s="760"/>
      <c r="AF21" s="760"/>
      <c r="AG21" s="760"/>
      <c r="AH21" s="697" t="s">
        <v>678</v>
      </c>
      <c r="AI21" s="698"/>
      <c r="AJ21" s="698"/>
      <c r="AK21" s="698"/>
      <c r="AL21" s="692" t="s">
        <v>678</v>
      </c>
      <c r="AM21" s="693"/>
      <c r="AN21" s="693"/>
      <c r="AO21" s="694"/>
      <c r="AP21" s="695" t="s">
        <v>681</v>
      </c>
      <c r="AQ21" s="695"/>
      <c r="AR21" s="695"/>
      <c r="AS21" s="695"/>
      <c r="AT21" s="695"/>
      <c r="AU21" s="695"/>
      <c r="AV21" s="695"/>
      <c r="AW21" s="695"/>
      <c r="AX21" s="695"/>
      <c r="AY21" s="34">
        <f>$AY$18</f>
        <v>1</v>
      </c>
    </row>
  </sheetData>
  <sheetProtection formatRows="0"/>
  <mergeCells count="135">
    <mergeCell ref="AP21:AX21"/>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9:B9"/>
    <mergeCell ref="A8:B8"/>
    <mergeCell ref="A7:B7"/>
    <mergeCell ref="C7:I7"/>
    <mergeCell ref="J7:O7"/>
    <mergeCell ref="P7:X7"/>
    <mergeCell ref="Y7:AB7"/>
    <mergeCell ref="AC7:AG7"/>
    <mergeCell ref="AH7:AK7"/>
    <mergeCell ref="AH17:AK17"/>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17:AO17"/>
    <mergeCell ref="AP17:AX17"/>
    <mergeCell ref="A13:B13"/>
    <mergeCell ref="C15:I15"/>
    <mergeCell ref="J15:O15"/>
    <mergeCell ref="P15:X15"/>
    <mergeCell ref="Y15:AB15"/>
    <mergeCell ref="AC15:AG15"/>
    <mergeCell ref="AH15:AK15"/>
    <mergeCell ref="AL15:AO15"/>
    <mergeCell ref="AP15:AX15"/>
    <mergeCell ref="AP20:AX20"/>
    <mergeCell ref="C21:I21"/>
    <mergeCell ref="J21:O21"/>
    <mergeCell ref="P21:X21"/>
    <mergeCell ref="Y21:AB21"/>
    <mergeCell ref="AC21:AG21"/>
    <mergeCell ref="AH21:AK21"/>
    <mergeCell ref="A15:B15"/>
    <mergeCell ref="A14:B14"/>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21:B21"/>
    <mergeCell ref="A20:B20"/>
    <mergeCell ref="C20:I20"/>
    <mergeCell ref="J20:O20"/>
    <mergeCell ref="P20:X20"/>
    <mergeCell ref="Y20:AB20"/>
    <mergeCell ref="AC20:AG20"/>
    <mergeCell ref="AH20:AK20"/>
    <mergeCell ref="AL20:AO20"/>
    <mergeCell ref="AL21:AO21"/>
  </mergeCells>
  <phoneticPr fontId="5"/>
  <conditionalFormatting sqref="AL4:AO4">
    <cfRule type="expression" dxfId="17" priority="237">
      <formula>IF(AND(AL4&gt;=0, RIGHT(TEXT(AL4,"0.#"),1)&lt;&gt;"."),TRUE,FALSE)</formula>
    </cfRule>
    <cfRule type="expression" dxfId="16" priority="238">
      <formula>IF(AND(AL4&gt;=0, RIGHT(TEXT(AL4,"0.#"),1)="."),TRUE,FALSE)</formula>
    </cfRule>
    <cfRule type="expression" dxfId="15" priority="239">
      <formula>IF(AND(AL4&lt;0, RIGHT(TEXT(AL4,"0.#"),1)&lt;&gt;"."),TRUE,FALSE)</formula>
    </cfRule>
    <cfRule type="expression" dxfId="14" priority="240">
      <formula>IF(AND(AL4&lt;0, RIGHT(TEXT(AL4,"0.#"),1)="."),TRUE,FALSE)</formula>
    </cfRule>
  </conditionalFormatting>
  <conditionalFormatting sqref="Y4">
    <cfRule type="expression" dxfId="13" priority="235">
      <formula>IF(RIGHT(TEXT(Y4,"0.#"),1)=".",FALSE,TRUE)</formula>
    </cfRule>
    <cfRule type="expression" dxfId="12" priority="236">
      <formula>IF(RIGHT(TEXT(Y4,"0.#"),1)=".",TRUE,FALSE)</formula>
    </cfRule>
  </conditionalFormatting>
  <conditionalFormatting sqref="AL8:AO17">
    <cfRule type="expression" dxfId="11" priority="231">
      <formula>IF(AND(AL8&gt;=0, RIGHT(TEXT(AL8,"0.#"),1)&lt;&gt;"."),TRUE,FALSE)</formula>
    </cfRule>
    <cfRule type="expression" dxfId="10" priority="232">
      <formula>IF(AND(AL8&gt;=0, RIGHT(TEXT(AL8,"0.#"),1)="."),TRUE,FALSE)</formula>
    </cfRule>
    <cfRule type="expression" dxfId="9" priority="233">
      <formula>IF(AND(AL8&lt;0, RIGHT(TEXT(AL8,"0.#"),1)&lt;&gt;"."),TRUE,FALSE)</formula>
    </cfRule>
    <cfRule type="expression" dxfId="8" priority="234">
      <formula>IF(AND(AL8&lt;0, RIGHT(TEXT(AL8,"0.#"),1)="."),TRUE,FALSE)</formula>
    </cfRule>
  </conditionalFormatting>
  <conditionalFormatting sqref="Y8:Y17">
    <cfRule type="expression" dxfId="7" priority="229">
      <formula>IF(RIGHT(TEXT(Y8,"0.#"),1)=".",FALSE,TRUE)</formula>
    </cfRule>
    <cfRule type="expression" dxfId="6" priority="230">
      <formula>IF(RIGHT(TEXT(Y8,"0.#"),1)=".",TRUE,FALSE)</formula>
    </cfRule>
  </conditionalFormatting>
  <conditionalFormatting sqref="AL21:AO21">
    <cfRule type="expression" dxfId="5" priority="225">
      <formula>IF(AND(AL21&gt;=0, RIGHT(TEXT(AL21,"0.#"),1)&lt;&gt;"."),TRUE,FALSE)</formula>
    </cfRule>
    <cfRule type="expression" dxfId="4" priority="226">
      <formula>IF(AND(AL21&gt;=0, RIGHT(TEXT(AL21,"0.#"),1)="."),TRUE,FALSE)</formula>
    </cfRule>
    <cfRule type="expression" dxfId="3" priority="227">
      <formula>IF(AND(AL21&lt;0, RIGHT(TEXT(AL21,"0.#"),1)&lt;&gt;"."),TRUE,FALSE)</formula>
    </cfRule>
    <cfRule type="expression" dxfId="2" priority="228">
      <formula>IF(AND(AL21&lt;0, RIGHT(TEXT(AL21,"0.#"),1)="."),TRUE,FALSE)</formula>
    </cfRule>
  </conditionalFormatting>
  <conditionalFormatting sqref="Y21">
    <cfRule type="expression" dxfId="1" priority="223">
      <formula>IF(RIGHT(TEXT(Y21,"0.#"),1)=".",FALSE,TRUE)</formula>
    </cfRule>
    <cfRule type="expression" dxfId="0" priority="224">
      <formula>IF(RIGHT(TEXT(Y21,"0.#"),1)=".",TRUE,FALSE)</formula>
    </cfRule>
  </conditionalFormatting>
  <dataValidations count="3">
    <dataValidation type="custom" imeMode="disabled" allowBlank="1" showInputMessage="1" showErrorMessage="1" sqref="AL8:AL17 AL21 AL4 Y4:AB4 Y8:AB17 Y21:AB21">
      <formula1>OR(ISNUMBER(Y4), Y4="-")</formula1>
    </dataValidation>
    <dataValidation type="custom" imeMode="disabled" allowBlank="1" showInputMessage="1" showErrorMessage="1" sqref="AH4:AK4 AH8:AK17 AH21:AK21">
      <formula1>OR(AND(MOD(IF(ISNUMBER(AH4), AH4, 0.5),1)=0, 0&lt;=AH4), AH4="-")</formula1>
    </dataValidation>
    <dataValidation type="custom" allowBlank="1" showInputMessage="1" showErrorMessage="1" errorTitle="法人番号チェック" error="法人番号は13桁の数字で入力してください。" sqref="J21:O21 J8:O17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AC8:AG17 AC21:AG21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2022-08-26T13:04:14Z</dcterms:created>
  <dcterms:modified xsi:type="dcterms:W3CDTF">2022-08-26T14:54:43Z</dcterms:modified>
</cp:coreProperties>
</file>