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行政事業レビューシート!$AZ$1:$AZ$121</definedName>
    <definedName name="_xlnm.Print_Area" localSheetId="0">行政事業レビューシート!$A$1:$AY$121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4" i="11" l="1"/>
  <c r="AY34" i="11" l="1"/>
  <c r="AY39" i="11" s="1"/>
  <c r="AY121" i="11"/>
  <c r="AY117" i="11"/>
  <c r="AY119" i="11" s="1"/>
  <c r="AY120" i="11" l="1"/>
  <c r="AY118" i="11"/>
  <c r="AY38" i="11"/>
  <c r="AY36" i="11"/>
  <c r="AY40" i="11"/>
  <c r="AY37" i="11"/>
  <c r="AY35" i="11"/>
  <c r="AY42" i="11"/>
  <c r="AY44" i="11" s="1"/>
  <c r="AY41" i="11"/>
  <c r="AY43" i="11" l="1"/>
  <c r="AW91" i="11" l="1"/>
  <c r="AT91" i="11"/>
  <c r="AQ91" i="11"/>
  <c r="AL91" i="11"/>
  <c r="AI91" i="11"/>
  <c r="AF91" i="11"/>
  <c r="Z91" i="11"/>
  <c r="W91" i="11"/>
  <c r="T91" i="11"/>
  <c r="N91" i="11"/>
  <c r="AW90" i="11"/>
  <c r="AT90" i="11"/>
  <c r="AQ90" i="11"/>
  <c r="AL90" i="11"/>
  <c r="AI90" i="11"/>
  <c r="AF90" i="11"/>
  <c r="Z90" i="11"/>
  <c r="W90" i="11"/>
  <c r="T90" i="11"/>
  <c r="N90" i="11"/>
  <c r="K90" i="11"/>
  <c r="H90" i="11"/>
  <c r="AU111" i="11" l="1"/>
  <c r="Y111"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<sst xmlns="http://schemas.openxmlformats.org/spreadsheetml/2006/main" count="793" uniqueCount="628">
  <si>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</si>
  <si>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</si>
  <si>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</si>
  <si>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</si>
  <si>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</si>
  <si>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</si>
  <si>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</si>
  <si>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</si>
  <si>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</si>
  <si>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</si>
  <si>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</si>
  <si>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</si>
  <si>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</si>
  <si>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</si>
  <si>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</si>
  <si>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</si>
  <si>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</si>
  <si>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</si>
  <si>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</si>
  <si>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</si>
  <si>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</si>
  <si>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</si>
  <si>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</si>
  <si>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</si>
  <si>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</si>
  <si>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</si>
  <si>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</si>
  <si>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</si>
  <si>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</si>
  <si>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</si>
  <si>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</si>
  <si>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</si>
  <si>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</si>
  <si>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</si>
  <si>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</si>
  <si>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</si>
  <si>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</si>
  <si>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</si>
  <si>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</si>
  <si>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</si>
  <si>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</si>
  <si>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</si>
  <si>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</si>
  <si>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</si>
  <si>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</si>
  <si>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</si>
  <si>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</si>
  <si>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</si>
  <si>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</si>
  <si>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</si>
  <si>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</si>
  <si>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</si>
  <si>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</si>
  <si>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</si>
  <si>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</si>
  <si>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</si>
  <si>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</si>
  <si>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</si>
  <si>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</si>
  <si>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</si>
  <si>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</si>
  <si>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</si>
  <si>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</si>
  <si>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</si>
  <si>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</si>
  <si>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</si>
  <si>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</si>
  <si>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</si>
  <si>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</si>
  <si>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</si>
  <si>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</si>
  <si>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</si>
  <si>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</si>
  <si>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</si>
  <si>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</si>
  <si>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</si>
  <si>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</si>
  <si>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</si>
  <si>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</si>
  <si>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</si>
  <si>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</si>
  <si>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</si>
  <si>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</si>
  <si>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</si>
  <si>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</si>
  <si>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</si>
  <si>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</si>
  <si>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</si>
  <si>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</si>
  <si>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</si>
  <si>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</si>
  <si>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</si>
  <si>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</si>
  <si>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</si>
  <si>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</si>
  <si>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</si>
  <si>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</si>
  <si>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</si>
  <si>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</si>
  <si>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</si>
  <si>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</si>
  <si>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</si>
  <si>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</si>
  <si>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</si>
  <si>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</si>
  <si>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</si>
  <si>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</si>
  <si>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</si>
  <si>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</si>
  <si>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</si>
  <si>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</si>
  <si>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</si>
  <si>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</si>
  <si>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</si>
  <si>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</si>
  <si>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</si>
  <si>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</si>
  <si>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</si>
  <si>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</si>
  <si>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</si>
  <si>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</si>
  <si>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</si>
  <si>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</si>
  <si>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</si>
  <si>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</si>
  <si>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</si>
  <si>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</si>
  <si>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</si>
  <si>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</si>
  <si>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</si>
  <si>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</si>
  <si>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</si>
  <si>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</si>
  <si>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</si>
  <si>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</si>
  <si>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</si>
  <si>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</si>
  <si>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</si>
  <si>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</si>
  <si>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</si>
  <si>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</si>
  <si>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</si>
  <si>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</si>
  <si>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</si>
  <si>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</si>
  <si>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</si>
  <si>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</si>
  <si>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</si>
  <si>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</si>
  <si>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</si>
  <si>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</si>
  <si>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</si>
  <si>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</si>
  <si>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</si>
  <si>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</si>
  <si>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</si>
  <si>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</si>
  <si>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</si>
  <si>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</si>
  <si>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</si>
  <si>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</si>
  <si>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</si>
  <si>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</si>
  <si>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</si>
  <si>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</si>
  <si>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</si>
  <si>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</si>
  <si>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</si>
  <si>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</si>
  <si>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</si>
  <si>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</si>
  <si>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</si>
  <si>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</si>
  <si>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</si>
  <si>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</si>
  <si>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</si>
  <si>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</si>
  <si>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</si>
  <si>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</si>
  <si>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</si>
  <si>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</si>
  <si>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</si>
  <si>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</si>
  <si>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</si>
  <si>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</si>
  <si>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</si>
  <si>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</si>
  <si>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</si>
  <si>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</si>
  <si>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</si>
  <si>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</si>
  <si>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</si>
  <si>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</si>
  <si>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</si>
  <si>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</si>
  <si>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</si>
  <si>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</si>
  <si>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</si>
  <si>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</si>
  <si>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</si>
  <si>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</si>
  <si>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</si>
  <si>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</si>
  <si>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</si>
  <si>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</si>
  <si>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</si>
  <si>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</si>
  <si>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</si>
  <si>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</si>
  <si>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</si>
  <si>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</si>
  <si>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</si>
  <si>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</si>
  <si>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</si>
  <si>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</si>
  <si>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</si>
  <si>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</si>
  <si>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</si>
  <si>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</si>
  <si>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</si>
  <si>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</si>
  <si>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</si>
  <si>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</si>
  <si>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</si>
  <si>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</si>
  <si>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</si>
  <si>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</si>
  <si>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</si>
  <si>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</si>
  <si>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</si>
  <si>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</si>
  <si>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</si>
  <si>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</si>
  <si>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</si>
  <si>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</si>
  <si>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</si>
  <si>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</si>
  <si>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</si>
  <si>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</si>
  <si>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</si>
  <si>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</si>
  <si>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</si>
  <si>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</si>
  <si>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</si>
  <si>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</si>
  <si>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</si>
  <si>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</si>
  <si>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</si>
  <si>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</si>
  <si>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</si>
  <si>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</si>
  <si>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</si>
  <si>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</si>
  <si>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</si>
  <si>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</si>
  <si>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</si>
  <si>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</si>
  <si>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</si>
  <si>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</si>
  <si>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</si>
  <si>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</si>
  <si>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</si>
  <si>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</si>
  <si>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</si>
  <si>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</si>
  <si>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</si>
  <si>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</si>
  <si>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</si>
  <si>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</si>
  <si>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</si>
  <si>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</si>
  <si>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</si>
  <si>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</si>
  <si>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</si>
  <si>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</si>
  <si>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</si>
  <si>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</si>
  <si>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</si>
  <si>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</si>
  <si>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</si>
  <si>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</si>
  <si>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</si>
  <si>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</si>
  <si>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</si>
  <si>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</si>
  <si>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</si>
  <si>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</si>
  <si>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</si>
  <si>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</si>
  <si>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</si>
  <si>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</si>
  <si>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</si>
  <si>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</si>
  <si>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</si>
  <si>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</si>
  <si>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</si>
  <si>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</si>
  <si>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</si>
  <si>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</si>
  <si>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</si>
  <si>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</si>
  <si>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</si>
  <si>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</si>
  <si>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</si>
  <si>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</si>
  <si>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</si>
  <si>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</si>
  <si>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</si>
  <si>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</si>
  <si>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</si>
  <si>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</si>
  <si>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</si>
  <si>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</si>
  <si>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</si>
  <si>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</si>
  <si>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</si>
  <si>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</si>
  <si>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</si>
  <si>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</si>
  <si>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</si>
  <si>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</si>
  <si>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</si>
  <si>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</si>
  <si>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</si>
  <si>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</si>
  <si>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</si>
  <si>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</si>
  <si>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</si>
  <si>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</si>
  <si>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</si>
  <si>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</si>
  <si>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</si>
  <si>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</si>
  <si>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</si>
  <si>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</si>
  <si>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</si>
  <si>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</si>
  <si>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</si>
  <si>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</si>
  <si>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</si>
  <si>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</si>
  <si>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</si>
  <si>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</si>
  <si>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</si>
  <si>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</si>
  <si>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</si>
  <si>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</si>
  <si>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</si>
  <si>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</si>
  <si>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</si>
  <si>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</si>
  <si>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</si>
  <si>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</si>
  <si>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</si>
  <si>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</si>
  <si>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</si>
  <si>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</si>
  <si>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</si>
  <si>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</si>
  <si>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</si>
  <si>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</si>
  <si>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</si>
  <si>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</si>
  <si>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</si>
  <si>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</si>
  <si>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</si>
  <si>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</si>
  <si>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</si>
  <si>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</si>
  <si>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</si>
  <si>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</si>
  <si>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</si>
  <si>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</si>
  <si>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</si>
  <si>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</si>
  <si>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</si>
  <si>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</si>
  <si>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</si>
  <si>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</si>
  <si>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</si>
  <si>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</si>
  <si>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</si>
  <si>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</si>
  <si>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</si>
  <si>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</si>
  <si>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</si>
  <si>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</si>
  <si>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</si>
  <si>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</si>
  <si>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</si>
  <si>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</si>
  <si>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</si>
  <si>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</si>
  <si>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</si>
  <si>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</si>
  <si>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</si>
  <si>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</si>
  <si>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</si>
  <si>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</si>
  <si>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</si>
  <si>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</si>
  <si>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</si>
  <si>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</si>
  <si>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</si>
  <si>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</si>
  <si>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</si>
  <si>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</si>
  <si>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</si>
  <si>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</si>
  <si>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</si>
  <si>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</si>
  <si>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</si>
  <si>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</si>
  <si>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</si>
  <si>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</si>
  <si>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</si>
  <si>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</si>
  <si>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</si>
  <si>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</si>
  <si>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</si>
  <si>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</si>
  <si>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</si>
  <si>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</si>
  <si>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</si>
  <si>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</si>
  <si>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</si>
  <si>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</si>
  <si>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</si>
  <si>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</si>
  <si>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</si>
  <si>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</si>
  <si>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</si>
  <si>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</si>
  <si>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</si>
  <si>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</si>
  <si>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</si>
  <si>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</si>
  <si>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</si>
  <si>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</si>
  <si>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</si>
  <si>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</si>
  <si>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</si>
  <si>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</si>
  <si>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</si>
  <si>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</si>
  <si>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</si>
  <si>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</si>
  <si>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</si>
  <si>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</si>
  <si>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</si>
  <si>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</si>
  <si>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</si>
  <si>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</si>
  <si>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</si>
  <si>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</si>
  <si>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</si>
  <si>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</si>
  <si>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</si>
  <si>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</si>
  <si>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</si>
  <si>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</si>
  <si>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</si>
  <si>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</si>
  <si>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</si>
  <si>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</si>
  <si>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</si>
  <si>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</si>
  <si>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</si>
  <si>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</si>
  <si>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</si>
  <si>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</si>
  <si>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</si>
  <si>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</si>
  <si>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</si>
  <si>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</si>
  <si>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</si>
  <si>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</si>
  <si>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</si>
  <si>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</si>
  <si>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</si>
  <si>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</si>
  <si>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</si>
  <si>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</si>
  <si>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</si>
  <si>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</si>
  <si>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</si>
  <si>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</si>
  <si>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</si>
  <si>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</si>
  <si>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</si>
  <si>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</si>
  <si>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</si>
  <si>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</si>
  <si>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</si>
  <si>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</si>
  <si>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</si>
  <si>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</si>
  <si>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</si>
  <si>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</si>
  <si>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</si>
  <si>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</si>
  <si>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</si>
  <si>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</si>
  <si>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</si>
  <si>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</si>
  <si>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</si>
  <si>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</si>
  <si>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</si>
  <si>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</si>
  <si>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</si>
  <si>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</si>
  <si>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</si>
  <si>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</si>
  <si>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</si>
  <si>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</si>
  <si>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</si>
  <si>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</si>
  <si>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</si>
  <si>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</si>
  <si>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</si>
  <si>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</si>
  <si>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</si>
  <si>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</si>
  <si>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</si>
  <si>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</si>
  <si>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</si>
  <si>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</si>
  <si>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</si>
  <si>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</si>
  <si>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</si>
  <si>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</si>
  <si>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</si>
  <si>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</si>
  <si>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</si>
  <si>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</si>
  <si>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</si>
  <si>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</si>
  <si>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</si>
  <si>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</si>
  <si>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</si>
  <si>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</si>
  <si>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</si>
  <si>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</si>
  <si>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</si>
  <si>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</si>
  <si>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</si>
  <si>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</si>
  <si>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</si>
  <si>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</si>
  <si>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</si>
  <si>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</si>
  <si>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</si>
  <si>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</si>
  <si>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</si>
  <si>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</si>
  <si>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</si>
  <si>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</si>
  <si>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</si>
  <si>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</si>
  <si>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</si>
  <si>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</si>
  <si>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沖縄の特殊事情に伴う特別対策に必要な経費
（沖縄振興開発金融公庫に対する出資金に必要な経費）</t>
  </si>
  <si>
    <t>沖縄振興局</t>
  </si>
  <si>
    <t>原　寛之</t>
  </si>
  <si>
    <t>平成14年度</t>
  </si>
  <si>
    <t>終了予定なし</t>
  </si>
  <si>
    <t>参事官（調査金融担当）</t>
  </si>
  <si>
    <t>沖縄振興開発金融公庫法第4条第2項
沖縄振興特別措置法第73条</t>
  </si>
  <si>
    <t>　沖縄振興開発金融公庫（以下、「公庫」という。）は、沖縄振興開発金融公庫法に規定する業務のほかに、平成14年度から沖縄振興特別措置法に基づく特例業務として、新事業創出促進のための出資を行っており、新事業の創出を通じて産業振興・雇用創出の促進を図ることによって、様々な特殊事情を抱える沖縄県経済を政策金融面から支援する。</t>
  </si>
  <si>
    <t>-</t>
  </si>
  <si>
    <t>沖縄振興開発金融公庫出資金</t>
  </si>
  <si>
    <t>売上高の増加</t>
  </si>
  <si>
    <t>ベンチャー出資先の出資時と比較した売上増加企業の割合</t>
  </si>
  <si>
    <t>沖縄振興開発金融公庫からの提出資料</t>
  </si>
  <si>
    <t>雇用の増加</t>
  </si>
  <si>
    <t>ベンチャー出資先の出資時と比較した従業員数増加企業の割合</t>
  </si>
  <si>
    <t>ベンチャー出資実績</t>
  </si>
  <si>
    <t>百万円</t>
  </si>
  <si>
    <t>融資実績</t>
  </si>
  <si>
    <t>0078-②</t>
  </si>
  <si>
    <t>0073-②</t>
  </si>
  <si>
    <t>0079-02</t>
  </si>
  <si>
    <t>0072</t>
  </si>
  <si>
    <t>0075</t>
  </si>
  <si>
    <t>0077</t>
  </si>
  <si>
    <t>○</t>
  </si>
  <si>
    <t>府</t>
  </si>
  <si>
    <t>-</t>
    <phoneticPr fontId="5"/>
  </si>
  <si>
    <t>沖縄振興開発金融公庫</t>
    <phoneticPr fontId="5"/>
  </si>
  <si>
    <t>国の沖縄振興施策と一体となった政策金融を適切に実施するとともに、民間金融機関が行う金融を質・量の両面から補完するため、長期・低利の資金を円滑かつ安定的に供給し、様々な特殊事情を抱える沖縄県経済を政策金融面から支援する。</t>
    <phoneticPr fontId="5"/>
  </si>
  <si>
    <t>補助金等交付</t>
  </si>
  <si>
    <t>公庫は、一般の民間金融機関が供給することが困難な資金を供給することを目的としている。</t>
  </si>
  <si>
    <t>沖縄の産業振興や雇用の創出を図るため新たに事業を行う者に対して出資等をするための財務基盤の強化を目的として出資している。</t>
  </si>
  <si>
    <t>‐</t>
  </si>
  <si>
    <t>無</t>
  </si>
  <si>
    <t>△</t>
  </si>
  <si>
    <t>本事業は、公庫において沖縄の産業振興及び雇用の創出を図るため、沖縄振興開発金融公庫法に規定する業務のほかに、平成14年度から沖縄振興特別措置法に基づく、特例業務として新事業創出促進のための出資を実施するために必要な財務基盤の強化を目的としている。</t>
    <phoneticPr fontId="5"/>
  </si>
  <si>
    <t>出資</t>
    <rPh sb="0" eb="2">
      <t>シュッシ</t>
    </rPh>
    <phoneticPr fontId="5"/>
  </si>
  <si>
    <t>国からの出資</t>
    <rPh sb="0" eb="1">
      <t>クニ</t>
    </rPh>
    <rPh sb="4" eb="6">
      <t>シュッシ</t>
    </rPh>
    <phoneticPr fontId="5"/>
  </si>
  <si>
    <t>新事業創出者への出資</t>
    <rPh sb="0" eb="3">
      <t>シンジギョウ</t>
    </rPh>
    <rPh sb="3" eb="5">
      <t>ソウシュツ</t>
    </rPh>
    <rPh sb="5" eb="6">
      <t>シャ</t>
    </rPh>
    <rPh sb="8" eb="10">
      <t>シュッシ</t>
    </rPh>
    <phoneticPr fontId="5"/>
  </si>
  <si>
    <t>令和３年度の出資実績は、コロナ禍の状況下で当初見込みを下回っている。</t>
    <rPh sb="6" eb="8">
      <t>シュッシ</t>
    </rPh>
    <rPh sb="8" eb="10">
      <t>ジッセキ</t>
    </rPh>
    <rPh sb="15" eb="16">
      <t>カ</t>
    </rPh>
    <rPh sb="17" eb="19">
      <t>ジョウキョウ</t>
    </rPh>
    <rPh sb="19" eb="20">
      <t>カ</t>
    </rPh>
    <rPh sb="21" eb="23">
      <t>トウショ</t>
    </rPh>
    <rPh sb="23" eb="25">
      <t>ミコ</t>
    </rPh>
    <rPh sb="27" eb="29">
      <t>シタマワ</t>
    </rPh>
    <phoneticPr fontId="5"/>
  </si>
  <si>
    <t>　公庫が行う新事業創出促進のための出資等を円滑に実施するため、必要と見込まれる出資金の財源として、内閣府の一般会計から出資として交付するもの。
　また、令和元年度から令和3年度においては、新型コロナウイルス感染症の影響を受けた中小企業・小規模事業者等の資金繰りを支援するため、それぞれ一般会計予備費及び補正予算により追加財政措置を受けている。</t>
    <phoneticPr fontId="5"/>
  </si>
  <si>
    <t>新型コロナウイルス感染症対策に係る資金繰り支援を引き続き継続する中で、所要額を見極めた上で出資する必要があるため。</t>
    <phoneticPr fontId="5"/>
  </si>
  <si>
    <t>公庫内に民間有識者で構成する新事業創出促進出資評価委員会を設置し、出資判断に際しては意見を徴している。</t>
    <phoneticPr fontId="5"/>
  </si>
  <si>
    <t xml:space="preserve"> 令和３年度末時点において、出資時と比較した売上高増加企業の割合は69％と目標を達成しているほか、従業員数増加企業の割合についても46％となっており、沖縄の産業振興および雇用の創出を図るために効果があったものと評価できる。</t>
    <rPh sb="37" eb="39">
      <t>モクヒョウ</t>
    </rPh>
    <rPh sb="40" eb="42">
      <t>タッセイ</t>
    </rPh>
    <phoneticPr fontId="5"/>
  </si>
  <si>
    <t>-</t>
    <phoneticPr fontId="5"/>
  </si>
  <si>
    <t>９．沖縄政策</t>
    <phoneticPr fontId="5"/>
  </si>
  <si>
    <t>９．沖縄振興に関する施策の推進</t>
    <phoneticPr fontId="5"/>
  </si>
  <si>
    <t>引き続き沖縄公庫の業務内容や実績等を的確に把握し、適正な予算の執行を図る。</t>
  </si>
  <si>
    <t>コロナ禍の影響等により、一時的に対前年度実績を下回っているものの、本事業による沖縄振興開発金融公庫の新事業創出者等に対する積極的な支援により、産業振興及び雇用創出に対し一定の効果があったものと評価できる。</t>
    <rPh sb="5" eb="7">
      <t>エイキョウ</t>
    </rPh>
    <rPh sb="7" eb="8">
      <t>トウ</t>
    </rPh>
    <rPh sb="12" eb="15">
      <t>イチジテキ</t>
    </rPh>
    <rPh sb="16" eb="17">
      <t>タイ</t>
    </rPh>
    <rPh sb="17" eb="20">
      <t>ゼンネンド</t>
    </rPh>
    <rPh sb="20" eb="22">
      <t>ジッセキ</t>
    </rPh>
    <rPh sb="23" eb="25">
      <t>シタマワ</t>
    </rPh>
    <rPh sb="33" eb="34">
      <t>ホン</t>
    </rPh>
    <rPh sb="56" eb="57">
      <t>ナド</t>
    </rPh>
    <rPh sb="58" eb="59">
      <t>タイ</t>
    </rPh>
    <rPh sb="84" eb="86">
      <t>イッテイ</t>
    </rPh>
    <rPh sb="87" eb="89">
      <t>コウカ</t>
    </rPh>
    <phoneticPr fontId="5"/>
  </si>
  <si>
    <t>-</t>
    <phoneticPr fontId="5"/>
  </si>
  <si>
    <t>沖縄の産業振興と雇用の創出</t>
    <phoneticPr fontId="5"/>
  </si>
  <si>
    <t xml:space="preserve">沖縄の産業振興と雇用の創出を図るため、沖縄において新たに事業を開始しようとする者等に対して、事業に必要な資金を出資するもの。
</t>
    <rPh sb="40" eb="41">
      <t>トウ</t>
    </rPh>
    <phoneticPr fontId="5"/>
  </si>
  <si>
    <t>A.沖縄振興開発金融公庫</t>
    <rPh sb="2" eb="12">
      <t>コ</t>
    </rPh>
    <phoneticPr fontId="5"/>
  </si>
  <si>
    <t>再生可能エネルギーサービスの普及事業</t>
    <phoneticPr fontId="5"/>
  </si>
  <si>
    <t>やんばる地域の自然や伝統文化を観光資源として活用した地域体験事業</t>
    <phoneticPr fontId="5"/>
  </si>
  <si>
    <t>B.㈱ネクステムズ</t>
    <phoneticPr fontId="5"/>
  </si>
  <si>
    <t>新型コロナウイルス感染症の影響を受けた中小企業・小規模事業者等に対する資金繰り支援として、実質無利子・無担保融資等を実施するもの。</t>
    <rPh sb="58" eb="60">
      <t>ジッシ</t>
    </rPh>
    <phoneticPr fontId="5"/>
  </si>
  <si>
    <t>中小企業・小規模事業者等に対する資金繰り支援</t>
    <phoneticPr fontId="5"/>
  </si>
  <si>
    <t>沖縄振興基本方針（令和4年5月内閣総理大臣決定）及び沖縄振興計画（令和4年5月沖縄県知事決定）</t>
    <rPh sb="9" eb="11">
      <t>レイワ</t>
    </rPh>
    <phoneticPr fontId="5"/>
  </si>
  <si>
    <t>-</t>
    <phoneticPr fontId="5"/>
  </si>
  <si>
    <t>点検対象外</t>
    <rPh sb="0" eb="2">
      <t>テンケン</t>
    </rPh>
    <rPh sb="2" eb="4">
      <t>タイショウ</t>
    </rPh>
    <rPh sb="4" eb="5">
      <t>ガイ</t>
    </rPh>
    <phoneticPr fontId="5"/>
  </si>
  <si>
    <t>令和３年度には多額の不用額が生じているため、その要因を分析した上、本レビューシートにおいても説明されたい。</t>
    <rPh sb="0" eb="2">
      <t>レイワ</t>
    </rPh>
    <rPh sb="3" eb="5">
      <t>ネンド</t>
    </rPh>
    <rPh sb="7" eb="9">
      <t>タガク</t>
    </rPh>
    <rPh sb="10" eb="12">
      <t>フヨウ</t>
    </rPh>
    <rPh sb="12" eb="13">
      <t>ガク</t>
    </rPh>
    <rPh sb="14" eb="15">
      <t>ショウ</t>
    </rPh>
    <rPh sb="24" eb="26">
      <t>ヨウイン</t>
    </rPh>
    <rPh sb="27" eb="29">
      <t>ブンセキ</t>
    </rPh>
    <rPh sb="31" eb="32">
      <t>ウエ</t>
    </rPh>
    <rPh sb="33" eb="34">
      <t>ホン</t>
    </rPh>
    <rPh sb="46" eb="48">
      <t>セツメイ</t>
    </rPh>
    <phoneticPr fontId="5"/>
  </si>
  <si>
    <t xml:space="preserve">不用額の発生要因は、新型コロナウイルス感染症特別貸付等による融資額が予定を下回ったことにより、沖縄振興開発金融公庫出資金を要することが少なかったことによるものであり、不確実性を伴う事情であったもの。引き続き、概算要求時点において利用可能な情報（事業規模見込み等）を多角的な観点から検証するなどして、精度向上に努めているところ。
     　　　　　　　　　　　　　　　　 交付額  　　　　　執行額   　　　　　　 不用額 　　（単位：円）
コロナ特別貸付      101,100,000,000  29,900,000,000      71,200,000,000 
資本性劣後ローン      5,040,000,000  14,600,000,000     ▲9,560,000,000 
</t>
    <rPh sb="0" eb="2">
      <t>フヨウ</t>
    </rPh>
    <rPh sb="2" eb="3">
      <t>ガク</t>
    </rPh>
    <rPh sb="4" eb="6">
      <t>ハッセイ</t>
    </rPh>
    <rPh sb="6" eb="8">
      <t>ヨウイン</t>
    </rPh>
    <rPh sb="83" eb="87">
      <t>フカクジツセイ</t>
    </rPh>
    <rPh sb="88" eb="89">
      <t>トモナ</t>
    </rPh>
    <rPh sb="90" eb="92">
      <t>ジジョウ</t>
    </rPh>
    <rPh sb="99" eb="100">
      <t>ヒ</t>
    </rPh>
    <rPh sb="101" eb="102">
      <t>ツヅ</t>
    </rPh>
    <rPh sb="104" eb="106">
      <t>ガイサン</t>
    </rPh>
    <rPh sb="106" eb="108">
      <t>ヨウキュウ</t>
    </rPh>
    <rPh sb="108" eb="110">
      <t>ジテン</t>
    </rPh>
    <rPh sb="114" eb="116">
      <t>リヨウ</t>
    </rPh>
    <rPh sb="116" eb="118">
      <t>カノウ</t>
    </rPh>
    <rPh sb="119" eb="121">
      <t>ジョウホウ</t>
    </rPh>
    <rPh sb="122" eb="124">
      <t>ジギョウ</t>
    </rPh>
    <rPh sb="124" eb="126">
      <t>キボ</t>
    </rPh>
    <rPh sb="126" eb="128">
      <t>ミコ</t>
    </rPh>
    <rPh sb="129" eb="130">
      <t>トウ</t>
    </rPh>
    <rPh sb="132" eb="135">
      <t>タカクテキ</t>
    </rPh>
    <rPh sb="136" eb="138">
      <t>カンテン</t>
    </rPh>
    <rPh sb="140" eb="142">
      <t>ケンショウ</t>
    </rPh>
    <rPh sb="149" eb="151">
      <t>セイド</t>
    </rPh>
    <rPh sb="151" eb="153">
      <t>コウジョウ</t>
    </rPh>
    <rPh sb="154" eb="155">
      <t>ツト</t>
    </rPh>
    <rPh sb="217" eb="219">
      <t>タンイ</t>
    </rPh>
    <rPh sb="220" eb="221">
      <t>エン</t>
    </rPh>
    <phoneticPr fontId="5"/>
  </si>
  <si>
    <t>-</t>
    <phoneticPr fontId="5"/>
  </si>
  <si>
    <t>令和５年度において、令和４年度と同規模の事業規模を確保することで不足する財源を要求するため。</t>
    <rPh sb="0" eb="2">
      <t>レイワ</t>
    </rPh>
    <rPh sb="3" eb="5">
      <t>ネンド</t>
    </rPh>
    <rPh sb="10" eb="12">
      <t>レイワ</t>
    </rPh>
    <rPh sb="13" eb="15">
      <t>ネンド</t>
    </rPh>
    <rPh sb="20" eb="22">
      <t>ジギョウ</t>
    </rPh>
    <rPh sb="22" eb="24">
      <t>キボ</t>
    </rPh>
    <rPh sb="36" eb="38">
      <t>ザイゲン</t>
    </rPh>
    <phoneticPr fontId="5"/>
  </si>
  <si>
    <t>株式会社ネクステムズ</t>
    <phoneticPr fontId="5"/>
  </si>
  <si>
    <t xml:space="preserve">株式会社Ｅｎｄｅｍｉｃ　Ｇａｒｄｅｎ　Ｈ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</si>
</sst>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17" xfId="0" applyFont="1" applyFill="1" applyBorder="1" applyAlignment="1">
      <alignment vertical="center" wrapText="1"/>
    </xf>
    <xf numFmtId="0" fontId="0" fillId="5" borderId="101" xfId="0" applyFont="1" applyFill="1" applyBorder="1" applyAlignment="1">
      <alignment vertical="center" wrapText="1"/>
    </xf>
    <xf numFmtId="0" fontId="0" fillId="5" borderId="119"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3" fillId="6" borderId="6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116" xfId="0" applyFont="1" applyFill="1" applyBorder="1" applyAlignment="1">
      <alignment horizontal="center" vertical="center"/>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3"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1" fillId="2" borderId="29"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9" xfId="0" applyFont="1" applyBorder="1" applyAlignment="1">
      <alignment horizontal="center" vertical="center"/>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3" fillId="6" borderId="112" xfId="0" applyFont="1" applyFill="1" applyBorder="1" applyAlignment="1">
      <alignment horizontal="center" vertical="center" wrapText="1"/>
    </xf>
    <xf numFmtId="0" fontId="13" fillId="6" borderId="116" xfId="0" applyFont="1" applyFill="1" applyBorder="1" applyAlignment="1">
      <alignment horizontal="center" vertical="center"/>
    </xf>
    <xf numFmtId="0" fontId="13" fillId="6" borderId="128"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16" xfId="0" applyFont="1" applyFill="1" applyBorder="1" applyAlignment="1">
      <alignment horizontal="center" vertical="center"/>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9" fillId="6" borderId="4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9" fillId="6" borderId="127"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51670</xdr:colOff>
      <xdr:row>97</xdr:row>
      <xdr:rowOff>173831</xdr:rowOff>
    </xdr:from>
    <xdr:to>
      <xdr:col>33</xdr:col>
      <xdr:colOff>88201</xdr:colOff>
      <xdr:row>98</xdr:row>
      <xdr:rowOff>186951</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1956670" y="88337231"/>
          <a:ext cx="4418031" cy="375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新事業創出促進のための出資（</a:t>
          </a:r>
          <a:r>
            <a:rPr kumimoji="1" lang="en-US" altLang="ja-JP" sz="1200" b="1">
              <a:solidFill>
                <a:schemeClr val="tx1"/>
              </a:solidFill>
            </a:rPr>
            <a:t>0</a:t>
          </a:r>
          <a:r>
            <a:rPr kumimoji="1" lang="ja-JP" altLang="en-US" sz="1200" b="1">
              <a:solidFill>
                <a:schemeClr val="tx1"/>
              </a:solidFill>
            </a:rPr>
            <a:t>百万円）</a:t>
          </a:r>
          <a:endParaRPr kumimoji="1" lang="en-US" altLang="ja-JP" sz="1200" b="1">
            <a:solidFill>
              <a:schemeClr val="tx1"/>
            </a:solidFill>
          </a:endParaRPr>
        </a:p>
      </xdr:txBody>
    </xdr:sp>
    <xdr:clientData/>
  </xdr:twoCellAnchor>
  <xdr:twoCellAnchor>
    <xdr:from>
      <xdr:col>6</xdr:col>
      <xdr:colOff>76200</xdr:colOff>
      <xdr:row>102</xdr:row>
      <xdr:rowOff>60698</xdr:rowOff>
    </xdr:from>
    <xdr:to>
      <xdr:col>31</xdr:col>
      <xdr:colOff>187074</xdr:colOff>
      <xdr:row>104</xdr:row>
      <xdr:rowOff>206562</xdr:rowOff>
    </xdr:to>
    <xdr:sp macro="" textlink="">
      <xdr:nvSpPr>
        <xdr:cNvPr id="3" name="正方形/長方形 2">
          <a:extLst>
            <a:ext uri="{FF2B5EF4-FFF2-40B4-BE49-F238E27FC236}">
              <a16:creationId xmlns:a16="http://schemas.microsoft.com/office/drawing/2014/main" id="{00000000-0008-0000-0000-000006000000}"/>
            </a:ext>
          </a:extLst>
        </xdr:cNvPr>
        <xdr:cNvSpPr/>
      </xdr:nvSpPr>
      <xdr:spPr>
        <a:xfrm>
          <a:off x="1219200" y="90014798"/>
          <a:ext cx="4873374" cy="8697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　新事業創出促進のための出資（２件、</a:t>
          </a:r>
          <a:r>
            <a:rPr kumimoji="1" lang="en-US" altLang="ja-JP" sz="1200" b="1">
              <a:solidFill>
                <a:schemeClr val="tx1"/>
              </a:solidFill>
              <a:latin typeface="+mn-ea"/>
              <a:ea typeface="+mn-ea"/>
            </a:rPr>
            <a:t>61</a:t>
          </a:r>
          <a:r>
            <a:rPr kumimoji="1" lang="ja-JP" altLang="en-US" sz="1200" b="1">
              <a:solidFill>
                <a:schemeClr val="tx1"/>
              </a:solidFill>
            </a:rPr>
            <a:t>百万円）</a:t>
          </a:r>
          <a:endParaRPr kumimoji="1" lang="en-US" altLang="ja-JP" sz="1200" b="1">
            <a:solidFill>
              <a:schemeClr val="tx1"/>
            </a:solidFill>
          </a:endParaRPr>
        </a:p>
        <a:p>
          <a:pPr algn="l"/>
          <a:r>
            <a:rPr kumimoji="1" lang="ja-JP" altLang="en-US" sz="1200" b="1">
              <a:solidFill>
                <a:schemeClr val="tx1"/>
              </a:solidFill>
            </a:rPr>
            <a:t>　（新事業創出促進出資評価委員会による評価を経て）</a:t>
          </a:r>
          <a:endParaRPr kumimoji="1" lang="en-US" altLang="ja-JP" sz="1200" b="1">
            <a:solidFill>
              <a:schemeClr val="tx1"/>
            </a:solidFill>
          </a:endParaRPr>
        </a:p>
      </xdr:txBody>
    </xdr:sp>
    <xdr:clientData/>
  </xdr:twoCellAnchor>
  <xdr:twoCellAnchor>
    <xdr:from>
      <xdr:col>21</xdr:col>
      <xdr:colOff>166455</xdr:colOff>
      <xdr:row>99</xdr:row>
      <xdr:rowOff>145863</xdr:rowOff>
    </xdr:from>
    <xdr:to>
      <xdr:col>34</xdr:col>
      <xdr:colOff>190211</xdr:colOff>
      <xdr:row>101</xdr:row>
      <xdr:rowOff>244662</xdr:rowOff>
    </xdr:to>
    <xdr:sp macro="" textlink="">
      <xdr:nvSpPr>
        <xdr:cNvPr id="4" name="正方形/長方形 3"/>
        <xdr:cNvSpPr/>
      </xdr:nvSpPr>
      <xdr:spPr>
        <a:xfrm>
          <a:off x="4166955" y="89033163"/>
          <a:ext cx="2500256" cy="8036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1">
              <a:latin typeface="+mj-ea"/>
              <a:ea typeface="+mj-ea"/>
            </a:rPr>
            <a:t>A:</a:t>
          </a:r>
          <a:r>
            <a:rPr kumimoji="1" lang="ja-JP" altLang="en-US" sz="1400" b="1">
              <a:latin typeface="+mj-ea"/>
              <a:ea typeface="+mj-ea"/>
            </a:rPr>
            <a:t>沖縄振興開発金融公庫</a:t>
          </a:r>
        </a:p>
      </xdr:txBody>
    </xdr:sp>
    <xdr:clientData/>
  </xdr:twoCellAnchor>
  <xdr:twoCellAnchor>
    <xdr:from>
      <xdr:col>22</xdr:col>
      <xdr:colOff>4530</xdr:colOff>
      <xdr:row>94</xdr:row>
      <xdr:rowOff>57150</xdr:rowOff>
    </xdr:from>
    <xdr:to>
      <xdr:col>35</xdr:col>
      <xdr:colOff>28286</xdr:colOff>
      <xdr:row>96</xdr:row>
      <xdr:rowOff>117288</xdr:rowOff>
    </xdr:to>
    <xdr:sp macro="" textlink="">
      <xdr:nvSpPr>
        <xdr:cNvPr id="5" name="正方形/長方形 4"/>
        <xdr:cNvSpPr/>
      </xdr:nvSpPr>
      <xdr:spPr>
        <a:xfrm>
          <a:off x="4195530" y="87153750"/>
          <a:ext cx="2500256" cy="7840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国</a:t>
          </a:r>
        </a:p>
      </xdr:txBody>
    </xdr:sp>
    <xdr:clientData/>
  </xdr:twoCellAnchor>
  <xdr:twoCellAnchor>
    <xdr:from>
      <xdr:col>14</xdr:col>
      <xdr:colOff>155959</xdr:colOff>
      <xdr:row>104</xdr:row>
      <xdr:rowOff>139887</xdr:rowOff>
    </xdr:from>
    <xdr:to>
      <xdr:col>27</xdr:col>
      <xdr:colOff>179715</xdr:colOff>
      <xdr:row>106</xdr:row>
      <xdr:rowOff>238685</xdr:rowOff>
    </xdr:to>
    <xdr:sp macro="" textlink="">
      <xdr:nvSpPr>
        <xdr:cNvPr id="6" name="正方形/長方形 5"/>
        <xdr:cNvSpPr/>
      </xdr:nvSpPr>
      <xdr:spPr>
        <a:xfrm>
          <a:off x="2822959" y="90817887"/>
          <a:ext cx="2500256" cy="8036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1">
              <a:latin typeface="+mj-ea"/>
              <a:ea typeface="+mj-ea"/>
            </a:rPr>
            <a:t>B:</a:t>
          </a:r>
          <a:r>
            <a:rPr kumimoji="1" lang="ja-JP" altLang="en-US" sz="1400" b="1">
              <a:latin typeface="+mj-ea"/>
              <a:ea typeface="+mj-ea"/>
            </a:rPr>
            <a:t>新事業創出者</a:t>
          </a:r>
        </a:p>
      </xdr:txBody>
    </xdr:sp>
    <xdr:clientData/>
  </xdr:twoCellAnchor>
  <xdr:twoCellAnchor>
    <xdr:from>
      <xdr:col>29</xdr:col>
      <xdr:colOff>2961</xdr:colOff>
      <xdr:row>104</xdr:row>
      <xdr:rowOff>139887</xdr:rowOff>
    </xdr:from>
    <xdr:to>
      <xdr:col>41</xdr:col>
      <xdr:colOff>141316</xdr:colOff>
      <xdr:row>106</xdr:row>
      <xdr:rowOff>238685</xdr:rowOff>
    </xdr:to>
    <xdr:sp macro="" textlink="">
      <xdr:nvSpPr>
        <xdr:cNvPr id="7" name="正方形/長方形 6"/>
        <xdr:cNvSpPr/>
      </xdr:nvSpPr>
      <xdr:spPr>
        <a:xfrm>
          <a:off x="5527461" y="90817887"/>
          <a:ext cx="2424355" cy="8036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latin typeface="+mj-ea"/>
              <a:ea typeface="+mj-ea"/>
            </a:rPr>
            <a:t>中小・小規模事業者等</a:t>
          </a:r>
        </a:p>
      </xdr:txBody>
    </xdr:sp>
    <xdr:clientData/>
  </xdr:twoCellAnchor>
  <xdr:twoCellAnchor>
    <xdr:from>
      <xdr:col>30</xdr:col>
      <xdr:colOff>45283</xdr:colOff>
      <xdr:row>97</xdr:row>
      <xdr:rowOff>46644</xdr:rowOff>
    </xdr:from>
    <xdr:to>
      <xdr:col>49</xdr:col>
      <xdr:colOff>304512</xdr:colOff>
      <xdr:row>99</xdr:row>
      <xdr:rowOff>236350</xdr:rowOff>
    </xdr:to>
    <xdr:sp macro="" textlink="">
      <xdr:nvSpPr>
        <xdr:cNvPr id="8" name="正方形/長方形 7">
          <a:extLst>
            <a:ext uri="{FF2B5EF4-FFF2-40B4-BE49-F238E27FC236}">
              <a16:creationId xmlns:a16="http://schemas.microsoft.com/office/drawing/2014/main" id="{00000000-0008-0000-0000-000005000000}"/>
            </a:ext>
          </a:extLst>
        </xdr:cNvPr>
        <xdr:cNvSpPr/>
      </xdr:nvSpPr>
      <xdr:spPr>
        <a:xfrm>
          <a:off x="5760283" y="88210044"/>
          <a:ext cx="3878729" cy="9136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新型コロナウイルス感染症の影響を受けた中小企業・</a:t>
          </a:r>
          <a:endParaRPr kumimoji="1" lang="en-US" altLang="ja-JP" sz="1200" b="1">
            <a:solidFill>
              <a:schemeClr val="tx1"/>
            </a:solidFill>
          </a:endParaRPr>
        </a:p>
        <a:p>
          <a:pPr algn="l"/>
          <a:r>
            <a:rPr kumimoji="1" lang="ja-JP" altLang="en-US" sz="1200" b="1">
              <a:solidFill>
                <a:schemeClr val="tx1"/>
              </a:solidFill>
            </a:rPr>
            <a:t>小規模事業者等に対する特別貸付等を実施するための財務基盤強化（</a:t>
          </a:r>
          <a:r>
            <a:rPr kumimoji="1" lang="en-US" altLang="ja-JP" sz="1200" b="1">
              <a:solidFill>
                <a:schemeClr val="tx1"/>
              </a:solidFill>
            </a:rPr>
            <a:t>44,500</a:t>
          </a:r>
          <a:r>
            <a:rPr kumimoji="1" lang="ja-JP" altLang="en-US" sz="1200" b="1">
              <a:solidFill>
                <a:schemeClr val="tx1"/>
              </a:solidFill>
            </a:rPr>
            <a:t>百万円）</a:t>
          </a:r>
        </a:p>
      </xdr:txBody>
    </xdr:sp>
    <xdr:clientData/>
  </xdr:twoCellAnchor>
  <xdr:twoCellAnchor>
    <xdr:from>
      <xdr:col>30</xdr:col>
      <xdr:colOff>57347</xdr:colOff>
      <xdr:row>102</xdr:row>
      <xdr:rowOff>91653</xdr:rowOff>
    </xdr:from>
    <xdr:to>
      <xdr:col>51</xdr:col>
      <xdr:colOff>30825</xdr:colOff>
      <xdr:row>104</xdr:row>
      <xdr:rowOff>73211</xdr:rowOff>
    </xdr:to>
    <xdr:sp macro="" textlink="">
      <xdr:nvSpPr>
        <xdr:cNvPr id="9" name="正方形/長方形 8">
          <a:extLst>
            <a:ext uri="{FF2B5EF4-FFF2-40B4-BE49-F238E27FC236}">
              <a16:creationId xmlns:a16="http://schemas.microsoft.com/office/drawing/2014/main" id="{00000000-0008-0000-0000-000005000000}"/>
            </a:ext>
          </a:extLst>
        </xdr:cNvPr>
        <xdr:cNvSpPr/>
      </xdr:nvSpPr>
      <xdr:spPr>
        <a:xfrm>
          <a:off x="5772347" y="90045753"/>
          <a:ext cx="4050178" cy="7054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特別貸付等の低利融資</a:t>
          </a:r>
          <a:r>
            <a:rPr kumimoji="1" lang="en-US" altLang="ja-JP" sz="1200" b="1">
              <a:solidFill>
                <a:schemeClr val="tx1"/>
              </a:solidFill>
            </a:rPr>
            <a:t>※</a:t>
          </a:r>
        </a:p>
        <a:p>
          <a:pPr algn="l"/>
          <a:r>
            <a:rPr kumimoji="1" lang="ja-JP" altLang="en-US" sz="1200" b="1">
              <a:solidFill>
                <a:schemeClr val="tx1"/>
              </a:solidFill>
            </a:rPr>
            <a:t>（</a:t>
          </a:r>
          <a:r>
            <a:rPr kumimoji="1" lang="en-US" altLang="ja-JP" sz="1200" b="1">
              <a:solidFill>
                <a:schemeClr val="tx1"/>
              </a:solidFill>
            </a:rPr>
            <a:t>※</a:t>
          </a:r>
          <a:r>
            <a:rPr kumimoji="1" lang="ja-JP" altLang="en-US" sz="1200" b="1">
              <a:solidFill>
                <a:schemeClr val="tx1"/>
              </a:solidFill>
            </a:rPr>
            <a:t>低利融資の財源は財政融資資金からの調達である）</a:t>
          </a:r>
        </a:p>
      </xdr:txBody>
    </xdr:sp>
    <xdr:clientData/>
  </xdr:twoCellAnchor>
  <xdr:twoCellAnchor>
    <xdr:from>
      <xdr:col>29</xdr:col>
      <xdr:colOff>150057</xdr:colOff>
      <xdr:row>102</xdr:row>
      <xdr:rowOff>16062</xdr:rowOff>
    </xdr:from>
    <xdr:to>
      <xdr:col>29</xdr:col>
      <xdr:colOff>150057</xdr:colOff>
      <xdr:row>104</xdr:row>
      <xdr:rowOff>92262</xdr:rowOff>
    </xdr:to>
    <xdr:cxnSp macro="">
      <xdr:nvCxnSpPr>
        <xdr:cNvPr id="10" name="直線矢印コネクタ 9"/>
        <xdr:cNvCxnSpPr/>
      </xdr:nvCxnSpPr>
      <xdr:spPr>
        <a:xfrm>
          <a:off x="5674557" y="89970162"/>
          <a:ext cx="0" cy="800100"/>
        </a:xfrm>
        <a:prstGeom prst="straightConnector1">
          <a:avLst/>
        </a:prstGeom>
        <a:ln w="50800">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103515</xdr:colOff>
      <xdr:row>102</xdr:row>
      <xdr:rowOff>19237</xdr:rowOff>
    </xdr:from>
    <xdr:to>
      <xdr:col>27</xdr:col>
      <xdr:colOff>103515</xdr:colOff>
      <xdr:row>104</xdr:row>
      <xdr:rowOff>101787</xdr:rowOff>
    </xdr:to>
    <xdr:cxnSp macro="">
      <xdr:nvCxnSpPr>
        <xdr:cNvPr id="11" name="直線矢印コネクタ 10"/>
        <xdr:cNvCxnSpPr/>
      </xdr:nvCxnSpPr>
      <xdr:spPr>
        <a:xfrm>
          <a:off x="5247015" y="89973337"/>
          <a:ext cx="0" cy="80645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113040</xdr:colOff>
      <xdr:row>96</xdr:row>
      <xdr:rowOff>298263</xdr:rowOff>
    </xdr:from>
    <xdr:to>
      <xdr:col>27</xdr:col>
      <xdr:colOff>113040</xdr:colOff>
      <xdr:row>99</xdr:row>
      <xdr:rowOff>41088</xdr:rowOff>
    </xdr:to>
    <xdr:cxnSp macro="">
      <xdr:nvCxnSpPr>
        <xdr:cNvPr id="12" name="直線矢印コネクタ 11"/>
        <xdr:cNvCxnSpPr/>
      </xdr:nvCxnSpPr>
      <xdr:spPr>
        <a:xfrm>
          <a:off x="5256540" y="88118763"/>
          <a:ext cx="0" cy="809625"/>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159582</xdr:colOff>
      <xdr:row>96</xdr:row>
      <xdr:rowOff>298263</xdr:rowOff>
    </xdr:from>
    <xdr:to>
      <xdr:col>29</xdr:col>
      <xdr:colOff>159582</xdr:colOff>
      <xdr:row>99</xdr:row>
      <xdr:rowOff>41088</xdr:rowOff>
    </xdr:to>
    <xdr:cxnSp macro="">
      <xdr:nvCxnSpPr>
        <xdr:cNvPr id="13" name="直線矢印コネクタ 12"/>
        <xdr:cNvCxnSpPr/>
      </xdr:nvCxnSpPr>
      <xdr:spPr>
        <a:xfrm>
          <a:off x="5684082" y="88118763"/>
          <a:ext cx="0" cy="809625"/>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9" t="s">
        <v>0</v>
      </c>
      <c r="Y2" s="51"/>
      <c r="Z2" s="39"/>
      <c r="AA2" s="39"/>
      <c r="AB2" s="39"/>
      <c r="AC2" s="39"/>
      <c r="AD2" s="563">
        <v>2022</v>
      </c>
      <c r="AE2" s="563"/>
      <c r="AF2" s="563"/>
      <c r="AG2" s="563"/>
      <c r="AH2" s="563"/>
      <c r="AI2" s="61" t="s">
        <v>251</v>
      </c>
      <c r="AJ2" s="563" t="s">
        <v>586</v>
      </c>
      <c r="AK2" s="563"/>
      <c r="AL2" s="563"/>
      <c r="AM2" s="563"/>
      <c r="AN2" s="61" t="s">
        <v>251</v>
      </c>
      <c r="AO2" s="563">
        <v>21</v>
      </c>
      <c r="AP2" s="563"/>
      <c r="AQ2" s="563"/>
      <c r="AR2" s="62" t="s">
        <v>251</v>
      </c>
      <c r="AS2" s="564">
        <v>89</v>
      </c>
      <c r="AT2" s="564"/>
      <c r="AU2" s="564"/>
      <c r="AV2" s="61" t="str">
        <f>IF(AW2="","","-")</f>
        <v/>
      </c>
      <c r="AW2" s="565"/>
      <c r="AX2" s="565"/>
    </row>
    <row r="3" spans="1:50" ht="21" customHeight="1" thickBot="1" x14ac:dyDescent="0.2">
      <c r="A3" s="566" t="s">
        <v>551</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21" t="s">
        <v>56</v>
      </c>
      <c r="AJ3" s="568" t="s">
        <v>560</v>
      </c>
      <c r="AK3" s="568"/>
      <c r="AL3" s="568"/>
      <c r="AM3" s="568"/>
      <c r="AN3" s="568"/>
      <c r="AO3" s="568"/>
      <c r="AP3" s="568"/>
      <c r="AQ3" s="568"/>
      <c r="AR3" s="568"/>
      <c r="AS3" s="568"/>
      <c r="AT3" s="568"/>
      <c r="AU3" s="568"/>
      <c r="AV3" s="568"/>
      <c r="AW3" s="568"/>
      <c r="AX3" s="22" t="s">
        <v>57</v>
      </c>
    </row>
    <row r="4" spans="1:50" ht="24.75" customHeight="1" x14ac:dyDescent="0.15">
      <c r="A4" s="538" t="s">
        <v>23</v>
      </c>
      <c r="B4" s="539"/>
      <c r="C4" s="539"/>
      <c r="D4" s="539"/>
      <c r="E4" s="539"/>
      <c r="F4" s="539"/>
      <c r="G4" s="540" t="s">
        <v>561</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562</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59</v>
      </c>
      <c r="B5" s="551"/>
      <c r="C5" s="551"/>
      <c r="D5" s="551"/>
      <c r="E5" s="551"/>
      <c r="F5" s="552"/>
      <c r="G5" s="553" t="s">
        <v>564</v>
      </c>
      <c r="H5" s="554"/>
      <c r="I5" s="554"/>
      <c r="J5" s="554"/>
      <c r="K5" s="554"/>
      <c r="L5" s="554"/>
      <c r="M5" s="555" t="s">
        <v>58</v>
      </c>
      <c r="N5" s="556"/>
      <c r="O5" s="556"/>
      <c r="P5" s="556"/>
      <c r="Q5" s="556"/>
      <c r="R5" s="557"/>
      <c r="S5" s="558" t="s">
        <v>565</v>
      </c>
      <c r="T5" s="554"/>
      <c r="U5" s="554"/>
      <c r="V5" s="554"/>
      <c r="W5" s="554"/>
      <c r="X5" s="559"/>
      <c r="Y5" s="560" t="s">
        <v>3</v>
      </c>
      <c r="Z5" s="561"/>
      <c r="AA5" s="561"/>
      <c r="AB5" s="561"/>
      <c r="AC5" s="561"/>
      <c r="AD5" s="562"/>
      <c r="AE5" s="583" t="s">
        <v>566</v>
      </c>
      <c r="AF5" s="583"/>
      <c r="AG5" s="583"/>
      <c r="AH5" s="583"/>
      <c r="AI5" s="583"/>
      <c r="AJ5" s="583"/>
      <c r="AK5" s="583"/>
      <c r="AL5" s="583"/>
      <c r="AM5" s="583"/>
      <c r="AN5" s="583"/>
      <c r="AO5" s="583"/>
      <c r="AP5" s="584"/>
      <c r="AQ5" s="585" t="s">
        <v>563</v>
      </c>
      <c r="AR5" s="586"/>
      <c r="AS5" s="586"/>
      <c r="AT5" s="586"/>
      <c r="AU5" s="586"/>
      <c r="AV5" s="586"/>
      <c r="AW5" s="586"/>
      <c r="AX5" s="587"/>
    </row>
    <row r="6" spans="1:50" ht="39" customHeight="1" x14ac:dyDescent="0.15">
      <c r="A6" s="588" t="s">
        <v>4</v>
      </c>
      <c r="B6" s="589"/>
      <c r="C6" s="589"/>
      <c r="D6" s="589"/>
      <c r="E6" s="589"/>
      <c r="F6" s="589"/>
      <c r="G6" s="590" t="str">
        <f>入力規則等!F39</f>
        <v>一般会計</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row>
    <row r="7" spans="1:50" ht="49.5" customHeight="1" x14ac:dyDescent="0.15">
      <c r="A7" s="569" t="s">
        <v>20</v>
      </c>
      <c r="B7" s="570"/>
      <c r="C7" s="570"/>
      <c r="D7" s="570"/>
      <c r="E7" s="570"/>
      <c r="F7" s="571"/>
      <c r="G7" s="593" t="s">
        <v>567</v>
      </c>
      <c r="H7" s="594"/>
      <c r="I7" s="594"/>
      <c r="J7" s="594"/>
      <c r="K7" s="594"/>
      <c r="L7" s="594"/>
      <c r="M7" s="594"/>
      <c r="N7" s="594"/>
      <c r="O7" s="594"/>
      <c r="P7" s="594"/>
      <c r="Q7" s="594"/>
      <c r="R7" s="594"/>
      <c r="S7" s="594"/>
      <c r="T7" s="594"/>
      <c r="U7" s="594"/>
      <c r="V7" s="594"/>
      <c r="W7" s="594"/>
      <c r="X7" s="595"/>
      <c r="Y7" s="596" t="s">
        <v>236</v>
      </c>
      <c r="Z7" s="597"/>
      <c r="AA7" s="597"/>
      <c r="AB7" s="597"/>
      <c r="AC7" s="597"/>
      <c r="AD7" s="598"/>
      <c r="AE7" s="523" t="s">
        <v>619</v>
      </c>
      <c r="AF7" s="524"/>
      <c r="AG7" s="524"/>
      <c r="AH7" s="524"/>
      <c r="AI7" s="524"/>
      <c r="AJ7" s="524"/>
      <c r="AK7" s="524"/>
      <c r="AL7" s="524"/>
      <c r="AM7" s="524"/>
      <c r="AN7" s="524"/>
      <c r="AO7" s="524"/>
      <c r="AP7" s="524"/>
      <c r="AQ7" s="524"/>
      <c r="AR7" s="524"/>
      <c r="AS7" s="524"/>
      <c r="AT7" s="524"/>
      <c r="AU7" s="524"/>
      <c r="AV7" s="524"/>
      <c r="AW7" s="524"/>
      <c r="AX7" s="525"/>
    </row>
    <row r="8" spans="1:50" ht="53.25" customHeight="1" x14ac:dyDescent="0.15">
      <c r="A8" s="569" t="s">
        <v>173</v>
      </c>
      <c r="B8" s="570"/>
      <c r="C8" s="570"/>
      <c r="D8" s="570"/>
      <c r="E8" s="570"/>
      <c r="F8" s="571"/>
      <c r="G8" s="572" t="str">
        <f>入力規則等!A27</f>
        <v>沖縄振興、地方創生</v>
      </c>
      <c r="H8" s="573"/>
      <c r="I8" s="573"/>
      <c r="J8" s="573"/>
      <c r="K8" s="573"/>
      <c r="L8" s="573"/>
      <c r="M8" s="573"/>
      <c r="N8" s="573"/>
      <c r="O8" s="573"/>
      <c r="P8" s="573"/>
      <c r="Q8" s="573"/>
      <c r="R8" s="573"/>
      <c r="S8" s="573"/>
      <c r="T8" s="573"/>
      <c r="U8" s="573"/>
      <c r="V8" s="573"/>
      <c r="W8" s="573"/>
      <c r="X8" s="574"/>
      <c r="Y8" s="575" t="s">
        <v>174</v>
      </c>
      <c r="Z8" s="576"/>
      <c r="AA8" s="576"/>
      <c r="AB8" s="576"/>
      <c r="AC8" s="576"/>
      <c r="AD8" s="577"/>
      <c r="AE8" s="578" t="str">
        <f>入力規則等!K13</f>
        <v>その他の事項経費</v>
      </c>
      <c r="AF8" s="573"/>
      <c r="AG8" s="573"/>
      <c r="AH8" s="573"/>
      <c r="AI8" s="573"/>
      <c r="AJ8" s="573"/>
      <c r="AK8" s="573"/>
      <c r="AL8" s="573"/>
      <c r="AM8" s="573"/>
      <c r="AN8" s="573"/>
      <c r="AO8" s="573"/>
      <c r="AP8" s="573"/>
      <c r="AQ8" s="573"/>
      <c r="AR8" s="573"/>
      <c r="AS8" s="573"/>
      <c r="AT8" s="573"/>
      <c r="AU8" s="573"/>
      <c r="AV8" s="573"/>
      <c r="AW8" s="573"/>
      <c r="AX8" s="579"/>
    </row>
    <row r="9" spans="1:50" ht="58.5" customHeight="1" x14ac:dyDescent="0.15">
      <c r="A9" s="493" t="s">
        <v>21</v>
      </c>
      <c r="B9" s="494"/>
      <c r="C9" s="494"/>
      <c r="D9" s="494"/>
      <c r="E9" s="494"/>
      <c r="F9" s="494"/>
      <c r="G9" s="580" t="s">
        <v>568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481" t="s">
        <v>27</v>
      </c>
      <c r="B10" s="482"/>
      <c r="C10" s="482"/>
      <c r="D10" s="482"/>
      <c r="E10" s="482"/>
      <c r="F10" s="482"/>
      <c r="G10" s="483" t="s">
        <v>601</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row>
    <row r="11" spans="1:50" ht="42" customHeight="1" x14ac:dyDescent="0.15">
      <c r="A11" s="481" t="s">
        <v>5</v>
      </c>
      <c r="B11" s="482"/>
      <c r="C11" s="482"/>
      <c r="D11" s="482"/>
      <c r="E11" s="482"/>
      <c r="F11" s="486"/>
      <c r="G11" s="487" t="str">
        <f>入力規則等!P10</f>
        <v>その他</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row>
    <row r="12" spans="1:50" ht="21" customHeight="1" x14ac:dyDescent="0.15">
      <c r="A12" s="490" t="s">
        <v>22</v>
      </c>
      <c r="B12" s="491"/>
      <c r="C12" s="491"/>
      <c r="D12" s="491"/>
      <c r="E12" s="491"/>
      <c r="F12" s="492"/>
      <c r="G12" s="496"/>
      <c r="H12" s="497"/>
      <c r="I12" s="497"/>
      <c r="J12" s="497"/>
      <c r="K12" s="497"/>
      <c r="L12" s="497"/>
      <c r="M12" s="497"/>
      <c r="N12" s="497"/>
      <c r="O12" s="497"/>
      <c r="P12" s="363" t="s">
        <v>383</v>
      </c>
      <c r="Q12" s="364"/>
      <c r="R12" s="364"/>
      <c r="S12" s="364"/>
      <c r="T12" s="364"/>
      <c r="U12" s="364"/>
      <c r="V12" s="365"/>
      <c r="W12" s="363" t="s">
        <v>535</v>
      </c>
      <c r="X12" s="364"/>
      <c r="Y12" s="364"/>
      <c r="Z12" s="364"/>
      <c r="AA12" s="364"/>
      <c r="AB12" s="364"/>
      <c r="AC12" s="365"/>
      <c r="AD12" s="363" t="s">
        <v>537</v>
      </c>
      <c r="AE12" s="364"/>
      <c r="AF12" s="364"/>
      <c r="AG12" s="364"/>
      <c r="AH12" s="364"/>
      <c r="AI12" s="364"/>
      <c r="AJ12" s="365"/>
      <c r="AK12" s="363" t="s">
        <v>544</v>
      </c>
      <c r="AL12" s="364"/>
      <c r="AM12" s="364"/>
      <c r="AN12" s="364"/>
      <c r="AO12" s="364"/>
      <c r="AP12" s="364"/>
      <c r="AQ12" s="365"/>
      <c r="AR12" s="363" t="s">
        <v>545</v>
      </c>
      <c r="AS12" s="364"/>
      <c r="AT12" s="364"/>
      <c r="AU12" s="364"/>
      <c r="AV12" s="364"/>
      <c r="AW12" s="364"/>
      <c r="AX12" s="529"/>
    </row>
    <row r="13" spans="1:50" ht="21" customHeight="1" x14ac:dyDescent="0.15">
      <c r="A13" s="134"/>
      <c r="B13" s="135"/>
      <c r="C13" s="135"/>
      <c r="D13" s="135"/>
      <c r="E13" s="135"/>
      <c r="F13" s="136"/>
      <c r="G13" s="513" t="s">
        <v>6</v>
      </c>
      <c r="H13" s="514"/>
      <c r="I13" s="530" t="s">
        <v>7</v>
      </c>
      <c r="J13" s="531"/>
      <c r="K13" s="531"/>
      <c r="L13" s="531"/>
      <c r="M13" s="531"/>
      <c r="N13" s="531"/>
      <c r="O13" s="532"/>
      <c r="P13" s="498">
        <v>400</v>
      </c>
      <c r="Q13" s="499"/>
      <c r="R13" s="499"/>
      <c r="S13" s="499"/>
      <c r="T13" s="499"/>
      <c r="U13" s="499"/>
      <c r="V13" s="500"/>
      <c r="W13" s="498">
        <v>200</v>
      </c>
      <c r="X13" s="499"/>
      <c r="Y13" s="499"/>
      <c r="Z13" s="499"/>
      <c r="AA13" s="499"/>
      <c r="AB13" s="499"/>
      <c r="AC13" s="500"/>
      <c r="AD13" s="498">
        <v>0</v>
      </c>
      <c r="AE13" s="499"/>
      <c r="AF13" s="499"/>
      <c r="AG13" s="499"/>
      <c r="AH13" s="499"/>
      <c r="AI13" s="499"/>
      <c r="AJ13" s="500"/>
      <c r="AK13" s="498">
        <v>0</v>
      </c>
      <c r="AL13" s="499"/>
      <c r="AM13" s="499"/>
      <c r="AN13" s="499"/>
      <c r="AO13" s="499"/>
      <c r="AP13" s="499"/>
      <c r="AQ13" s="500"/>
      <c r="AR13" s="465">
        <v>200</v>
      </c>
      <c r="AS13" s="466"/>
      <c r="AT13" s="466"/>
      <c r="AU13" s="466"/>
      <c r="AV13" s="466"/>
      <c r="AW13" s="466"/>
      <c r="AX13" s="533"/>
    </row>
    <row r="14" spans="1:50" ht="21" customHeight="1" x14ac:dyDescent="0.15">
      <c r="A14" s="134"/>
      <c r="B14" s="135"/>
      <c r="C14" s="135"/>
      <c r="D14" s="135"/>
      <c r="E14" s="135"/>
      <c r="F14" s="136"/>
      <c r="G14" s="515"/>
      <c r="H14" s="516"/>
      <c r="I14" s="508" t="s">
        <v>8</v>
      </c>
      <c r="J14" s="509"/>
      <c r="K14" s="509"/>
      <c r="L14" s="509"/>
      <c r="M14" s="509"/>
      <c r="N14" s="509"/>
      <c r="O14" s="510"/>
      <c r="P14" s="498" t="s">
        <v>569</v>
      </c>
      <c r="Q14" s="499"/>
      <c r="R14" s="499"/>
      <c r="S14" s="499"/>
      <c r="T14" s="499"/>
      <c r="U14" s="499"/>
      <c r="V14" s="500"/>
      <c r="W14" s="498">
        <v>133900</v>
      </c>
      <c r="X14" s="499"/>
      <c r="Y14" s="499"/>
      <c r="Z14" s="499"/>
      <c r="AA14" s="499"/>
      <c r="AB14" s="499"/>
      <c r="AC14" s="500"/>
      <c r="AD14" s="498" t="s">
        <v>605</v>
      </c>
      <c r="AE14" s="499"/>
      <c r="AF14" s="499"/>
      <c r="AG14" s="499"/>
      <c r="AH14" s="499"/>
      <c r="AI14" s="499"/>
      <c r="AJ14" s="500"/>
      <c r="AK14" s="498" t="s">
        <v>587</v>
      </c>
      <c r="AL14" s="499"/>
      <c r="AM14" s="499"/>
      <c r="AN14" s="499"/>
      <c r="AO14" s="499"/>
      <c r="AP14" s="499"/>
      <c r="AQ14" s="500"/>
      <c r="AR14" s="519"/>
      <c r="AS14" s="519"/>
      <c r="AT14" s="519"/>
      <c r="AU14" s="519"/>
      <c r="AV14" s="519"/>
      <c r="AW14" s="519"/>
      <c r="AX14" s="520"/>
    </row>
    <row r="15" spans="1:50" ht="21" customHeight="1" x14ac:dyDescent="0.15">
      <c r="A15" s="134"/>
      <c r="B15" s="135"/>
      <c r="C15" s="135"/>
      <c r="D15" s="135"/>
      <c r="E15" s="135"/>
      <c r="F15" s="136"/>
      <c r="G15" s="515"/>
      <c r="H15" s="516"/>
      <c r="I15" s="508" t="s">
        <v>47</v>
      </c>
      <c r="J15" s="521"/>
      <c r="K15" s="521"/>
      <c r="L15" s="521"/>
      <c r="M15" s="521"/>
      <c r="N15" s="521"/>
      <c r="O15" s="522"/>
      <c r="P15" s="498" t="s">
        <v>569</v>
      </c>
      <c r="Q15" s="499"/>
      <c r="R15" s="499"/>
      <c r="S15" s="499"/>
      <c r="T15" s="499"/>
      <c r="U15" s="499"/>
      <c r="V15" s="500"/>
      <c r="W15" s="498" t="s">
        <v>569</v>
      </c>
      <c r="X15" s="499"/>
      <c r="Y15" s="499"/>
      <c r="Z15" s="499"/>
      <c r="AA15" s="499"/>
      <c r="AB15" s="499"/>
      <c r="AC15" s="500"/>
      <c r="AD15" s="498">
        <v>106140</v>
      </c>
      <c r="AE15" s="499"/>
      <c r="AF15" s="499"/>
      <c r="AG15" s="499"/>
      <c r="AH15" s="499"/>
      <c r="AI15" s="499"/>
      <c r="AJ15" s="500"/>
      <c r="AK15" s="498" t="s">
        <v>587</v>
      </c>
      <c r="AL15" s="499"/>
      <c r="AM15" s="499"/>
      <c r="AN15" s="499"/>
      <c r="AO15" s="499"/>
      <c r="AP15" s="499"/>
      <c r="AQ15" s="500"/>
      <c r="AR15" s="498" t="s">
        <v>624</v>
      </c>
      <c r="AS15" s="499"/>
      <c r="AT15" s="499"/>
      <c r="AU15" s="499"/>
      <c r="AV15" s="499"/>
      <c r="AW15" s="499"/>
      <c r="AX15" s="534"/>
    </row>
    <row r="16" spans="1:50" ht="21" customHeight="1" x14ac:dyDescent="0.15">
      <c r="A16" s="134"/>
      <c r="B16" s="135"/>
      <c r="C16" s="135"/>
      <c r="D16" s="135"/>
      <c r="E16" s="135"/>
      <c r="F16" s="136"/>
      <c r="G16" s="515"/>
      <c r="H16" s="516"/>
      <c r="I16" s="508" t="s">
        <v>48</v>
      </c>
      <c r="J16" s="521"/>
      <c r="K16" s="521"/>
      <c r="L16" s="521"/>
      <c r="M16" s="521"/>
      <c r="N16" s="521"/>
      <c r="O16" s="522"/>
      <c r="P16" s="498" t="s">
        <v>569</v>
      </c>
      <c r="Q16" s="499"/>
      <c r="R16" s="499"/>
      <c r="S16" s="499"/>
      <c r="T16" s="499"/>
      <c r="U16" s="499"/>
      <c r="V16" s="500"/>
      <c r="W16" s="498">
        <v>-106140</v>
      </c>
      <c r="X16" s="499"/>
      <c r="Y16" s="499"/>
      <c r="Z16" s="499"/>
      <c r="AA16" s="499"/>
      <c r="AB16" s="499"/>
      <c r="AC16" s="500"/>
      <c r="AD16" s="498" t="s">
        <v>605</v>
      </c>
      <c r="AE16" s="499"/>
      <c r="AF16" s="499"/>
      <c r="AG16" s="499"/>
      <c r="AH16" s="499"/>
      <c r="AI16" s="499"/>
      <c r="AJ16" s="500"/>
      <c r="AK16" s="498" t="s">
        <v>587</v>
      </c>
      <c r="AL16" s="499"/>
      <c r="AM16" s="499"/>
      <c r="AN16" s="499"/>
      <c r="AO16" s="499"/>
      <c r="AP16" s="499"/>
      <c r="AQ16" s="500"/>
      <c r="AR16" s="526"/>
      <c r="AS16" s="527"/>
      <c r="AT16" s="527"/>
      <c r="AU16" s="527"/>
      <c r="AV16" s="527"/>
      <c r="AW16" s="527"/>
      <c r="AX16" s="528"/>
    </row>
    <row r="17" spans="1:50" ht="24.75" customHeight="1" x14ac:dyDescent="0.15">
      <c r="A17" s="134"/>
      <c r="B17" s="135"/>
      <c r="C17" s="135"/>
      <c r="D17" s="135"/>
      <c r="E17" s="135"/>
      <c r="F17" s="136"/>
      <c r="G17" s="515"/>
      <c r="H17" s="516"/>
      <c r="I17" s="508" t="s">
        <v>46</v>
      </c>
      <c r="J17" s="509"/>
      <c r="K17" s="509"/>
      <c r="L17" s="509"/>
      <c r="M17" s="509"/>
      <c r="N17" s="509"/>
      <c r="O17" s="510"/>
      <c r="P17" s="498">
        <v>3200</v>
      </c>
      <c r="Q17" s="499"/>
      <c r="R17" s="499"/>
      <c r="S17" s="499"/>
      <c r="T17" s="499"/>
      <c r="U17" s="499"/>
      <c r="V17" s="500"/>
      <c r="W17" s="498" t="s">
        <v>569</v>
      </c>
      <c r="X17" s="499"/>
      <c r="Y17" s="499"/>
      <c r="Z17" s="499"/>
      <c r="AA17" s="499"/>
      <c r="AB17" s="499"/>
      <c r="AC17" s="500"/>
      <c r="AD17" s="498" t="s">
        <v>605</v>
      </c>
      <c r="AE17" s="499"/>
      <c r="AF17" s="499"/>
      <c r="AG17" s="499"/>
      <c r="AH17" s="499"/>
      <c r="AI17" s="499"/>
      <c r="AJ17" s="500"/>
      <c r="AK17" s="498" t="s">
        <v>587</v>
      </c>
      <c r="AL17" s="499"/>
      <c r="AM17" s="499"/>
      <c r="AN17" s="499"/>
      <c r="AO17" s="499"/>
      <c r="AP17" s="499"/>
      <c r="AQ17" s="500"/>
      <c r="AR17" s="511"/>
      <c r="AS17" s="511"/>
      <c r="AT17" s="511"/>
      <c r="AU17" s="511"/>
      <c r="AV17" s="511"/>
      <c r="AW17" s="511"/>
      <c r="AX17" s="512"/>
    </row>
    <row r="18" spans="1:50" ht="24.75" customHeight="1" x14ac:dyDescent="0.15">
      <c r="A18" s="134"/>
      <c r="B18" s="135"/>
      <c r="C18" s="135"/>
      <c r="D18" s="135"/>
      <c r="E18" s="135"/>
      <c r="F18" s="136"/>
      <c r="G18" s="517"/>
      <c r="H18" s="518"/>
      <c r="I18" s="501" t="s">
        <v>18</v>
      </c>
      <c r="J18" s="502"/>
      <c r="K18" s="502"/>
      <c r="L18" s="502"/>
      <c r="M18" s="502"/>
      <c r="N18" s="502"/>
      <c r="O18" s="503"/>
      <c r="P18" s="504">
        <f>SUM(P13:V17)</f>
        <v>3600</v>
      </c>
      <c r="Q18" s="505"/>
      <c r="R18" s="505"/>
      <c r="S18" s="505"/>
      <c r="T18" s="505"/>
      <c r="U18" s="505"/>
      <c r="V18" s="506"/>
      <c r="W18" s="504">
        <f>SUM(W13:AC17)</f>
        <v>27960</v>
      </c>
      <c r="X18" s="505"/>
      <c r="Y18" s="505"/>
      <c r="Z18" s="505"/>
      <c r="AA18" s="505"/>
      <c r="AB18" s="505"/>
      <c r="AC18" s="506"/>
      <c r="AD18" s="504">
        <f>SUM(AD13:AJ17)</f>
        <v>106140</v>
      </c>
      <c r="AE18" s="505"/>
      <c r="AF18" s="505"/>
      <c r="AG18" s="505"/>
      <c r="AH18" s="505"/>
      <c r="AI18" s="505"/>
      <c r="AJ18" s="506"/>
      <c r="AK18" s="504">
        <f>SUM(AK13:AQ17)</f>
        <v>0</v>
      </c>
      <c r="AL18" s="505"/>
      <c r="AM18" s="505"/>
      <c r="AN18" s="505"/>
      <c r="AO18" s="505"/>
      <c r="AP18" s="505"/>
      <c r="AQ18" s="506"/>
      <c r="AR18" s="504">
        <f>SUM(AR13:AX17)</f>
        <v>200</v>
      </c>
      <c r="AS18" s="505"/>
      <c r="AT18" s="505"/>
      <c r="AU18" s="505"/>
      <c r="AV18" s="505"/>
      <c r="AW18" s="505"/>
      <c r="AX18" s="507"/>
    </row>
    <row r="19" spans="1:50" ht="24.75" customHeight="1" x14ac:dyDescent="0.15">
      <c r="A19" s="134"/>
      <c r="B19" s="135"/>
      <c r="C19" s="135"/>
      <c r="D19" s="135"/>
      <c r="E19" s="135"/>
      <c r="F19" s="136"/>
      <c r="G19" s="479" t="s">
        <v>9</v>
      </c>
      <c r="H19" s="480"/>
      <c r="I19" s="480"/>
      <c r="J19" s="480"/>
      <c r="K19" s="480"/>
      <c r="L19" s="480"/>
      <c r="M19" s="480"/>
      <c r="N19" s="480"/>
      <c r="O19" s="480"/>
      <c r="P19" s="498">
        <v>3600</v>
      </c>
      <c r="Q19" s="499"/>
      <c r="R19" s="499"/>
      <c r="S19" s="499"/>
      <c r="T19" s="499"/>
      <c r="U19" s="499"/>
      <c r="V19" s="500"/>
      <c r="W19" s="498">
        <v>27960</v>
      </c>
      <c r="X19" s="499"/>
      <c r="Y19" s="499"/>
      <c r="Z19" s="499"/>
      <c r="AA19" s="499"/>
      <c r="AB19" s="499"/>
      <c r="AC19" s="500"/>
      <c r="AD19" s="498">
        <v>44500</v>
      </c>
      <c r="AE19" s="499"/>
      <c r="AF19" s="499"/>
      <c r="AG19" s="499"/>
      <c r="AH19" s="499"/>
      <c r="AI19" s="499"/>
      <c r="AJ19" s="500"/>
      <c r="AK19" s="476"/>
      <c r="AL19" s="476"/>
      <c r="AM19" s="476"/>
      <c r="AN19" s="476"/>
      <c r="AO19" s="476"/>
      <c r="AP19" s="476"/>
      <c r="AQ19" s="476"/>
      <c r="AR19" s="476"/>
      <c r="AS19" s="476"/>
      <c r="AT19" s="476"/>
      <c r="AU19" s="476"/>
      <c r="AV19" s="476"/>
      <c r="AW19" s="476"/>
      <c r="AX19" s="478"/>
    </row>
    <row r="20" spans="1:50" ht="24.75" customHeight="1" x14ac:dyDescent="0.15">
      <c r="A20" s="134"/>
      <c r="B20" s="135"/>
      <c r="C20" s="135"/>
      <c r="D20" s="135"/>
      <c r="E20" s="135"/>
      <c r="F20" s="136"/>
      <c r="G20" s="479" t="s">
        <v>10</v>
      </c>
      <c r="H20" s="480"/>
      <c r="I20" s="480"/>
      <c r="J20" s="480"/>
      <c r="K20" s="480"/>
      <c r="L20" s="480"/>
      <c r="M20" s="480"/>
      <c r="N20" s="480"/>
      <c r="O20" s="480"/>
      <c r="P20" s="475">
        <f>IF(P18=0, "-", SUM(P19)/P18)</f>
        <v>1</v>
      </c>
      <c r="Q20" s="475"/>
      <c r="R20" s="475"/>
      <c r="S20" s="475"/>
      <c r="T20" s="475"/>
      <c r="U20" s="475"/>
      <c r="V20" s="475"/>
      <c r="W20" s="475">
        <f>IF(W18=0, "-", SUM(W19)/W18)</f>
        <v>1</v>
      </c>
      <c r="X20" s="475"/>
      <c r="Y20" s="475"/>
      <c r="Z20" s="475"/>
      <c r="AA20" s="475"/>
      <c r="AB20" s="475"/>
      <c r="AC20" s="475"/>
      <c r="AD20" s="475">
        <f>IF(AD18=0, "-", SUM(AD19)/AD18)</f>
        <v>0.4192575843225928</v>
      </c>
      <c r="AE20" s="475"/>
      <c r="AF20" s="475"/>
      <c r="AG20" s="475"/>
      <c r="AH20" s="475"/>
      <c r="AI20" s="475"/>
      <c r="AJ20" s="475"/>
      <c r="AK20" s="476"/>
      <c r="AL20" s="476"/>
      <c r="AM20" s="476"/>
      <c r="AN20" s="476"/>
      <c r="AO20" s="476"/>
      <c r="AP20" s="476"/>
      <c r="AQ20" s="477"/>
      <c r="AR20" s="477"/>
      <c r="AS20" s="477"/>
      <c r="AT20" s="477"/>
      <c r="AU20" s="476"/>
      <c r="AV20" s="476"/>
      <c r="AW20" s="476"/>
      <c r="AX20" s="478"/>
    </row>
    <row r="21" spans="1:50" ht="25.5" customHeight="1" x14ac:dyDescent="0.15">
      <c r="A21" s="493"/>
      <c r="B21" s="494"/>
      <c r="C21" s="494"/>
      <c r="D21" s="494"/>
      <c r="E21" s="494"/>
      <c r="F21" s="495"/>
      <c r="G21" s="473" t="s">
        <v>210</v>
      </c>
      <c r="H21" s="474"/>
      <c r="I21" s="474"/>
      <c r="J21" s="474"/>
      <c r="K21" s="474"/>
      <c r="L21" s="474"/>
      <c r="M21" s="474"/>
      <c r="N21" s="474"/>
      <c r="O21" s="474"/>
      <c r="P21" s="475">
        <f>IF(P19=0, "-", SUM(P19)/SUM(P13,P14))</f>
        <v>9</v>
      </c>
      <c r="Q21" s="475"/>
      <c r="R21" s="475"/>
      <c r="S21" s="475"/>
      <c r="T21" s="475"/>
      <c r="U21" s="475"/>
      <c r="V21" s="475"/>
      <c r="W21" s="475">
        <f>IF(W19=0, "-", SUM(W19)/SUM(W13,W14))</f>
        <v>0.20850111856823267</v>
      </c>
      <c r="X21" s="475"/>
      <c r="Y21" s="475"/>
      <c r="Z21" s="475"/>
      <c r="AA21" s="475"/>
      <c r="AB21" s="475"/>
      <c r="AC21" s="475"/>
      <c r="AD21" s="475" t="e">
        <f>IF(AD19=0, "-", SUM(AD19)/SUM(AD13,AD14))</f>
        <v>#DIV/0!</v>
      </c>
      <c r="AE21" s="475"/>
      <c r="AF21" s="475"/>
      <c r="AG21" s="475"/>
      <c r="AH21" s="475"/>
      <c r="AI21" s="475"/>
      <c r="AJ21" s="475"/>
      <c r="AK21" s="476"/>
      <c r="AL21" s="476"/>
      <c r="AM21" s="476"/>
      <c r="AN21" s="476"/>
      <c r="AO21" s="476"/>
      <c r="AP21" s="476"/>
      <c r="AQ21" s="477"/>
      <c r="AR21" s="477"/>
      <c r="AS21" s="477"/>
      <c r="AT21" s="477"/>
      <c r="AU21" s="476"/>
      <c r="AV21" s="476"/>
      <c r="AW21" s="476"/>
      <c r="AX21" s="478"/>
    </row>
    <row r="22" spans="1:50" ht="18.75" customHeight="1" x14ac:dyDescent="0.15">
      <c r="A22" s="434" t="s">
        <v>548</v>
      </c>
      <c r="B22" s="435"/>
      <c r="C22" s="435"/>
      <c r="D22" s="435"/>
      <c r="E22" s="435"/>
      <c r="F22" s="436"/>
      <c r="G22" s="440" t="s">
        <v>204</v>
      </c>
      <c r="H22" s="441"/>
      <c r="I22" s="441"/>
      <c r="J22" s="441"/>
      <c r="K22" s="441"/>
      <c r="L22" s="441"/>
      <c r="M22" s="441"/>
      <c r="N22" s="441"/>
      <c r="O22" s="442"/>
      <c r="P22" s="443" t="s">
        <v>546</v>
      </c>
      <c r="Q22" s="441"/>
      <c r="R22" s="441"/>
      <c r="S22" s="441"/>
      <c r="T22" s="441"/>
      <c r="U22" s="441"/>
      <c r="V22" s="442"/>
      <c r="W22" s="443" t="s">
        <v>547</v>
      </c>
      <c r="X22" s="441"/>
      <c r="Y22" s="441"/>
      <c r="Z22" s="441"/>
      <c r="AA22" s="441"/>
      <c r="AB22" s="441"/>
      <c r="AC22" s="442"/>
      <c r="AD22" s="443" t="s">
        <v>203</v>
      </c>
      <c r="AE22" s="441"/>
      <c r="AF22" s="441"/>
      <c r="AG22" s="441"/>
      <c r="AH22" s="441"/>
      <c r="AI22" s="441"/>
      <c r="AJ22" s="441"/>
      <c r="AK22" s="441"/>
      <c r="AL22" s="441"/>
      <c r="AM22" s="441"/>
      <c r="AN22" s="441"/>
      <c r="AO22" s="441"/>
      <c r="AP22" s="441"/>
      <c r="AQ22" s="441"/>
      <c r="AR22" s="441"/>
      <c r="AS22" s="441"/>
      <c r="AT22" s="441"/>
      <c r="AU22" s="441"/>
      <c r="AV22" s="441"/>
      <c r="AW22" s="441"/>
      <c r="AX22" s="461"/>
    </row>
    <row r="23" spans="1:50" ht="25.5" customHeight="1" x14ac:dyDescent="0.15">
      <c r="A23" s="437"/>
      <c r="B23" s="438"/>
      <c r="C23" s="438"/>
      <c r="D23" s="438"/>
      <c r="E23" s="438"/>
      <c r="F23" s="439"/>
      <c r="G23" s="462" t="s">
        <v>570</v>
      </c>
      <c r="H23" s="463"/>
      <c r="I23" s="463"/>
      <c r="J23" s="463"/>
      <c r="K23" s="463"/>
      <c r="L23" s="463"/>
      <c r="M23" s="463"/>
      <c r="N23" s="463"/>
      <c r="O23" s="464"/>
      <c r="P23" s="465">
        <v>0</v>
      </c>
      <c r="Q23" s="466"/>
      <c r="R23" s="466"/>
      <c r="S23" s="466"/>
      <c r="T23" s="466"/>
      <c r="U23" s="466"/>
      <c r="V23" s="467"/>
      <c r="W23" s="465">
        <v>200</v>
      </c>
      <c r="X23" s="466"/>
      <c r="Y23" s="466"/>
      <c r="Z23" s="466"/>
      <c r="AA23" s="466"/>
      <c r="AB23" s="466"/>
      <c r="AC23" s="467"/>
      <c r="AD23" s="468" t="s">
        <v>625</v>
      </c>
      <c r="AE23" s="469"/>
      <c r="AF23" s="469"/>
      <c r="AG23" s="469"/>
      <c r="AH23" s="469"/>
      <c r="AI23" s="469"/>
      <c r="AJ23" s="469"/>
      <c r="AK23" s="469"/>
      <c r="AL23" s="469"/>
      <c r="AM23" s="469"/>
      <c r="AN23" s="469"/>
      <c r="AO23" s="469"/>
      <c r="AP23" s="469"/>
      <c r="AQ23" s="469"/>
      <c r="AR23" s="469"/>
      <c r="AS23" s="469"/>
      <c r="AT23" s="469"/>
      <c r="AU23" s="469"/>
      <c r="AV23" s="469"/>
      <c r="AW23" s="469"/>
      <c r="AX23" s="470"/>
    </row>
    <row r="24" spans="1:50" ht="25.5" customHeight="1" thickBot="1" x14ac:dyDescent="0.2">
      <c r="A24" s="437"/>
      <c r="B24" s="438"/>
      <c r="C24" s="438"/>
      <c r="D24" s="438"/>
      <c r="E24" s="438"/>
      <c r="F24" s="439"/>
      <c r="G24" s="118" t="s">
        <v>18</v>
      </c>
      <c r="H24" s="450"/>
      <c r="I24" s="450"/>
      <c r="J24" s="450"/>
      <c r="K24" s="450"/>
      <c r="L24" s="450"/>
      <c r="M24" s="450"/>
      <c r="N24" s="450"/>
      <c r="O24" s="451"/>
      <c r="P24" s="452">
        <f>AK13</f>
        <v>0</v>
      </c>
      <c r="Q24" s="453"/>
      <c r="R24" s="453"/>
      <c r="S24" s="453"/>
      <c r="T24" s="453"/>
      <c r="U24" s="453"/>
      <c r="V24" s="454"/>
      <c r="W24" s="455">
        <f>AR13</f>
        <v>200</v>
      </c>
      <c r="X24" s="456"/>
      <c r="Y24" s="456"/>
      <c r="Z24" s="456"/>
      <c r="AA24" s="456"/>
      <c r="AB24" s="456"/>
      <c r="AC24" s="457"/>
      <c r="AD24" s="471"/>
      <c r="AE24" s="471"/>
      <c r="AF24" s="471"/>
      <c r="AG24" s="471"/>
      <c r="AH24" s="471"/>
      <c r="AI24" s="471"/>
      <c r="AJ24" s="471"/>
      <c r="AK24" s="471"/>
      <c r="AL24" s="471"/>
      <c r="AM24" s="471"/>
      <c r="AN24" s="471"/>
      <c r="AO24" s="471"/>
      <c r="AP24" s="471"/>
      <c r="AQ24" s="471"/>
      <c r="AR24" s="471"/>
      <c r="AS24" s="471"/>
      <c r="AT24" s="471"/>
      <c r="AU24" s="471"/>
      <c r="AV24" s="471"/>
      <c r="AW24" s="471"/>
      <c r="AX24" s="472"/>
    </row>
    <row r="25" spans="1:50" ht="47.25" customHeight="1" x14ac:dyDescent="0.15">
      <c r="A25" s="458" t="s">
        <v>540</v>
      </c>
      <c r="B25" s="459"/>
      <c r="C25" s="459"/>
      <c r="D25" s="459"/>
      <c r="E25" s="459"/>
      <c r="F25" s="460"/>
      <c r="G25" s="447" t="s">
        <v>612</v>
      </c>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9"/>
    </row>
    <row r="26" spans="1:50" ht="31.5" customHeight="1" x14ac:dyDescent="0.15">
      <c r="A26" s="345" t="s">
        <v>541</v>
      </c>
      <c r="B26" s="346"/>
      <c r="C26" s="346"/>
      <c r="D26" s="346"/>
      <c r="E26" s="346"/>
      <c r="F26" s="310"/>
      <c r="G26" s="425" t="s">
        <v>539</v>
      </c>
      <c r="H26" s="426"/>
      <c r="I26" s="426"/>
      <c r="J26" s="426"/>
      <c r="K26" s="426"/>
      <c r="L26" s="426"/>
      <c r="M26" s="426"/>
      <c r="N26" s="426"/>
      <c r="O26" s="426"/>
      <c r="P26" s="427" t="s">
        <v>538</v>
      </c>
      <c r="Q26" s="426"/>
      <c r="R26" s="426"/>
      <c r="S26" s="426"/>
      <c r="T26" s="426"/>
      <c r="U26" s="426"/>
      <c r="V26" s="426"/>
      <c r="W26" s="426"/>
      <c r="X26" s="428"/>
      <c r="Y26" s="429"/>
      <c r="Z26" s="430"/>
      <c r="AA26" s="431"/>
      <c r="AB26" s="317" t="s">
        <v>11</v>
      </c>
      <c r="AC26" s="317"/>
      <c r="AD26" s="317"/>
      <c r="AE26" s="399" t="s">
        <v>383</v>
      </c>
      <c r="AF26" s="432"/>
      <c r="AG26" s="432"/>
      <c r="AH26" s="433"/>
      <c r="AI26" s="399" t="s">
        <v>535</v>
      </c>
      <c r="AJ26" s="432"/>
      <c r="AK26" s="432"/>
      <c r="AL26" s="433"/>
      <c r="AM26" s="399" t="s">
        <v>351</v>
      </c>
      <c r="AN26" s="432"/>
      <c r="AO26" s="432"/>
      <c r="AP26" s="433"/>
      <c r="AQ26" s="314" t="s">
        <v>382</v>
      </c>
      <c r="AR26" s="315"/>
      <c r="AS26" s="315"/>
      <c r="AT26" s="316"/>
      <c r="AU26" s="314" t="s">
        <v>549</v>
      </c>
      <c r="AV26" s="315"/>
      <c r="AW26" s="315"/>
      <c r="AX26" s="330"/>
    </row>
    <row r="27" spans="1:50" ht="23.25" customHeight="1" x14ac:dyDescent="0.15">
      <c r="A27" s="345"/>
      <c r="B27" s="346"/>
      <c r="C27" s="346"/>
      <c r="D27" s="346"/>
      <c r="E27" s="346"/>
      <c r="F27" s="310"/>
      <c r="G27" s="331" t="s">
        <v>611</v>
      </c>
      <c r="H27" s="332"/>
      <c r="I27" s="332"/>
      <c r="J27" s="332"/>
      <c r="K27" s="332"/>
      <c r="L27" s="332"/>
      <c r="M27" s="332"/>
      <c r="N27" s="332"/>
      <c r="O27" s="332"/>
      <c r="P27" s="335" t="s">
        <v>576</v>
      </c>
      <c r="Q27" s="336"/>
      <c r="R27" s="336"/>
      <c r="S27" s="336"/>
      <c r="T27" s="336"/>
      <c r="U27" s="336"/>
      <c r="V27" s="336"/>
      <c r="W27" s="336"/>
      <c r="X27" s="337"/>
      <c r="Y27" s="341" t="s">
        <v>51</v>
      </c>
      <c r="Z27" s="342"/>
      <c r="AA27" s="343"/>
      <c r="AB27" s="344" t="s">
        <v>577</v>
      </c>
      <c r="AC27" s="344"/>
      <c r="AD27" s="344"/>
      <c r="AE27" s="328">
        <v>73</v>
      </c>
      <c r="AF27" s="328"/>
      <c r="AG27" s="328"/>
      <c r="AH27" s="328"/>
      <c r="AI27" s="328">
        <v>216</v>
      </c>
      <c r="AJ27" s="328"/>
      <c r="AK27" s="328"/>
      <c r="AL27" s="328"/>
      <c r="AM27" s="328">
        <v>61</v>
      </c>
      <c r="AN27" s="328"/>
      <c r="AO27" s="328"/>
      <c r="AP27" s="328"/>
      <c r="AQ27" s="329" t="s">
        <v>620</v>
      </c>
      <c r="AR27" s="328"/>
      <c r="AS27" s="328"/>
      <c r="AT27" s="328"/>
      <c r="AU27" s="78" t="s">
        <v>620</v>
      </c>
      <c r="AV27" s="367"/>
      <c r="AW27" s="367"/>
      <c r="AX27" s="368"/>
    </row>
    <row r="28" spans="1:50" ht="23.25" customHeight="1" x14ac:dyDescent="0.15">
      <c r="A28" s="320"/>
      <c r="B28" s="321"/>
      <c r="C28" s="321"/>
      <c r="D28" s="321"/>
      <c r="E28" s="321"/>
      <c r="F28" s="236"/>
      <c r="G28" s="333"/>
      <c r="H28" s="334"/>
      <c r="I28" s="334"/>
      <c r="J28" s="334"/>
      <c r="K28" s="334"/>
      <c r="L28" s="334"/>
      <c r="M28" s="334"/>
      <c r="N28" s="334"/>
      <c r="O28" s="334"/>
      <c r="P28" s="338"/>
      <c r="Q28" s="339"/>
      <c r="R28" s="339"/>
      <c r="S28" s="339"/>
      <c r="T28" s="339"/>
      <c r="U28" s="339"/>
      <c r="V28" s="339"/>
      <c r="W28" s="339"/>
      <c r="X28" s="340"/>
      <c r="Y28" s="369" t="s">
        <v>52</v>
      </c>
      <c r="Z28" s="370"/>
      <c r="AA28" s="371"/>
      <c r="AB28" s="344" t="s">
        <v>577</v>
      </c>
      <c r="AC28" s="344"/>
      <c r="AD28" s="344"/>
      <c r="AE28" s="328">
        <v>700</v>
      </c>
      <c r="AF28" s="328"/>
      <c r="AG28" s="328"/>
      <c r="AH28" s="328"/>
      <c r="AI28" s="328">
        <v>700</v>
      </c>
      <c r="AJ28" s="328"/>
      <c r="AK28" s="328"/>
      <c r="AL28" s="328"/>
      <c r="AM28" s="328">
        <v>700</v>
      </c>
      <c r="AN28" s="328"/>
      <c r="AO28" s="328"/>
      <c r="AP28" s="328"/>
      <c r="AQ28" s="328">
        <v>700</v>
      </c>
      <c r="AR28" s="328"/>
      <c r="AS28" s="328"/>
      <c r="AT28" s="328"/>
      <c r="AU28" s="78">
        <v>700</v>
      </c>
      <c r="AV28" s="367"/>
      <c r="AW28" s="367"/>
      <c r="AX28" s="368"/>
    </row>
    <row r="29" spans="1:50" ht="18.75" customHeight="1" x14ac:dyDescent="0.15">
      <c r="A29" s="413" t="s">
        <v>208</v>
      </c>
      <c r="B29" s="414"/>
      <c r="C29" s="414"/>
      <c r="D29" s="414"/>
      <c r="E29" s="414"/>
      <c r="F29" s="415"/>
      <c r="G29" s="382" t="s">
        <v>135</v>
      </c>
      <c r="H29" s="383"/>
      <c r="I29" s="383"/>
      <c r="J29" s="383"/>
      <c r="K29" s="383"/>
      <c r="L29" s="383"/>
      <c r="M29" s="383"/>
      <c r="N29" s="383"/>
      <c r="O29" s="384"/>
      <c r="P29" s="388" t="s">
        <v>55</v>
      </c>
      <c r="Q29" s="383"/>
      <c r="R29" s="383"/>
      <c r="S29" s="383"/>
      <c r="T29" s="383"/>
      <c r="U29" s="383"/>
      <c r="V29" s="383"/>
      <c r="W29" s="383"/>
      <c r="X29" s="384"/>
      <c r="Y29" s="390"/>
      <c r="Z29" s="391"/>
      <c r="AA29" s="392"/>
      <c r="AB29" s="396" t="s">
        <v>11</v>
      </c>
      <c r="AC29" s="397"/>
      <c r="AD29" s="398"/>
      <c r="AE29" s="396" t="s">
        <v>383</v>
      </c>
      <c r="AF29" s="397"/>
      <c r="AG29" s="397"/>
      <c r="AH29" s="398"/>
      <c r="AI29" s="423" t="s">
        <v>535</v>
      </c>
      <c r="AJ29" s="423"/>
      <c r="AK29" s="423"/>
      <c r="AL29" s="396"/>
      <c r="AM29" s="423" t="s">
        <v>351</v>
      </c>
      <c r="AN29" s="423"/>
      <c r="AO29" s="423"/>
      <c r="AP29" s="396"/>
      <c r="AQ29" s="403" t="s">
        <v>164</v>
      </c>
      <c r="AR29" s="404"/>
      <c r="AS29" s="404"/>
      <c r="AT29" s="405"/>
      <c r="AU29" s="383" t="s">
        <v>125</v>
      </c>
      <c r="AV29" s="383"/>
      <c r="AW29" s="383"/>
      <c r="AX29" s="406"/>
    </row>
    <row r="30" spans="1:50" ht="18.75" customHeight="1" x14ac:dyDescent="0.15">
      <c r="A30" s="416"/>
      <c r="B30" s="417"/>
      <c r="C30" s="417"/>
      <c r="D30" s="417"/>
      <c r="E30" s="417"/>
      <c r="F30" s="418"/>
      <c r="G30" s="385"/>
      <c r="H30" s="386"/>
      <c r="I30" s="386"/>
      <c r="J30" s="386"/>
      <c r="K30" s="386"/>
      <c r="L30" s="386"/>
      <c r="M30" s="386"/>
      <c r="N30" s="386"/>
      <c r="O30" s="387"/>
      <c r="P30" s="389"/>
      <c r="Q30" s="386"/>
      <c r="R30" s="386"/>
      <c r="S30" s="386"/>
      <c r="T30" s="386"/>
      <c r="U30" s="386"/>
      <c r="V30" s="386"/>
      <c r="W30" s="386"/>
      <c r="X30" s="387"/>
      <c r="Y30" s="393"/>
      <c r="Z30" s="394"/>
      <c r="AA30" s="395"/>
      <c r="AB30" s="399"/>
      <c r="AC30" s="400"/>
      <c r="AD30" s="401"/>
      <c r="AE30" s="399"/>
      <c r="AF30" s="400"/>
      <c r="AG30" s="400"/>
      <c r="AH30" s="401"/>
      <c r="AI30" s="424"/>
      <c r="AJ30" s="424"/>
      <c r="AK30" s="424"/>
      <c r="AL30" s="399"/>
      <c r="AM30" s="424"/>
      <c r="AN30" s="424"/>
      <c r="AO30" s="424"/>
      <c r="AP30" s="399"/>
      <c r="AQ30" s="407" t="s">
        <v>569</v>
      </c>
      <c r="AR30" s="408"/>
      <c r="AS30" s="409" t="s">
        <v>165</v>
      </c>
      <c r="AT30" s="410"/>
      <c r="AU30" s="411" t="s">
        <v>569</v>
      </c>
      <c r="AV30" s="411"/>
      <c r="AW30" s="386" t="s">
        <v>162</v>
      </c>
      <c r="AX30" s="412"/>
    </row>
    <row r="31" spans="1:50" ht="23.25" customHeight="1" x14ac:dyDescent="0.15">
      <c r="A31" s="419"/>
      <c r="B31" s="417"/>
      <c r="C31" s="417"/>
      <c r="D31" s="417"/>
      <c r="E31" s="417"/>
      <c r="F31" s="418"/>
      <c r="G31" s="351" t="s">
        <v>571</v>
      </c>
      <c r="H31" s="352"/>
      <c r="I31" s="352"/>
      <c r="J31" s="352"/>
      <c r="K31" s="352"/>
      <c r="L31" s="352"/>
      <c r="M31" s="352"/>
      <c r="N31" s="352"/>
      <c r="O31" s="353"/>
      <c r="P31" s="205" t="s">
        <v>572</v>
      </c>
      <c r="Q31" s="205"/>
      <c r="R31" s="205"/>
      <c r="S31" s="205"/>
      <c r="T31" s="205"/>
      <c r="U31" s="205"/>
      <c r="V31" s="205"/>
      <c r="W31" s="205"/>
      <c r="X31" s="360"/>
      <c r="Y31" s="74" t="s">
        <v>12</v>
      </c>
      <c r="Z31" s="75"/>
      <c r="AA31" s="76"/>
      <c r="AB31" s="77" t="s">
        <v>219</v>
      </c>
      <c r="AC31" s="77"/>
      <c r="AD31" s="77"/>
      <c r="AE31" s="78">
        <v>64</v>
      </c>
      <c r="AF31" s="79"/>
      <c r="AG31" s="79"/>
      <c r="AH31" s="79"/>
      <c r="AI31" s="78">
        <v>68</v>
      </c>
      <c r="AJ31" s="79"/>
      <c r="AK31" s="79"/>
      <c r="AL31" s="79"/>
      <c r="AM31" s="78">
        <v>69</v>
      </c>
      <c r="AN31" s="79"/>
      <c r="AO31" s="79"/>
      <c r="AP31" s="79"/>
      <c r="AQ31" s="347" t="s">
        <v>569</v>
      </c>
      <c r="AR31" s="348"/>
      <c r="AS31" s="348"/>
      <c r="AT31" s="349"/>
      <c r="AU31" s="79" t="s">
        <v>569</v>
      </c>
      <c r="AV31" s="79"/>
      <c r="AW31" s="79"/>
      <c r="AX31" s="350"/>
    </row>
    <row r="32" spans="1:50" ht="23.25" customHeight="1" x14ac:dyDescent="0.15">
      <c r="A32" s="420"/>
      <c r="B32" s="421"/>
      <c r="C32" s="421"/>
      <c r="D32" s="421"/>
      <c r="E32" s="421"/>
      <c r="F32" s="422"/>
      <c r="G32" s="354"/>
      <c r="H32" s="355"/>
      <c r="I32" s="355"/>
      <c r="J32" s="355"/>
      <c r="K32" s="355"/>
      <c r="L32" s="355"/>
      <c r="M32" s="355"/>
      <c r="N32" s="355"/>
      <c r="O32" s="356"/>
      <c r="P32" s="243"/>
      <c r="Q32" s="243"/>
      <c r="R32" s="243"/>
      <c r="S32" s="243"/>
      <c r="T32" s="243"/>
      <c r="U32" s="243"/>
      <c r="V32" s="243"/>
      <c r="W32" s="243"/>
      <c r="X32" s="361"/>
      <c r="Y32" s="363" t="s">
        <v>50</v>
      </c>
      <c r="Z32" s="364"/>
      <c r="AA32" s="365"/>
      <c r="AB32" s="402" t="s">
        <v>219</v>
      </c>
      <c r="AC32" s="402"/>
      <c r="AD32" s="402"/>
      <c r="AE32" s="78">
        <v>60</v>
      </c>
      <c r="AF32" s="79"/>
      <c r="AG32" s="79"/>
      <c r="AH32" s="79"/>
      <c r="AI32" s="78">
        <v>60</v>
      </c>
      <c r="AJ32" s="79"/>
      <c r="AK32" s="79"/>
      <c r="AL32" s="79"/>
      <c r="AM32" s="78">
        <v>60</v>
      </c>
      <c r="AN32" s="79"/>
      <c r="AO32" s="79"/>
      <c r="AP32" s="79"/>
      <c r="AQ32" s="347" t="s">
        <v>569</v>
      </c>
      <c r="AR32" s="348"/>
      <c r="AS32" s="348"/>
      <c r="AT32" s="349"/>
      <c r="AU32" s="79">
        <v>60</v>
      </c>
      <c r="AV32" s="79"/>
      <c r="AW32" s="79"/>
      <c r="AX32" s="350"/>
    </row>
    <row r="33" spans="1:51" ht="23.25" customHeight="1" x14ac:dyDescent="0.15">
      <c r="A33" s="419"/>
      <c r="B33" s="417"/>
      <c r="C33" s="417"/>
      <c r="D33" s="417"/>
      <c r="E33" s="417"/>
      <c r="F33" s="418"/>
      <c r="G33" s="357"/>
      <c r="H33" s="358"/>
      <c r="I33" s="358"/>
      <c r="J33" s="358"/>
      <c r="K33" s="358"/>
      <c r="L33" s="358"/>
      <c r="M33" s="358"/>
      <c r="N33" s="358"/>
      <c r="O33" s="359"/>
      <c r="P33" s="220"/>
      <c r="Q33" s="220"/>
      <c r="R33" s="220"/>
      <c r="S33" s="220"/>
      <c r="T33" s="220"/>
      <c r="U33" s="220"/>
      <c r="V33" s="220"/>
      <c r="W33" s="220"/>
      <c r="X33" s="362"/>
      <c r="Y33" s="363" t="s">
        <v>13</v>
      </c>
      <c r="Z33" s="364"/>
      <c r="AA33" s="365"/>
      <c r="AB33" s="366" t="s">
        <v>14</v>
      </c>
      <c r="AC33" s="366"/>
      <c r="AD33" s="366"/>
      <c r="AE33" s="78">
        <v>106</v>
      </c>
      <c r="AF33" s="79"/>
      <c r="AG33" s="79"/>
      <c r="AH33" s="79"/>
      <c r="AI33" s="78">
        <v>113</v>
      </c>
      <c r="AJ33" s="79"/>
      <c r="AK33" s="79"/>
      <c r="AL33" s="79"/>
      <c r="AM33" s="78">
        <v>115</v>
      </c>
      <c r="AN33" s="79"/>
      <c r="AO33" s="79"/>
      <c r="AP33" s="79"/>
      <c r="AQ33" s="347" t="s">
        <v>569</v>
      </c>
      <c r="AR33" s="348"/>
      <c r="AS33" s="348"/>
      <c r="AT33" s="349"/>
      <c r="AU33" s="79" t="s">
        <v>569</v>
      </c>
      <c r="AV33" s="79"/>
      <c r="AW33" s="79"/>
      <c r="AX33" s="350"/>
    </row>
    <row r="34" spans="1:51" ht="18.75" customHeight="1" x14ac:dyDescent="0.15">
      <c r="A34" s="372" t="s">
        <v>208</v>
      </c>
      <c r="B34" s="373"/>
      <c r="C34" s="373"/>
      <c r="D34" s="373"/>
      <c r="E34" s="373"/>
      <c r="F34" s="374"/>
      <c r="G34" s="382" t="s">
        <v>135</v>
      </c>
      <c r="H34" s="383"/>
      <c r="I34" s="383"/>
      <c r="J34" s="383"/>
      <c r="K34" s="383"/>
      <c r="L34" s="383"/>
      <c r="M34" s="383"/>
      <c r="N34" s="383"/>
      <c r="O34" s="384"/>
      <c r="P34" s="388" t="s">
        <v>55</v>
      </c>
      <c r="Q34" s="383"/>
      <c r="R34" s="383"/>
      <c r="S34" s="383"/>
      <c r="T34" s="383"/>
      <c r="U34" s="383"/>
      <c r="V34" s="383"/>
      <c r="W34" s="383"/>
      <c r="X34" s="384"/>
      <c r="Y34" s="390"/>
      <c r="Z34" s="391"/>
      <c r="AA34" s="392"/>
      <c r="AB34" s="396" t="s">
        <v>11</v>
      </c>
      <c r="AC34" s="397"/>
      <c r="AD34" s="398"/>
      <c r="AE34" s="103" t="s">
        <v>383</v>
      </c>
      <c r="AF34" s="103"/>
      <c r="AG34" s="103"/>
      <c r="AH34" s="103"/>
      <c r="AI34" s="103" t="s">
        <v>535</v>
      </c>
      <c r="AJ34" s="103"/>
      <c r="AK34" s="103"/>
      <c r="AL34" s="103"/>
      <c r="AM34" s="103" t="s">
        <v>351</v>
      </c>
      <c r="AN34" s="103"/>
      <c r="AO34" s="103"/>
      <c r="AP34" s="103"/>
      <c r="AQ34" s="403" t="s">
        <v>164</v>
      </c>
      <c r="AR34" s="404"/>
      <c r="AS34" s="404"/>
      <c r="AT34" s="405"/>
      <c r="AU34" s="383" t="s">
        <v>125</v>
      </c>
      <c r="AV34" s="383"/>
      <c r="AW34" s="383"/>
      <c r="AX34" s="406"/>
      <c r="AY34">
        <f>COUNTA($G$36)</f>
        <v>1</v>
      </c>
    </row>
    <row r="35" spans="1:51" ht="18.75" customHeight="1" x14ac:dyDescent="0.15">
      <c r="A35" s="375"/>
      <c r="B35" s="376"/>
      <c r="C35" s="376"/>
      <c r="D35" s="376"/>
      <c r="E35" s="376"/>
      <c r="F35" s="377"/>
      <c r="G35" s="385"/>
      <c r="H35" s="386"/>
      <c r="I35" s="386"/>
      <c r="J35" s="386"/>
      <c r="K35" s="386"/>
      <c r="L35" s="386"/>
      <c r="M35" s="386"/>
      <c r="N35" s="386"/>
      <c r="O35" s="387"/>
      <c r="P35" s="389"/>
      <c r="Q35" s="386"/>
      <c r="R35" s="386"/>
      <c r="S35" s="386"/>
      <c r="T35" s="386"/>
      <c r="U35" s="386"/>
      <c r="V35" s="386"/>
      <c r="W35" s="386"/>
      <c r="X35" s="387"/>
      <c r="Y35" s="393"/>
      <c r="Z35" s="394"/>
      <c r="AA35" s="395"/>
      <c r="AB35" s="399"/>
      <c r="AC35" s="400"/>
      <c r="AD35" s="401"/>
      <c r="AE35" s="103"/>
      <c r="AF35" s="103"/>
      <c r="AG35" s="103"/>
      <c r="AH35" s="103"/>
      <c r="AI35" s="103"/>
      <c r="AJ35" s="103"/>
      <c r="AK35" s="103"/>
      <c r="AL35" s="103"/>
      <c r="AM35" s="103"/>
      <c r="AN35" s="103"/>
      <c r="AO35" s="103"/>
      <c r="AP35" s="103"/>
      <c r="AQ35" s="407" t="s">
        <v>569</v>
      </c>
      <c r="AR35" s="408"/>
      <c r="AS35" s="409" t="s">
        <v>165</v>
      </c>
      <c r="AT35" s="410"/>
      <c r="AU35" s="411" t="s">
        <v>569</v>
      </c>
      <c r="AV35" s="411"/>
      <c r="AW35" s="386" t="s">
        <v>162</v>
      </c>
      <c r="AX35" s="412"/>
      <c r="AY35">
        <f t="shared" ref="AY35:AY40" si="0">$AY$34</f>
        <v>1</v>
      </c>
    </row>
    <row r="36" spans="1:51" ht="23.25" customHeight="1" x14ac:dyDescent="0.15">
      <c r="A36" s="378"/>
      <c r="B36" s="376"/>
      <c r="C36" s="376"/>
      <c r="D36" s="376"/>
      <c r="E36" s="376"/>
      <c r="F36" s="377"/>
      <c r="G36" s="351" t="s">
        <v>574</v>
      </c>
      <c r="H36" s="352"/>
      <c r="I36" s="352"/>
      <c r="J36" s="352"/>
      <c r="K36" s="352"/>
      <c r="L36" s="352"/>
      <c r="M36" s="352"/>
      <c r="N36" s="352"/>
      <c r="O36" s="353"/>
      <c r="P36" s="205" t="s">
        <v>575</v>
      </c>
      <c r="Q36" s="205"/>
      <c r="R36" s="205"/>
      <c r="S36" s="205"/>
      <c r="T36" s="205"/>
      <c r="U36" s="205"/>
      <c r="V36" s="205"/>
      <c r="W36" s="205"/>
      <c r="X36" s="360"/>
      <c r="Y36" s="74" t="s">
        <v>12</v>
      </c>
      <c r="Z36" s="75"/>
      <c r="AA36" s="76"/>
      <c r="AB36" s="77" t="s">
        <v>219</v>
      </c>
      <c r="AC36" s="77"/>
      <c r="AD36" s="77"/>
      <c r="AE36" s="78">
        <v>49</v>
      </c>
      <c r="AF36" s="79"/>
      <c r="AG36" s="79"/>
      <c r="AH36" s="79"/>
      <c r="AI36" s="78">
        <v>48</v>
      </c>
      <c r="AJ36" s="79"/>
      <c r="AK36" s="79"/>
      <c r="AL36" s="79"/>
      <c r="AM36" s="78">
        <v>46</v>
      </c>
      <c r="AN36" s="79"/>
      <c r="AO36" s="79"/>
      <c r="AP36" s="79"/>
      <c r="AQ36" s="347" t="s">
        <v>569</v>
      </c>
      <c r="AR36" s="348"/>
      <c r="AS36" s="348"/>
      <c r="AT36" s="349"/>
      <c r="AU36" s="79" t="s">
        <v>569</v>
      </c>
      <c r="AV36" s="79"/>
      <c r="AW36" s="79"/>
      <c r="AX36" s="350"/>
      <c r="AY36">
        <f t="shared" si="0"/>
        <v>1</v>
      </c>
    </row>
    <row r="37" spans="1:51" ht="23.25" customHeight="1" x14ac:dyDescent="0.15">
      <c r="A37" s="379"/>
      <c r="B37" s="380"/>
      <c r="C37" s="380"/>
      <c r="D37" s="380"/>
      <c r="E37" s="380"/>
      <c r="F37" s="381"/>
      <c r="G37" s="354"/>
      <c r="H37" s="355"/>
      <c r="I37" s="355"/>
      <c r="J37" s="355"/>
      <c r="K37" s="355"/>
      <c r="L37" s="355"/>
      <c r="M37" s="355"/>
      <c r="N37" s="355"/>
      <c r="O37" s="356"/>
      <c r="P37" s="243"/>
      <c r="Q37" s="243"/>
      <c r="R37" s="243"/>
      <c r="S37" s="243"/>
      <c r="T37" s="243"/>
      <c r="U37" s="243"/>
      <c r="V37" s="243"/>
      <c r="W37" s="243"/>
      <c r="X37" s="361"/>
      <c r="Y37" s="363" t="s">
        <v>50</v>
      </c>
      <c r="Z37" s="364"/>
      <c r="AA37" s="365"/>
      <c r="AB37" s="402" t="s">
        <v>219</v>
      </c>
      <c r="AC37" s="402"/>
      <c r="AD37" s="402"/>
      <c r="AE37" s="78">
        <v>50</v>
      </c>
      <c r="AF37" s="79"/>
      <c r="AG37" s="79"/>
      <c r="AH37" s="79"/>
      <c r="AI37" s="78">
        <v>50</v>
      </c>
      <c r="AJ37" s="79"/>
      <c r="AK37" s="79"/>
      <c r="AL37" s="79"/>
      <c r="AM37" s="78">
        <v>50</v>
      </c>
      <c r="AN37" s="79"/>
      <c r="AO37" s="79"/>
      <c r="AP37" s="79"/>
      <c r="AQ37" s="347" t="s">
        <v>569</v>
      </c>
      <c r="AR37" s="348"/>
      <c r="AS37" s="348"/>
      <c r="AT37" s="349"/>
      <c r="AU37" s="79">
        <v>50</v>
      </c>
      <c r="AV37" s="79"/>
      <c r="AW37" s="79"/>
      <c r="AX37" s="350"/>
      <c r="AY37">
        <f t="shared" si="0"/>
        <v>1</v>
      </c>
    </row>
    <row r="38" spans="1:51" ht="23.25" customHeight="1" x14ac:dyDescent="0.15">
      <c r="A38" s="378"/>
      <c r="B38" s="376"/>
      <c r="C38" s="376"/>
      <c r="D38" s="376"/>
      <c r="E38" s="376"/>
      <c r="F38" s="377"/>
      <c r="G38" s="357"/>
      <c r="H38" s="358"/>
      <c r="I38" s="358"/>
      <c r="J38" s="358"/>
      <c r="K38" s="358"/>
      <c r="L38" s="358"/>
      <c r="M38" s="358"/>
      <c r="N38" s="358"/>
      <c r="O38" s="359"/>
      <c r="P38" s="220"/>
      <c r="Q38" s="220"/>
      <c r="R38" s="220"/>
      <c r="S38" s="220"/>
      <c r="T38" s="220"/>
      <c r="U38" s="220"/>
      <c r="V38" s="220"/>
      <c r="W38" s="220"/>
      <c r="X38" s="362"/>
      <c r="Y38" s="363" t="s">
        <v>13</v>
      </c>
      <c r="Z38" s="364"/>
      <c r="AA38" s="365"/>
      <c r="AB38" s="366" t="s">
        <v>14</v>
      </c>
      <c r="AC38" s="366"/>
      <c r="AD38" s="366"/>
      <c r="AE38" s="78">
        <v>98</v>
      </c>
      <c r="AF38" s="79"/>
      <c r="AG38" s="79"/>
      <c r="AH38" s="79"/>
      <c r="AI38" s="78">
        <v>96</v>
      </c>
      <c r="AJ38" s="79"/>
      <c r="AK38" s="79"/>
      <c r="AL38" s="79"/>
      <c r="AM38" s="78">
        <v>92</v>
      </c>
      <c r="AN38" s="79"/>
      <c r="AO38" s="79"/>
      <c r="AP38" s="79"/>
      <c r="AQ38" s="347" t="s">
        <v>569</v>
      </c>
      <c r="AR38" s="348"/>
      <c r="AS38" s="348"/>
      <c r="AT38" s="349"/>
      <c r="AU38" s="79" t="s">
        <v>569</v>
      </c>
      <c r="AV38" s="79"/>
      <c r="AW38" s="79"/>
      <c r="AX38" s="350"/>
      <c r="AY38">
        <f t="shared" si="0"/>
        <v>1</v>
      </c>
    </row>
    <row r="39" spans="1:51" ht="32.450000000000003" customHeight="1" x14ac:dyDescent="0.15">
      <c r="A39" s="318" t="s">
        <v>228</v>
      </c>
      <c r="B39" s="319"/>
      <c r="C39" s="319"/>
      <c r="D39" s="319"/>
      <c r="E39" s="319"/>
      <c r="F39" s="234"/>
      <c r="G39" s="322" t="s">
        <v>573</v>
      </c>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4"/>
      <c r="AY39">
        <f t="shared" si="0"/>
        <v>1</v>
      </c>
    </row>
    <row r="40" spans="1:51" ht="32.450000000000003" customHeight="1" thickBot="1" x14ac:dyDescent="0.2">
      <c r="A40" s="320"/>
      <c r="B40" s="321"/>
      <c r="C40" s="321"/>
      <c r="D40" s="321"/>
      <c r="E40" s="321"/>
      <c r="F40" s="236"/>
      <c r="G40" s="325"/>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7"/>
      <c r="AY40">
        <f t="shared" si="0"/>
        <v>1</v>
      </c>
    </row>
    <row r="41" spans="1:51" ht="47.25" customHeight="1" x14ac:dyDescent="0.15">
      <c r="A41" s="444" t="s">
        <v>540</v>
      </c>
      <c r="B41" s="445"/>
      <c r="C41" s="445"/>
      <c r="D41" s="445"/>
      <c r="E41" s="445"/>
      <c r="F41" s="446"/>
      <c r="G41" s="447" t="s">
        <v>617</v>
      </c>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9"/>
      <c r="AY41">
        <f>COUNTA($G$41)</f>
        <v>1</v>
      </c>
    </row>
    <row r="42" spans="1:51" ht="31.5" customHeight="1" x14ac:dyDescent="0.15">
      <c r="A42" s="345" t="s">
        <v>541</v>
      </c>
      <c r="B42" s="346"/>
      <c r="C42" s="346"/>
      <c r="D42" s="346"/>
      <c r="E42" s="346"/>
      <c r="F42" s="310"/>
      <c r="G42" s="425" t="s">
        <v>539</v>
      </c>
      <c r="H42" s="426"/>
      <c r="I42" s="426"/>
      <c r="J42" s="426"/>
      <c r="K42" s="426"/>
      <c r="L42" s="426"/>
      <c r="M42" s="426"/>
      <c r="N42" s="426"/>
      <c r="O42" s="426"/>
      <c r="P42" s="427" t="s">
        <v>538</v>
      </c>
      <c r="Q42" s="426"/>
      <c r="R42" s="426"/>
      <c r="S42" s="426"/>
      <c r="T42" s="426"/>
      <c r="U42" s="426"/>
      <c r="V42" s="426"/>
      <c r="W42" s="426"/>
      <c r="X42" s="428"/>
      <c r="Y42" s="429"/>
      <c r="Z42" s="430"/>
      <c r="AA42" s="431"/>
      <c r="AB42" s="317" t="s">
        <v>11</v>
      </c>
      <c r="AC42" s="317"/>
      <c r="AD42" s="317"/>
      <c r="AE42" s="103" t="s">
        <v>383</v>
      </c>
      <c r="AF42" s="103"/>
      <c r="AG42" s="103"/>
      <c r="AH42" s="103"/>
      <c r="AI42" s="103" t="s">
        <v>535</v>
      </c>
      <c r="AJ42" s="103"/>
      <c r="AK42" s="103"/>
      <c r="AL42" s="103"/>
      <c r="AM42" s="103" t="s">
        <v>351</v>
      </c>
      <c r="AN42" s="103"/>
      <c r="AO42" s="103"/>
      <c r="AP42" s="103"/>
      <c r="AQ42" s="314" t="s">
        <v>382</v>
      </c>
      <c r="AR42" s="315"/>
      <c r="AS42" s="315"/>
      <c r="AT42" s="316"/>
      <c r="AU42" s="314" t="s">
        <v>549</v>
      </c>
      <c r="AV42" s="315"/>
      <c r="AW42" s="315"/>
      <c r="AX42" s="330"/>
      <c r="AY42">
        <f>COUNTA($G$43)</f>
        <v>1</v>
      </c>
    </row>
    <row r="43" spans="1:51" ht="23.25" customHeight="1" x14ac:dyDescent="0.15">
      <c r="A43" s="345"/>
      <c r="B43" s="346"/>
      <c r="C43" s="346"/>
      <c r="D43" s="346"/>
      <c r="E43" s="346"/>
      <c r="F43" s="310"/>
      <c r="G43" s="331" t="s">
        <v>618</v>
      </c>
      <c r="H43" s="332"/>
      <c r="I43" s="332"/>
      <c r="J43" s="332"/>
      <c r="K43" s="332"/>
      <c r="L43" s="332"/>
      <c r="M43" s="332"/>
      <c r="N43" s="332"/>
      <c r="O43" s="332"/>
      <c r="P43" s="335" t="s">
        <v>578</v>
      </c>
      <c r="Q43" s="336"/>
      <c r="R43" s="336"/>
      <c r="S43" s="336"/>
      <c r="T43" s="336"/>
      <c r="U43" s="336"/>
      <c r="V43" s="336"/>
      <c r="W43" s="336"/>
      <c r="X43" s="337"/>
      <c r="Y43" s="341" t="s">
        <v>51</v>
      </c>
      <c r="Z43" s="342"/>
      <c r="AA43" s="343"/>
      <c r="AB43" s="344" t="s">
        <v>577</v>
      </c>
      <c r="AC43" s="344"/>
      <c r="AD43" s="344"/>
      <c r="AE43" s="328">
        <v>109253</v>
      </c>
      <c r="AF43" s="328"/>
      <c r="AG43" s="328"/>
      <c r="AH43" s="328"/>
      <c r="AI43" s="328">
        <v>300815</v>
      </c>
      <c r="AJ43" s="328"/>
      <c r="AK43" s="328"/>
      <c r="AL43" s="328"/>
      <c r="AM43" s="328">
        <v>126259</v>
      </c>
      <c r="AN43" s="328"/>
      <c r="AO43" s="328"/>
      <c r="AP43" s="328"/>
      <c r="AQ43" s="329" t="s">
        <v>620</v>
      </c>
      <c r="AR43" s="328"/>
      <c r="AS43" s="328"/>
      <c r="AT43" s="328"/>
      <c r="AU43" s="78" t="s">
        <v>620</v>
      </c>
      <c r="AV43" s="367"/>
      <c r="AW43" s="367"/>
      <c r="AX43" s="368"/>
      <c r="AY43">
        <f>$AY$42</f>
        <v>1</v>
      </c>
    </row>
    <row r="44" spans="1:51" ht="23.25" customHeight="1" thickBot="1" x14ac:dyDescent="0.2">
      <c r="A44" s="320"/>
      <c r="B44" s="321"/>
      <c r="C44" s="321"/>
      <c r="D44" s="321"/>
      <c r="E44" s="321"/>
      <c r="F44" s="236"/>
      <c r="G44" s="333"/>
      <c r="H44" s="334"/>
      <c r="I44" s="334"/>
      <c r="J44" s="334"/>
      <c r="K44" s="334"/>
      <c r="L44" s="334"/>
      <c r="M44" s="334"/>
      <c r="N44" s="334"/>
      <c r="O44" s="334"/>
      <c r="P44" s="338"/>
      <c r="Q44" s="339"/>
      <c r="R44" s="339"/>
      <c r="S44" s="339"/>
      <c r="T44" s="339"/>
      <c r="U44" s="339"/>
      <c r="V44" s="339"/>
      <c r="W44" s="339"/>
      <c r="X44" s="340"/>
      <c r="Y44" s="369" t="s">
        <v>52</v>
      </c>
      <c r="Z44" s="370"/>
      <c r="AA44" s="371"/>
      <c r="AB44" s="344" t="s">
        <v>577</v>
      </c>
      <c r="AC44" s="344"/>
      <c r="AD44" s="344"/>
      <c r="AE44" s="328">
        <v>163000</v>
      </c>
      <c r="AF44" s="328"/>
      <c r="AG44" s="328"/>
      <c r="AH44" s="328"/>
      <c r="AI44" s="328">
        <v>157000</v>
      </c>
      <c r="AJ44" s="328"/>
      <c r="AK44" s="328"/>
      <c r="AL44" s="328"/>
      <c r="AM44" s="328">
        <v>561900</v>
      </c>
      <c r="AN44" s="328"/>
      <c r="AO44" s="328"/>
      <c r="AP44" s="328"/>
      <c r="AQ44" s="328">
        <v>293000</v>
      </c>
      <c r="AR44" s="328"/>
      <c r="AS44" s="328"/>
      <c r="AT44" s="328"/>
      <c r="AU44" s="78" t="s">
        <v>620</v>
      </c>
      <c r="AV44" s="367"/>
      <c r="AW44" s="367"/>
      <c r="AX44" s="368"/>
      <c r="AY44">
        <f>$AY$42</f>
        <v>1</v>
      </c>
    </row>
    <row r="45" spans="1:51" ht="45" customHeight="1" x14ac:dyDescent="0.15">
      <c r="A45" s="222" t="s">
        <v>250</v>
      </c>
      <c r="B45" s="223"/>
      <c r="C45" s="226" t="s">
        <v>166</v>
      </c>
      <c r="D45" s="223"/>
      <c r="E45" s="228" t="s">
        <v>179</v>
      </c>
      <c r="F45" s="229"/>
      <c r="G45" s="230" t="s">
        <v>606</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row>
    <row r="46" spans="1:51" ht="32.25" customHeight="1" x14ac:dyDescent="0.15">
      <c r="A46" s="224"/>
      <c r="B46" s="225"/>
      <c r="C46" s="227"/>
      <c r="D46" s="225"/>
      <c r="E46" s="233" t="s">
        <v>178</v>
      </c>
      <c r="F46" s="234"/>
      <c r="G46" s="535" t="s">
        <v>607</v>
      </c>
      <c r="H46" s="205"/>
      <c r="I46" s="205"/>
      <c r="J46" s="205"/>
      <c r="K46" s="205"/>
      <c r="L46" s="205"/>
      <c r="M46" s="205"/>
      <c r="N46" s="205"/>
      <c r="O46" s="205"/>
      <c r="P46" s="205"/>
      <c r="Q46" s="205"/>
      <c r="R46" s="205"/>
      <c r="S46" s="205"/>
      <c r="T46" s="205"/>
      <c r="U46" s="205"/>
      <c r="V46" s="360"/>
      <c r="W46" s="298" t="s">
        <v>542</v>
      </c>
      <c r="X46" s="299"/>
      <c r="Y46" s="299"/>
      <c r="Z46" s="299"/>
      <c r="AA46" s="300"/>
      <c r="AB46" s="301" t="s">
        <v>605</v>
      </c>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row>
    <row r="47" spans="1:51" ht="21" customHeight="1" x14ac:dyDescent="0.15">
      <c r="A47" s="224"/>
      <c r="B47" s="225"/>
      <c r="C47" s="227"/>
      <c r="D47" s="225"/>
      <c r="E47" s="235"/>
      <c r="F47" s="236"/>
      <c r="G47" s="536"/>
      <c r="H47" s="220"/>
      <c r="I47" s="220"/>
      <c r="J47" s="220"/>
      <c r="K47" s="220"/>
      <c r="L47" s="220"/>
      <c r="M47" s="220"/>
      <c r="N47" s="220"/>
      <c r="O47" s="220"/>
      <c r="P47" s="220"/>
      <c r="Q47" s="220"/>
      <c r="R47" s="220"/>
      <c r="S47" s="220"/>
      <c r="T47" s="220"/>
      <c r="U47" s="220"/>
      <c r="V47" s="362"/>
      <c r="W47" s="304" t="s">
        <v>543</v>
      </c>
      <c r="X47" s="305"/>
      <c r="Y47" s="305"/>
      <c r="Z47" s="305"/>
      <c r="AA47" s="306"/>
      <c r="AB47" s="301" t="s">
        <v>605</v>
      </c>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3"/>
    </row>
    <row r="48" spans="1:51" ht="34.5" customHeight="1" x14ac:dyDescent="0.15">
      <c r="A48" s="224"/>
      <c r="B48" s="225"/>
      <c r="C48" s="307" t="s">
        <v>553</v>
      </c>
      <c r="D48" s="308"/>
      <c r="E48" s="233" t="s">
        <v>246</v>
      </c>
      <c r="F48" s="234"/>
      <c r="G48" s="288" t="s">
        <v>169</v>
      </c>
      <c r="H48" s="289"/>
      <c r="I48" s="289"/>
      <c r="J48" s="311" t="s">
        <v>569</v>
      </c>
      <c r="K48" s="312"/>
      <c r="L48" s="312"/>
      <c r="M48" s="312"/>
      <c r="N48" s="312"/>
      <c r="O48" s="312"/>
      <c r="P48" s="312"/>
      <c r="Q48" s="312"/>
      <c r="R48" s="312"/>
      <c r="S48" s="312"/>
      <c r="T48" s="313"/>
      <c r="U48" s="286" t="s">
        <v>605</v>
      </c>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56"/>
    </row>
    <row r="49" spans="1:51" ht="34.5" customHeight="1" x14ac:dyDescent="0.15">
      <c r="A49" s="224"/>
      <c r="B49" s="225"/>
      <c r="C49" s="227"/>
      <c r="D49" s="225"/>
      <c r="E49" s="309"/>
      <c r="F49" s="310"/>
      <c r="G49" s="288" t="s">
        <v>554</v>
      </c>
      <c r="H49" s="289"/>
      <c r="I49" s="289"/>
      <c r="J49" s="289"/>
      <c r="K49" s="289"/>
      <c r="L49" s="289"/>
      <c r="M49" s="289"/>
      <c r="N49" s="289"/>
      <c r="O49" s="289"/>
      <c r="P49" s="289"/>
      <c r="Q49" s="289"/>
      <c r="R49" s="289"/>
      <c r="S49" s="289"/>
      <c r="T49" s="289"/>
      <c r="U49" s="285" t="s">
        <v>605</v>
      </c>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7"/>
      <c r="AY49" s="56"/>
    </row>
    <row r="50" spans="1:51" ht="34.5" customHeight="1" thickBot="1" x14ac:dyDescent="0.2">
      <c r="A50" s="224"/>
      <c r="B50" s="225"/>
      <c r="C50" s="227"/>
      <c r="D50" s="225"/>
      <c r="E50" s="235"/>
      <c r="F50" s="236"/>
      <c r="G50" s="288" t="s">
        <v>543</v>
      </c>
      <c r="H50" s="289"/>
      <c r="I50" s="289"/>
      <c r="J50" s="289"/>
      <c r="K50" s="289"/>
      <c r="L50" s="289"/>
      <c r="M50" s="289"/>
      <c r="N50" s="289"/>
      <c r="O50" s="289"/>
      <c r="P50" s="289"/>
      <c r="Q50" s="289"/>
      <c r="R50" s="289"/>
      <c r="S50" s="289"/>
      <c r="T50" s="289"/>
      <c r="U50" s="537" t="s">
        <v>605</v>
      </c>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c r="AY50" s="56"/>
    </row>
    <row r="51" spans="1:51" ht="27" customHeight="1" x14ac:dyDescent="0.15">
      <c r="A51" s="290" t="s">
        <v>44</v>
      </c>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2"/>
    </row>
    <row r="52" spans="1:51" ht="27" customHeight="1" x14ac:dyDescent="0.15">
      <c r="A52" s="5"/>
      <c r="B52" s="6"/>
      <c r="C52" s="293" t="s">
        <v>29</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5"/>
      <c r="AD52" s="294" t="s">
        <v>33</v>
      </c>
      <c r="AE52" s="294"/>
      <c r="AF52" s="294"/>
      <c r="AG52" s="296" t="s">
        <v>28</v>
      </c>
      <c r="AH52" s="294"/>
      <c r="AI52" s="294"/>
      <c r="AJ52" s="294"/>
      <c r="AK52" s="294"/>
      <c r="AL52" s="294"/>
      <c r="AM52" s="294"/>
      <c r="AN52" s="294"/>
      <c r="AO52" s="294"/>
      <c r="AP52" s="294"/>
      <c r="AQ52" s="294"/>
      <c r="AR52" s="294"/>
      <c r="AS52" s="294"/>
      <c r="AT52" s="294"/>
      <c r="AU52" s="294"/>
      <c r="AV52" s="294"/>
      <c r="AW52" s="294"/>
      <c r="AX52" s="297"/>
    </row>
    <row r="53" spans="1:51" ht="100.35" customHeight="1" x14ac:dyDescent="0.15">
      <c r="A53" s="260" t="s">
        <v>130</v>
      </c>
      <c r="B53" s="261"/>
      <c r="C53" s="266" t="s">
        <v>131</v>
      </c>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8"/>
      <c r="AD53" s="269" t="s">
        <v>585</v>
      </c>
      <c r="AE53" s="270"/>
      <c r="AF53" s="270"/>
      <c r="AG53" s="271" t="s">
        <v>596</v>
      </c>
      <c r="AH53" s="272"/>
      <c r="AI53" s="272"/>
      <c r="AJ53" s="272"/>
      <c r="AK53" s="272"/>
      <c r="AL53" s="272"/>
      <c r="AM53" s="272"/>
      <c r="AN53" s="272"/>
      <c r="AO53" s="272"/>
      <c r="AP53" s="272"/>
      <c r="AQ53" s="272"/>
      <c r="AR53" s="272"/>
      <c r="AS53" s="272"/>
      <c r="AT53" s="272"/>
      <c r="AU53" s="272"/>
      <c r="AV53" s="272"/>
      <c r="AW53" s="272"/>
      <c r="AX53" s="273"/>
    </row>
    <row r="54" spans="1:51" ht="37.35" customHeight="1" x14ac:dyDescent="0.15">
      <c r="A54" s="262"/>
      <c r="B54" s="263"/>
      <c r="C54" s="274" t="s">
        <v>34</v>
      </c>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193"/>
      <c r="AD54" s="194" t="s">
        <v>585</v>
      </c>
      <c r="AE54" s="195"/>
      <c r="AF54" s="195"/>
      <c r="AG54" s="189" t="s">
        <v>591</v>
      </c>
      <c r="AH54" s="190"/>
      <c r="AI54" s="190"/>
      <c r="AJ54" s="190"/>
      <c r="AK54" s="190"/>
      <c r="AL54" s="190"/>
      <c r="AM54" s="190"/>
      <c r="AN54" s="190"/>
      <c r="AO54" s="190"/>
      <c r="AP54" s="190"/>
      <c r="AQ54" s="190"/>
      <c r="AR54" s="190"/>
      <c r="AS54" s="190"/>
      <c r="AT54" s="190"/>
      <c r="AU54" s="190"/>
      <c r="AV54" s="190"/>
      <c r="AW54" s="190"/>
      <c r="AX54" s="191"/>
    </row>
    <row r="55" spans="1:51" ht="61.35" customHeight="1" x14ac:dyDescent="0.15">
      <c r="A55" s="264"/>
      <c r="B55" s="265"/>
      <c r="C55" s="276" t="s">
        <v>132</v>
      </c>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8"/>
      <c r="AD55" s="214" t="s">
        <v>585</v>
      </c>
      <c r="AE55" s="215"/>
      <c r="AF55" s="215"/>
      <c r="AG55" s="242" t="s">
        <v>592</v>
      </c>
      <c r="AH55" s="243"/>
      <c r="AI55" s="243"/>
      <c r="AJ55" s="243"/>
      <c r="AK55" s="243"/>
      <c r="AL55" s="243"/>
      <c r="AM55" s="243"/>
      <c r="AN55" s="243"/>
      <c r="AO55" s="243"/>
      <c r="AP55" s="243"/>
      <c r="AQ55" s="243"/>
      <c r="AR55" s="243"/>
      <c r="AS55" s="243"/>
      <c r="AT55" s="243"/>
      <c r="AU55" s="243"/>
      <c r="AV55" s="243"/>
      <c r="AW55" s="243"/>
      <c r="AX55" s="244"/>
    </row>
    <row r="56" spans="1:51" ht="27" customHeight="1" x14ac:dyDescent="0.15">
      <c r="A56" s="169" t="s">
        <v>36</v>
      </c>
      <c r="B56" s="237"/>
      <c r="C56" s="239" t="s">
        <v>38</v>
      </c>
      <c r="D56" s="20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1"/>
      <c r="AD56" s="201" t="s">
        <v>593</v>
      </c>
      <c r="AE56" s="202"/>
      <c r="AF56" s="202"/>
      <c r="AG56" s="204" t="s">
        <v>251</v>
      </c>
      <c r="AH56" s="205"/>
      <c r="AI56" s="205"/>
      <c r="AJ56" s="205"/>
      <c r="AK56" s="205"/>
      <c r="AL56" s="205"/>
      <c r="AM56" s="205"/>
      <c r="AN56" s="205"/>
      <c r="AO56" s="205"/>
      <c r="AP56" s="205"/>
      <c r="AQ56" s="205"/>
      <c r="AR56" s="205"/>
      <c r="AS56" s="205"/>
      <c r="AT56" s="205"/>
      <c r="AU56" s="205"/>
      <c r="AV56" s="205"/>
      <c r="AW56" s="205"/>
      <c r="AX56" s="206"/>
    </row>
    <row r="57" spans="1:51" ht="35.25" customHeight="1" x14ac:dyDescent="0.15">
      <c r="A57" s="171"/>
      <c r="B57" s="238"/>
      <c r="C57" s="245"/>
      <c r="D57" s="246"/>
      <c r="E57" s="249" t="s">
        <v>229</v>
      </c>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1"/>
      <c r="AD57" s="194" t="s">
        <v>594</v>
      </c>
      <c r="AE57" s="195"/>
      <c r="AF57" s="252"/>
      <c r="AG57" s="242"/>
      <c r="AH57" s="243"/>
      <c r="AI57" s="243"/>
      <c r="AJ57" s="243"/>
      <c r="AK57" s="243"/>
      <c r="AL57" s="243"/>
      <c r="AM57" s="243"/>
      <c r="AN57" s="243"/>
      <c r="AO57" s="243"/>
      <c r="AP57" s="243"/>
      <c r="AQ57" s="243"/>
      <c r="AR57" s="243"/>
      <c r="AS57" s="243"/>
      <c r="AT57" s="243"/>
      <c r="AU57" s="243"/>
      <c r="AV57" s="243"/>
      <c r="AW57" s="243"/>
      <c r="AX57" s="244"/>
    </row>
    <row r="58" spans="1:51" ht="26.25" customHeight="1" x14ac:dyDescent="0.15">
      <c r="A58" s="171"/>
      <c r="B58" s="238"/>
      <c r="C58" s="247"/>
      <c r="D58" s="248"/>
      <c r="E58" s="253" t="s">
        <v>198</v>
      </c>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5"/>
      <c r="AD58" s="256" t="s">
        <v>594</v>
      </c>
      <c r="AE58" s="257"/>
      <c r="AF58" s="257"/>
      <c r="AG58" s="242"/>
      <c r="AH58" s="243"/>
      <c r="AI58" s="243"/>
      <c r="AJ58" s="243"/>
      <c r="AK58" s="243"/>
      <c r="AL58" s="243"/>
      <c r="AM58" s="243"/>
      <c r="AN58" s="243"/>
      <c r="AO58" s="243"/>
      <c r="AP58" s="243"/>
      <c r="AQ58" s="243"/>
      <c r="AR58" s="243"/>
      <c r="AS58" s="243"/>
      <c r="AT58" s="243"/>
      <c r="AU58" s="243"/>
      <c r="AV58" s="243"/>
      <c r="AW58" s="243"/>
      <c r="AX58" s="244"/>
    </row>
    <row r="59" spans="1:51" ht="26.25" customHeight="1" x14ac:dyDescent="0.15">
      <c r="A59" s="171"/>
      <c r="B59" s="172"/>
      <c r="C59" s="258" t="s">
        <v>39</v>
      </c>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178" t="s">
        <v>593</v>
      </c>
      <c r="AE59" s="179"/>
      <c r="AF59" s="179"/>
      <c r="AG59" s="181" t="s">
        <v>251</v>
      </c>
      <c r="AH59" s="182"/>
      <c r="AI59" s="182"/>
      <c r="AJ59" s="182"/>
      <c r="AK59" s="182"/>
      <c r="AL59" s="182"/>
      <c r="AM59" s="182"/>
      <c r="AN59" s="182"/>
      <c r="AO59" s="182"/>
      <c r="AP59" s="182"/>
      <c r="AQ59" s="182"/>
      <c r="AR59" s="182"/>
      <c r="AS59" s="182"/>
      <c r="AT59" s="182"/>
      <c r="AU59" s="182"/>
      <c r="AV59" s="182"/>
      <c r="AW59" s="182"/>
      <c r="AX59" s="183"/>
    </row>
    <row r="60" spans="1:51" ht="26.25" customHeight="1" x14ac:dyDescent="0.15">
      <c r="A60" s="171"/>
      <c r="B60" s="172"/>
      <c r="C60" s="192" t="s">
        <v>133</v>
      </c>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4" t="s">
        <v>593</v>
      </c>
      <c r="AE60" s="195"/>
      <c r="AF60" s="195"/>
      <c r="AG60" s="189" t="s">
        <v>251</v>
      </c>
      <c r="AH60" s="190"/>
      <c r="AI60" s="190"/>
      <c r="AJ60" s="190"/>
      <c r="AK60" s="190"/>
      <c r="AL60" s="190"/>
      <c r="AM60" s="190"/>
      <c r="AN60" s="190"/>
      <c r="AO60" s="190"/>
      <c r="AP60" s="190"/>
      <c r="AQ60" s="190"/>
      <c r="AR60" s="190"/>
      <c r="AS60" s="190"/>
      <c r="AT60" s="190"/>
      <c r="AU60" s="190"/>
      <c r="AV60" s="190"/>
      <c r="AW60" s="190"/>
      <c r="AX60" s="191"/>
    </row>
    <row r="61" spans="1:51" ht="26.25" customHeight="1" x14ac:dyDescent="0.15">
      <c r="A61" s="171"/>
      <c r="B61" s="172"/>
      <c r="C61" s="192" t="s">
        <v>35</v>
      </c>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4" t="s">
        <v>593</v>
      </c>
      <c r="AE61" s="195"/>
      <c r="AF61" s="195"/>
      <c r="AG61" s="189" t="s">
        <v>251</v>
      </c>
      <c r="AH61" s="190"/>
      <c r="AI61" s="190"/>
      <c r="AJ61" s="190"/>
      <c r="AK61" s="190"/>
      <c r="AL61" s="190"/>
      <c r="AM61" s="190"/>
      <c r="AN61" s="190"/>
      <c r="AO61" s="190"/>
      <c r="AP61" s="190"/>
      <c r="AQ61" s="190"/>
      <c r="AR61" s="190"/>
      <c r="AS61" s="190"/>
      <c r="AT61" s="190"/>
      <c r="AU61" s="190"/>
      <c r="AV61" s="190"/>
      <c r="AW61" s="190"/>
      <c r="AX61" s="191"/>
    </row>
    <row r="62" spans="1:51" ht="40.35" customHeight="1" x14ac:dyDescent="0.15">
      <c r="A62" s="171"/>
      <c r="B62" s="172"/>
      <c r="C62" s="192" t="s">
        <v>40</v>
      </c>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213"/>
      <c r="AD62" s="194" t="s">
        <v>585</v>
      </c>
      <c r="AE62" s="195"/>
      <c r="AF62" s="195"/>
      <c r="AG62" s="189" t="s">
        <v>603</v>
      </c>
      <c r="AH62" s="190"/>
      <c r="AI62" s="190"/>
      <c r="AJ62" s="190"/>
      <c r="AK62" s="190"/>
      <c r="AL62" s="190"/>
      <c r="AM62" s="190"/>
      <c r="AN62" s="190"/>
      <c r="AO62" s="190"/>
      <c r="AP62" s="190"/>
      <c r="AQ62" s="190"/>
      <c r="AR62" s="190"/>
      <c r="AS62" s="190"/>
      <c r="AT62" s="190"/>
      <c r="AU62" s="190"/>
      <c r="AV62" s="190"/>
      <c r="AW62" s="190"/>
      <c r="AX62" s="191"/>
    </row>
    <row r="63" spans="1:51" ht="26.25" customHeight="1" x14ac:dyDescent="0.15">
      <c r="A63" s="171"/>
      <c r="B63" s="172"/>
      <c r="C63" s="192" t="s">
        <v>206</v>
      </c>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213"/>
      <c r="AD63" s="214" t="s">
        <v>593</v>
      </c>
      <c r="AE63" s="215"/>
      <c r="AF63" s="215"/>
      <c r="AG63" s="216" t="s">
        <v>251</v>
      </c>
      <c r="AH63" s="217"/>
      <c r="AI63" s="217"/>
      <c r="AJ63" s="217"/>
      <c r="AK63" s="217"/>
      <c r="AL63" s="217"/>
      <c r="AM63" s="217"/>
      <c r="AN63" s="217"/>
      <c r="AO63" s="217"/>
      <c r="AP63" s="217"/>
      <c r="AQ63" s="217"/>
      <c r="AR63" s="217"/>
      <c r="AS63" s="217"/>
      <c r="AT63" s="217"/>
      <c r="AU63" s="217"/>
      <c r="AV63" s="217"/>
      <c r="AW63" s="217"/>
      <c r="AX63" s="218"/>
    </row>
    <row r="64" spans="1:51" ht="40.35" customHeight="1" x14ac:dyDescent="0.15">
      <c r="A64" s="171"/>
      <c r="B64" s="172"/>
      <c r="C64" s="279" t="s">
        <v>207</v>
      </c>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1"/>
      <c r="AD64" s="194" t="s">
        <v>585</v>
      </c>
      <c r="AE64" s="195"/>
      <c r="AF64" s="252"/>
      <c r="AG64" s="189" t="s">
        <v>602</v>
      </c>
      <c r="AH64" s="190"/>
      <c r="AI64" s="190"/>
      <c r="AJ64" s="190"/>
      <c r="AK64" s="190"/>
      <c r="AL64" s="190"/>
      <c r="AM64" s="190"/>
      <c r="AN64" s="190"/>
      <c r="AO64" s="190"/>
      <c r="AP64" s="190"/>
      <c r="AQ64" s="190"/>
      <c r="AR64" s="190"/>
      <c r="AS64" s="190"/>
      <c r="AT64" s="190"/>
      <c r="AU64" s="190"/>
      <c r="AV64" s="190"/>
      <c r="AW64" s="190"/>
      <c r="AX64" s="191"/>
    </row>
    <row r="65" spans="1:50" ht="26.25" customHeight="1" x14ac:dyDescent="0.15">
      <c r="A65" s="173"/>
      <c r="B65" s="174"/>
      <c r="C65" s="282" t="s">
        <v>199</v>
      </c>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4"/>
      <c r="AD65" s="207" t="s">
        <v>593</v>
      </c>
      <c r="AE65" s="208"/>
      <c r="AF65" s="209"/>
      <c r="AG65" s="210" t="s">
        <v>251</v>
      </c>
      <c r="AH65" s="211"/>
      <c r="AI65" s="211"/>
      <c r="AJ65" s="211"/>
      <c r="AK65" s="211"/>
      <c r="AL65" s="211"/>
      <c r="AM65" s="211"/>
      <c r="AN65" s="211"/>
      <c r="AO65" s="211"/>
      <c r="AP65" s="211"/>
      <c r="AQ65" s="211"/>
      <c r="AR65" s="211"/>
      <c r="AS65" s="211"/>
      <c r="AT65" s="211"/>
      <c r="AU65" s="211"/>
      <c r="AV65" s="211"/>
      <c r="AW65" s="211"/>
      <c r="AX65" s="212"/>
    </row>
    <row r="66" spans="1:50" ht="86.1" customHeight="1" x14ac:dyDescent="0.15">
      <c r="A66" s="169" t="s">
        <v>37</v>
      </c>
      <c r="B66" s="170"/>
      <c r="C66" s="175" t="s">
        <v>200</v>
      </c>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7"/>
      <c r="AD66" s="178" t="s">
        <v>585</v>
      </c>
      <c r="AE66" s="179"/>
      <c r="AF66" s="180"/>
      <c r="AG66" s="181" t="s">
        <v>604</v>
      </c>
      <c r="AH66" s="182"/>
      <c r="AI66" s="182"/>
      <c r="AJ66" s="182"/>
      <c r="AK66" s="182"/>
      <c r="AL66" s="182"/>
      <c r="AM66" s="182"/>
      <c r="AN66" s="182"/>
      <c r="AO66" s="182"/>
      <c r="AP66" s="182"/>
      <c r="AQ66" s="182"/>
      <c r="AR66" s="182"/>
      <c r="AS66" s="182"/>
      <c r="AT66" s="182"/>
      <c r="AU66" s="182"/>
      <c r="AV66" s="182"/>
      <c r="AW66" s="182"/>
      <c r="AX66" s="183"/>
    </row>
    <row r="67" spans="1:50" ht="35.25" customHeight="1" x14ac:dyDescent="0.15">
      <c r="A67" s="171"/>
      <c r="B67" s="172"/>
      <c r="C67" s="184" t="s">
        <v>42</v>
      </c>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6"/>
      <c r="AD67" s="187" t="s">
        <v>593</v>
      </c>
      <c r="AE67" s="188"/>
      <c r="AF67" s="188"/>
      <c r="AG67" s="189" t="s">
        <v>251</v>
      </c>
      <c r="AH67" s="190"/>
      <c r="AI67" s="190"/>
      <c r="AJ67" s="190"/>
      <c r="AK67" s="190"/>
      <c r="AL67" s="190"/>
      <c r="AM67" s="190"/>
      <c r="AN67" s="190"/>
      <c r="AO67" s="190"/>
      <c r="AP67" s="190"/>
      <c r="AQ67" s="190"/>
      <c r="AR67" s="190"/>
      <c r="AS67" s="190"/>
      <c r="AT67" s="190"/>
      <c r="AU67" s="190"/>
      <c r="AV67" s="190"/>
      <c r="AW67" s="190"/>
      <c r="AX67" s="191"/>
    </row>
    <row r="68" spans="1:50" ht="53.1" customHeight="1" x14ac:dyDescent="0.15">
      <c r="A68" s="171"/>
      <c r="B68" s="172"/>
      <c r="C68" s="192" t="s">
        <v>167</v>
      </c>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4" t="s">
        <v>595</v>
      </c>
      <c r="AE68" s="195"/>
      <c r="AF68" s="195"/>
      <c r="AG68" s="189" t="s">
        <v>600</v>
      </c>
      <c r="AH68" s="190"/>
      <c r="AI68" s="190"/>
      <c r="AJ68" s="190"/>
      <c r="AK68" s="190"/>
      <c r="AL68" s="190"/>
      <c r="AM68" s="190"/>
      <c r="AN68" s="190"/>
      <c r="AO68" s="190"/>
      <c r="AP68" s="190"/>
      <c r="AQ68" s="190"/>
      <c r="AR68" s="190"/>
      <c r="AS68" s="190"/>
      <c r="AT68" s="190"/>
      <c r="AU68" s="190"/>
      <c r="AV68" s="190"/>
      <c r="AW68" s="190"/>
      <c r="AX68" s="191"/>
    </row>
    <row r="69" spans="1:50" ht="27" customHeight="1" x14ac:dyDescent="0.15">
      <c r="A69" s="173"/>
      <c r="B69" s="174"/>
      <c r="C69" s="192" t="s">
        <v>41</v>
      </c>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4" t="s">
        <v>593</v>
      </c>
      <c r="AE69" s="195"/>
      <c r="AF69" s="195"/>
      <c r="AG69" s="219" t="s">
        <v>251</v>
      </c>
      <c r="AH69" s="220"/>
      <c r="AI69" s="220"/>
      <c r="AJ69" s="220"/>
      <c r="AK69" s="220"/>
      <c r="AL69" s="220"/>
      <c r="AM69" s="220"/>
      <c r="AN69" s="220"/>
      <c r="AO69" s="220"/>
      <c r="AP69" s="220"/>
      <c r="AQ69" s="220"/>
      <c r="AR69" s="220"/>
      <c r="AS69" s="220"/>
      <c r="AT69" s="220"/>
      <c r="AU69" s="220"/>
      <c r="AV69" s="220"/>
      <c r="AW69" s="220"/>
      <c r="AX69" s="221"/>
    </row>
    <row r="70" spans="1:50" ht="41.25" customHeight="1" x14ac:dyDescent="0.15">
      <c r="A70" s="196" t="s">
        <v>54</v>
      </c>
      <c r="B70" s="197"/>
      <c r="C70" s="198" t="s">
        <v>134</v>
      </c>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200"/>
      <c r="AD70" s="201" t="s">
        <v>593</v>
      </c>
      <c r="AE70" s="202"/>
      <c r="AF70" s="203"/>
      <c r="AG70" s="204" t="s">
        <v>620</v>
      </c>
      <c r="AH70" s="205"/>
      <c r="AI70" s="205"/>
      <c r="AJ70" s="205"/>
      <c r="AK70" s="205"/>
      <c r="AL70" s="205"/>
      <c r="AM70" s="205"/>
      <c r="AN70" s="205"/>
      <c r="AO70" s="205"/>
      <c r="AP70" s="205"/>
      <c r="AQ70" s="205"/>
      <c r="AR70" s="205"/>
      <c r="AS70" s="205"/>
      <c r="AT70" s="205"/>
      <c r="AU70" s="205"/>
      <c r="AV70" s="205"/>
      <c r="AW70" s="205"/>
      <c r="AX70" s="206"/>
    </row>
    <row r="71" spans="1:50" ht="53.45" customHeight="1" x14ac:dyDescent="0.15">
      <c r="A71" s="169" t="s">
        <v>45</v>
      </c>
      <c r="B71" s="609"/>
      <c r="C71" s="118" t="s">
        <v>49</v>
      </c>
      <c r="D71" s="450"/>
      <c r="E71" s="450"/>
      <c r="F71" s="451"/>
      <c r="G71" s="612" t="s">
        <v>609</v>
      </c>
      <c r="H71" s="612"/>
      <c r="I71" s="612"/>
      <c r="J71" s="612"/>
      <c r="K71" s="612"/>
      <c r="L71" s="612"/>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3"/>
    </row>
    <row r="72" spans="1:50" ht="53.45" customHeight="1" thickBot="1" x14ac:dyDescent="0.2">
      <c r="A72" s="610"/>
      <c r="B72" s="611"/>
      <c r="C72" s="614" t="s">
        <v>53</v>
      </c>
      <c r="D72" s="615"/>
      <c r="E72" s="615"/>
      <c r="F72" s="616"/>
      <c r="G72" s="617" t="s">
        <v>608</v>
      </c>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7"/>
      <c r="AK72" s="617"/>
      <c r="AL72" s="617"/>
      <c r="AM72" s="617"/>
      <c r="AN72" s="617"/>
      <c r="AO72" s="617"/>
      <c r="AP72" s="617"/>
      <c r="AQ72" s="617"/>
      <c r="AR72" s="617"/>
      <c r="AS72" s="617"/>
      <c r="AT72" s="617"/>
      <c r="AU72" s="617"/>
      <c r="AV72" s="617"/>
      <c r="AW72" s="617"/>
      <c r="AX72" s="618"/>
    </row>
    <row r="73" spans="1:50" ht="24" customHeight="1" x14ac:dyDescent="0.15">
      <c r="A73" s="599" t="s">
        <v>30</v>
      </c>
      <c r="B73" s="600"/>
      <c r="C73" s="600"/>
      <c r="D73" s="600"/>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00"/>
      <c r="AL73" s="600"/>
      <c r="AM73" s="600"/>
      <c r="AN73" s="600"/>
      <c r="AO73" s="600"/>
      <c r="AP73" s="600"/>
      <c r="AQ73" s="600"/>
      <c r="AR73" s="600"/>
      <c r="AS73" s="600"/>
      <c r="AT73" s="600"/>
      <c r="AU73" s="600"/>
      <c r="AV73" s="600"/>
      <c r="AW73" s="600"/>
      <c r="AX73" s="601"/>
    </row>
    <row r="74" spans="1:50" ht="67.5" customHeight="1" thickBot="1" x14ac:dyDescent="0.2">
      <c r="A74" s="602" t="s">
        <v>621</v>
      </c>
      <c r="B74" s="603"/>
      <c r="C74" s="603"/>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3"/>
      <c r="AL74" s="603"/>
      <c r="AM74" s="603"/>
      <c r="AN74" s="603"/>
      <c r="AO74" s="603"/>
      <c r="AP74" s="603"/>
      <c r="AQ74" s="603"/>
      <c r="AR74" s="603"/>
      <c r="AS74" s="603"/>
      <c r="AT74" s="603"/>
      <c r="AU74" s="603"/>
      <c r="AV74" s="603"/>
      <c r="AW74" s="603"/>
      <c r="AX74" s="604"/>
    </row>
    <row r="75" spans="1:50" ht="24.75" customHeight="1" x14ac:dyDescent="0.15">
      <c r="A75" s="605" t="s">
        <v>31</v>
      </c>
      <c r="B75" s="606"/>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7"/>
    </row>
    <row r="76" spans="1:50" ht="67.5" customHeight="1" thickBot="1" x14ac:dyDescent="0.2">
      <c r="A76" s="151" t="s">
        <v>129</v>
      </c>
      <c r="B76" s="152"/>
      <c r="C76" s="152"/>
      <c r="D76" s="152"/>
      <c r="E76" s="153"/>
      <c r="F76" s="608" t="s">
        <v>622</v>
      </c>
      <c r="G76" s="603"/>
      <c r="H76" s="603"/>
      <c r="I76" s="603"/>
      <c r="J76" s="603"/>
      <c r="K76" s="603"/>
      <c r="L76" s="603"/>
      <c r="M76" s="603"/>
      <c r="N76" s="603"/>
      <c r="O76" s="603"/>
      <c r="P76" s="603"/>
      <c r="Q76" s="603"/>
      <c r="R76" s="603"/>
      <c r="S76" s="603"/>
      <c r="T76" s="603"/>
      <c r="U76" s="603"/>
      <c r="V76" s="603"/>
      <c r="W76" s="603"/>
      <c r="X76" s="603"/>
      <c r="Y76" s="603"/>
      <c r="Z76" s="603"/>
      <c r="AA76" s="603"/>
      <c r="AB76" s="603"/>
      <c r="AC76" s="603"/>
      <c r="AD76" s="603"/>
      <c r="AE76" s="603"/>
      <c r="AF76" s="603"/>
      <c r="AG76" s="603"/>
      <c r="AH76" s="603"/>
      <c r="AI76" s="603"/>
      <c r="AJ76" s="603"/>
      <c r="AK76" s="603"/>
      <c r="AL76" s="603"/>
      <c r="AM76" s="603"/>
      <c r="AN76" s="603"/>
      <c r="AO76" s="603"/>
      <c r="AP76" s="603"/>
      <c r="AQ76" s="603"/>
      <c r="AR76" s="603"/>
      <c r="AS76" s="603"/>
      <c r="AT76" s="603"/>
      <c r="AU76" s="603"/>
      <c r="AV76" s="603"/>
      <c r="AW76" s="603"/>
      <c r="AX76" s="604"/>
    </row>
    <row r="77" spans="1:50" ht="24.75" customHeight="1" x14ac:dyDescent="0.15">
      <c r="A77" s="605" t="s">
        <v>43</v>
      </c>
      <c r="B77" s="606"/>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06"/>
      <c r="AL77" s="606"/>
      <c r="AM77" s="606"/>
      <c r="AN77" s="606"/>
      <c r="AO77" s="606"/>
      <c r="AP77" s="606"/>
      <c r="AQ77" s="606"/>
      <c r="AR77" s="606"/>
      <c r="AS77" s="606"/>
      <c r="AT77" s="606"/>
      <c r="AU77" s="606"/>
      <c r="AV77" s="606"/>
      <c r="AW77" s="606"/>
      <c r="AX77" s="607"/>
    </row>
    <row r="78" spans="1:50" ht="141.75" customHeight="1" thickBot="1" x14ac:dyDescent="0.2">
      <c r="A78" s="151" t="s">
        <v>129</v>
      </c>
      <c r="B78" s="152"/>
      <c r="C78" s="152"/>
      <c r="D78" s="152"/>
      <c r="E78" s="153"/>
      <c r="F78" s="154" t="s">
        <v>623</v>
      </c>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6"/>
    </row>
    <row r="79" spans="1:50" ht="24.75" customHeight="1" x14ac:dyDescent="0.15">
      <c r="A79" s="157" t="s">
        <v>32</v>
      </c>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9"/>
    </row>
    <row r="80" spans="1:50" ht="67.5" customHeight="1" thickBot="1" x14ac:dyDescent="0.2">
      <c r="A80" s="160" t="s">
        <v>620</v>
      </c>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2"/>
    </row>
    <row r="81" spans="1:52" ht="24.75" customHeight="1" x14ac:dyDescent="0.15">
      <c r="A81" s="163" t="s">
        <v>209</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5"/>
      <c r="AZ81" s="10"/>
    </row>
    <row r="82" spans="1:52" ht="24.75" customHeight="1" x14ac:dyDescent="0.15">
      <c r="A82" s="166" t="s">
        <v>244</v>
      </c>
      <c r="B82" s="167"/>
      <c r="C82" s="167"/>
      <c r="D82" s="168"/>
      <c r="E82" s="147" t="s">
        <v>569</v>
      </c>
      <c r="F82" s="148"/>
      <c r="G82" s="148"/>
      <c r="H82" s="148"/>
      <c r="I82" s="148"/>
      <c r="J82" s="148"/>
      <c r="K82" s="148"/>
      <c r="L82" s="148"/>
      <c r="M82" s="148"/>
      <c r="N82" s="148"/>
      <c r="O82" s="148"/>
      <c r="P82" s="149"/>
      <c r="Q82" s="147"/>
      <c r="R82" s="148"/>
      <c r="S82" s="148"/>
      <c r="T82" s="148"/>
      <c r="U82" s="148"/>
      <c r="V82" s="148"/>
      <c r="W82" s="148"/>
      <c r="X82" s="148"/>
      <c r="Y82" s="148"/>
      <c r="Z82" s="148"/>
      <c r="AA82" s="148"/>
      <c r="AB82" s="149"/>
      <c r="AC82" s="147"/>
      <c r="AD82" s="148"/>
      <c r="AE82" s="148"/>
      <c r="AF82" s="148"/>
      <c r="AG82" s="148"/>
      <c r="AH82" s="148"/>
      <c r="AI82" s="148"/>
      <c r="AJ82" s="148"/>
      <c r="AK82" s="148"/>
      <c r="AL82" s="148"/>
      <c r="AM82" s="148"/>
      <c r="AN82" s="149"/>
      <c r="AO82" s="147"/>
      <c r="AP82" s="148"/>
      <c r="AQ82" s="148"/>
      <c r="AR82" s="148"/>
      <c r="AS82" s="148"/>
      <c r="AT82" s="148"/>
      <c r="AU82" s="148"/>
      <c r="AV82" s="148"/>
      <c r="AW82" s="148"/>
      <c r="AX82" s="150"/>
      <c r="AY82" s="60"/>
    </row>
    <row r="83" spans="1:52" ht="24.75" customHeight="1" x14ac:dyDescent="0.15">
      <c r="A83" s="102" t="s">
        <v>243</v>
      </c>
      <c r="B83" s="102"/>
      <c r="C83" s="102"/>
      <c r="D83" s="102"/>
      <c r="E83" s="147" t="s">
        <v>569</v>
      </c>
      <c r="F83" s="148"/>
      <c r="G83" s="148"/>
      <c r="H83" s="148"/>
      <c r="I83" s="148"/>
      <c r="J83" s="148"/>
      <c r="K83" s="148"/>
      <c r="L83" s="148"/>
      <c r="M83" s="148"/>
      <c r="N83" s="148"/>
      <c r="O83" s="148"/>
      <c r="P83" s="149"/>
      <c r="Q83" s="147"/>
      <c r="R83" s="148"/>
      <c r="S83" s="148"/>
      <c r="T83" s="148"/>
      <c r="U83" s="148"/>
      <c r="V83" s="148"/>
      <c r="W83" s="148"/>
      <c r="X83" s="148"/>
      <c r="Y83" s="148"/>
      <c r="Z83" s="148"/>
      <c r="AA83" s="148"/>
      <c r="AB83" s="149"/>
      <c r="AC83" s="147"/>
      <c r="AD83" s="148"/>
      <c r="AE83" s="148"/>
      <c r="AF83" s="148"/>
      <c r="AG83" s="148"/>
      <c r="AH83" s="148"/>
      <c r="AI83" s="148"/>
      <c r="AJ83" s="148"/>
      <c r="AK83" s="148"/>
      <c r="AL83" s="148"/>
      <c r="AM83" s="148"/>
      <c r="AN83" s="149"/>
      <c r="AO83" s="147"/>
      <c r="AP83" s="148"/>
      <c r="AQ83" s="148"/>
      <c r="AR83" s="148"/>
      <c r="AS83" s="148"/>
      <c r="AT83" s="148"/>
      <c r="AU83" s="148"/>
      <c r="AV83" s="148"/>
      <c r="AW83" s="148"/>
      <c r="AX83" s="150"/>
    </row>
    <row r="84" spans="1:52" ht="24.75" customHeight="1" x14ac:dyDescent="0.15">
      <c r="A84" s="102" t="s">
        <v>242</v>
      </c>
      <c r="B84" s="102"/>
      <c r="C84" s="102"/>
      <c r="D84" s="102"/>
      <c r="E84" s="147" t="s">
        <v>579</v>
      </c>
      <c r="F84" s="148"/>
      <c r="G84" s="148"/>
      <c r="H84" s="148"/>
      <c r="I84" s="148"/>
      <c r="J84" s="148"/>
      <c r="K84" s="148"/>
      <c r="L84" s="148"/>
      <c r="M84" s="148"/>
      <c r="N84" s="148"/>
      <c r="O84" s="148"/>
      <c r="P84" s="149"/>
      <c r="Q84" s="147"/>
      <c r="R84" s="148"/>
      <c r="S84" s="148"/>
      <c r="T84" s="148"/>
      <c r="U84" s="148"/>
      <c r="V84" s="148"/>
      <c r="W84" s="148"/>
      <c r="X84" s="148"/>
      <c r="Y84" s="148"/>
      <c r="Z84" s="148"/>
      <c r="AA84" s="148"/>
      <c r="AB84" s="149"/>
      <c r="AC84" s="147"/>
      <c r="AD84" s="148"/>
      <c r="AE84" s="148"/>
      <c r="AF84" s="148"/>
      <c r="AG84" s="148"/>
      <c r="AH84" s="148"/>
      <c r="AI84" s="148"/>
      <c r="AJ84" s="148"/>
      <c r="AK84" s="148"/>
      <c r="AL84" s="148"/>
      <c r="AM84" s="148"/>
      <c r="AN84" s="149"/>
      <c r="AO84" s="147"/>
      <c r="AP84" s="148"/>
      <c r="AQ84" s="148"/>
      <c r="AR84" s="148"/>
      <c r="AS84" s="148"/>
      <c r="AT84" s="148"/>
      <c r="AU84" s="148"/>
      <c r="AV84" s="148"/>
      <c r="AW84" s="148"/>
      <c r="AX84" s="150"/>
    </row>
    <row r="85" spans="1:52" ht="24.75" customHeight="1" x14ac:dyDescent="0.15">
      <c r="A85" s="102" t="s">
        <v>241</v>
      </c>
      <c r="B85" s="102"/>
      <c r="C85" s="102"/>
      <c r="D85" s="102"/>
      <c r="E85" s="147" t="s">
        <v>580</v>
      </c>
      <c r="F85" s="148"/>
      <c r="G85" s="148"/>
      <c r="H85" s="148"/>
      <c r="I85" s="148"/>
      <c r="J85" s="148"/>
      <c r="K85" s="148"/>
      <c r="L85" s="148"/>
      <c r="M85" s="148"/>
      <c r="N85" s="148"/>
      <c r="O85" s="148"/>
      <c r="P85" s="149"/>
      <c r="Q85" s="147"/>
      <c r="R85" s="148"/>
      <c r="S85" s="148"/>
      <c r="T85" s="148"/>
      <c r="U85" s="148"/>
      <c r="V85" s="148"/>
      <c r="W85" s="148"/>
      <c r="X85" s="148"/>
      <c r="Y85" s="148"/>
      <c r="Z85" s="148"/>
      <c r="AA85" s="148"/>
      <c r="AB85" s="149"/>
      <c r="AC85" s="147"/>
      <c r="AD85" s="148"/>
      <c r="AE85" s="148"/>
      <c r="AF85" s="148"/>
      <c r="AG85" s="148"/>
      <c r="AH85" s="148"/>
      <c r="AI85" s="148"/>
      <c r="AJ85" s="148"/>
      <c r="AK85" s="148"/>
      <c r="AL85" s="148"/>
      <c r="AM85" s="148"/>
      <c r="AN85" s="149"/>
      <c r="AO85" s="147"/>
      <c r="AP85" s="148"/>
      <c r="AQ85" s="148"/>
      <c r="AR85" s="148"/>
      <c r="AS85" s="148"/>
      <c r="AT85" s="148"/>
      <c r="AU85" s="148"/>
      <c r="AV85" s="148"/>
      <c r="AW85" s="148"/>
      <c r="AX85" s="150"/>
    </row>
    <row r="86" spans="1:52" ht="24.75" customHeight="1" x14ac:dyDescent="0.15">
      <c r="A86" s="102" t="s">
        <v>240</v>
      </c>
      <c r="B86" s="102"/>
      <c r="C86" s="102"/>
      <c r="D86" s="102"/>
      <c r="E86" s="147" t="s">
        <v>581</v>
      </c>
      <c r="F86" s="148"/>
      <c r="G86" s="148"/>
      <c r="H86" s="148"/>
      <c r="I86" s="148"/>
      <c r="J86" s="148"/>
      <c r="K86" s="148"/>
      <c r="L86" s="148"/>
      <c r="M86" s="148"/>
      <c r="N86" s="148"/>
      <c r="O86" s="148"/>
      <c r="P86" s="149"/>
      <c r="Q86" s="147"/>
      <c r="R86" s="148"/>
      <c r="S86" s="148"/>
      <c r="T86" s="148"/>
      <c r="U86" s="148"/>
      <c r="V86" s="148"/>
      <c r="W86" s="148"/>
      <c r="X86" s="148"/>
      <c r="Y86" s="148"/>
      <c r="Z86" s="148"/>
      <c r="AA86" s="148"/>
      <c r="AB86" s="149"/>
      <c r="AC86" s="147"/>
      <c r="AD86" s="148"/>
      <c r="AE86" s="148"/>
      <c r="AF86" s="148"/>
      <c r="AG86" s="148"/>
      <c r="AH86" s="148"/>
      <c r="AI86" s="148"/>
      <c r="AJ86" s="148"/>
      <c r="AK86" s="148"/>
      <c r="AL86" s="148"/>
      <c r="AM86" s="148"/>
      <c r="AN86" s="149"/>
      <c r="AO86" s="147"/>
      <c r="AP86" s="148"/>
      <c r="AQ86" s="148"/>
      <c r="AR86" s="148"/>
      <c r="AS86" s="148"/>
      <c r="AT86" s="148"/>
      <c r="AU86" s="148"/>
      <c r="AV86" s="148"/>
      <c r="AW86" s="148"/>
      <c r="AX86" s="150"/>
    </row>
    <row r="87" spans="1:52" ht="24.75" customHeight="1" x14ac:dyDescent="0.15">
      <c r="A87" s="102" t="s">
        <v>239</v>
      </c>
      <c r="B87" s="102"/>
      <c r="C87" s="102"/>
      <c r="D87" s="102"/>
      <c r="E87" s="147" t="s">
        <v>582</v>
      </c>
      <c r="F87" s="148"/>
      <c r="G87" s="148"/>
      <c r="H87" s="148"/>
      <c r="I87" s="148"/>
      <c r="J87" s="148"/>
      <c r="K87" s="148"/>
      <c r="L87" s="148"/>
      <c r="M87" s="148"/>
      <c r="N87" s="148"/>
      <c r="O87" s="148"/>
      <c r="P87" s="149"/>
      <c r="Q87" s="147"/>
      <c r="R87" s="148"/>
      <c r="S87" s="148"/>
      <c r="T87" s="148"/>
      <c r="U87" s="148"/>
      <c r="V87" s="148"/>
      <c r="W87" s="148"/>
      <c r="X87" s="148"/>
      <c r="Y87" s="148"/>
      <c r="Z87" s="148"/>
      <c r="AA87" s="148"/>
      <c r="AB87" s="149"/>
      <c r="AC87" s="147"/>
      <c r="AD87" s="148"/>
      <c r="AE87" s="148"/>
      <c r="AF87" s="148"/>
      <c r="AG87" s="148"/>
      <c r="AH87" s="148"/>
      <c r="AI87" s="148"/>
      <c r="AJ87" s="148"/>
      <c r="AK87" s="148"/>
      <c r="AL87" s="148"/>
      <c r="AM87" s="148"/>
      <c r="AN87" s="149"/>
      <c r="AO87" s="147"/>
      <c r="AP87" s="148"/>
      <c r="AQ87" s="148"/>
      <c r="AR87" s="148"/>
      <c r="AS87" s="148"/>
      <c r="AT87" s="148"/>
      <c r="AU87" s="148"/>
      <c r="AV87" s="148"/>
      <c r="AW87" s="148"/>
      <c r="AX87" s="150"/>
    </row>
    <row r="88" spans="1:52" ht="24.75" customHeight="1" x14ac:dyDescent="0.15">
      <c r="A88" s="102" t="s">
        <v>238</v>
      </c>
      <c r="B88" s="102"/>
      <c r="C88" s="102"/>
      <c r="D88" s="102"/>
      <c r="E88" s="147" t="s">
        <v>583</v>
      </c>
      <c r="F88" s="148"/>
      <c r="G88" s="148"/>
      <c r="H88" s="148"/>
      <c r="I88" s="148"/>
      <c r="J88" s="148"/>
      <c r="K88" s="148"/>
      <c r="L88" s="148"/>
      <c r="M88" s="148"/>
      <c r="N88" s="148"/>
      <c r="O88" s="148"/>
      <c r="P88" s="149"/>
      <c r="Q88" s="147"/>
      <c r="R88" s="148"/>
      <c r="S88" s="148"/>
      <c r="T88" s="148"/>
      <c r="U88" s="148"/>
      <c r="V88" s="148"/>
      <c r="W88" s="148"/>
      <c r="X88" s="148"/>
      <c r="Y88" s="148"/>
      <c r="Z88" s="148"/>
      <c r="AA88" s="148"/>
      <c r="AB88" s="149"/>
      <c r="AC88" s="147"/>
      <c r="AD88" s="148"/>
      <c r="AE88" s="148"/>
      <c r="AF88" s="148"/>
      <c r="AG88" s="148"/>
      <c r="AH88" s="148"/>
      <c r="AI88" s="148"/>
      <c r="AJ88" s="148"/>
      <c r="AK88" s="148"/>
      <c r="AL88" s="148"/>
      <c r="AM88" s="148"/>
      <c r="AN88" s="149"/>
      <c r="AO88" s="147"/>
      <c r="AP88" s="148"/>
      <c r="AQ88" s="148"/>
      <c r="AR88" s="148"/>
      <c r="AS88" s="148"/>
      <c r="AT88" s="148"/>
      <c r="AU88" s="148"/>
      <c r="AV88" s="148"/>
      <c r="AW88" s="148"/>
      <c r="AX88" s="150"/>
    </row>
    <row r="89" spans="1:52" ht="24.75" customHeight="1" x14ac:dyDescent="0.15">
      <c r="A89" s="102" t="s">
        <v>237</v>
      </c>
      <c r="B89" s="102"/>
      <c r="C89" s="102"/>
      <c r="D89" s="102"/>
      <c r="E89" s="147" t="s">
        <v>584</v>
      </c>
      <c r="F89" s="148"/>
      <c r="G89" s="148"/>
      <c r="H89" s="148"/>
      <c r="I89" s="148"/>
      <c r="J89" s="148"/>
      <c r="K89" s="148"/>
      <c r="L89" s="148"/>
      <c r="M89" s="148"/>
      <c r="N89" s="148"/>
      <c r="O89" s="148"/>
      <c r="P89" s="149"/>
      <c r="Q89" s="147"/>
      <c r="R89" s="148"/>
      <c r="S89" s="148"/>
      <c r="T89" s="148"/>
      <c r="U89" s="148"/>
      <c r="V89" s="148"/>
      <c r="W89" s="148"/>
      <c r="X89" s="148"/>
      <c r="Y89" s="148"/>
      <c r="Z89" s="148"/>
      <c r="AA89" s="148"/>
      <c r="AB89" s="149"/>
      <c r="AC89" s="147"/>
      <c r="AD89" s="148"/>
      <c r="AE89" s="148"/>
      <c r="AF89" s="148"/>
      <c r="AG89" s="148"/>
      <c r="AH89" s="148"/>
      <c r="AI89" s="148"/>
      <c r="AJ89" s="148"/>
      <c r="AK89" s="148"/>
      <c r="AL89" s="148"/>
      <c r="AM89" s="148"/>
      <c r="AN89" s="149"/>
      <c r="AO89" s="147"/>
      <c r="AP89" s="148"/>
      <c r="AQ89" s="148"/>
      <c r="AR89" s="148"/>
      <c r="AS89" s="148"/>
      <c r="AT89" s="148"/>
      <c r="AU89" s="148"/>
      <c r="AV89" s="148"/>
      <c r="AW89" s="148"/>
      <c r="AX89" s="150"/>
    </row>
    <row r="90" spans="1:52" ht="24.75" customHeight="1" x14ac:dyDescent="0.15">
      <c r="A90" s="102" t="s">
        <v>383</v>
      </c>
      <c r="B90" s="102"/>
      <c r="C90" s="102"/>
      <c r="D90" s="102"/>
      <c r="E90" s="70" t="s">
        <v>560</v>
      </c>
      <c r="F90" s="69"/>
      <c r="G90" s="69"/>
      <c r="H90" s="63" t="str">
        <f>IF(E90="","","-")</f>
        <v>-</v>
      </c>
      <c r="I90" s="69"/>
      <c r="J90" s="69"/>
      <c r="K90" s="63" t="str">
        <f>IF(I90="","","-")</f>
        <v/>
      </c>
      <c r="L90" s="71">
        <v>83</v>
      </c>
      <c r="M90" s="71"/>
      <c r="N90" s="63" t="str">
        <f>IF(O90="","","-")</f>
        <v/>
      </c>
      <c r="O90" s="72"/>
      <c r="P90" s="73"/>
      <c r="Q90" s="70"/>
      <c r="R90" s="69"/>
      <c r="S90" s="69"/>
      <c r="T90" s="63" t="str">
        <f>IF(Q90="","","-")</f>
        <v/>
      </c>
      <c r="U90" s="69"/>
      <c r="V90" s="69"/>
      <c r="W90" s="63" t="str">
        <f>IF(U90="","","-")</f>
        <v/>
      </c>
      <c r="X90" s="71"/>
      <c r="Y90" s="71"/>
      <c r="Z90" s="63" t="str">
        <f>IF(AA90="","","-")</f>
        <v/>
      </c>
      <c r="AA90" s="72"/>
      <c r="AB90" s="73"/>
      <c r="AC90" s="70"/>
      <c r="AD90" s="69"/>
      <c r="AE90" s="69"/>
      <c r="AF90" s="63" t="str">
        <f>IF(AC90="","","-")</f>
        <v/>
      </c>
      <c r="AG90" s="69"/>
      <c r="AH90" s="69"/>
      <c r="AI90" s="63" t="str">
        <f>IF(AG90="","","-")</f>
        <v/>
      </c>
      <c r="AJ90" s="71"/>
      <c r="AK90" s="71"/>
      <c r="AL90" s="63" t="str">
        <f>IF(AM90="","","-")</f>
        <v/>
      </c>
      <c r="AM90" s="72"/>
      <c r="AN90" s="73"/>
      <c r="AO90" s="70"/>
      <c r="AP90" s="69"/>
      <c r="AQ90" s="63" t="str">
        <f>IF(AO90="","","-")</f>
        <v/>
      </c>
      <c r="AR90" s="69"/>
      <c r="AS90" s="69"/>
      <c r="AT90" s="63" t="str">
        <f>IF(AR90="","","-")</f>
        <v/>
      </c>
      <c r="AU90" s="71"/>
      <c r="AV90" s="71"/>
      <c r="AW90" s="63" t="str">
        <f>IF(AX90="","","-")</f>
        <v/>
      </c>
      <c r="AX90" s="65"/>
    </row>
    <row r="91" spans="1:52" ht="24.75" customHeight="1" x14ac:dyDescent="0.15">
      <c r="A91" s="102" t="s">
        <v>550</v>
      </c>
      <c r="B91" s="102"/>
      <c r="C91" s="102"/>
      <c r="D91" s="102"/>
      <c r="E91" s="70" t="s">
        <v>560</v>
      </c>
      <c r="F91" s="69"/>
      <c r="G91" s="69"/>
      <c r="H91" s="63"/>
      <c r="I91" s="69"/>
      <c r="J91" s="69"/>
      <c r="K91" s="63"/>
      <c r="L91" s="71">
        <v>82</v>
      </c>
      <c r="M91" s="71"/>
      <c r="N91" s="63" t="str">
        <f>IF(O91="","","-")</f>
        <v/>
      </c>
      <c r="O91" s="72"/>
      <c r="P91" s="73"/>
      <c r="Q91" s="70"/>
      <c r="R91" s="69"/>
      <c r="S91" s="69"/>
      <c r="T91" s="63" t="str">
        <f>IF(Q91="","","-")</f>
        <v/>
      </c>
      <c r="U91" s="69"/>
      <c r="V91" s="69"/>
      <c r="W91" s="63" t="str">
        <f>IF(U91="","","-")</f>
        <v/>
      </c>
      <c r="X91" s="71"/>
      <c r="Y91" s="71"/>
      <c r="Z91" s="63" t="str">
        <f>IF(AA91="","","-")</f>
        <v/>
      </c>
      <c r="AA91" s="72"/>
      <c r="AB91" s="73"/>
      <c r="AC91" s="70"/>
      <c r="AD91" s="69"/>
      <c r="AE91" s="69"/>
      <c r="AF91" s="63" t="str">
        <f>IF(AC91="","","-")</f>
        <v/>
      </c>
      <c r="AG91" s="69"/>
      <c r="AH91" s="69"/>
      <c r="AI91" s="63" t="str">
        <f>IF(AG91="","","-")</f>
        <v/>
      </c>
      <c r="AJ91" s="71"/>
      <c r="AK91" s="71"/>
      <c r="AL91" s="63" t="str">
        <f>IF(AM91="","","-")</f>
        <v/>
      </c>
      <c r="AM91" s="72"/>
      <c r="AN91" s="73"/>
      <c r="AO91" s="70"/>
      <c r="AP91" s="69"/>
      <c r="AQ91" s="63" t="str">
        <f>IF(AO91="","","-")</f>
        <v/>
      </c>
      <c r="AR91" s="69"/>
      <c r="AS91" s="69"/>
      <c r="AT91" s="63" t="str">
        <f>IF(AR91="","","-")</f>
        <v/>
      </c>
      <c r="AU91" s="71"/>
      <c r="AV91" s="71"/>
      <c r="AW91" s="63" t="str">
        <f>IF(AX91="","","-")</f>
        <v/>
      </c>
      <c r="AX91" s="65"/>
    </row>
    <row r="92" spans="1:52" ht="24.75" customHeight="1" x14ac:dyDescent="0.15">
      <c r="A92" s="102" t="s">
        <v>351</v>
      </c>
      <c r="B92" s="102"/>
      <c r="C92" s="102"/>
      <c r="D92" s="102"/>
      <c r="E92" s="67">
        <v>2021</v>
      </c>
      <c r="F92" s="68"/>
      <c r="G92" s="69" t="s">
        <v>586</v>
      </c>
      <c r="H92" s="69"/>
      <c r="I92" s="69"/>
      <c r="J92" s="68">
        <v>20</v>
      </c>
      <c r="K92" s="68"/>
      <c r="L92" s="71">
        <v>93</v>
      </c>
      <c r="M92" s="71"/>
      <c r="N92" s="71"/>
      <c r="O92" s="68"/>
      <c r="P92" s="68"/>
      <c r="Q92" s="67"/>
      <c r="R92" s="68"/>
      <c r="S92" s="69"/>
      <c r="T92" s="69"/>
      <c r="U92" s="69"/>
      <c r="V92" s="68"/>
      <c r="W92" s="68"/>
      <c r="X92" s="71"/>
      <c r="Y92" s="71"/>
      <c r="Z92" s="71"/>
      <c r="AA92" s="68"/>
      <c r="AB92" s="133"/>
      <c r="AC92" s="67"/>
      <c r="AD92" s="68"/>
      <c r="AE92" s="69"/>
      <c r="AF92" s="69"/>
      <c r="AG92" s="69"/>
      <c r="AH92" s="68"/>
      <c r="AI92" s="68"/>
      <c r="AJ92" s="71"/>
      <c r="AK92" s="71"/>
      <c r="AL92" s="71"/>
      <c r="AM92" s="68"/>
      <c r="AN92" s="133"/>
      <c r="AO92" s="67"/>
      <c r="AP92" s="68"/>
      <c r="AQ92" s="69"/>
      <c r="AR92" s="69"/>
      <c r="AS92" s="69"/>
      <c r="AT92" s="68"/>
      <c r="AU92" s="68"/>
      <c r="AV92" s="71"/>
      <c r="AW92" s="71"/>
      <c r="AX92" s="65"/>
    </row>
    <row r="93" spans="1:52" ht="28.35" customHeight="1" x14ac:dyDescent="0.15">
      <c r="A93" s="134" t="s">
        <v>231</v>
      </c>
      <c r="B93" s="135"/>
      <c r="C93" s="135"/>
      <c r="D93" s="135"/>
      <c r="E93" s="135"/>
      <c r="F93" s="136"/>
      <c r="G93" s="50" t="s">
        <v>552</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2" ht="2.4500000000000002" customHeight="1" x14ac:dyDescent="0.15">
      <c r="A94" s="134"/>
      <c r="B94" s="135"/>
      <c r="C94" s="135"/>
      <c r="D94" s="135"/>
      <c r="E94" s="135"/>
      <c r="F94" s="136"/>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15">
      <c r="A95" s="134"/>
      <c r="B95" s="135"/>
      <c r="C95" s="135"/>
      <c r="D95" s="135"/>
      <c r="E95" s="135"/>
      <c r="F95" s="136"/>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15">
      <c r="A96" s="134"/>
      <c r="B96" s="135"/>
      <c r="C96" s="135"/>
      <c r="D96" s="135"/>
      <c r="E96" s="135"/>
      <c r="F96" s="136"/>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7.75" customHeight="1" x14ac:dyDescent="0.15">
      <c r="A97" s="134"/>
      <c r="B97" s="135"/>
      <c r="C97" s="135"/>
      <c r="D97" s="135"/>
      <c r="E97" s="135"/>
      <c r="F97" s="136"/>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34"/>
      <c r="B98" s="135"/>
      <c r="C98" s="135"/>
      <c r="D98" s="135"/>
      <c r="E98" s="135"/>
      <c r="F98" s="136"/>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34"/>
      <c r="B99" s="135"/>
      <c r="C99" s="135"/>
      <c r="D99" s="135"/>
      <c r="E99" s="135"/>
      <c r="F99" s="136"/>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7.75" customHeight="1" x14ac:dyDescent="0.15">
      <c r="A100" s="134"/>
      <c r="B100" s="135"/>
      <c r="C100" s="135"/>
      <c r="D100" s="135"/>
      <c r="E100" s="135"/>
      <c r="F100" s="136"/>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34"/>
      <c r="B101" s="135"/>
      <c r="C101" s="135"/>
      <c r="D101" s="135"/>
      <c r="E101" s="135"/>
      <c r="F101" s="136"/>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34"/>
      <c r="B102" s="135"/>
      <c r="C102" s="135"/>
      <c r="D102" s="135"/>
      <c r="E102" s="135"/>
      <c r="F102" s="136"/>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34"/>
      <c r="B103" s="135"/>
      <c r="C103" s="135"/>
      <c r="D103" s="135"/>
      <c r="E103" s="135"/>
      <c r="F103" s="136"/>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34"/>
      <c r="B104" s="135"/>
      <c r="C104" s="135"/>
      <c r="D104" s="135"/>
      <c r="E104" s="135"/>
      <c r="F104" s="136"/>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134"/>
      <c r="B105" s="135"/>
      <c r="C105" s="135"/>
      <c r="D105" s="135"/>
      <c r="E105" s="135"/>
      <c r="F105" s="136"/>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7.75" customHeight="1" x14ac:dyDescent="0.15">
      <c r="A106" s="134"/>
      <c r="B106" s="135"/>
      <c r="C106" s="135"/>
      <c r="D106" s="135"/>
      <c r="E106" s="135"/>
      <c r="F106" s="136"/>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thickBot="1" x14ac:dyDescent="0.2">
      <c r="A107" s="134"/>
      <c r="B107" s="135"/>
      <c r="C107" s="135"/>
      <c r="D107" s="135"/>
      <c r="E107" s="135"/>
      <c r="F107" s="136"/>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4.75" customHeight="1" x14ac:dyDescent="0.15">
      <c r="A108" s="137" t="s">
        <v>233</v>
      </c>
      <c r="B108" s="138"/>
      <c r="C108" s="138"/>
      <c r="D108" s="138"/>
      <c r="E108" s="138"/>
      <c r="F108" s="139"/>
      <c r="G108" s="143" t="s">
        <v>613</v>
      </c>
      <c r="H108" s="144"/>
      <c r="I108" s="144"/>
      <c r="J108" s="144"/>
      <c r="K108" s="144"/>
      <c r="L108" s="144"/>
      <c r="M108" s="144"/>
      <c r="N108" s="144"/>
      <c r="O108" s="144"/>
      <c r="P108" s="144"/>
      <c r="Q108" s="144"/>
      <c r="R108" s="144"/>
      <c r="S108" s="144"/>
      <c r="T108" s="144"/>
      <c r="U108" s="144"/>
      <c r="V108" s="144"/>
      <c r="W108" s="144"/>
      <c r="X108" s="144"/>
      <c r="Y108" s="144"/>
      <c r="Z108" s="144"/>
      <c r="AA108" s="144"/>
      <c r="AB108" s="145"/>
      <c r="AC108" s="143" t="s">
        <v>616</v>
      </c>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6"/>
    </row>
    <row r="109" spans="1:50" ht="24.75" customHeight="1" x14ac:dyDescent="0.15">
      <c r="A109" s="140"/>
      <c r="B109" s="141"/>
      <c r="C109" s="141"/>
      <c r="D109" s="141"/>
      <c r="E109" s="141"/>
      <c r="F109" s="142"/>
      <c r="G109" s="118" t="s">
        <v>15</v>
      </c>
      <c r="H109" s="119"/>
      <c r="I109" s="119"/>
      <c r="J109" s="119"/>
      <c r="K109" s="119"/>
      <c r="L109" s="120" t="s">
        <v>16</v>
      </c>
      <c r="M109" s="119"/>
      <c r="N109" s="119"/>
      <c r="O109" s="119"/>
      <c r="P109" s="119"/>
      <c r="Q109" s="119"/>
      <c r="R109" s="119"/>
      <c r="S109" s="119"/>
      <c r="T109" s="119"/>
      <c r="U109" s="119"/>
      <c r="V109" s="119"/>
      <c r="W109" s="119"/>
      <c r="X109" s="121"/>
      <c r="Y109" s="115" t="s">
        <v>17</v>
      </c>
      <c r="Z109" s="116"/>
      <c r="AA109" s="116"/>
      <c r="AB109" s="117"/>
      <c r="AC109" s="118" t="s">
        <v>15</v>
      </c>
      <c r="AD109" s="119"/>
      <c r="AE109" s="119"/>
      <c r="AF109" s="119"/>
      <c r="AG109" s="119"/>
      <c r="AH109" s="120" t="s">
        <v>16</v>
      </c>
      <c r="AI109" s="119"/>
      <c r="AJ109" s="119"/>
      <c r="AK109" s="119"/>
      <c r="AL109" s="119"/>
      <c r="AM109" s="119"/>
      <c r="AN109" s="119"/>
      <c r="AO109" s="119"/>
      <c r="AP109" s="119"/>
      <c r="AQ109" s="119"/>
      <c r="AR109" s="119"/>
      <c r="AS109" s="119"/>
      <c r="AT109" s="121"/>
      <c r="AU109" s="115" t="s">
        <v>17</v>
      </c>
      <c r="AV109" s="116"/>
      <c r="AW109" s="116"/>
      <c r="AX109" s="122"/>
    </row>
    <row r="110" spans="1:50" ht="24.75" customHeight="1" x14ac:dyDescent="0.15">
      <c r="A110" s="140"/>
      <c r="B110" s="141"/>
      <c r="C110" s="141"/>
      <c r="D110" s="141"/>
      <c r="E110" s="141"/>
      <c r="F110" s="142"/>
      <c r="G110" s="123" t="s">
        <v>597</v>
      </c>
      <c r="H110" s="124"/>
      <c r="I110" s="124"/>
      <c r="J110" s="124"/>
      <c r="K110" s="125"/>
      <c r="L110" s="126" t="s">
        <v>598</v>
      </c>
      <c r="M110" s="127"/>
      <c r="N110" s="127"/>
      <c r="O110" s="127"/>
      <c r="P110" s="127"/>
      <c r="Q110" s="127"/>
      <c r="R110" s="127"/>
      <c r="S110" s="127"/>
      <c r="T110" s="127"/>
      <c r="U110" s="127"/>
      <c r="V110" s="127"/>
      <c r="W110" s="127"/>
      <c r="X110" s="128"/>
      <c r="Y110" s="129">
        <v>445000</v>
      </c>
      <c r="Z110" s="130"/>
      <c r="AA110" s="130"/>
      <c r="AB110" s="131"/>
      <c r="AC110" s="123" t="s">
        <v>597</v>
      </c>
      <c r="AD110" s="124"/>
      <c r="AE110" s="124"/>
      <c r="AF110" s="124"/>
      <c r="AG110" s="125"/>
      <c r="AH110" s="126" t="s">
        <v>599</v>
      </c>
      <c r="AI110" s="127"/>
      <c r="AJ110" s="127"/>
      <c r="AK110" s="127"/>
      <c r="AL110" s="127"/>
      <c r="AM110" s="127"/>
      <c r="AN110" s="127"/>
      <c r="AO110" s="127"/>
      <c r="AP110" s="127"/>
      <c r="AQ110" s="127"/>
      <c r="AR110" s="127"/>
      <c r="AS110" s="127"/>
      <c r="AT110" s="128"/>
      <c r="AU110" s="129">
        <v>50</v>
      </c>
      <c r="AV110" s="130"/>
      <c r="AW110" s="130"/>
      <c r="AX110" s="132"/>
    </row>
    <row r="111" spans="1:50" ht="24.75" customHeight="1" x14ac:dyDescent="0.15">
      <c r="A111" s="140"/>
      <c r="B111" s="141"/>
      <c r="C111" s="141"/>
      <c r="D111" s="141"/>
      <c r="E111" s="141"/>
      <c r="F111" s="142"/>
      <c r="G111" s="106" t="s">
        <v>18</v>
      </c>
      <c r="H111" s="107"/>
      <c r="I111" s="107"/>
      <c r="J111" s="107"/>
      <c r="K111" s="107"/>
      <c r="L111" s="108"/>
      <c r="M111" s="109"/>
      <c r="N111" s="109"/>
      <c r="O111" s="109"/>
      <c r="P111" s="109"/>
      <c r="Q111" s="109"/>
      <c r="R111" s="109"/>
      <c r="S111" s="109"/>
      <c r="T111" s="109"/>
      <c r="U111" s="109"/>
      <c r="V111" s="109"/>
      <c r="W111" s="109"/>
      <c r="X111" s="110"/>
      <c r="Y111" s="111">
        <f>SUM(Y110:AB110)</f>
        <v>445000</v>
      </c>
      <c r="Z111" s="112"/>
      <c r="AA111" s="112"/>
      <c r="AB111" s="113"/>
      <c r="AC111" s="106" t="s">
        <v>18</v>
      </c>
      <c r="AD111" s="107"/>
      <c r="AE111" s="107"/>
      <c r="AF111" s="107"/>
      <c r="AG111" s="107"/>
      <c r="AH111" s="108"/>
      <c r="AI111" s="109"/>
      <c r="AJ111" s="109"/>
      <c r="AK111" s="109"/>
      <c r="AL111" s="109"/>
      <c r="AM111" s="109"/>
      <c r="AN111" s="109"/>
      <c r="AO111" s="109"/>
      <c r="AP111" s="109"/>
      <c r="AQ111" s="109"/>
      <c r="AR111" s="109"/>
      <c r="AS111" s="109"/>
      <c r="AT111" s="110"/>
      <c r="AU111" s="111">
        <f>SUM(AU110:AX110)</f>
        <v>50</v>
      </c>
      <c r="AV111" s="112"/>
      <c r="AW111" s="112"/>
      <c r="AX111" s="114"/>
    </row>
    <row r="112" spans="1:50" ht="24.75" customHeight="1" x14ac:dyDescent="0.15">
      <c r="A112" s="4"/>
      <c r="B112" s="4"/>
      <c r="C112" s="4"/>
      <c r="D112" s="4"/>
      <c r="E112" s="4"/>
      <c r="F112" s="4"/>
      <c r="G112" s="7"/>
      <c r="H112" s="7"/>
      <c r="I112" s="7"/>
      <c r="J112" s="7"/>
      <c r="K112" s="7"/>
      <c r="L112" s="3"/>
      <c r="M112" s="7"/>
      <c r="N112" s="7"/>
      <c r="O112" s="7"/>
      <c r="P112" s="7"/>
      <c r="Q112" s="7"/>
      <c r="R112" s="7"/>
      <c r="S112" s="7"/>
      <c r="T112" s="7"/>
      <c r="U112" s="7"/>
      <c r="V112" s="7"/>
      <c r="W112" s="7"/>
      <c r="X112" s="7"/>
      <c r="Y112" s="8"/>
      <c r="Z112" s="8"/>
      <c r="AA112" s="8"/>
      <c r="AB112" s="8"/>
      <c r="AC112" s="7"/>
      <c r="AD112" s="7"/>
      <c r="AE112" s="7"/>
      <c r="AF112" s="7"/>
      <c r="AG112" s="7"/>
      <c r="AH112" s="3"/>
      <c r="AI112" s="7"/>
      <c r="AJ112" s="7"/>
      <c r="AK112" s="7"/>
      <c r="AL112" s="7"/>
      <c r="AM112" s="7"/>
      <c r="AN112" s="7"/>
      <c r="AO112" s="7"/>
      <c r="AP112" s="7"/>
      <c r="AQ112" s="7"/>
      <c r="AR112" s="7"/>
      <c r="AS112" s="7"/>
      <c r="AT112" s="7"/>
      <c r="AU112" s="8"/>
      <c r="AV112" s="8"/>
      <c r="AW112" s="8"/>
      <c r="AX112" s="8"/>
    </row>
    <row r="113" spans="1:51" ht="24.75" customHeight="1" x14ac:dyDescent="0.15">
      <c r="A113" s="9"/>
      <c r="B113" s="1" t="s">
        <v>26</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1" ht="24.75" customHeight="1" x14ac:dyDescent="0.15">
      <c r="A114" s="9"/>
      <c r="B114" s="36" t="s">
        <v>213</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1" ht="59.25" customHeight="1" x14ac:dyDescent="0.15">
      <c r="A115" s="98"/>
      <c r="B115" s="98"/>
      <c r="C115" s="98" t="s">
        <v>24</v>
      </c>
      <c r="D115" s="98"/>
      <c r="E115" s="98"/>
      <c r="F115" s="98"/>
      <c r="G115" s="98"/>
      <c r="H115" s="98"/>
      <c r="I115" s="98"/>
      <c r="J115" s="101" t="s">
        <v>181</v>
      </c>
      <c r="K115" s="102"/>
      <c r="L115" s="102"/>
      <c r="M115" s="102"/>
      <c r="N115" s="102"/>
      <c r="O115" s="102"/>
      <c r="P115" s="103" t="s">
        <v>25</v>
      </c>
      <c r="Q115" s="103"/>
      <c r="R115" s="103"/>
      <c r="S115" s="103"/>
      <c r="T115" s="103"/>
      <c r="U115" s="103"/>
      <c r="V115" s="103"/>
      <c r="W115" s="103"/>
      <c r="X115" s="103"/>
      <c r="Y115" s="104" t="s">
        <v>180</v>
      </c>
      <c r="Z115" s="105"/>
      <c r="AA115" s="105"/>
      <c r="AB115" s="105"/>
      <c r="AC115" s="101" t="s">
        <v>205</v>
      </c>
      <c r="AD115" s="101"/>
      <c r="AE115" s="101"/>
      <c r="AF115" s="101"/>
      <c r="AG115" s="101"/>
      <c r="AH115" s="104" t="s">
        <v>218</v>
      </c>
      <c r="AI115" s="98"/>
      <c r="AJ115" s="98"/>
      <c r="AK115" s="98"/>
      <c r="AL115" s="98" t="s">
        <v>19</v>
      </c>
      <c r="AM115" s="98"/>
      <c r="AN115" s="98"/>
      <c r="AO115" s="99"/>
      <c r="AP115" s="100" t="s">
        <v>182</v>
      </c>
      <c r="AQ115" s="100"/>
      <c r="AR115" s="100"/>
      <c r="AS115" s="100"/>
      <c r="AT115" s="100"/>
      <c r="AU115" s="100"/>
      <c r="AV115" s="100"/>
      <c r="AW115" s="100"/>
      <c r="AX115" s="100"/>
    </row>
    <row r="116" spans="1:51" ht="150" customHeight="1" x14ac:dyDescent="0.15">
      <c r="A116" s="81">
        <v>1</v>
      </c>
      <c r="B116" s="81">
        <v>1</v>
      </c>
      <c r="C116" s="82" t="s">
        <v>588</v>
      </c>
      <c r="D116" s="83"/>
      <c r="E116" s="83"/>
      <c r="F116" s="83"/>
      <c r="G116" s="83"/>
      <c r="H116" s="83"/>
      <c r="I116" s="83"/>
      <c r="J116" s="84">
        <v>7360005000440</v>
      </c>
      <c r="K116" s="85"/>
      <c r="L116" s="85"/>
      <c r="M116" s="85"/>
      <c r="N116" s="85"/>
      <c r="O116" s="85"/>
      <c r="P116" s="86" t="s">
        <v>589</v>
      </c>
      <c r="Q116" s="87"/>
      <c r="R116" s="87"/>
      <c r="S116" s="87"/>
      <c r="T116" s="87"/>
      <c r="U116" s="87"/>
      <c r="V116" s="87"/>
      <c r="W116" s="87"/>
      <c r="X116" s="87"/>
      <c r="Y116" s="88">
        <v>44500</v>
      </c>
      <c r="Z116" s="89"/>
      <c r="AA116" s="89"/>
      <c r="AB116" s="90"/>
      <c r="AC116" s="91" t="s">
        <v>590</v>
      </c>
      <c r="AD116" s="92"/>
      <c r="AE116" s="92"/>
      <c r="AF116" s="92"/>
      <c r="AG116" s="92"/>
      <c r="AH116" s="93" t="s">
        <v>620</v>
      </c>
      <c r="AI116" s="94"/>
      <c r="AJ116" s="94"/>
      <c r="AK116" s="94"/>
      <c r="AL116" s="95" t="s">
        <v>620</v>
      </c>
      <c r="AM116" s="96"/>
      <c r="AN116" s="96"/>
      <c r="AO116" s="97"/>
      <c r="AP116" s="80" t="s">
        <v>620</v>
      </c>
      <c r="AQ116" s="80"/>
      <c r="AR116" s="80"/>
      <c r="AS116" s="80"/>
      <c r="AT116" s="80"/>
      <c r="AU116" s="80"/>
      <c r="AV116" s="80"/>
      <c r="AW116" s="80"/>
      <c r="AX116" s="80"/>
    </row>
    <row r="117" spans="1:51" ht="24.75" customHeight="1" x14ac:dyDescent="0.15">
      <c r="A117" s="40"/>
      <c r="B117" s="40"/>
      <c r="C117" s="40"/>
      <c r="D117" s="40"/>
      <c r="E117" s="40"/>
      <c r="F117" s="40"/>
      <c r="G117" s="40"/>
      <c r="H117" s="40"/>
      <c r="I117" s="40"/>
      <c r="J117" s="41"/>
      <c r="K117" s="41"/>
      <c r="L117" s="41"/>
      <c r="M117" s="41"/>
      <c r="N117" s="41"/>
      <c r="O117" s="41"/>
      <c r="P117" s="42"/>
      <c r="Q117" s="42"/>
      <c r="R117" s="42"/>
      <c r="S117" s="42"/>
      <c r="T117" s="42"/>
      <c r="U117" s="42"/>
      <c r="V117" s="42"/>
      <c r="W117" s="42"/>
      <c r="X117" s="42"/>
      <c r="Y117" s="43"/>
      <c r="Z117" s="43"/>
      <c r="AA117" s="43"/>
      <c r="AB117" s="43"/>
      <c r="AC117" s="43"/>
      <c r="AD117" s="43"/>
      <c r="AE117" s="43"/>
      <c r="AF117" s="43"/>
      <c r="AG117" s="43"/>
      <c r="AH117" s="43"/>
      <c r="AI117" s="43"/>
      <c r="AJ117" s="43"/>
      <c r="AK117" s="43"/>
      <c r="AL117" s="43"/>
      <c r="AM117" s="43"/>
      <c r="AN117" s="43"/>
      <c r="AO117" s="43"/>
      <c r="AP117" s="42"/>
      <c r="AQ117" s="42"/>
      <c r="AR117" s="42"/>
      <c r="AS117" s="42"/>
      <c r="AT117" s="42"/>
      <c r="AU117" s="42"/>
      <c r="AV117" s="42"/>
      <c r="AW117" s="42"/>
      <c r="AX117" s="42"/>
      <c r="AY117">
        <f>COUNTA($C$120)</f>
        <v>1</v>
      </c>
    </row>
    <row r="118" spans="1:51" ht="24.75" customHeight="1" x14ac:dyDescent="0.15">
      <c r="A118" s="40"/>
      <c r="B118" s="44" t="s">
        <v>163</v>
      </c>
      <c r="C118" s="40"/>
      <c r="D118" s="40"/>
      <c r="E118" s="40"/>
      <c r="F118" s="40"/>
      <c r="G118" s="40"/>
      <c r="H118" s="40"/>
      <c r="I118" s="40"/>
      <c r="J118" s="40"/>
      <c r="K118" s="40"/>
      <c r="L118" s="40"/>
      <c r="M118" s="40"/>
      <c r="N118" s="40"/>
      <c r="O118" s="40"/>
      <c r="P118" s="45"/>
      <c r="Q118" s="45"/>
      <c r="R118" s="45"/>
      <c r="S118" s="45"/>
      <c r="T118" s="45"/>
      <c r="U118" s="45"/>
      <c r="V118" s="45"/>
      <c r="W118" s="45"/>
      <c r="X118" s="45"/>
      <c r="Y118" s="46"/>
      <c r="Z118" s="46"/>
      <c r="AA118" s="46"/>
      <c r="AB118" s="46"/>
      <c r="AC118" s="46"/>
      <c r="AD118" s="46"/>
      <c r="AE118" s="46"/>
      <c r="AF118" s="46"/>
      <c r="AG118" s="46"/>
      <c r="AH118" s="46"/>
      <c r="AI118" s="46"/>
      <c r="AJ118" s="46"/>
      <c r="AK118" s="46"/>
      <c r="AL118" s="46"/>
      <c r="AM118" s="46"/>
      <c r="AN118" s="46"/>
      <c r="AO118" s="46"/>
      <c r="AP118" s="45"/>
      <c r="AQ118" s="45"/>
      <c r="AR118" s="45"/>
      <c r="AS118" s="45"/>
      <c r="AT118" s="45"/>
      <c r="AU118" s="45"/>
      <c r="AV118" s="45"/>
      <c r="AW118" s="45"/>
      <c r="AX118" s="45"/>
      <c r="AY118">
        <f>$AY$117</f>
        <v>1</v>
      </c>
    </row>
    <row r="119" spans="1:51" ht="59.25" customHeight="1" x14ac:dyDescent="0.15">
      <c r="A119" s="98"/>
      <c r="B119" s="98"/>
      <c r="C119" s="98" t="s">
        <v>24</v>
      </c>
      <c r="D119" s="98"/>
      <c r="E119" s="98"/>
      <c r="F119" s="98"/>
      <c r="G119" s="98"/>
      <c r="H119" s="98"/>
      <c r="I119" s="98"/>
      <c r="J119" s="101" t="s">
        <v>181</v>
      </c>
      <c r="K119" s="102"/>
      <c r="L119" s="102"/>
      <c r="M119" s="102"/>
      <c r="N119" s="102"/>
      <c r="O119" s="102"/>
      <c r="P119" s="103" t="s">
        <v>25</v>
      </c>
      <c r="Q119" s="103"/>
      <c r="R119" s="103"/>
      <c r="S119" s="103"/>
      <c r="T119" s="103"/>
      <c r="U119" s="103"/>
      <c r="V119" s="103"/>
      <c r="W119" s="103"/>
      <c r="X119" s="103"/>
      <c r="Y119" s="104" t="s">
        <v>180</v>
      </c>
      <c r="Z119" s="105"/>
      <c r="AA119" s="105"/>
      <c r="AB119" s="105"/>
      <c r="AC119" s="101" t="s">
        <v>205</v>
      </c>
      <c r="AD119" s="101"/>
      <c r="AE119" s="101"/>
      <c r="AF119" s="101"/>
      <c r="AG119" s="101"/>
      <c r="AH119" s="104" t="s">
        <v>218</v>
      </c>
      <c r="AI119" s="98"/>
      <c r="AJ119" s="98"/>
      <c r="AK119" s="98"/>
      <c r="AL119" s="98" t="s">
        <v>19</v>
      </c>
      <c r="AM119" s="98"/>
      <c r="AN119" s="98"/>
      <c r="AO119" s="99"/>
      <c r="AP119" s="100" t="s">
        <v>182</v>
      </c>
      <c r="AQ119" s="100"/>
      <c r="AR119" s="100"/>
      <c r="AS119" s="100"/>
      <c r="AT119" s="100"/>
      <c r="AU119" s="100"/>
      <c r="AV119" s="100"/>
      <c r="AW119" s="100"/>
      <c r="AX119" s="100"/>
      <c r="AY119">
        <f>$AY$117</f>
        <v>1</v>
      </c>
    </row>
    <row r="120" spans="1:51" ht="30" customHeight="1" x14ac:dyDescent="0.15">
      <c r="A120" s="81">
        <v>1</v>
      </c>
      <c r="B120" s="81">
        <v>1</v>
      </c>
      <c r="C120" s="82" t="s">
        <v>626</v>
      </c>
      <c r="D120" s="83"/>
      <c r="E120" s="83"/>
      <c r="F120" s="83"/>
      <c r="G120" s="83"/>
      <c r="H120" s="83"/>
      <c r="I120" s="83"/>
      <c r="J120" s="84">
        <v>1360001023888</v>
      </c>
      <c r="K120" s="85"/>
      <c r="L120" s="85"/>
      <c r="M120" s="85"/>
      <c r="N120" s="85"/>
      <c r="O120" s="85"/>
      <c r="P120" s="86" t="s">
        <v>614</v>
      </c>
      <c r="Q120" s="87"/>
      <c r="R120" s="87"/>
      <c r="S120" s="87"/>
      <c r="T120" s="87"/>
      <c r="U120" s="87"/>
      <c r="V120" s="87"/>
      <c r="W120" s="87"/>
      <c r="X120" s="87"/>
      <c r="Y120" s="88">
        <v>50</v>
      </c>
      <c r="Z120" s="89"/>
      <c r="AA120" s="89"/>
      <c r="AB120" s="90"/>
      <c r="AC120" s="91" t="s">
        <v>72</v>
      </c>
      <c r="AD120" s="92"/>
      <c r="AE120" s="92"/>
      <c r="AF120" s="92"/>
      <c r="AG120" s="92"/>
      <c r="AH120" s="93" t="s">
        <v>610</v>
      </c>
      <c r="AI120" s="94"/>
      <c r="AJ120" s="94"/>
      <c r="AK120" s="94"/>
      <c r="AL120" s="95" t="s">
        <v>610</v>
      </c>
      <c r="AM120" s="96"/>
      <c r="AN120" s="96"/>
      <c r="AO120" s="97"/>
      <c r="AP120" s="80" t="s">
        <v>569</v>
      </c>
      <c r="AQ120" s="80"/>
      <c r="AR120" s="80"/>
      <c r="AS120" s="80"/>
      <c r="AT120" s="80"/>
      <c r="AU120" s="80"/>
      <c r="AV120" s="80"/>
      <c r="AW120" s="80"/>
      <c r="AX120" s="80"/>
      <c r="AY120">
        <f>$AY$117</f>
        <v>1</v>
      </c>
    </row>
    <row r="121" spans="1:51" ht="48.6" customHeight="1" x14ac:dyDescent="0.15">
      <c r="A121" s="81">
        <v>2</v>
      </c>
      <c r="B121" s="81">
        <v>1</v>
      </c>
      <c r="C121" s="82" t="s">
        <v>627</v>
      </c>
      <c r="D121" s="83"/>
      <c r="E121" s="83"/>
      <c r="F121" s="83"/>
      <c r="G121" s="83"/>
      <c r="H121" s="83"/>
      <c r="I121" s="83"/>
      <c r="J121" s="84">
        <v>2360003009587</v>
      </c>
      <c r="K121" s="85"/>
      <c r="L121" s="85"/>
      <c r="M121" s="85"/>
      <c r="N121" s="85"/>
      <c r="O121" s="85"/>
      <c r="P121" s="86" t="s">
        <v>615</v>
      </c>
      <c r="Q121" s="87"/>
      <c r="R121" s="87"/>
      <c r="S121" s="87"/>
      <c r="T121" s="87"/>
      <c r="U121" s="87"/>
      <c r="V121" s="87"/>
      <c r="W121" s="87"/>
      <c r="X121" s="87"/>
      <c r="Y121" s="88">
        <v>11</v>
      </c>
      <c r="Z121" s="89"/>
      <c r="AA121" s="89"/>
      <c r="AB121" s="90"/>
      <c r="AC121" s="91" t="s">
        <v>72</v>
      </c>
      <c r="AD121" s="92"/>
      <c r="AE121" s="92"/>
      <c r="AF121" s="92"/>
      <c r="AG121" s="92"/>
      <c r="AH121" s="93" t="s">
        <v>610</v>
      </c>
      <c r="AI121" s="94"/>
      <c r="AJ121" s="94"/>
      <c r="AK121" s="94"/>
      <c r="AL121" s="95" t="s">
        <v>610</v>
      </c>
      <c r="AM121" s="96"/>
      <c r="AN121" s="96"/>
      <c r="AO121" s="97"/>
      <c r="AP121" s="80" t="s">
        <v>569</v>
      </c>
      <c r="AQ121" s="80"/>
      <c r="AR121" s="80"/>
      <c r="AS121" s="80"/>
      <c r="AT121" s="80"/>
      <c r="AU121" s="80"/>
      <c r="AV121" s="80"/>
      <c r="AW121" s="80"/>
      <c r="AX121" s="80"/>
      <c r="AY121">
        <f>COUNTA($C$121)</f>
        <v>1</v>
      </c>
    </row>
  </sheetData>
  <sheetProtection formatRows="0"/>
  <dataConsolidate link="1"/>
  <mergeCells count="496">
    <mergeCell ref="AT92:AU92"/>
    <mergeCell ref="AV92:AW92"/>
    <mergeCell ref="A73:AX73"/>
    <mergeCell ref="A74:AX74"/>
    <mergeCell ref="A75:AX75"/>
    <mergeCell ref="A76:E76"/>
    <mergeCell ref="F76:AX76"/>
    <mergeCell ref="A77:AX77"/>
    <mergeCell ref="A71:B72"/>
    <mergeCell ref="C71:F71"/>
    <mergeCell ref="G71:AX71"/>
    <mergeCell ref="C72:F72"/>
    <mergeCell ref="G72:AX72"/>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6:V47"/>
    <mergeCell ref="U50:AX50"/>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4"/>
    <mergeCell ref="G22:O22"/>
    <mergeCell ref="P22:V22"/>
    <mergeCell ref="W22:AC22"/>
    <mergeCell ref="A41:F41"/>
    <mergeCell ref="G41:AX41"/>
    <mergeCell ref="G24:O24"/>
    <mergeCell ref="P24:V24"/>
    <mergeCell ref="W24:AC24"/>
    <mergeCell ref="A25:F25"/>
    <mergeCell ref="G25:AX25"/>
    <mergeCell ref="G27:O28"/>
    <mergeCell ref="P27:X28"/>
    <mergeCell ref="Y27:AA27"/>
    <mergeCell ref="AB27:AD27"/>
    <mergeCell ref="AD22:AX22"/>
    <mergeCell ref="G23:O23"/>
    <mergeCell ref="P23:V23"/>
    <mergeCell ref="W23:AC23"/>
    <mergeCell ref="AD23:AX24"/>
    <mergeCell ref="AQ28:AT28"/>
    <mergeCell ref="AU28:AX28"/>
    <mergeCell ref="AI26:AL26"/>
    <mergeCell ref="AM26:AP26"/>
    <mergeCell ref="AQ26:AT26"/>
    <mergeCell ref="AU26:AX26"/>
    <mergeCell ref="AE27:AH27"/>
    <mergeCell ref="AI27:AL27"/>
    <mergeCell ref="AU32:AX32"/>
    <mergeCell ref="AE31:AH31"/>
    <mergeCell ref="AI31:AL31"/>
    <mergeCell ref="AW30:AX30"/>
    <mergeCell ref="AI32:AL32"/>
    <mergeCell ref="AM32:AP32"/>
    <mergeCell ref="AQ32:AT32"/>
    <mergeCell ref="AU29:AX29"/>
    <mergeCell ref="AB37:AD37"/>
    <mergeCell ref="AE37:AH37"/>
    <mergeCell ref="AI37:AL37"/>
    <mergeCell ref="G42:O42"/>
    <mergeCell ref="P42:X42"/>
    <mergeCell ref="Y42:AA42"/>
    <mergeCell ref="A26:F28"/>
    <mergeCell ref="G26:O26"/>
    <mergeCell ref="P26:X26"/>
    <mergeCell ref="Y26:AA26"/>
    <mergeCell ref="AB26:AD26"/>
    <mergeCell ref="AE26:AH26"/>
    <mergeCell ref="AQ30:AR30"/>
    <mergeCell ref="AS30:AT30"/>
    <mergeCell ref="AU30:AV30"/>
    <mergeCell ref="AM27:AP27"/>
    <mergeCell ref="AQ27:AT27"/>
    <mergeCell ref="AU27:AX27"/>
    <mergeCell ref="Y28:AA28"/>
    <mergeCell ref="AB28:AD28"/>
    <mergeCell ref="AE28:AH28"/>
    <mergeCell ref="AI28:AL28"/>
    <mergeCell ref="AM28:AP28"/>
    <mergeCell ref="A29:F33"/>
    <mergeCell ref="G29:O30"/>
    <mergeCell ref="P29:X30"/>
    <mergeCell ref="Y29:AA30"/>
    <mergeCell ref="AB29:AD30"/>
    <mergeCell ref="AE29:AH30"/>
    <mergeCell ref="AI29:AL30"/>
    <mergeCell ref="AM29:AP30"/>
    <mergeCell ref="AQ29:AT29"/>
    <mergeCell ref="G31:O33"/>
    <mergeCell ref="P31:X33"/>
    <mergeCell ref="Y31:AA31"/>
    <mergeCell ref="AB31:AD31"/>
    <mergeCell ref="Y33:AA33"/>
    <mergeCell ref="AB33:AD33"/>
    <mergeCell ref="AE33:AH33"/>
    <mergeCell ref="AM31:AP31"/>
    <mergeCell ref="AQ31:AT31"/>
    <mergeCell ref="AU31:AX31"/>
    <mergeCell ref="Y32:AA32"/>
    <mergeCell ref="AB32:AD32"/>
    <mergeCell ref="AE32:AH32"/>
    <mergeCell ref="AI33:AL33"/>
    <mergeCell ref="AE34:AH35"/>
    <mergeCell ref="AI34:AL35"/>
    <mergeCell ref="AM34:AP35"/>
    <mergeCell ref="AQ34:AT34"/>
    <mergeCell ref="AU34:AX34"/>
    <mergeCell ref="AQ35:AR35"/>
    <mergeCell ref="AS35:AT35"/>
    <mergeCell ref="AU35:AV35"/>
    <mergeCell ref="AW35:AX35"/>
    <mergeCell ref="AM33:AP33"/>
    <mergeCell ref="AQ33:AT33"/>
    <mergeCell ref="AU33:AX33"/>
    <mergeCell ref="AM42:AP42"/>
    <mergeCell ref="A34:F38"/>
    <mergeCell ref="G34:O35"/>
    <mergeCell ref="P34:X35"/>
    <mergeCell ref="Y34:AA35"/>
    <mergeCell ref="AB34:AD35"/>
    <mergeCell ref="AM36:AP36"/>
    <mergeCell ref="AQ36:AT36"/>
    <mergeCell ref="AU36:AX36"/>
    <mergeCell ref="Y37:AA37"/>
    <mergeCell ref="AM37:AP37"/>
    <mergeCell ref="AQ37:AT37"/>
    <mergeCell ref="AU37:AX37"/>
    <mergeCell ref="G36:O38"/>
    <mergeCell ref="P36:X38"/>
    <mergeCell ref="Y38:AA38"/>
    <mergeCell ref="AB38:AD38"/>
    <mergeCell ref="AE38:AH38"/>
    <mergeCell ref="AI38:AL38"/>
    <mergeCell ref="AM38:AP38"/>
    <mergeCell ref="AQ38:AT38"/>
    <mergeCell ref="AU38:AX38"/>
    <mergeCell ref="AQ42:AT42"/>
    <mergeCell ref="AB42:AD42"/>
    <mergeCell ref="AE42:AH42"/>
    <mergeCell ref="A39:F40"/>
    <mergeCell ref="G39:AX40"/>
    <mergeCell ref="AM43:AP43"/>
    <mergeCell ref="AQ43:AT43"/>
    <mergeCell ref="AU42:AX42"/>
    <mergeCell ref="G43:O44"/>
    <mergeCell ref="P43:X44"/>
    <mergeCell ref="Y43:AA43"/>
    <mergeCell ref="AB43:AD43"/>
    <mergeCell ref="AE43:AH43"/>
    <mergeCell ref="AI43:AL43"/>
    <mergeCell ref="A42:F44"/>
    <mergeCell ref="AU43:AX43"/>
    <mergeCell ref="Y44:AA44"/>
    <mergeCell ref="AB44:AD44"/>
    <mergeCell ref="AE44:AH44"/>
    <mergeCell ref="AI44:AL44"/>
    <mergeCell ref="AM44:AP44"/>
    <mergeCell ref="AQ44:AT44"/>
    <mergeCell ref="AU44:AX44"/>
    <mergeCell ref="AI42:AL42"/>
    <mergeCell ref="W46:AA46"/>
    <mergeCell ref="AB46:AX46"/>
    <mergeCell ref="W47:AA47"/>
    <mergeCell ref="AB47:AX47"/>
    <mergeCell ref="C48:D50"/>
    <mergeCell ref="E48:F50"/>
    <mergeCell ref="G48:I48"/>
    <mergeCell ref="J48:T48"/>
    <mergeCell ref="U48:AX48"/>
    <mergeCell ref="G49:T49"/>
    <mergeCell ref="AG55:AX55"/>
    <mergeCell ref="C64:AC64"/>
    <mergeCell ref="AD64:AF64"/>
    <mergeCell ref="AG64:AX64"/>
    <mergeCell ref="C65:AC65"/>
    <mergeCell ref="U49:AX49"/>
    <mergeCell ref="G50:T50"/>
    <mergeCell ref="A51:AX51"/>
    <mergeCell ref="C52:AC52"/>
    <mergeCell ref="AD52:AF52"/>
    <mergeCell ref="AG52:AX52"/>
    <mergeCell ref="A45:B50"/>
    <mergeCell ref="C45:D47"/>
    <mergeCell ref="E45:F45"/>
    <mergeCell ref="G45:AX45"/>
    <mergeCell ref="E46:F47"/>
    <mergeCell ref="A56:B65"/>
    <mergeCell ref="C56:AC56"/>
    <mergeCell ref="AD56:AF56"/>
    <mergeCell ref="AG56:AX58"/>
    <mergeCell ref="C57:D58"/>
    <mergeCell ref="E57:AC57"/>
    <mergeCell ref="AD57:AF57"/>
    <mergeCell ref="E58:AC58"/>
    <mergeCell ref="AD58:AF58"/>
    <mergeCell ref="C59:AC59"/>
    <mergeCell ref="A53:B55"/>
    <mergeCell ref="C53:AC53"/>
    <mergeCell ref="AD53:AF53"/>
    <mergeCell ref="AG53:AX53"/>
    <mergeCell ref="C54:AC54"/>
    <mergeCell ref="AD54:AF54"/>
    <mergeCell ref="AG54:AX54"/>
    <mergeCell ref="C55:AC55"/>
    <mergeCell ref="AD55:AF55"/>
    <mergeCell ref="AD59:AF59"/>
    <mergeCell ref="AG59:AX59"/>
    <mergeCell ref="C60:AC60"/>
    <mergeCell ref="AD60:AF60"/>
    <mergeCell ref="AG60:AX60"/>
    <mergeCell ref="C61:AC61"/>
    <mergeCell ref="AD61:AF61"/>
    <mergeCell ref="AG61:AX61"/>
    <mergeCell ref="AG69:AX69"/>
    <mergeCell ref="A70:B70"/>
    <mergeCell ref="C70:AC70"/>
    <mergeCell ref="AD70:AF70"/>
    <mergeCell ref="AG70:AX70"/>
    <mergeCell ref="AD65:AF65"/>
    <mergeCell ref="AG65:AX65"/>
    <mergeCell ref="C62:AC62"/>
    <mergeCell ref="AD62:AF62"/>
    <mergeCell ref="AG62:AX62"/>
    <mergeCell ref="C63:AC63"/>
    <mergeCell ref="AD63:AF63"/>
    <mergeCell ref="AG63:AX63"/>
    <mergeCell ref="A66:B69"/>
    <mergeCell ref="C66:AC66"/>
    <mergeCell ref="AD66:AF66"/>
    <mergeCell ref="AG66:AX66"/>
    <mergeCell ref="C67:AC67"/>
    <mergeCell ref="AD67:AF67"/>
    <mergeCell ref="AG67:AX67"/>
    <mergeCell ref="C68:AC68"/>
    <mergeCell ref="AD68:AF68"/>
    <mergeCell ref="AG68:AX68"/>
    <mergeCell ref="C69:AC69"/>
    <mergeCell ref="AD69:AF69"/>
    <mergeCell ref="A78:E78"/>
    <mergeCell ref="F78:AX78"/>
    <mergeCell ref="A79:AX79"/>
    <mergeCell ref="A80:AX80"/>
    <mergeCell ref="A81:AX81"/>
    <mergeCell ref="A82:D82"/>
    <mergeCell ref="E82:P82"/>
    <mergeCell ref="Q82:AB82"/>
    <mergeCell ref="AC82:AN82"/>
    <mergeCell ref="AO82:AX82"/>
    <mergeCell ref="E83:P83"/>
    <mergeCell ref="Q83:AB83"/>
    <mergeCell ref="AC83:AN83"/>
    <mergeCell ref="AO83:AX83"/>
    <mergeCell ref="A84:D84"/>
    <mergeCell ref="E84:P84"/>
    <mergeCell ref="Q84:AB84"/>
    <mergeCell ref="AC84:AN84"/>
    <mergeCell ref="AO84:AX84"/>
    <mergeCell ref="A83:D83"/>
    <mergeCell ref="A85:D85"/>
    <mergeCell ref="E85:P85"/>
    <mergeCell ref="Q85:AB85"/>
    <mergeCell ref="AC85:AN85"/>
    <mergeCell ref="AO85:AX85"/>
    <mergeCell ref="A86:D86"/>
    <mergeCell ref="E86:P86"/>
    <mergeCell ref="Q86:AB86"/>
    <mergeCell ref="AC86:AN86"/>
    <mergeCell ref="AO86:AX86"/>
    <mergeCell ref="A89:D89"/>
    <mergeCell ref="E89:P89"/>
    <mergeCell ref="Q89:AB89"/>
    <mergeCell ref="AC89:AN89"/>
    <mergeCell ref="AO89:AX89"/>
    <mergeCell ref="A90:D90"/>
    <mergeCell ref="A87:D87"/>
    <mergeCell ref="E87:P87"/>
    <mergeCell ref="Q87:AB87"/>
    <mergeCell ref="AC87:AN87"/>
    <mergeCell ref="AO87:AX87"/>
    <mergeCell ref="A88:D88"/>
    <mergeCell ref="E88:P88"/>
    <mergeCell ref="Q88:AB88"/>
    <mergeCell ref="AC88:AN88"/>
    <mergeCell ref="AO88:AX88"/>
    <mergeCell ref="AA90:AB90"/>
    <mergeCell ref="AC90:AE90"/>
    <mergeCell ref="AG90:AH90"/>
    <mergeCell ref="AJ90:AK90"/>
    <mergeCell ref="AM90:AN90"/>
    <mergeCell ref="AO90:AP90"/>
    <mergeCell ref="A93:F107"/>
    <mergeCell ref="A108:F111"/>
    <mergeCell ref="G108:AB108"/>
    <mergeCell ref="AC108:AX108"/>
    <mergeCell ref="G109:K109"/>
    <mergeCell ref="L109:X109"/>
    <mergeCell ref="AA92:AB92"/>
    <mergeCell ref="AM91:AN91"/>
    <mergeCell ref="AO91:AP91"/>
    <mergeCell ref="AR91:AS91"/>
    <mergeCell ref="AU91:AV91"/>
    <mergeCell ref="A92:D92"/>
    <mergeCell ref="O92:P92"/>
    <mergeCell ref="U91:V91"/>
    <mergeCell ref="X91:Y91"/>
    <mergeCell ref="AA91:AB91"/>
    <mergeCell ref="AC91:AE91"/>
    <mergeCell ref="AG91:AH91"/>
    <mergeCell ref="AJ91:AK91"/>
    <mergeCell ref="A91:D91"/>
    <mergeCell ref="E91:G91"/>
    <mergeCell ref="I91:J91"/>
    <mergeCell ref="L91:M91"/>
    <mergeCell ref="O91:P91"/>
    <mergeCell ref="AH115:AK115"/>
    <mergeCell ref="AL115:AO115"/>
    <mergeCell ref="G111:K111"/>
    <mergeCell ref="L111:X111"/>
    <mergeCell ref="Y111:AB111"/>
    <mergeCell ref="AC111:AG111"/>
    <mergeCell ref="AH111:AT111"/>
    <mergeCell ref="AU111:AX111"/>
    <mergeCell ref="Y109:AB109"/>
    <mergeCell ref="AC109:AG109"/>
    <mergeCell ref="AH109:AT109"/>
    <mergeCell ref="AU109:AX109"/>
    <mergeCell ref="G110:K110"/>
    <mergeCell ref="L110:X110"/>
    <mergeCell ref="Y110:AB110"/>
    <mergeCell ref="AC110:AG110"/>
    <mergeCell ref="AH110:AT110"/>
    <mergeCell ref="AU110:AX110"/>
    <mergeCell ref="AL120:AO120"/>
    <mergeCell ref="A119:B119"/>
    <mergeCell ref="C119:I119"/>
    <mergeCell ref="J119:O119"/>
    <mergeCell ref="P119:X119"/>
    <mergeCell ref="Y119:AB119"/>
    <mergeCell ref="AC119:AG119"/>
    <mergeCell ref="AH119:AK119"/>
    <mergeCell ref="AP115:AX115"/>
    <mergeCell ref="A116:B116"/>
    <mergeCell ref="C116:I116"/>
    <mergeCell ref="J116:O116"/>
    <mergeCell ref="P116:X116"/>
    <mergeCell ref="Y116:AB116"/>
    <mergeCell ref="AC116:AG116"/>
    <mergeCell ref="AH116:AK116"/>
    <mergeCell ref="AL116:AO116"/>
    <mergeCell ref="AP116:AX116"/>
    <mergeCell ref="A115:B115"/>
    <mergeCell ref="C115:I115"/>
    <mergeCell ref="J115:O115"/>
    <mergeCell ref="P115:X115"/>
    <mergeCell ref="Y115:AB115"/>
    <mergeCell ref="AC115:AG115"/>
    <mergeCell ref="AU90:AV90"/>
    <mergeCell ref="Y36:AA36"/>
    <mergeCell ref="AB36:AD36"/>
    <mergeCell ref="AE36:AH36"/>
    <mergeCell ref="AI36:AL36"/>
    <mergeCell ref="AP120:AX120"/>
    <mergeCell ref="A121:B121"/>
    <mergeCell ref="C121:I121"/>
    <mergeCell ref="J121:O121"/>
    <mergeCell ref="P121:X121"/>
    <mergeCell ref="Y121:AB121"/>
    <mergeCell ref="AC121:AG121"/>
    <mergeCell ref="AH121:AK121"/>
    <mergeCell ref="AL121:AO121"/>
    <mergeCell ref="AP121:AX121"/>
    <mergeCell ref="AL119:AO119"/>
    <mergeCell ref="AP119:AX119"/>
    <mergeCell ref="A120:B120"/>
    <mergeCell ref="C120:I120"/>
    <mergeCell ref="J120:O120"/>
    <mergeCell ref="P120:X120"/>
    <mergeCell ref="Y120:AB120"/>
    <mergeCell ref="AC120:AG120"/>
    <mergeCell ref="AH120:AK120"/>
    <mergeCell ref="AQ92:AS92"/>
    <mergeCell ref="E90:G90"/>
    <mergeCell ref="I90:J90"/>
    <mergeCell ref="L90:M90"/>
    <mergeCell ref="O90:P90"/>
    <mergeCell ref="Q90:S90"/>
    <mergeCell ref="U90:V90"/>
    <mergeCell ref="X90:Y90"/>
    <mergeCell ref="AR90:AS90"/>
    <mergeCell ref="AM92:AN92"/>
    <mergeCell ref="AO92:AP92"/>
    <mergeCell ref="Q91:S91"/>
    <mergeCell ref="L92:N92"/>
    <mergeCell ref="X92:Z92"/>
    <mergeCell ref="AJ92:AL92"/>
    <mergeCell ref="E92:F92"/>
    <mergeCell ref="G92:I92"/>
    <mergeCell ref="J92:K92"/>
    <mergeCell ref="Q92:R92"/>
    <mergeCell ref="S92:U92"/>
    <mergeCell ref="V92:W92"/>
    <mergeCell ref="AC92:AD92"/>
    <mergeCell ref="AE92:AG92"/>
    <mergeCell ref="AH92:AI92"/>
  </mergeCells>
  <phoneticPr fontId="5"/>
  <conditionalFormatting sqref="P14:AC14 AK14:AQ17">
    <cfRule type="expression" dxfId="115" priority="927">
      <formula>IF(RIGHT(TEXT(P14,"0.#"),1)=".",FALSE,TRUE)</formula>
    </cfRule>
    <cfRule type="expression" dxfId="114" priority="928">
      <formula>IF(RIGHT(TEXT(P14,"0.#"),1)=".",TRUE,FALSE)</formula>
    </cfRule>
  </conditionalFormatting>
  <conditionalFormatting sqref="P18:AX18">
    <cfRule type="expression" dxfId="113" priority="925">
      <formula>IF(RIGHT(TEXT(P18,"0.#"),1)=".",FALSE,TRUE)</formula>
    </cfRule>
    <cfRule type="expression" dxfId="112" priority="926">
      <formula>IF(RIGHT(TEXT(P18,"0.#"),1)=".",TRUE,FALSE)</formula>
    </cfRule>
  </conditionalFormatting>
  <conditionalFormatting sqref="Y111">
    <cfRule type="expression" dxfId="111" priority="921">
      <formula>IF(RIGHT(TEXT(Y111,"0.#"),1)=".",FALSE,TRUE)</formula>
    </cfRule>
    <cfRule type="expression" dxfId="110" priority="922">
      <formula>IF(RIGHT(TEXT(Y111,"0.#"),1)=".",TRUE,FALSE)</formula>
    </cfRule>
  </conditionalFormatting>
  <conditionalFormatting sqref="P13:AX13 AR15:AX15 P15:AJ17">
    <cfRule type="expression" dxfId="109" priority="919">
      <formula>IF(RIGHT(TEXT(P13,"0.#"),1)=".",FALSE,TRUE)</formula>
    </cfRule>
    <cfRule type="expression" dxfId="108" priority="920">
      <formula>IF(RIGHT(TEXT(P13,"0.#"),1)=".",TRUE,FALSE)</formula>
    </cfRule>
  </conditionalFormatting>
  <conditionalFormatting sqref="P19:AJ19">
    <cfRule type="expression" dxfId="107" priority="917">
      <formula>IF(RIGHT(TEXT(P19,"0.#"),1)=".",FALSE,TRUE)</formula>
    </cfRule>
    <cfRule type="expression" dxfId="106" priority="918">
      <formula>IF(RIGHT(TEXT(P19,"0.#"),1)=".",TRUE,FALSE)</formula>
    </cfRule>
  </conditionalFormatting>
  <conditionalFormatting sqref="AE27 AQ27">
    <cfRule type="expression" dxfId="105" priority="915">
      <formula>IF(RIGHT(TEXT(AE27,"0.#"),1)=".",FALSE,TRUE)</formula>
    </cfRule>
    <cfRule type="expression" dxfId="104" priority="916">
      <formula>IF(RIGHT(TEXT(AE27,"0.#"),1)=".",TRUE,FALSE)</formula>
    </cfRule>
  </conditionalFormatting>
  <conditionalFormatting sqref="AU111">
    <cfRule type="expression" dxfId="103" priority="909">
      <formula>IF(RIGHT(TEXT(AU111,"0.#"),1)=".",FALSE,TRUE)</formula>
    </cfRule>
    <cfRule type="expression" dxfId="102" priority="910">
      <formula>IF(RIGHT(TEXT(AU111,"0.#"),1)=".",TRUE,FALSE)</formula>
    </cfRule>
  </conditionalFormatting>
  <conditionalFormatting sqref="AI27">
    <cfRule type="expression" dxfId="101" priority="893">
      <formula>IF(RIGHT(TEXT(AI27,"0.#"),1)=".",FALSE,TRUE)</formula>
    </cfRule>
    <cfRule type="expression" dxfId="100" priority="894">
      <formula>IF(RIGHT(TEXT(AI27,"0.#"),1)=".",TRUE,FALSE)</formula>
    </cfRule>
  </conditionalFormatting>
  <conditionalFormatting sqref="AM27">
    <cfRule type="expression" dxfId="99" priority="891">
      <formula>IF(RIGHT(TEXT(AM27,"0.#"),1)=".",FALSE,TRUE)</formula>
    </cfRule>
    <cfRule type="expression" dxfId="98" priority="892">
      <formula>IF(RIGHT(TEXT(AM27,"0.#"),1)=".",TRUE,FALSE)</formula>
    </cfRule>
  </conditionalFormatting>
  <conditionalFormatting sqref="AE28">
    <cfRule type="expression" dxfId="97" priority="889">
      <formula>IF(RIGHT(TEXT(AE28,"0.#"),1)=".",FALSE,TRUE)</formula>
    </cfRule>
    <cfRule type="expression" dxfId="96" priority="890">
      <formula>IF(RIGHT(TEXT(AE28,"0.#"),1)=".",TRUE,FALSE)</formula>
    </cfRule>
  </conditionalFormatting>
  <conditionalFormatting sqref="AI28">
    <cfRule type="expression" dxfId="95" priority="887">
      <formula>IF(RIGHT(TEXT(AI28,"0.#"),1)=".",FALSE,TRUE)</formula>
    </cfRule>
    <cfRule type="expression" dxfId="94" priority="888">
      <formula>IF(RIGHT(TEXT(AI28,"0.#"),1)=".",TRUE,FALSE)</formula>
    </cfRule>
  </conditionalFormatting>
  <conditionalFormatting sqref="AM28">
    <cfRule type="expression" dxfId="93" priority="885">
      <formula>IF(RIGHT(TEXT(AM28,"0.#"),1)=".",FALSE,TRUE)</formula>
    </cfRule>
    <cfRule type="expression" dxfId="92" priority="886">
      <formula>IF(RIGHT(TEXT(AM28,"0.#"),1)=".",TRUE,FALSE)</formula>
    </cfRule>
  </conditionalFormatting>
  <conditionalFormatting sqref="AQ28">
    <cfRule type="expression" dxfId="91" priority="883">
      <formula>IF(RIGHT(TEXT(AQ28,"0.#"),1)=".",FALSE,TRUE)</formula>
    </cfRule>
    <cfRule type="expression" dxfId="90" priority="884">
      <formula>IF(RIGHT(TEXT(AQ28,"0.#"),1)=".",TRUE,FALSE)</formula>
    </cfRule>
  </conditionalFormatting>
  <conditionalFormatting sqref="AL116:AO116">
    <cfRule type="expression" dxfId="89" priority="845">
      <formula>IF(AND(AL116&gt;=0, RIGHT(TEXT(AL116,"0.#"),1)&lt;&gt;"."),TRUE,FALSE)</formula>
    </cfRule>
    <cfRule type="expression" dxfId="88" priority="846">
      <formula>IF(AND(AL116&gt;=0, RIGHT(TEXT(AL116,"0.#"),1)="."),TRUE,FALSE)</formula>
    </cfRule>
    <cfRule type="expression" dxfId="87" priority="847">
      <formula>IF(AND(AL116&lt;0, RIGHT(TEXT(AL116,"0.#"),1)&lt;&gt;"."),TRUE,FALSE)</formula>
    </cfRule>
    <cfRule type="expression" dxfId="86" priority="848">
      <formula>IF(AND(AL116&lt;0, RIGHT(TEXT(AL116,"0.#"),1)="."),TRUE,FALSE)</formula>
    </cfRule>
  </conditionalFormatting>
  <conditionalFormatting sqref="Y120:Y121">
    <cfRule type="expression" dxfId="85" priority="775">
      <formula>IF(RIGHT(TEXT(Y120,"0.#"),1)=".",FALSE,TRUE)</formula>
    </cfRule>
    <cfRule type="expression" dxfId="84" priority="776">
      <formula>IF(RIGHT(TEXT(Y120,"0.#"),1)=".",TRUE,FALSE)</formula>
    </cfRule>
  </conditionalFormatting>
  <conditionalFormatting sqref="W23">
    <cfRule type="expression" dxfId="83" priority="841">
      <formula>IF(RIGHT(TEXT(W23,"0.#"),1)=".",FALSE,TRUE)</formula>
    </cfRule>
    <cfRule type="expression" dxfId="82" priority="842">
      <formula>IF(RIGHT(TEXT(W23,"0.#"),1)=".",TRUE,FALSE)</formula>
    </cfRule>
  </conditionalFormatting>
  <conditionalFormatting sqref="P23">
    <cfRule type="expression" dxfId="81" priority="835">
      <formula>IF(RIGHT(TEXT(P23,"0.#"),1)=".",FALSE,TRUE)</formula>
    </cfRule>
    <cfRule type="expression" dxfId="80" priority="836">
      <formula>IF(RIGHT(TEXT(P23,"0.#"),1)=".",TRUE,FALSE)</formula>
    </cfRule>
  </conditionalFormatting>
  <conditionalFormatting sqref="AL120:AO121">
    <cfRule type="expression" dxfId="79" priority="777">
      <formula>IF(AND(AL120&gt;=0, RIGHT(TEXT(AL120,"0.#"),1)&lt;&gt;"."),TRUE,FALSE)</formula>
    </cfRule>
    <cfRule type="expression" dxfId="78" priority="778">
      <formula>IF(AND(AL120&gt;=0, RIGHT(TEXT(AL120,"0.#"),1)="."),TRUE,FALSE)</formula>
    </cfRule>
    <cfRule type="expression" dxfId="77" priority="779">
      <formula>IF(AND(AL120&lt;0, RIGHT(TEXT(AL120,"0.#"),1)&lt;&gt;"."),TRUE,FALSE)</formula>
    </cfRule>
    <cfRule type="expression" dxfId="76" priority="780">
      <formula>IF(AND(AL120&lt;0, RIGHT(TEXT(AL120,"0.#"),1)="."),TRUE,FALSE)</formula>
    </cfRule>
  </conditionalFormatting>
  <conditionalFormatting sqref="AU28">
    <cfRule type="expression" dxfId="75" priority="699">
      <formula>IF(RIGHT(TEXT(AU28,"0.#"),1)=".",FALSE,TRUE)</formula>
    </cfRule>
    <cfRule type="expression" dxfId="74" priority="700">
      <formula>IF(RIGHT(TEXT(AU28,"0.#"),1)=".",TRUE,FALSE)</formula>
    </cfRule>
  </conditionalFormatting>
  <conditionalFormatting sqref="AU27">
    <cfRule type="expression" dxfId="73" priority="701">
      <formula>IF(RIGHT(TEXT(AU27,"0.#"),1)=".",FALSE,TRUE)</formula>
    </cfRule>
    <cfRule type="expression" dxfId="72" priority="702">
      <formula>IF(RIGHT(TEXT(AU27,"0.#"),1)=".",TRUE,FALSE)</formula>
    </cfRule>
  </conditionalFormatting>
  <conditionalFormatting sqref="P24:AC24">
    <cfRule type="expression" dxfId="71" priority="697">
      <formula>IF(RIGHT(TEXT(P24,"0.#"),1)=".",FALSE,TRUE)</formula>
    </cfRule>
    <cfRule type="expression" dxfId="70" priority="698">
      <formula>IF(RIGHT(TEXT(P24,"0.#"),1)=".",TRUE,FALSE)</formula>
    </cfRule>
  </conditionalFormatting>
  <conditionalFormatting sqref="AM33">
    <cfRule type="expression" dxfId="69" priority="679">
      <formula>IF(RIGHT(TEXT(AM33,"0.#"),1)=".",FALSE,TRUE)</formula>
    </cfRule>
    <cfRule type="expression" dxfId="68" priority="680">
      <formula>IF(RIGHT(TEXT(AM33,"0.#"),1)=".",TRUE,FALSE)</formula>
    </cfRule>
  </conditionalFormatting>
  <conditionalFormatting sqref="AM32">
    <cfRule type="expression" dxfId="67" priority="681">
      <formula>IF(RIGHT(TEXT(AM32,"0.#"),1)=".",FALSE,TRUE)</formula>
    </cfRule>
    <cfRule type="expression" dxfId="66" priority="682">
      <formula>IF(RIGHT(TEXT(AM32,"0.#"),1)=".",TRUE,FALSE)</formula>
    </cfRule>
  </conditionalFormatting>
  <conditionalFormatting sqref="AE31">
    <cfRule type="expression" dxfId="65" priority="695">
      <formula>IF(RIGHT(TEXT(AE31,"0.#"),1)=".",FALSE,TRUE)</formula>
    </cfRule>
    <cfRule type="expression" dxfId="64" priority="696">
      <formula>IF(RIGHT(TEXT(AE31,"0.#"),1)=".",TRUE,FALSE)</formula>
    </cfRule>
  </conditionalFormatting>
  <conditionalFormatting sqref="AQ31:AQ33">
    <cfRule type="expression" dxfId="63" priority="677">
      <formula>IF(RIGHT(TEXT(AQ31,"0.#"),1)=".",FALSE,TRUE)</formula>
    </cfRule>
    <cfRule type="expression" dxfId="62" priority="678">
      <formula>IF(RIGHT(TEXT(AQ31,"0.#"),1)=".",TRUE,FALSE)</formula>
    </cfRule>
  </conditionalFormatting>
  <conditionalFormatting sqref="AU31:AU33">
    <cfRule type="expression" dxfId="61" priority="675">
      <formula>IF(RIGHT(TEXT(AU31,"0.#"),1)=".",FALSE,TRUE)</formula>
    </cfRule>
    <cfRule type="expression" dxfId="60" priority="676">
      <formula>IF(RIGHT(TEXT(AU31,"0.#"),1)=".",TRUE,FALSE)</formula>
    </cfRule>
  </conditionalFormatting>
  <conditionalFormatting sqref="AI33">
    <cfRule type="expression" dxfId="59" priority="689">
      <formula>IF(RIGHT(TEXT(AI33,"0.#"),1)=".",FALSE,TRUE)</formula>
    </cfRule>
    <cfRule type="expression" dxfId="58" priority="690">
      <formula>IF(RIGHT(TEXT(AI33,"0.#"),1)=".",TRUE,FALSE)</formula>
    </cfRule>
  </conditionalFormatting>
  <conditionalFormatting sqref="AE32">
    <cfRule type="expression" dxfId="57" priority="693">
      <formula>IF(RIGHT(TEXT(AE32,"0.#"),1)=".",FALSE,TRUE)</formula>
    </cfRule>
    <cfRule type="expression" dxfId="56" priority="694">
      <formula>IF(RIGHT(TEXT(AE32,"0.#"),1)=".",TRUE,FALSE)</formula>
    </cfRule>
  </conditionalFormatting>
  <conditionalFormatting sqref="AE33">
    <cfRule type="expression" dxfId="55" priority="691">
      <formula>IF(RIGHT(TEXT(AE33,"0.#"),1)=".",FALSE,TRUE)</formula>
    </cfRule>
    <cfRule type="expression" dxfId="54" priority="692">
      <formula>IF(RIGHT(TEXT(AE33,"0.#"),1)=".",TRUE,FALSE)</formula>
    </cfRule>
  </conditionalFormatting>
  <conditionalFormatting sqref="AM31">
    <cfRule type="expression" dxfId="53" priority="683">
      <formula>IF(RIGHT(TEXT(AM31,"0.#"),1)=".",FALSE,TRUE)</formula>
    </cfRule>
    <cfRule type="expression" dxfId="52" priority="684">
      <formula>IF(RIGHT(TEXT(AM31,"0.#"),1)=".",TRUE,FALSE)</formula>
    </cfRule>
  </conditionalFormatting>
  <conditionalFormatting sqref="AI31">
    <cfRule type="expression" dxfId="51" priority="685">
      <formula>IF(RIGHT(TEXT(AI31,"0.#"),1)=".",FALSE,TRUE)</formula>
    </cfRule>
    <cfRule type="expression" dxfId="50" priority="686">
      <formula>IF(RIGHT(TEXT(AI31,"0.#"),1)=".",TRUE,FALSE)</formula>
    </cfRule>
  </conditionalFormatting>
  <conditionalFormatting sqref="AI32">
    <cfRule type="expression" dxfId="49" priority="687">
      <formula>IF(RIGHT(TEXT(AI32,"0.#"),1)=".",FALSE,TRUE)</formula>
    </cfRule>
    <cfRule type="expression" dxfId="48" priority="688">
      <formula>IF(RIGHT(TEXT(AI32,"0.#"),1)=".",TRUE,FALSE)</formula>
    </cfRule>
  </conditionalFormatting>
  <conditionalFormatting sqref="AU43">
    <cfRule type="expression" dxfId="47" priority="571">
      <formula>IF(RIGHT(TEXT(AU43,"0.#"),1)=".",FALSE,TRUE)</formula>
    </cfRule>
    <cfRule type="expression" dxfId="46" priority="572">
      <formula>IF(RIGHT(TEXT(AU43,"0.#"),1)=".",TRUE,FALSE)</formula>
    </cfRule>
  </conditionalFormatting>
  <conditionalFormatting sqref="AU44">
    <cfRule type="expression" dxfId="45" priority="569">
      <formula>IF(RIGHT(TEXT(AU44,"0.#"),1)=".",FALSE,TRUE)</formula>
    </cfRule>
    <cfRule type="expression" dxfId="44" priority="570">
      <formula>IF(RIGHT(TEXT(AU44,"0.#"),1)=".",TRUE,FALSE)</formula>
    </cfRule>
  </conditionalFormatting>
  <conditionalFormatting sqref="AE36">
    <cfRule type="expression" dxfId="43" priority="519">
      <formula>IF(RIGHT(TEXT(AE36,"0.#"),1)=".",FALSE,TRUE)</formula>
    </cfRule>
    <cfRule type="expression" dxfId="42" priority="520">
      <formula>IF(RIGHT(TEXT(AE36,"0.#"),1)=".",TRUE,FALSE)</formula>
    </cfRule>
  </conditionalFormatting>
  <conditionalFormatting sqref="AM38">
    <cfRule type="expression" dxfId="41" priority="503">
      <formula>IF(RIGHT(TEXT(AM38,"0.#"),1)=".",FALSE,TRUE)</formula>
    </cfRule>
    <cfRule type="expression" dxfId="40" priority="504">
      <formula>IF(RIGHT(TEXT(AM38,"0.#"),1)=".",TRUE,FALSE)</formula>
    </cfRule>
  </conditionalFormatting>
  <conditionalFormatting sqref="AE37">
    <cfRule type="expression" dxfId="39" priority="517">
      <formula>IF(RIGHT(TEXT(AE37,"0.#"),1)=".",FALSE,TRUE)</formula>
    </cfRule>
    <cfRule type="expression" dxfId="38" priority="518">
      <formula>IF(RIGHT(TEXT(AE37,"0.#"),1)=".",TRUE,FALSE)</formula>
    </cfRule>
  </conditionalFormatting>
  <conditionalFormatting sqref="AE38">
    <cfRule type="expression" dxfId="37" priority="515">
      <formula>IF(RIGHT(TEXT(AE38,"0.#"),1)=".",FALSE,TRUE)</formula>
    </cfRule>
    <cfRule type="expression" dxfId="36" priority="516">
      <formula>IF(RIGHT(TEXT(AE38,"0.#"),1)=".",TRUE,FALSE)</formula>
    </cfRule>
  </conditionalFormatting>
  <conditionalFormatting sqref="AI38">
    <cfRule type="expression" dxfId="35" priority="513">
      <formula>IF(RIGHT(TEXT(AI38,"0.#"),1)=".",FALSE,TRUE)</formula>
    </cfRule>
    <cfRule type="expression" dxfId="34" priority="514">
      <formula>IF(RIGHT(TEXT(AI38,"0.#"),1)=".",TRUE,FALSE)</formula>
    </cfRule>
  </conditionalFormatting>
  <conditionalFormatting sqref="AI37">
    <cfRule type="expression" dxfId="33" priority="511">
      <formula>IF(RIGHT(TEXT(AI37,"0.#"),1)=".",FALSE,TRUE)</formula>
    </cfRule>
    <cfRule type="expression" dxfId="32" priority="512">
      <formula>IF(RIGHT(TEXT(AI37,"0.#"),1)=".",TRUE,FALSE)</formula>
    </cfRule>
  </conditionalFormatting>
  <conditionalFormatting sqref="AI36">
    <cfRule type="expression" dxfId="31" priority="509">
      <formula>IF(RIGHT(TEXT(AI36,"0.#"),1)=".",FALSE,TRUE)</formula>
    </cfRule>
    <cfRule type="expression" dxfId="30" priority="510">
      <formula>IF(RIGHT(TEXT(AI36,"0.#"),1)=".",TRUE,FALSE)</formula>
    </cfRule>
  </conditionalFormatting>
  <conditionalFormatting sqref="AM36">
    <cfRule type="expression" dxfId="29" priority="507">
      <formula>IF(RIGHT(TEXT(AM36,"0.#"),1)=".",FALSE,TRUE)</formula>
    </cfRule>
    <cfRule type="expression" dxfId="28" priority="508">
      <formula>IF(RIGHT(TEXT(AM36,"0.#"),1)=".",TRUE,FALSE)</formula>
    </cfRule>
  </conditionalFormatting>
  <conditionalFormatting sqref="AM37">
    <cfRule type="expression" dxfId="27" priority="505">
      <formula>IF(RIGHT(TEXT(AM37,"0.#"),1)=".",FALSE,TRUE)</formula>
    </cfRule>
    <cfRule type="expression" dxfId="26" priority="506">
      <formula>IF(RIGHT(TEXT(AM37,"0.#"),1)=".",TRUE,FALSE)</formula>
    </cfRule>
  </conditionalFormatting>
  <conditionalFormatting sqref="AQ36:AQ38">
    <cfRule type="expression" dxfId="25" priority="501">
      <formula>IF(RIGHT(TEXT(AQ36,"0.#"),1)=".",FALSE,TRUE)</formula>
    </cfRule>
    <cfRule type="expression" dxfId="24" priority="502">
      <formula>IF(RIGHT(TEXT(AQ36,"0.#"),1)=".",TRUE,FALSE)</formula>
    </cfRule>
  </conditionalFormatting>
  <conditionalFormatting sqref="AU36:AU38">
    <cfRule type="expression" dxfId="23" priority="499">
      <formula>IF(RIGHT(TEXT(AU36,"0.#"),1)=".",FALSE,TRUE)</formula>
    </cfRule>
    <cfRule type="expression" dxfId="22" priority="500">
      <formula>IF(RIGHT(TEXT(AU36,"0.#"),1)=".",TRUE,FALSE)</formula>
    </cfRule>
  </conditionalFormatting>
  <conditionalFormatting sqref="Y116">
    <cfRule type="expression" dxfId="21" priority="21">
      <formula>IF(RIGHT(TEXT(Y116,"0.#"),1)=".",FALSE,TRUE)</formula>
    </cfRule>
    <cfRule type="expression" dxfId="20" priority="22">
      <formula>IF(RIGHT(TEXT(Y116,"0.#"),1)=".",TRUE,FALSE)</formula>
    </cfRule>
  </conditionalFormatting>
  <conditionalFormatting sqref="AD14:AJ14">
    <cfRule type="expression" dxfId="19" priority="19">
      <formula>IF(RIGHT(TEXT(AD14,"0.#"),1)=".",FALSE,TRUE)</formula>
    </cfRule>
    <cfRule type="expression" dxfId="18" priority="20">
      <formula>IF(RIGHT(TEXT(AD14,"0.#"),1)=".",TRUE,FALSE)</formula>
    </cfRule>
  </conditionalFormatting>
  <conditionalFormatting sqref="Y110">
    <cfRule type="expression" dxfId="17" priority="17">
      <formula>IF(RIGHT(TEXT(Y110,"0.#"),1)=".",FALSE,TRUE)</formula>
    </cfRule>
    <cfRule type="expression" dxfId="16" priority="18">
      <formula>IF(RIGHT(TEXT(Y110,"0.#"),1)=".",TRUE,FALSE)</formula>
    </cfRule>
  </conditionalFormatting>
  <conditionalFormatting sqref="AU110">
    <cfRule type="expression" dxfId="15" priority="15">
      <formula>IF(RIGHT(TEXT(AU110,"0.#"),1)=".",FALSE,TRUE)</formula>
    </cfRule>
    <cfRule type="expression" dxfId="14" priority="16">
      <formula>IF(RIGHT(TEXT(AU110,"0.#"),1)=".",TRUE,FALSE)</formula>
    </cfRule>
  </conditionalFormatting>
  <conditionalFormatting sqref="AE43 AQ43">
    <cfRule type="expression" dxfId="13" priority="13">
      <formula>IF(RIGHT(TEXT(AE43,"0.#"),1)=".",FALSE,TRUE)</formula>
    </cfRule>
    <cfRule type="expression" dxfId="12" priority="14">
      <formula>IF(RIGHT(TEXT(AE43,"0.#"),1)=".",TRUE,FALSE)</formula>
    </cfRule>
  </conditionalFormatting>
  <conditionalFormatting sqref="AI43">
    <cfRule type="expression" dxfId="11" priority="11">
      <formula>IF(RIGHT(TEXT(AI43,"0.#"),1)=".",FALSE,TRUE)</formula>
    </cfRule>
    <cfRule type="expression" dxfId="10" priority="12">
      <formula>IF(RIGHT(TEXT(AI43,"0.#"),1)=".",TRUE,FALSE)</formula>
    </cfRule>
  </conditionalFormatting>
  <conditionalFormatting sqref="AM43">
    <cfRule type="expression" dxfId="9" priority="9">
      <formula>IF(RIGHT(TEXT(AM43,"0.#"),1)=".",FALSE,TRUE)</formula>
    </cfRule>
    <cfRule type="expression" dxfId="8" priority="10">
      <formula>IF(RIGHT(TEXT(AM43,"0.#"),1)=".",TRUE,FALSE)</formula>
    </cfRule>
  </conditionalFormatting>
  <conditionalFormatting sqref="AE44">
    <cfRule type="expression" dxfId="7" priority="7">
      <formula>IF(RIGHT(TEXT(AE44,"0.#"),1)=".",FALSE,TRUE)</formula>
    </cfRule>
    <cfRule type="expression" dxfId="6" priority="8">
      <formula>IF(RIGHT(TEXT(AE44,"0.#"),1)=".",TRUE,FALSE)</formula>
    </cfRule>
  </conditionalFormatting>
  <conditionalFormatting sqref="AI44">
    <cfRule type="expression" dxfId="5" priority="5">
      <formula>IF(RIGHT(TEXT(AI44,"0.#"),1)=".",FALSE,TRUE)</formula>
    </cfRule>
    <cfRule type="expression" dxfId="4" priority="6">
      <formula>IF(RIGHT(TEXT(AI44,"0.#"),1)=".",TRUE,FALSE)</formula>
    </cfRule>
  </conditionalFormatting>
  <conditionalFormatting sqref="AM44">
    <cfRule type="expression" dxfId="3" priority="3">
      <formula>IF(RIGHT(TEXT(AM44,"0.#"),1)=".",FALSE,TRUE)</formula>
    </cfRule>
    <cfRule type="expression" dxfId="2" priority="4">
      <formula>IF(RIGHT(TEXT(AM44,"0.#"),1)=".",TRUE,FALSE)</formula>
    </cfRule>
  </conditionalFormatting>
  <conditionalFormatting sqref="AQ44">
    <cfRule type="expression" dxfId="1" priority="1">
      <formula>IF(RIGHT(TEXT(AQ44,"0.#"),1)=".",FALSE,TRUE)</formula>
    </cfRule>
    <cfRule type="expression" dxfId="0" priority="2">
      <formula>IF(RIGHT(TEXT(AQ44,"0.#"),1)=".",TRUE,FALSE)</formula>
    </cfRule>
  </conditionalFormatting>
  <dataValidations count="15">
    <dataValidation type="whole" allowBlank="1" showInputMessage="1" showErrorMessage="1" sqref="O90:P91 AX90:AX92 AA90:AB91 AM90:AN91">
      <formula1>0</formula1>
      <formula2>99</formula2>
    </dataValidation>
    <dataValidation type="whole" allowBlank="1" showInputMessage="1" showErrorMessage="1" sqref="AJ90:AK91 X90:Y91 AJ92 L90:L92 M90:M91 X92 AU90:AV9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6:E76">
      <formula1>T行政事業レビュー推進チームの所見</formula1>
    </dataValidation>
    <dataValidation type="custom" imeMode="disabled" allowBlank="1" showInputMessage="1" showErrorMessage="1" sqref="AH116:AK116 AH120:AK121">
      <formula1>OR(AND(MOD(IF(ISNUMBER(AH116), AH116, 0.5),1)=0, 0&lt;=AH116), AH116="-")</formula1>
    </dataValidation>
    <dataValidation type="whole" imeMode="disabled" allowBlank="1" showInputMessage="1" showErrorMessage="1" sqref="AW2:AX2">
      <formula1>0</formula1>
      <formula2>99</formula2>
    </dataValidation>
    <dataValidation type="list" allowBlank="1" showInputMessage="1" showErrorMessage="1" sqref="A78:E78">
      <formula1>T所見を踏まえた改善点</formula1>
    </dataValidation>
    <dataValidation type="list" allowBlank="1" showInputMessage="1" showErrorMessage="1" error="プルダウンリストから選択してください。" sqref="AD57:AF58">
      <formula1>"有,無"</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10:AB110 AU110:AX110 Y116:AB116 AL116:AO116 Y120:AB121 AL120:AO121 AQ30:AR30 AU30:AX30 AE31:AX33 AE27:AX28 AE43:AX44 AQ35:AR35 AU35:AX35 AE36:AX38 P23:AC24">
      <formula1>OR(ISNUMBER(P13), P13="-")</formula1>
    </dataValidation>
    <dataValidation type="list" allowBlank="1" showInputMessage="1" showErrorMessage="1" sqref="Q92:R92 AC92:AD92 AO92:AP92">
      <formula1>#REF!</formula1>
    </dataValidation>
    <dataValidation type="custom" allowBlank="1" showInputMessage="1" showErrorMessage="1" errorTitle="法人番号チェック" error="法人番号は13桁の数字で入力してください。" sqref="J120:O121 J116:O116">
      <formula1>OR(J116="-",AND(LEN(J116)=13,IFERROR(SEARCH("-",J116),"")="",IFERROR(SEARCH(".",J116),"")="",ISNUMBER(J116)))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40" max="50" man="1"/>
    <brk id="72" max="50" man="1"/>
    <brk id="92"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U91:V91 I91:J91 AG91:AH91 AR91:AS91</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入力規則等!$AG$2:$AG$13</xm:f>
          </x14:formula1>
          <xm:sqref>AC116:AG116 AC120:AG121</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入力規則等!$U$13:$U$35</xm:f>
          </x14:formula1>
          <xm:sqref>AJ2:AM2 AE92:AG92 G92:I92 AQ92:AS92 S92:U92</xm:sqref>
        </x14:dataValidation>
        <x14:dataValidation type="list" allowBlank="1" showInputMessage="1" showErrorMessage="1">
          <x14:formula1>
            <xm:f>入力規則等!$U$56:$U$58</xm:f>
          </x14:formula1>
          <xm:sqref>J92:K92 AT92:AU92 AH92:AI92 V92:W92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375" style="31" customWidth="1"/>
    <col min="29" max="29" width="24.125" style="31" bestFit="1" customWidth="1"/>
    <col min="30" max="30" width="3.625" style="31" customWidth="1"/>
    <col min="31" max="31" width="33.62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384</v>
      </c>
      <c r="AA1" s="27" t="s">
        <v>74</v>
      </c>
      <c r="AB1" s="27" t="s">
        <v>385</v>
      </c>
      <c r="AC1" s="27" t="s">
        <v>31</v>
      </c>
      <c r="AD1" s="26"/>
      <c r="AE1" s="27" t="s">
        <v>43</v>
      </c>
      <c r="AF1" s="28"/>
      <c r="AG1" s="37" t="s">
        <v>168</v>
      </c>
      <c r="AI1" s="37" t="s">
        <v>171</v>
      </c>
      <c r="AK1" s="37" t="s">
        <v>175</v>
      </c>
      <c r="AM1" s="49"/>
      <c r="AN1" s="49"/>
      <c r="AP1" s="26" t="s">
        <v>211</v>
      </c>
    </row>
    <row r="2" spans="1:42" ht="13.5" customHeight="1" x14ac:dyDescent="0.15">
      <c r="A2" s="14" t="s">
        <v>77</v>
      </c>
      <c r="B2" s="15"/>
      <c r="C2" s="13" t="str">
        <f>IF(B2="","",A2)</f>
        <v/>
      </c>
      <c r="D2" s="13" t="str">
        <f>IF(C2="","",IF(D1&lt;&gt;"",CONCATENATE(D1,"、",C2),C2))</f>
        <v/>
      </c>
      <c r="F2" s="12" t="s">
        <v>64</v>
      </c>
      <c r="G2" s="17" t="s">
        <v>585</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4">
        <v>21</v>
      </c>
      <c r="W2" s="30" t="s">
        <v>161</v>
      </c>
      <c r="Y2" s="30" t="s">
        <v>60</v>
      </c>
      <c r="Z2" s="30" t="s">
        <v>60</v>
      </c>
      <c r="AA2" s="57" t="s">
        <v>254</v>
      </c>
      <c r="AB2" s="57" t="s">
        <v>479</v>
      </c>
      <c r="AC2" s="58" t="s">
        <v>126</v>
      </c>
      <c r="AD2" s="26"/>
      <c r="AE2" s="32" t="s">
        <v>157</v>
      </c>
      <c r="AF2" s="28"/>
      <c r="AG2" s="38" t="s">
        <v>220</v>
      </c>
      <c r="AI2" s="37" t="s">
        <v>251</v>
      </c>
      <c r="AK2" s="37" t="s">
        <v>176</v>
      </c>
      <c r="AM2" s="49"/>
      <c r="AN2" s="49"/>
      <c r="AP2" s="38" t="s">
        <v>220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510</v>
      </c>
      <c r="W3" s="30" t="s">
        <v>136</v>
      </c>
      <c r="Y3" s="30" t="s">
        <v>61</v>
      </c>
      <c r="Z3" s="30" t="s">
        <v>386</v>
      </c>
      <c r="AA3" s="57" t="s">
        <v>352</v>
      </c>
      <c r="AB3" s="57" t="s">
        <v>480</v>
      </c>
      <c r="AC3" s="58" t="s">
        <v>127</v>
      </c>
      <c r="AD3" s="26"/>
      <c r="AE3" s="32" t="s">
        <v>158</v>
      </c>
      <c r="AF3" s="28"/>
      <c r="AG3" s="38" t="s">
        <v>221</v>
      </c>
      <c r="AI3" s="37" t="s">
        <v>170</v>
      </c>
      <c r="AK3" s="37" t="str">
        <f>CHAR(CODE(AK2)+1)</f>
        <v>B</v>
      </c>
      <c r="AM3" s="49"/>
      <c r="AN3" s="49"/>
      <c r="AP3" s="38" t="s">
        <v>221</v>
      </c>
    </row>
    <row r="4" spans="1:42" ht="13.5" customHeight="1" x14ac:dyDescent="0.15">
      <c r="A4" s="14" t="s">
        <v>79</v>
      </c>
      <c r="B4" s="15" t="s">
        <v>585</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0" t="s">
        <v>558</v>
      </c>
      <c r="W4" s="30" t="s">
        <v>137</v>
      </c>
      <c r="Y4" s="30" t="s">
        <v>259</v>
      </c>
      <c r="Z4" s="30" t="s">
        <v>387</v>
      </c>
      <c r="AA4" s="57" t="s">
        <v>353</v>
      </c>
      <c r="AB4" s="57" t="s">
        <v>481</v>
      </c>
      <c r="AC4" s="57" t="s">
        <v>128</v>
      </c>
      <c r="AD4" s="26"/>
      <c r="AE4" s="32" t="s">
        <v>159</v>
      </c>
      <c r="AF4" s="28"/>
      <c r="AG4" s="38" t="s">
        <v>222</v>
      </c>
      <c r="AI4" s="37" t="s">
        <v>172</v>
      </c>
      <c r="AK4" s="37" t="str">
        <f t="shared" ref="AK4:AK49" si="7">CHAR(CODE(AK3)+1)</f>
        <v>C</v>
      </c>
      <c r="AM4" s="49"/>
      <c r="AN4" s="49"/>
      <c r="AP4" s="38" t="s">
        <v>222</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0" t="s">
        <v>534</v>
      </c>
      <c r="Y5" s="30" t="s">
        <v>260</v>
      </c>
      <c r="Z5" s="30" t="s">
        <v>388</v>
      </c>
      <c r="AA5" s="57" t="s">
        <v>354</v>
      </c>
      <c r="AB5" s="57" t="s">
        <v>482</v>
      </c>
      <c r="AC5" s="57" t="s">
        <v>160</v>
      </c>
      <c r="AD5" s="29"/>
      <c r="AE5" s="32" t="s">
        <v>232</v>
      </c>
      <c r="AF5" s="28"/>
      <c r="AG5" s="38" t="s">
        <v>223</v>
      </c>
      <c r="AI5" s="37" t="s">
        <v>257</v>
      </c>
      <c r="AK5" s="37" t="str">
        <f t="shared" si="7"/>
        <v>D</v>
      </c>
      <c r="AP5" s="38" t="s">
        <v>223</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0" t="s">
        <v>234</v>
      </c>
      <c r="W6" s="30" t="s">
        <v>536</v>
      </c>
      <c r="Y6" s="30" t="s">
        <v>261</v>
      </c>
      <c r="Z6" s="30" t="s">
        <v>389</v>
      </c>
      <c r="AA6" s="57" t="s">
        <v>355</v>
      </c>
      <c r="AB6" s="57" t="s">
        <v>483</v>
      </c>
      <c r="AC6" s="57" t="s">
        <v>129</v>
      </c>
      <c r="AD6" s="29"/>
      <c r="AE6" s="32" t="s">
        <v>230</v>
      </c>
      <c r="AF6" s="28"/>
      <c r="AG6" s="38" t="s">
        <v>224</v>
      </c>
      <c r="AI6" s="37" t="s">
        <v>258</v>
      </c>
      <c r="AK6" s="37" t="str">
        <f>CHAR(CODE(AK5)+1)</f>
        <v>E</v>
      </c>
      <c r="AP6" s="38" t="s">
        <v>224</v>
      </c>
    </row>
    <row r="7" spans="1:42" ht="13.5" customHeight="1" x14ac:dyDescent="0.15">
      <c r="A7" s="14" t="s">
        <v>82</v>
      </c>
      <c r="B7" s="15"/>
      <c r="C7" s="13" t="str">
        <f t="shared" si="0"/>
        <v/>
      </c>
      <c r="D7" s="13" t="str">
        <f t="shared" si="8"/>
        <v>沖縄振興</v>
      </c>
      <c r="F7" s="18" t="s">
        <v>183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0"/>
      <c r="W7" s="30" t="s">
        <v>138</v>
      </c>
      <c r="Y7" s="30" t="s">
        <v>262</v>
      </c>
      <c r="Z7" s="30" t="s">
        <v>390</v>
      </c>
      <c r="AA7" s="57" t="s">
        <v>356</v>
      </c>
      <c r="AB7" s="57" t="s">
        <v>484</v>
      </c>
      <c r="AC7" s="29"/>
      <c r="AD7" s="29"/>
      <c r="AE7" s="30" t="s">
        <v>129</v>
      </c>
      <c r="AF7" s="28"/>
      <c r="AG7" s="38" t="s">
        <v>225</v>
      </c>
      <c r="AH7" s="52"/>
      <c r="AI7" s="38" t="s">
        <v>247</v>
      </c>
      <c r="AK7" s="37" t="str">
        <f>CHAR(CODE(AK6)+1)</f>
        <v>F</v>
      </c>
      <c r="AP7" s="38" t="s">
        <v>225</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
      </c>
      <c r="O8" s="13"/>
      <c r="P8" s="12" t="s">
        <v>72</v>
      </c>
      <c r="Q8" s="17" t="s">
        <v>585</v>
      </c>
      <c r="R8" s="13" t="str">
        <f t="shared" si="3"/>
        <v>その他</v>
      </c>
      <c r="S8" s="13" t="str">
        <f t="shared" si="4"/>
        <v>その他</v>
      </c>
      <c r="T8" s="13"/>
      <c r="U8" s="30" t="s">
        <v>255</v>
      </c>
      <c r="W8" s="30" t="s">
        <v>139</v>
      </c>
      <c r="Y8" s="30" t="s">
        <v>263</v>
      </c>
      <c r="Z8" s="30" t="s">
        <v>391</v>
      </c>
      <c r="AA8" s="57" t="s">
        <v>357</v>
      </c>
      <c r="AB8" s="57" t="s">
        <v>485</v>
      </c>
      <c r="AC8" s="29"/>
      <c r="AD8" s="29"/>
      <c r="AE8" s="29"/>
      <c r="AF8" s="28"/>
      <c r="AG8" s="38" t="s">
        <v>226</v>
      </c>
      <c r="AI8" s="37" t="s">
        <v>248</v>
      </c>
      <c r="AK8" s="37" t="str">
        <f t="shared" si="7"/>
        <v>G</v>
      </c>
      <c r="AP8" s="38" t="s">
        <v>226</v>
      </c>
    </row>
    <row r="9" spans="1:42" ht="13.5" customHeight="1" x14ac:dyDescent="0.15">
      <c r="A9" s="14" t="s">
        <v>84</v>
      </c>
      <c r="B9" s="15"/>
      <c r="C9" s="13" t="str">
        <f t="shared" si="0"/>
        <v/>
      </c>
      <c r="D9" s="13" t="str">
        <f t="shared" si="8"/>
        <v>沖縄振興</v>
      </c>
      <c r="F9" s="18" t="s">
        <v>184</v>
      </c>
      <c r="G9" s="17"/>
      <c r="H9" s="13" t="str">
        <f t="shared" si="1"/>
        <v/>
      </c>
      <c r="I9" s="13" t="str">
        <f t="shared" si="5"/>
        <v>一般会計</v>
      </c>
      <c r="K9" s="14" t="s">
        <v>101</v>
      </c>
      <c r="L9" s="15"/>
      <c r="M9" s="13" t="str">
        <f t="shared" si="2"/>
        <v/>
      </c>
      <c r="N9" s="13" t="str">
        <f t="shared" si="6"/>
        <v/>
      </c>
      <c r="O9" s="13"/>
      <c r="P9" s="13"/>
      <c r="Q9" s="19"/>
      <c r="T9" s="13"/>
      <c r="U9" s="30" t="s">
        <v>256</v>
      </c>
      <c r="W9" s="30" t="s">
        <v>140</v>
      </c>
      <c r="Y9" s="30" t="s">
        <v>264</v>
      </c>
      <c r="Z9" s="30" t="s">
        <v>392</v>
      </c>
      <c r="AA9" s="57" t="s">
        <v>358</v>
      </c>
      <c r="AB9" s="57" t="s">
        <v>486</v>
      </c>
      <c r="AC9" s="29"/>
      <c r="AD9" s="29"/>
      <c r="AE9" s="29"/>
      <c r="AF9" s="28"/>
      <c r="AG9" s="38" t="s">
        <v>227</v>
      </c>
      <c r="AI9" s="48"/>
      <c r="AK9" s="37" t="str">
        <f t="shared" si="7"/>
        <v>H</v>
      </c>
      <c r="AP9" s="38" t="s">
        <v>227</v>
      </c>
    </row>
    <row r="10" spans="1:42" ht="13.5" customHeight="1" x14ac:dyDescent="0.15">
      <c r="A10" s="14" t="s">
        <v>201</v>
      </c>
      <c r="B10" s="15"/>
      <c r="C10" s="13" t="str">
        <f t="shared" si="0"/>
        <v/>
      </c>
      <c r="D10" s="13" t="str">
        <f t="shared" si="8"/>
        <v>沖縄振興</v>
      </c>
      <c r="F10" s="18" t="s">
        <v>108</v>
      </c>
      <c r="G10" s="17"/>
      <c r="H10" s="13" t="str">
        <f t="shared" si="1"/>
        <v/>
      </c>
      <c r="I10" s="13" t="str">
        <f t="shared" si="5"/>
        <v>一般会計</v>
      </c>
      <c r="K10" s="14" t="s">
        <v>202</v>
      </c>
      <c r="L10" s="15"/>
      <c r="M10" s="13" t="str">
        <f t="shared" si="2"/>
        <v/>
      </c>
      <c r="N10" s="13" t="str">
        <f t="shared" si="6"/>
        <v/>
      </c>
      <c r="O10" s="13"/>
      <c r="P10" s="13" t="str">
        <f>S8</f>
        <v>その他</v>
      </c>
      <c r="Q10" s="19"/>
      <c r="T10" s="13"/>
      <c r="W10" s="30" t="s">
        <v>141</v>
      </c>
      <c r="Y10" s="30" t="s">
        <v>265</v>
      </c>
      <c r="Z10" s="30" t="s">
        <v>393</v>
      </c>
      <c r="AA10" s="57" t="s">
        <v>359</v>
      </c>
      <c r="AB10" s="57" t="s">
        <v>487</v>
      </c>
      <c r="AC10" s="29"/>
      <c r="AD10" s="29"/>
      <c r="AE10" s="29"/>
      <c r="AF10" s="28"/>
      <c r="AG10" s="38" t="s">
        <v>214</v>
      </c>
      <c r="AK10" s="37" t="str">
        <f t="shared" si="7"/>
        <v>I</v>
      </c>
      <c r="AP10" s="37" t="s">
        <v>212</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t="s">
        <v>585</v>
      </c>
      <c r="M11" s="13" t="str">
        <f t="shared" si="2"/>
        <v>その他の事項経費</v>
      </c>
      <c r="N11" s="13" t="str">
        <f t="shared" si="6"/>
        <v>その他の事項経費</v>
      </c>
      <c r="O11" s="13"/>
      <c r="P11" s="13"/>
      <c r="Q11" s="19"/>
      <c r="T11" s="13"/>
      <c r="W11" s="30" t="s">
        <v>555</v>
      </c>
      <c r="Y11" s="30" t="s">
        <v>266</v>
      </c>
      <c r="Z11" s="30" t="s">
        <v>394</v>
      </c>
      <c r="AA11" s="57" t="s">
        <v>360</v>
      </c>
      <c r="AB11" s="57" t="s">
        <v>488</v>
      </c>
      <c r="AC11" s="29"/>
      <c r="AD11" s="29"/>
      <c r="AE11" s="29"/>
      <c r="AF11" s="28"/>
      <c r="AG11" s="37" t="s">
        <v>217</v>
      </c>
      <c r="AK11" s="37"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511</v>
      </c>
      <c r="W12" s="30" t="s">
        <v>142</v>
      </c>
      <c r="Y12" s="30" t="s">
        <v>267</v>
      </c>
      <c r="Z12" s="30" t="s">
        <v>395</v>
      </c>
      <c r="AA12" s="57" t="s">
        <v>361</v>
      </c>
      <c r="AB12" s="57" t="s">
        <v>489</v>
      </c>
      <c r="AC12" s="29"/>
      <c r="AD12" s="29"/>
      <c r="AE12" s="29"/>
      <c r="AF12" s="28"/>
      <c r="AG12" s="37" t="s">
        <v>215</v>
      </c>
      <c r="AK12" s="37"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268</v>
      </c>
      <c r="Z13" s="30" t="s">
        <v>396</v>
      </c>
      <c r="AA13" s="57" t="s">
        <v>362</v>
      </c>
      <c r="AB13" s="57" t="s">
        <v>490</v>
      </c>
      <c r="AC13" s="29"/>
      <c r="AD13" s="29"/>
      <c r="AE13" s="29"/>
      <c r="AF13" s="28"/>
      <c r="AG13" s="37" t="s">
        <v>216</v>
      </c>
      <c r="AK13" s="37"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512</v>
      </c>
      <c r="W14" s="30" t="s">
        <v>144</v>
      </c>
      <c r="Y14" s="30" t="s">
        <v>269</v>
      </c>
      <c r="Z14" s="30" t="s">
        <v>397</v>
      </c>
      <c r="AA14" s="57" t="s">
        <v>363</v>
      </c>
      <c r="AB14" s="57" t="s">
        <v>491</v>
      </c>
      <c r="AC14" s="29"/>
      <c r="AD14" s="29"/>
      <c r="AE14" s="29"/>
      <c r="AF14" s="28"/>
      <c r="AG14" s="48"/>
      <c r="AK14" s="37"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513</v>
      </c>
      <c r="W15" s="30" t="s">
        <v>145</v>
      </c>
      <c r="Y15" s="30" t="s">
        <v>270</v>
      </c>
      <c r="Z15" s="30" t="s">
        <v>398</v>
      </c>
      <c r="AA15" s="57" t="s">
        <v>364</v>
      </c>
      <c r="AB15" s="57" t="s">
        <v>492</v>
      </c>
      <c r="AC15" s="29"/>
      <c r="AD15" s="29"/>
      <c r="AE15" s="29"/>
      <c r="AF15" s="28"/>
      <c r="AG15" s="49"/>
      <c r="AK15" s="37"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514</v>
      </c>
      <c r="W16" s="30" t="s">
        <v>146</v>
      </c>
      <c r="Y16" s="30" t="s">
        <v>271</v>
      </c>
      <c r="Z16" s="30" t="s">
        <v>399</v>
      </c>
      <c r="AA16" s="57" t="s">
        <v>365</v>
      </c>
      <c r="AB16" s="57" t="s">
        <v>493</v>
      </c>
      <c r="AC16" s="29"/>
      <c r="AD16" s="29"/>
      <c r="AE16" s="29"/>
      <c r="AF16" s="28"/>
      <c r="AG16" s="49"/>
      <c r="AK16" s="37"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532</v>
      </c>
      <c r="W17" s="30" t="s">
        <v>147</v>
      </c>
      <c r="Y17" s="30" t="s">
        <v>272</v>
      </c>
      <c r="Z17" s="30" t="s">
        <v>400</v>
      </c>
      <c r="AA17" s="57" t="s">
        <v>366</v>
      </c>
      <c r="AB17" s="57" t="s">
        <v>494</v>
      </c>
      <c r="AC17" s="29"/>
      <c r="AD17" s="29"/>
      <c r="AE17" s="29"/>
      <c r="AF17" s="28"/>
      <c r="AG17" s="49"/>
      <c r="AK17" s="37"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515</v>
      </c>
      <c r="W18" s="30" t="s">
        <v>148</v>
      </c>
      <c r="Y18" s="30" t="s">
        <v>273</v>
      </c>
      <c r="Z18" s="30" t="s">
        <v>401</v>
      </c>
      <c r="AA18" s="57" t="s">
        <v>367</v>
      </c>
      <c r="AB18" s="57" t="s">
        <v>495</v>
      </c>
      <c r="AC18" s="29"/>
      <c r="AD18" s="29"/>
      <c r="AE18" s="29"/>
      <c r="AF18" s="28"/>
      <c r="AK18" s="37" t="str">
        <f t="shared" si="7"/>
        <v>Q</v>
      </c>
    </row>
    <row r="19" spans="1:37" ht="13.5" customHeight="1" x14ac:dyDescent="0.15">
      <c r="A19" s="14" t="s">
        <v>194</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516</v>
      </c>
      <c r="W19" s="30" t="s">
        <v>149</v>
      </c>
      <c r="Y19" s="30" t="s">
        <v>274</v>
      </c>
      <c r="Z19" s="30" t="s">
        <v>402</v>
      </c>
      <c r="AA19" s="57" t="s">
        <v>368</v>
      </c>
      <c r="AB19" s="57" t="s">
        <v>496</v>
      </c>
      <c r="AC19" s="29"/>
      <c r="AD19" s="29"/>
      <c r="AE19" s="29"/>
      <c r="AF19" s="28"/>
      <c r="AK19" s="37" t="str">
        <f t="shared" si="7"/>
        <v>R</v>
      </c>
    </row>
    <row r="20" spans="1:37" ht="13.5" customHeight="1" x14ac:dyDescent="0.15">
      <c r="A20" s="14" t="s">
        <v>195</v>
      </c>
      <c r="B20" s="15" t="s">
        <v>585</v>
      </c>
      <c r="C20" s="13" t="str">
        <f t="shared" si="9"/>
        <v>地方創生</v>
      </c>
      <c r="D20" s="13" t="str">
        <f t="shared" si="8"/>
        <v>沖縄振興、地方創生</v>
      </c>
      <c r="F20" s="18" t="s">
        <v>193</v>
      </c>
      <c r="G20" s="17"/>
      <c r="H20" s="13" t="str">
        <f t="shared" si="1"/>
        <v/>
      </c>
      <c r="I20" s="13" t="str">
        <f t="shared" si="5"/>
        <v>一般会計</v>
      </c>
      <c r="K20" s="13"/>
      <c r="L20" s="13"/>
      <c r="O20" s="13"/>
      <c r="P20" s="13"/>
      <c r="Q20" s="19"/>
      <c r="T20" s="13"/>
      <c r="U20" s="30" t="s">
        <v>517</v>
      </c>
      <c r="W20" s="30" t="s">
        <v>150</v>
      </c>
      <c r="Y20" s="30" t="s">
        <v>275</v>
      </c>
      <c r="Z20" s="30" t="s">
        <v>403</v>
      </c>
      <c r="AA20" s="57" t="s">
        <v>369</v>
      </c>
      <c r="AB20" s="57" t="s">
        <v>497</v>
      </c>
      <c r="AC20" s="29"/>
      <c r="AD20" s="29"/>
      <c r="AE20" s="29"/>
      <c r="AF20" s="28"/>
      <c r="AK20" s="37" t="str">
        <f t="shared" si="7"/>
        <v>S</v>
      </c>
    </row>
    <row r="21" spans="1:37" ht="13.5" customHeight="1" x14ac:dyDescent="0.15">
      <c r="A21" s="14" t="s">
        <v>196</v>
      </c>
      <c r="B21" s="15"/>
      <c r="C21" s="13" t="str">
        <f t="shared" si="9"/>
        <v/>
      </c>
      <c r="D21" s="13" t="str">
        <f t="shared" si="8"/>
        <v>沖縄振興、地方創生</v>
      </c>
      <c r="F21" s="18" t="s">
        <v>118</v>
      </c>
      <c r="G21" s="17"/>
      <c r="H21" s="13" t="str">
        <f t="shared" si="1"/>
        <v/>
      </c>
      <c r="I21" s="13" t="str">
        <f t="shared" si="5"/>
        <v>一般会計</v>
      </c>
      <c r="K21" s="13"/>
      <c r="L21" s="13"/>
      <c r="O21" s="13"/>
      <c r="P21" s="13"/>
      <c r="Q21" s="19"/>
      <c r="T21" s="13"/>
      <c r="U21" s="30" t="s">
        <v>518</v>
      </c>
      <c r="W21" s="30" t="s">
        <v>151</v>
      </c>
      <c r="Y21" s="30" t="s">
        <v>276</v>
      </c>
      <c r="Z21" s="30" t="s">
        <v>404</v>
      </c>
      <c r="AA21" s="57" t="s">
        <v>370</v>
      </c>
      <c r="AB21" s="57" t="s">
        <v>498</v>
      </c>
      <c r="AC21" s="29"/>
      <c r="AD21" s="29"/>
      <c r="AE21" s="29"/>
      <c r="AF21" s="28"/>
      <c r="AK21" s="37" t="str">
        <f t="shared" si="7"/>
        <v>T</v>
      </c>
    </row>
    <row r="22" spans="1:37" ht="13.5" customHeight="1" x14ac:dyDescent="0.15">
      <c r="A22" s="14" t="s">
        <v>197</v>
      </c>
      <c r="B22" s="15"/>
      <c r="C22" s="13" t="str">
        <f t="shared" si="9"/>
        <v/>
      </c>
      <c r="D22" s="13" t="str">
        <f>IF(C22="",D21,IF(D21&lt;&gt;"",CONCATENATE(D21,"、",C22),C22))</f>
        <v>沖縄振興、地方創生</v>
      </c>
      <c r="F22" s="18" t="s">
        <v>119</v>
      </c>
      <c r="G22" s="17"/>
      <c r="H22" s="13" t="str">
        <f t="shared" si="1"/>
        <v/>
      </c>
      <c r="I22" s="13" t="str">
        <f t="shared" si="5"/>
        <v>一般会計</v>
      </c>
      <c r="K22" s="13"/>
      <c r="L22" s="13"/>
      <c r="O22" s="13"/>
      <c r="P22" s="13"/>
      <c r="Q22" s="19"/>
      <c r="T22" s="13"/>
      <c r="U22" s="30" t="s">
        <v>557</v>
      </c>
      <c r="W22" s="30" t="s">
        <v>152</v>
      </c>
      <c r="Y22" s="30" t="s">
        <v>277</v>
      </c>
      <c r="Z22" s="30" t="s">
        <v>405</v>
      </c>
      <c r="AA22" s="57" t="s">
        <v>371</v>
      </c>
      <c r="AB22" s="57" t="s">
        <v>499</v>
      </c>
      <c r="AC22" s="29"/>
      <c r="AD22" s="29"/>
      <c r="AE22" s="29"/>
      <c r="AF22" s="28"/>
      <c r="AK22" s="37" t="str">
        <f t="shared" si="7"/>
        <v>U</v>
      </c>
    </row>
    <row r="23" spans="1:37" ht="13.5" customHeight="1" x14ac:dyDescent="0.15">
      <c r="A23" s="55" t="s">
        <v>249</v>
      </c>
      <c r="B23" s="15"/>
      <c r="C23" s="13" t="str">
        <f t="shared" si="9"/>
        <v/>
      </c>
      <c r="D23" s="13" t="str">
        <f>IF(C23="",D22,IF(D22&lt;&gt;"",CONCATENATE(D22,"、",C23),C23))</f>
        <v>沖縄振興、地方創生</v>
      </c>
      <c r="F23" s="18" t="s">
        <v>120</v>
      </c>
      <c r="G23" s="17"/>
      <c r="H23" s="13" t="str">
        <f t="shared" si="1"/>
        <v/>
      </c>
      <c r="I23" s="13" t="str">
        <f t="shared" si="5"/>
        <v>一般会計</v>
      </c>
      <c r="K23" s="13"/>
      <c r="L23" s="13"/>
      <c r="O23" s="13"/>
      <c r="P23" s="13"/>
      <c r="Q23" s="19"/>
      <c r="T23" s="13"/>
      <c r="U23" s="30" t="s">
        <v>519</v>
      </c>
      <c r="W23" s="30" t="s">
        <v>153</v>
      </c>
      <c r="Y23" s="30" t="s">
        <v>278</v>
      </c>
      <c r="Z23" s="30" t="s">
        <v>406</v>
      </c>
      <c r="AA23" s="57" t="s">
        <v>372</v>
      </c>
      <c r="AB23" s="57" t="s">
        <v>500</v>
      </c>
      <c r="AC23" s="29"/>
      <c r="AD23" s="29"/>
      <c r="AE23" s="29"/>
      <c r="AF23" s="28"/>
      <c r="AK23" s="37" t="str">
        <f t="shared" si="7"/>
        <v>V</v>
      </c>
    </row>
    <row r="24" spans="1:37" ht="13.5" customHeight="1" x14ac:dyDescent="0.15">
      <c r="A24" s="66"/>
      <c r="B24" s="53"/>
      <c r="F24" s="18" t="s">
        <v>252</v>
      </c>
      <c r="G24" s="17"/>
      <c r="H24" s="13" t="str">
        <f t="shared" si="1"/>
        <v/>
      </c>
      <c r="I24" s="13" t="str">
        <f t="shared" si="5"/>
        <v>一般会計</v>
      </c>
      <c r="K24" s="13"/>
      <c r="L24" s="13"/>
      <c r="O24" s="13"/>
      <c r="P24" s="13"/>
      <c r="Q24" s="19"/>
      <c r="T24" s="13"/>
      <c r="U24" s="30" t="s">
        <v>520</v>
      </c>
      <c r="W24" s="30" t="s">
        <v>154</v>
      </c>
      <c r="Y24" s="30" t="s">
        <v>279</v>
      </c>
      <c r="Z24" s="30" t="s">
        <v>407</v>
      </c>
      <c r="AA24" s="57" t="s">
        <v>373</v>
      </c>
      <c r="AB24" s="57" t="s">
        <v>501</v>
      </c>
      <c r="AC24" s="29"/>
      <c r="AD24" s="29"/>
      <c r="AE24" s="29"/>
      <c r="AF24" s="28"/>
      <c r="AK24" s="37" t="str">
        <f>CHAR(CODE(AK23)+1)</f>
        <v>W</v>
      </c>
    </row>
    <row r="25" spans="1:37" ht="13.5" customHeight="1" x14ac:dyDescent="0.15">
      <c r="A25" s="54"/>
      <c r="B25" s="53"/>
      <c r="F25" s="18" t="s">
        <v>121</v>
      </c>
      <c r="G25" s="17"/>
      <c r="H25" s="13" t="str">
        <f t="shared" si="1"/>
        <v/>
      </c>
      <c r="I25" s="13" t="str">
        <f t="shared" si="5"/>
        <v>一般会計</v>
      </c>
      <c r="K25" s="13"/>
      <c r="L25" s="13"/>
      <c r="O25" s="13"/>
      <c r="P25" s="13"/>
      <c r="Q25" s="19"/>
      <c r="T25" s="13"/>
      <c r="U25" s="30" t="s">
        <v>521</v>
      </c>
      <c r="W25" s="47"/>
      <c r="Y25" s="30" t="s">
        <v>280</v>
      </c>
      <c r="Z25" s="30" t="s">
        <v>408</v>
      </c>
      <c r="AA25" s="57" t="s">
        <v>374</v>
      </c>
      <c r="AB25" s="57" t="s">
        <v>502</v>
      </c>
      <c r="AC25" s="29"/>
      <c r="AD25" s="29"/>
      <c r="AE25" s="29"/>
      <c r="AF25" s="28"/>
      <c r="AK25" s="37" t="str">
        <f t="shared" si="7"/>
        <v>X</v>
      </c>
    </row>
    <row r="26" spans="1:37" ht="13.5" customHeight="1" x14ac:dyDescent="0.15">
      <c r="A26" s="54"/>
      <c r="B26" s="53"/>
      <c r="F26" s="18" t="s">
        <v>122</v>
      </c>
      <c r="G26" s="17"/>
      <c r="H26" s="13" t="str">
        <f t="shared" si="1"/>
        <v/>
      </c>
      <c r="I26" s="13" t="str">
        <f t="shared" si="5"/>
        <v>一般会計</v>
      </c>
      <c r="K26" s="13"/>
      <c r="L26" s="13"/>
      <c r="O26" s="13"/>
      <c r="P26" s="13"/>
      <c r="Q26" s="19"/>
      <c r="T26" s="13"/>
      <c r="U26" s="30" t="s">
        <v>522</v>
      </c>
      <c r="Y26" s="30" t="s">
        <v>281</v>
      </c>
      <c r="Z26" s="30" t="s">
        <v>409</v>
      </c>
      <c r="AA26" s="57" t="s">
        <v>375</v>
      </c>
      <c r="AB26" s="57" t="s">
        <v>503</v>
      </c>
      <c r="AC26" s="29"/>
      <c r="AD26" s="29"/>
      <c r="AE26" s="29"/>
      <c r="AF26" s="28"/>
      <c r="AK26" s="37" t="str">
        <f t="shared" si="7"/>
        <v>Y</v>
      </c>
    </row>
    <row r="27" spans="1:37" ht="13.5" customHeight="1" x14ac:dyDescent="0.15">
      <c r="A27" s="13" t="str">
        <f>IF(D23="", "-", D23)</f>
        <v>沖縄振興、地方創生</v>
      </c>
      <c r="B27" s="13"/>
      <c r="F27" s="18" t="s">
        <v>123</v>
      </c>
      <c r="G27" s="17"/>
      <c r="H27" s="13" t="str">
        <f t="shared" si="1"/>
        <v/>
      </c>
      <c r="I27" s="13" t="str">
        <f t="shared" si="5"/>
        <v>一般会計</v>
      </c>
      <c r="K27" s="13"/>
      <c r="L27" s="13"/>
      <c r="O27" s="13"/>
      <c r="P27" s="13"/>
      <c r="Q27" s="19"/>
      <c r="T27" s="13"/>
      <c r="U27" s="30" t="s">
        <v>523</v>
      </c>
      <c r="Y27" s="30" t="s">
        <v>282</v>
      </c>
      <c r="Z27" s="30" t="s">
        <v>410</v>
      </c>
      <c r="AA27" s="57" t="s">
        <v>376</v>
      </c>
      <c r="AB27" s="57" t="s">
        <v>504</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524</v>
      </c>
      <c r="Y28" s="30" t="s">
        <v>283</v>
      </c>
      <c r="Z28" s="30" t="s">
        <v>411</v>
      </c>
      <c r="AA28" s="57" t="s">
        <v>377</v>
      </c>
      <c r="AB28" s="57" t="s">
        <v>505</v>
      </c>
      <c r="AC28" s="29"/>
      <c r="AD28" s="29"/>
      <c r="AE28" s="29"/>
      <c r="AF28" s="28"/>
      <c r="AK28" s="37"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525</v>
      </c>
      <c r="Y29" s="30" t="s">
        <v>284</v>
      </c>
      <c r="Z29" s="30" t="s">
        <v>412</v>
      </c>
      <c r="AA29" s="57" t="s">
        <v>378</v>
      </c>
      <c r="AB29" s="57" t="s">
        <v>506</v>
      </c>
      <c r="AC29" s="29"/>
      <c r="AD29" s="29"/>
      <c r="AE29" s="29"/>
      <c r="AF29" s="28"/>
      <c r="AK29" s="37"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526</v>
      </c>
      <c r="Y30" s="30" t="s">
        <v>285</v>
      </c>
      <c r="Z30" s="30" t="s">
        <v>413</v>
      </c>
      <c r="AA30" s="57" t="s">
        <v>379</v>
      </c>
      <c r="AB30" s="57" t="s">
        <v>507</v>
      </c>
      <c r="AC30" s="29"/>
      <c r="AD30" s="29"/>
      <c r="AE30" s="29"/>
      <c r="AF30" s="28"/>
      <c r="AK30" s="37"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527</v>
      </c>
      <c r="Y31" s="30" t="s">
        <v>286</v>
      </c>
      <c r="Z31" s="30" t="s">
        <v>414</v>
      </c>
      <c r="AA31" s="57" t="s">
        <v>380</v>
      </c>
      <c r="AB31" s="57" t="s">
        <v>508</v>
      </c>
      <c r="AC31" s="29"/>
      <c r="AD31" s="29"/>
      <c r="AE31" s="29"/>
      <c r="AF31" s="28"/>
      <c r="AK31" s="37"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528</v>
      </c>
      <c r="Y32" s="30" t="s">
        <v>287</v>
      </c>
      <c r="Z32" s="30" t="s">
        <v>415</v>
      </c>
      <c r="AA32" s="57" t="s">
        <v>62</v>
      </c>
      <c r="AB32" s="57" t="s">
        <v>62</v>
      </c>
      <c r="AC32" s="29"/>
      <c r="AD32" s="29"/>
      <c r="AE32" s="29"/>
      <c r="AF32" s="28"/>
      <c r="AK32" s="37"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529</v>
      </c>
      <c r="Y33" s="30" t="s">
        <v>288</v>
      </c>
      <c r="Z33" s="30" t="s">
        <v>416</v>
      </c>
      <c r="AA33" s="47"/>
      <c r="AB33" s="29"/>
      <c r="AC33" s="29"/>
      <c r="AD33" s="29"/>
      <c r="AE33" s="29"/>
      <c r="AF33" s="28"/>
      <c r="AK33" s="37"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530</v>
      </c>
      <c r="Y34" s="30" t="s">
        <v>289</v>
      </c>
      <c r="Z34" s="30" t="s">
        <v>417</v>
      </c>
      <c r="AB34" s="29"/>
      <c r="AC34" s="29"/>
      <c r="AD34" s="29"/>
      <c r="AE34" s="29"/>
      <c r="AF34" s="28"/>
      <c r="AK34" s="37"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531</v>
      </c>
      <c r="Y35" s="30" t="s">
        <v>290</v>
      </c>
      <c r="Z35" s="30" t="s">
        <v>418</v>
      </c>
      <c r="AC35" s="29"/>
      <c r="AF35" s="28"/>
      <c r="AK35" s="37"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291</v>
      </c>
      <c r="Z36" s="30" t="s">
        <v>419</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292</v>
      </c>
      <c r="Z37" s="30" t="s">
        <v>420</v>
      </c>
      <c r="AF37" s="28"/>
      <c r="AK37" s="37" t="str">
        <f t="shared" si="7"/>
        <v>j</v>
      </c>
    </row>
    <row r="38" spans="1:37" x14ac:dyDescent="0.15">
      <c r="A38" s="13"/>
      <c r="B38" s="13"/>
      <c r="F38" s="13"/>
      <c r="G38" s="19"/>
      <c r="K38" s="13"/>
      <c r="L38" s="13"/>
      <c r="O38" s="13"/>
      <c r="P38" s="13"/>
      <c r="Q38" s="19"/>
      <c r="T38" s="13"/>
      <c r="Y38" s="30" t="s">
        <v>293</v>
      </c>
      <c r="Z38" s="30" t="s">
        <v>421</v>
      </c>
      <c r="AF38" s="28"/>
      <c r="AK38" s="37" t="str">
        <f t="shared" si="7"/>
        <v>k</v>
      </c>
    </row>
    <row r="39" spans="1:37" x14ac:dyDescent="0.15">
      <c r="A39" s="13"/>
      <c r="B39" s="13"/>
      <c r="F39" s="13" t="str">
        <f>I37</f>
        <v>一般会計</v>
      </c>
      <c r="G39" s="19"/>
      <c r="K39" s="13"/>
      <c r="L39" s="13"/>
      <c r="O39" s="13"/>
      <c r="P39" s="13"/>
      <c r="Q39" s="19"/>
      <c r="T39" s="13"/>
      <c r="U39" s="30" t="s">
        <v>533</v>
      </c>
      <c r="Y39" s="30" t="s">
        <v>294</v>
      </c>
      <c r="Z39" s="30" t="s">
        <v>422</v>
      </c>
      <c r="AF39" s="28"/>
      <c r="AK39" s="37" t="str">
        <f t="shared" si="7"/>
        <v>l</v>
      </c>
    </row>
    <row r="40" spans="1:37" x14ac:dyDescent="0.15">
      <c r="A40" s="13"/>
      <c r="B40" s="13"/>
      <c r="F40" s="13"/>
      <c r="G40" s="19"/>
      <c r="K40" s="13"/>
      <c r="L40" s="13"/>
      <c r="O40" s="13"/>
      <c r="P40" s="13"/>
      <c r="Q40" s="19"/>
      <c r="T40" s="13"/>
      <c r="U40" s="30"/>
      <c r="Y40" s="30" t="s">
        <v>295</v>
      </c>
      <c r="Z40" s="30" t="s">
        <v>423</v>
      </c>
      <c r="AF40" s="28"/>
      <c r="AK40" s="37" t="str">
        <f t="shared" si="7"/>
        <v>m</v>
      </c>
    </row>
    <row r="41" spans="1:37" x14ac:dyDescent="0.15">
      <c r="A41" s="13"/>
      <c r="B41" s="13"/>
      <c r="F41" s="13"/>
      <c r="G41" s="19"/>
      <c r="K41" s="13"/>
      <c r="L41" s="13"/>
      <c r="O41" s="13"/>
      <c r="P41" s="13"/>
      <c r="Q41" s="19"/>
      <c r="T41" s="13"/>
      <c r="U41" s="30" t="s">
        <v>235</v>
      </c>
      <c r="Y41" s="30" t="s">
        <v>296</v>
      </c>
      <c r="Z41" s="30" t="s">
        <v>424</v>
      </c>
      <c r="AF41" s="28"/>
      <c r="AK41" s="37" t="str">
        <f t="shared" si="7"/>
        <v>n</v>
      </c>
    </row>
    <row r="42" spans="1:37" x14ac:dyDescent="0.15">
      <c r="A42" s="13"/>
      <c r="B42" s="13"/>
      <c r="F42" s="13"/>
      <c r="G42" s="19"/>
      <c r="K42" s="13"/>
      <c r="L42" s="13"/>
      <c r="O42" s="13"/>
      <c r="P42" s="13"/>
      <c r="Q42" s="19"/>
      <c r="T42" s="13"/>
      <c r="U42" s="30" t="s">
        <v>245</v>
      </c>
      <c r="Y42" s="30" t="s">
        <v>297</v>
      </c>
      <c r="Z42" s="30" t="s">
        <v>425</v>
      </c>
      <c r="AF42" s="28"/>
      <c r="AK42" s="37" t="str">
        <f t="shared" si="7"/>
        <v>o</v>
      </c>
    </row>
    <row r="43" spans="1:37" x14ac:dyDescent="0.15">
      <c r="A43" s="13"/>
      <c r="B43" s="13"/>
      <c r="F43" s="13"/>
      <c r="G43" s="19"/>
      <c r="K43" s="13"/>
      <c r="L43" s="13"/>
      <c r="O43" s="13"/>
      <c r="P43" s="13"/>
      <c r="Q43" s="19"/>
      <c r="T43" s="13"/>
      <c r="Y43" s="30" t="s">
        <v>298</v>
      </c>
      <c r="Z43" s="30" t="s">
        <v>426</v>
      </c>
      <c r="AF43" s="28"/>
      <c r="AK43" s="37" t="str">
        <f t="shared" si="7"/>
        <v>p</v>
      </c>
    </row>
    <row r="44" spans="1:37" x14ac:dyDescent="0.15">
      <c r="A44" s="13"/>
      <c r="B44" s="13"/>
      <c r="F44" s="13"/>
      <c r="G44" s="19"/>
      <c r="K44" s="13"/>
      <c r="L44" s="13"/>
      <c r="O44" s="13"/>
      <c r="P44" s="13"/>
      <c r="Q44" s="19"/>
      <c r="T44" s="13"/>
      <c r="Y44" s="30" t="s">
        <v>299</v>
      </c>
      <c r="Z44" s="30" t="s">
        <v>427</v>
      </c>
      <c r="AF44" s="28"/>
      <c r="AK44" s="37" t="str">
        <f t="shared" si="7"/>
        <v>q</v>
      </c>
    </row>
    <row r="45" spans="1:37" x14ac:dyDescent="0.15">
      <c r="A45" s="13"/>
      <c r="B45" s="13"/>
      <c r="F45" s="13"/>
      <c r="G45" s="19"/>
      <c r="K45" s="13"/>
      <c r="L45" s="13"/>
      <c r="O45" s="13"/>
      <c r="P45" s="13"/>
      <c r="Q45" s="19"/>
      <c r="T45" s="13"/>
      <c r="U45" s="27" t="s">
        <v>156</v>
      </c>
      <c r="Y45" s="30" t="s">
        <v>300</v>
      </c>
      <c r="Z45" s="30" t="s">
        <v>428</v>
      </c>
      <c r="AF45" s="28"/>
      <c r="AK45" s="37" t="str">
        <f t="shared" si="7"/>
        <v>r</v>
      </c>
    </row>
    <row r="46" spans="1:37" x14ac:dyDescent="0.15">
      <c r="A46" s="13"/>
      <c r="B46" s="13"/>
      <c r="F46" s="13"/>
      <c r="G46" s="19"/>
      <c r="K46" s="13"/>
      <c r="L46" s="13"/>
      <c r="O46" s="13"/>
      <c r="P46" s="13"/>
      <c r="Q46" s="19"/>
      <c r="T46" s="13"/>
      <c r="U46" s="64" t="s">
        <v>556</v>
      </c>
      <c r="Y46" s="30" t="s">
        <v>301</v>
      </c>
      <c r="Z46" s="30" t="s">
        <v>429</v>
      </c>
      <c r="AF46" s="28"/>
      <c r="AK46" s="37" t="str">
        <f t="shared" si="7"/>
        <v>s</v>
      </c>
    </row>
    <row r="47" spans="1:37" x14ac:dyDescent="0.15">
      <c r="A47" s="13"/>
      <c r="B47" s="13"/>
      <c r="F47" s="13"/>
      <c r="G47" s="19"/>
      <c r="K47" s="13"/>
      <c r="L47" s="13"/>
      <c r="O47" s="13"/>
      <c r="P47" s="13"/>
      <c r="Q47" s="19"/>
      <c r="T47" s="13"/>
      <c r="Y47" s="30" t="s">
        <v>302</v>
      </c>
      <c r="Z47" s="30" t="s">
        <v>430</v>
      </c>
      <c r="AF47" s="28"/>
      <c r="AK47" s="37" t="str">
        <f t="shared" si="7"/>
        <v>t</v>
      </c>
    </row>
    <row r="48" spans="1:37" x14ac:dyDescent="0.15">
      <c r="A48" s="13"/>
      <c r="B48" s="13"/>
      <c r="F48" s="13"/>
      <c r="G48" s="19"/>
      <c r="K48" s="13"/>
      <c r="L48" s="13"/>
      <c r="O48" s="13"/>
      <c r="P48" s="13"/>
      <c r="Q48" s="19"/>
      <c r="T48" s="13"/>
      <c r="U48" s="64">
        <v>2021</v>
      </c>
      <c r="Y48" s="30" t="s">
        <v>303</v>
      </c>
      <c r="Z48" s="30" t="s">
        <v>431</v>
      </c>
      <c r="AF48" s="28"/>
      <c r="AK48" s="37" t="str">
        <f t="shared" si="7"/>
        <v>u</v>
      </c>
    </row>
    <row r="49" spans="1:37" x14ac:dyDescent="0.15">
      <c r="A49" s="13"/>
      <c r="B49" s="13"/>
      <c r="F49" s="13"/>
      <c r="G49" s="19"/>
      <c r="K49" s="13"/>
      <c r="L49" s="13"/>
      <c r="O49" s="13"/>
      <c r="P49" s="13"/>
      <c r="Q49" s="19"/>
      <c r="T49" s="13"/>
      <c r="U49" s="64">
        <v>2022</v>
      </c>
      <c r="Y49" s="30" t="s">
        <v>304</v>
      </c>
      <c r="Z49" s="30" t="s">
        <v>432</v>
      </c>
      <c r="AF49" s="28"/>
      <c r="AK49" s="37" t="str">
        <f t="shared" si="7"/>
        <v>v</v>
      </c>
    </row>
    <row r="50" spans="1:37" x14ac:dyDescent="0.15">
      <c r="A50" s="13"/>
      <c r="B50" s="13"/>
      <c r="F50" s="13"/>
      <c r="G50" s="19"/>
      <c r="K50" s="13"/>
      <c r="L50" s="13"/>
      <c r="O50" s="13"/>
      <c r="P50" s="13"/>
      <c r="Q50" s="19"/>
      <c r="T50" s="13"/>
      <c r="U50" s="64">
        <v>2023</v>
      </c>
      <c r="Y50" s="30" t="s">
        <v>305</v>
      </c>
      <c r="Z50" s="30" t="s">
        <v>433</v>
      </c>
      <c r="AF50" s="28"/>
    </row>
    <row r="51" spans="1:37" x14ac:dyDescent="0.15">
      <c r="A51" s="13"/>
      <c r="B51" s="13"/>
      <c r="F51" s="13"/>
      <c r="G51" s="19"/>
      <c r="K51" s="13"/>
      <c r="L51" s="13"/>
      <c r="O51" s="13"/>
      <c r="P51" s="13"/>
      <c r="Q51" s="19"/>
      <c r="T51" s="13"/>
      <c r="U51" s="64">
        <v>2024</v>
      </c>
      <c r="Y51" s="30" t="s">
        <v>306</v>
      </c>
      <c r="Z51" s="30" t="s">
        <v>434</v>
      </c>
      <c r="AF51" s="28"/>
    </row>
    <row r="52" spans="1:37" x14ac:dyDescent="0.15">
      <c r="A52" s="13"/>
      <c r="B52" s="13"/>
      <c r="F52" s="13"/>
      <c r="G52" s="19"/>
      <c r="K52" s="13"/>
      <c r="L52" s="13"/>
      <c r="O52" s="13"/>
      <c r="P52" s="13"/>
      <c r="Q52" s="19"/>
      <c r="T52" s="13"/>
      <c r="U52" s="64">
        <v>2025</v>
      </c>
      <c r="Y52" s="30" t="s">
        <v>307</v>
      </c>
      <c r="Z52" s="30" t="s">
        <v>435</v>
      </c>
      <c r="AF52" s="28"/>
    </row>
    <row r="53" spans="1:37" x14ac:dyDescent="0.15">
      <c r="A53" s="13"/>
      <c r="B53" s="13"/>
      <c r="F53" s="13"/>
      <c r="G53" s="19"/>
      <c r="K53" s="13"/>
      <c r="L53" s="13"/>
      <c r="O53" s="13"/>
      <c r="P53" s="13"/>
      <c r="Q53" s="19"/>
      <c r="T53" s="13"/>
      <c r="U53" s="64">
        <v>2026</v>
      </c>
      <c r="Y53" s="30" t="s">
        <v>308</v>
      </c>
      <c r="Z53" s="30" t="s">
        <v>436</v>
      </c>
      <c r="AF53" s="28"/>
    </row>
    <row r="54" spans="1:37" x14ac:dyDescent="0.15">
      <c r="A54" s="13"/>
      <c r="B54" s="13"/>
      <c r="F54" s="13"/>
      <c r="G54" s="19"/>
      <c r="K54" s="13"/>
      <c r="L54" s="13"/>
      <c r="O54" s="13"/>
      <c r="P54" s="20"/>
      <c r="Q54" s="19"/>
      <c r="T54" s="13"/>
      <c r="Y54" s="30" t="s">
        <v>309</v>
      </c>
      <c r="Z54" s="30" t="s">
        <v>437</v>
      </c>
      <c r="AF54" s="28"/>
    </row>
    <row r="55" spans="1:37" x14ac:dyDescent="0.15">
      <c r="A55" s="13"/>
      <c r="B55" s="13"/>
      <c r="F55" s="13"/>
      <c r="G55" s="19"/>
      <c r="K55" s="13"/>
      <c r="L55" s="13"/>
      <c r="O55" s="13"/>
      <c r="P55" s="13"/>
      <c r="Q55" s="19"/>
      <c r="T55" s="13"/>
      <c r="Y55" s="30" t="s">
        <v>310</v>
      </c>
      <c r="Z55" s="30" t="s">
        <v>438</v>
      </c>
      <c r="AF55" s="28"/>
    </row>
    <row r="56" spans="1:37" x14ac:dyDescent="0.15">
      <c r="A56" s="13"/>
      <c r="B56" s="13"/>
      <c r="F56" s="13"/>
      <c r="G56" s="19"/>
      <c r="K56" s="13"/>
      <c r="L56" s="13"/>
      <c r="O56" s="13"/>
      <c r="P56" s="13"/>
      <c r="Q56" s="19"/>
      <c r="T56" s="13"/>
      <c r="U56" s="64">
        <v>20</v>
      </c>
      <c r="Y56" s="30" t="s">
        <v>311</v>
      </c>
      <c r="Z56" s="30" t="s">
        <v>439</v>
      </c>
      <c r="AF56" s="28"/>
    </row>
    <row r="57" spans="1:37" x14ac:dyDescent="0.15">
      <c r="A57" s="13"/>
      <c r="B57" s="13"/>
      <c r="F57" s="13"/>
      <c r="G57" s="19"/>
      <c r="K57" s="13"/>
      <c r="L57" s="13"/>
      <c r="O57" s="13"/>
      <c r="P57" s="13"/>
      <c r="Q57" s="19"/>
      <c r="T57" s="13"/>
      <c r="U57" s="30" t="s">
        <v>509</v>
      </c>
      <c r="Y57" s="30" t="s">
        <v>312</v>
      </c>
      <c r="Z57" s="30" t="s">
        <v>440</v>
      </c>
      <c r="AF57" s="28"/>
    </row>
    <row r="58" spans="1:37" x14ac:dyDescent="0.15">
      <c r="A58" s="13"/>
      <c r="B58" s="13"/>
      <c r="F58" s="13"/>
      <c r="G58" s="19"/>
      <c r="K58" s="13"/>
      <c r="L58" s="13"/>
      <c r="O58" s="13"/>
      <c r="P58" s="13"/>
      <c r="Q58" s="19"/>
      <c r="T58" s="13"/>
      <c r="U58" s="30" t="s">
        <v>510</v>
      </c>
      <c r="Y58" s="30" t="s">
        <v>313</v>
      </c>
      <c r="Z58" s="30" t="s">
        <v>441</v>
      </c>
      <c r="AF58" s="28"/>
    </row>
    <row r="59" spans="1:37" x14ac:dyDescent="0.15">
      <c r="A59" s="13"/>
      <c r="B59" s="13"/>
      <c r="F59" s="13"/>
      <c r="G59" s="19"/>
      <c r="K59" s="13"/>
      <c r="L59" s="13"/>
      <c r="O59" s="13"/>
      <c r="P59" s="13"/>
      <c r="Q59" s="19"/>
      <c r="T59" s="13"/>
      <c r="Y59" s="30" t="s">
        <v>314</v>
      </c>
      <c r="Z59" s="30" t="s">
        <v>442</v>
      </c>
      <c r="AF59" s="28"/>
    </row>
    <row r="60" spans="1:37" x14ac:dyDescent="0.15">
      <c r="A60" s="13"/>
      <c r="B60" s="13"/>
      <c r="F60" s="13"/>
      <c r="G60" s="19"/>
      <c r="K60" s="13"/>
      <c r="L60" s="13"/>
      <c r="O60" s="13"/>
      <c r="P60" s="13"/>
      <c r="Q60" s="19"/>
      <c r="T60" s="13"/>
      <c r="Y60" s="30" t="s">
        <v>315</v>
      </c>
      <c r="Z60" s="30" t="s">
        <v>443</v>
      </c>
      <c r="AF60" s="28"/>
    </row>
    <row r="61" spans="1:37" x14ac:dyDescent="0.15">
      <c r="A61" s="13"/>
      <c r="B61" s="13"/>
      <c r="F61" s="13"/>
      <c r="G61" s="19"/>
      <c r="K61" s="13"/>
      <c r="L61" s="13"/>
      <c r="O61" s="13"/>
      <c r="P61" s="13"/>
      <c r="Q61" s="19"/>
      <c r="T61" s="13"/>
      <c r="Y61" s="30" t="s">
        <v>316</v>
      </c>
      <c r="Z61" s="30" t="s">
        <v>444</v>
      </c>
      <c r="AF61" s="28"/>
    </row>
    <row r="62" spans="1:37" x14ac:dyDescent="0.15">
      <c r="A62" s="13"/>
      <c r="B62" s="13"/>
      <c r="F62" s="13"/>
      <c r="G62" s="19"/>
      <c r="K62" s="13"/>
      <c r="L62" s="13"/>
      <c r="O62" s="13"/>
      <c r="P62" s="13"/>
      <c r="Q62" s="19"/>
      <c r="T62" s="13"/>
      <c r="Y62" s="30" t="s">
        <v>317</v>
      </c>
      <c r="Z62" s="30" t="s">
        <v>445</v>
      </c>
      <c r="AF62" s="28"/>
    </row>
    <row r="63" spans="1:37" x14ac:dyDescent="0.15">
      <c r="A63" s="13"/>
      <c r="B63" s="13"/>
      <c r="F63" s="13"/>
      <c r="G63" s="19"/>
      <c r="K63" s="13"/>
      <c r="L63" s="13"/>
      <c r="O63" s="13"/>
      <c r="P63" s="13"/>
      <c r="Q63" s="19"/>
      <c r="T63" s="13"/>
      <c r="Y63" s="30" t="s">
        <v>318</v>
      </c>
      <c r="Z63" s="30" t="s">
        <v>446</v>
      </c>
      <c r="AF63" s="28"/>
    </row>
    <row r="64" spans="1:37" x14ac:dyDescent="0.15">
      <c r="A64" s="13"/>
      <c r="B64" s="13"/>
      <c r="F64" s="13"/>
      <c r="G64" s="19"/>
      <c r="K64" s="13"/>
      <c r="L64" s="13"/>
      <c r="O64" s="13"/>
      <c r="P64" s="13"/>
      <c r="Q64" s="19"/>
      <c r="T64" s="13"/>
      <c r="Y64" s="30" t="s">
        <v>319</v>
      </c>
      <c r="Z64" s="30" t="s">
        <v>447</v>
      </c>
      <c r="AF64" s="28"/>
    </row>
    <row r="65" spans="1:32" x14ac:dyDescent="0.15">
      <c r="A65" s="13"/>
      <c r="B65" s="13"/>
      <c r="F65" s="13"/>
      <c r="G65" s="19"/>
      <c r="K65" s="13"/>
      <c r="L65" s="13"/>
      <c r="O65" s="13"/>
      <c r="P65" s="13"/>
      <c r="Q65" s="19"/>
      <c r="T65" s="13"/>
      <c r="Y65" s="30" t="s">
        <v>320</v>
      </c>
      <c r="Z65" s="30" t="s">
        <v>448</v>
      </c>
      <c r="AF65" s="28"/>
    </row>
    <row r="66" spans="1:32" x14ac:dyDescent="0.15">
      <c r="A66" s="13"/>
      <c r="B66" s="13"/>
      <c r="F66" s="13"/>
      <c r="G66" s="19"/>
      <c r="K66" s="13"/>
      <c r="L66" s="13"/>
      <c r="O66" s="13"/>
      <c r="P66" s="13"/>
      <c r="Q66" s="19"/>
      <c r="T66" s="13"/>
      <c r="Y66" s="30" t="s">
        <v>63</v>
      </c>
      <c r="Z66" s="30" t="s">
        <v>449</v>
      </c>
      <c r="AF66" s="28"/>
    </row>
    <row r="67" spans="1:32" x14ac:dyDescent="0.15">
      <c r="A67" s="13"/>
      <c r="B67" s="13"/>
      <c r="F67" s="13"/>
      <c r="G67" s="19"/>
      <c r="K67" s="13"/>
      <c r="L67" s="13"/>
      <c r="O67" s="13"/>
      <c r="P67" s="13"/>
      <c r="Q67" s="19"/>
      <c r="T67" s="13"/>
      <c r="Y67" s="30" t="s">
        <v>321</v>
      </c>
      <c r="Z67" s="30" t="s">
        <v>450</v>
      </c>
      <c r="AF67" s="28"/>
    </row>
    <row r="68" spans="1:32" x14ac:dyDescent="0.15">
      <c r="A68" s="13"/>
      <c r="B68" s="13"/>
      <c r="F68" s="13"/>
      <c r="G68" s="19"/>
      <c r="K68" s="13"/>
      <c r="L68" s="13"/>
      <c r="O68" s="13"/>
      <c r="P68" s="13"/>
      <c r="Q68" s="19"/>
      <c r="T68" s="13"/>
      <c r="Y68" s="30" t="s">
        <v>322</v>
      </c>
      <c r="Z68" s="30" t="s">
        <v>451</v>
      </c>
      <c r="AF68" s="28"/>
    </row>
    <row r="69" spans="1:32" x14ac:dyDescent="0.15">
      <c r="A69" s="13"/>
      <c r="B69" s="13"/>
      <c r="F69" s="13"/>
      <c r="G69" s="19"/>
      <c r="K69" s="13"/>
      <c r="L69" s="13"/>
      <c r="O69" s="13"/>
      <c r="P69" s="13"/>
      <c r="Q69" s="19"/>
      <c r="T69" s="13"/>
      <c r="Y69" s="30" t="s">
        <v>323</v>
      </c>
      <c r="Z69" s="30" t="s">
        <v>452</v>
      </c>
      <c r="AF69" s="28"/>
    </row>
    <row r="70" spans="1:32" x14ac:dyDescent="0.15">
      <c r="A70" s="13"/>
      <c r="B70" s="13"/>
      <c r="Y70" s="30" t="s">
        <v>324</v>
      </c>
      <c r="Z70" s="30" t="s">
        <v>453</v>
      </c>
    </row>
    <row r="71" spans="1:32" x14ac:dyDescent="0.15">
      <c r="Y71" s="30" t="s">
        <v>325</v>
      </c>
      <c r="Z71" s="30" t="s">
        <v>454</v>
      </c>
    </row>
    <row r="72" spans="1:32" x14ac:dyDescent="0.15">
      <c r="Y72" s="30" t="s">
        <v>326</v>
      </c>
      <c r="Z72" s="30" t="s">
        <v>455</v>
      </c>
    </row>
    <row r="73" spans="1:32" x14ac:dyDescent="0.15">
      <c r="Y73" s="30" t="s">
        <v>327</v>
      </c>
      <c r="Z73" s="30" t="s">
        <v>456</v>
      </c>
    </row>
    <row r="74" spans="1:32" x14ac:dyDescent="0.15">
      <c r="Y74" s="30" t="s">
        <v>328</v>
      </c>
      <c r="Z74" s="30" t="s">
        <v>457</v>
      </c>
    </row>
    <row r="75" spans="1:32" x14ac:dyDescent="0.15">
      <c r="Y75" s="30" t="s">
        <v>329</v>
      </c>
      <c r="Z75" s="30" t="s">
        <v>458</v>
      </c>
    </row>
    <row r="76" spans="1:32" x14ac:dyDescent="0.15">
      <c r="Y76" s="30" t="s">
        <v>330</v>
      </c>
      <c r="Z76" s="30" t="s">
        <v>459</v>
      </c>
    </row>
    <row r="77" spans="1:32" x14ac:dyDescent="0.15">
      <c r="Y77" s="30" t="s">
        <v>331</v>
      </c>
      <c r="Z77" s="30" t="s">
        <v>460</v>
      </c>
    </row>
    <row r="78" spans="1:32" x14ac:dyDescent="0.15">
      <c r="Y78" s="30" t="s">
        <v>332</v>
      </c>
      <c r="Z78" s="30" t="s">
        <v>461</v>
      </c>
    </row>
    <row r="79" spans="1:32" x14ac:dyDescent="0.15">
      <c r="Y79" s="30" t="s">
        <v>333</v>
      </c>
      <c r="Z79" s="30" t="s">
        <v>462</v>
      </c>
    </row>
    <row r="80" spans="1:32" x14ac:dyDescent="0.15">
      <c r="Y80" s="30" t="s">
        <v>334</v>
      </c>
      <c r="Z80" s="30" t="s">
        <v>463</v>
      </c>
    </row>
    <row r="81" spans="25:26" x14ac:dyDescent="0.15">
      <c r="Y81" s="30" t="s">
        <v>335</v>
      </c>
      <c r="Z81" s="30" t="s">
        <v>464</v>
      </c>
    </row>
    <row r="82" spans="25:26" x14ac:dyDescent="0.15">
      <c r="Y82" s="30" t="s">
        <v>336</v>
      </c>
      <c r="Z82" s="30" t="s">
        <v>465</v>
      </c>
    </row>
    <row r="83" spans="25:26" x14ac:dyDescent="0.15">
      <c r="Y83" s="30" t="s">
        <v>337</v>
      </c>
      <c r="Z83" s="30" t="s">
        <v>466</v>
      </c>
    </row>
    <row r="84" spans="25:26" x14ac:dyDescent="0.15">
      <c r="Y84" s="30" t="s">
        <v>338</v>
      </c>
      <c r="Z84" s="30" t="s">
        <v>467</v>
      </c>
    </row>
    <row r="85" spans="25:26" x14ac:dyDescent="0.15">
      <c r="Y85" s="30" t="s">
        <v>339</v>
      </c>
      <c r="Z85" s="30" t="s">
        <v>468</v>
      </c>
    </row>
    <row r="86" spans="25:26" x14ac:dyDescent="0.15">
      <c r="Y86" s="30" t="s">
        <v>340</v>
      </c>
      <c r="Z86" s="30" t="s">
        <v>469</v>
      </c>
    </row>
    <row r="87" spans="25:26" x14ac:dyDescent="0.15">
      <c r="Y87" s="30" t="s">
        <v>341</v>
      </c>
      <c r="Z87" s="30" t="s">
        <v>470</v>
      </c>
    </row>
    <row r="88" spans="25:26" x14ac:dyDescent="0.15">
      <c r="Y88" s="30" t="s">
        <v>342</v>
      </c>
      <c r="Z88" s="30" t="s">
        <v>471</v>
      </c>
    </row>
    <row r="89" spans="25:26" x14ac:dyDescent="0.15">
      <c r="Y89" s="30" t="s">
        <v>343</v>
      </c>
      <c r="Z89" s="30" t="s">
        <v>472</v>
      </c>
    </row>
    <row r="90" spans="25:26" x14ac:dyDescent="0.15">
      <c r="Y90" s="30" t="s">
        <v>344</v>
      </c>
      <c r="Z90" s="30" t="s">
        <v>473</v>
      </c>
    </row>
    <row r="91" spans="25:26" x14ac:dyDescent="0.15">
      <c r="Y91" s="30" t="s">
        <v>345</v>
      </c>
      <c r="Z91" s="30" t="s">
        <v>474</v>
      </c>
    </row>
    <row r="92" spans="25:26" x14ac:dyDescent="0.15">
      <c r="Y92" s="30" t="s">
        <v>346</v>
      </c>
      <c r="Z92" s="30" t="s">
        <v>475</v>
      </c>
    </row>
    <row r="93" spans="25:26" x14ac:dyDescent="0.15">
      <c r="Y93" s="30" t="s">
        <v>347</v>
      </c>
      <c r="Z93" s="30" t="s">
        <v>476</v>
      </c>
    </row>
    <row r="94" spans="25:26" x14ac:dyDescent="0.15">
      <c r="Y94" s="30" t="s">
        <v>348</v>
      </c>
      <c r="Z94" s="30" t="s">
        <v>477</v>
      </c>
    </row>
    <row r="95" spans="25:26" x14ac:dyDescent="0.15">
      <c r="Y95" s="30" t="s">
        <v>349</v>
      </c>
      <c r="Z95" s="30" t="s">
        <v>478</v>
      </c>
    </row>
    <row r="96" spans="25:26" x14ac:dyDescent="0.15">
      <c r="Y96" s="30" t="s">
        <v>253</v>
      </c>
      <c r="Z96" s="30" t="s">
        <v>479</v>
      </c>
    </row>
    <row r="97" spans="25:26" x14ac:dyDescent="0.15">
      <c r="Y97" s="30" t="s">
        <v>350</v>
      </c>
      <c r="Z97" s="30" t="s">
        <v>480</v>
      </c>
    </row>
    <row r="98" spans="25:26" x14ac:dyDescent="0.15">
      <c r="Y98" s="30" t="s">
        <v>351</v>
      </c>
      <c r="Z98" s="30" t="s">
        <v>481</v>
      </c>
    </row>
    <row r="99" spans="25:26" x14ac:dyDescent="0.15">
      <c r="Y99" s="30" t="s">
        <v>381</v>
      </c>
      <c r="Z99" s="30" t="s">
        <v>482</v>
      </c>
    </row>
    <row r="100" spans="25:26" x14ac:dyDescent="0.15">
      <c r="Y100" s="30" t="s">
        <v>559</v>
      </c>
      <c r="Z100" s="30"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2022-08-26T13:36:43Z</dcterms:created>
  <dcterms:modified xsi:type="dcterms:W3CDTF">2022-08-26T14:51:58Z</dcterms:modified>
</cp:coreProperties>
</file>