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11" r:id="rId1"/>
    <sheet name="別紙2" sheetId="6" r:id="rId2"/>
    <sheet name="別紙3" sheetId="7" r:id="rId3"/>
    <sheet name="入力規則等" sheetId="4" r:id="rId4"/>
  </sheets>
  <definedNames>
    <definedName name="_xlnm._FilterDatabase" localSheetId="0" hidden="1">行政事業レビューシート!$AZ$1:$AZ$218</definedName>
    <definedName name="_xlnm._FilterDatabase" localSheetId="1" hidden="1">別紙2!$AZ$1:$AZ$16</definedName>
    <definedName name="_xlnm._FilterDatabase" localSheetId="2" hidden="1">別紙3!$AZ$1:$AZ$24</definedName>
    <definedName name="_xlnm.Print_Area" localSheetId="1">別紙2!$A$1:$AX$16</definedName>
    <definedName name="_xlnm.Print_Area" localSheetId="2">別紙3!$A$1:$AX$24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6" i="11" l="1"/>
  <c r="AY55" i="11" l="1"/>
  <c r="AY56" i="11" s="1"/>
  <c r="AY52" i="11"/>
  <c r="AY54" i="11" s="1"/>
  <c r="AY51" i="11"/>
  <c r="AY190" i="11"/>
  <c r="AY192" i="11" s="1"/>
  <c r="AY175" i="11"/>
  <c r="AY169" i="11"/>
  <c r="AY193" i="11" l="1"/>
  <c r="AY191" i="11"/>
  <c r="AY177" i="11"/>
  <c r="AY171" i="11"/>
  <c r="AY173" i="11"/>
  <c r="AY174" i="11"/>
  <c r="AY170" i="11"/>
  <c r="AY172" i="11"/>
  <c r="AY57" i="11"/>
  <c r="AY53" i="11"/>
  <c r="AY176" i="11"/>
  <c r="AY75" i="11"/>
  <c r="AY84" i="11" s="1"/>
  <c r="AY69" i="11"/>
  <c r="AY71" i="11" s="1"/>
  <c r="AY68" i="11"/>
  <c r="AY72" i="11"/>
  <c r="AY74" i="11" s="1"/>
  <c r="AY70" i="11" l="1"/>
  <c r="AY77" i="11"/>
  <c r="AY79" i="11"/>
  <c r="AY81" i="11"/>
  <c r="AY83" i="11"/>
  <c r="AY76" i="11"/>
  <c r="AY78" i="11"/>
  <c r="AY80" i="11"/>
  <c r="AY82" i="11"/>
  <c r="AY73" i="11"/>
  <c r="AY58" i="11" l="1"/>
  <c r="AY66" i="11" s="1"/>
  <c r="AY41" i="11"/>
  <c r="AY49" i="11" s="1"/>
  <c r="AY59" i="11" l="1"/>
  <c r="AY63" i="11"/>
  <c r="AY67" i="11"/>
  <c r="AY61" i="11"/>
  <c r="AY65" i="11"/>
  <c r="AY60" i="11"/>
  <c r="AY62" i="11"/>
  <c r="AY64" i="11"/>
  <c r="AY46" i="11"/>
  <c r="AY50" i="11"/>
  <c r="AY43" i="11"/>
  <c r="AY47" i="11"/>
  <c r="AY42" i="11"/>
  <c r="AY44" i="11"/>
  <c r="AY48" i="11"/>
  <c r="AY45" i="11"/>
  <c r="AW131" i="11" l="1"/>
  <c r="AT131" i="11"/>
  <c r="AQ131" i="11"/>
  <c r="AL131" i="11"/>
  <c r="AI131" i="11"/>
  <c r="AF131" i="11"/>
  <c r="Z131" i="11"/>
  <c r="W131" i="11"/>
  <c r="T131" i="11"/>
  <c r="N131" i="11"/>
  <c r="AW130" i="11"/>
  <c r="AT130" i="11"/>
  <c r="AQ130" i="11"/>
  <c r="AL130" i="11"/>
  <c r="AI130" i="11"/>
  <c r="AF130" i="11"/>
  <c r="Z130" i="11"/>
  <c r="W130" i="11"/>
  <c r="T130" i="11"/>
  <c r="N130" i="11"/>
  <c r="K130" i="11"/>
  <c r="H130" i="11"/>
  <c r="AY218" i="11" l="1"/>
  <c r="AY214" i="11"/>
  <c r="AY216" i="11" s="1"/>
  <c r="AY210" i="11"/>
  <c r="AY213" i="11" s="1"/>
  <c r="AY206" i="11"/>
  <c r="AY208" i="11" s="1"/>
  <c r="AY202" i="11"/>
  <c r="AY205" i="11" s="1"/>
  <c r="AY198" i="11"/>
  <c r="AY200" i="11" s="1"/>
  <c r="AY194" i="11"/>
  <c r="AY197" i="11" s="1"/>
  <c r="AY183" i="11"/>
  <c r="AU182" i="11"/>
  <c r="Y182" i="11"/>
  <c r="AY179" i="11"/>
  <c r="AU178" i="11"/>
  <c r="Y178" i="11"/>
  <c r="AY178" i="11"/>
  <c r="AU174" i="11"/>
  <c r="Y174" i="11"/>
  <c r="AU168" i="11"/>
  <c r="Y168" i="11"/>
  <c r="W26" i="11"/>
  <c r="AD21" i="11"/>
  <c r="W21" i="11"/>
  <c r="P21" i="11"/>
  <c r="AR18" i="11"/>
  <c r="AK18" i="11"/>
  <c r="AD18" i="11"/>
  <c r="AD20" i="11" s="1"/>
  <c r="W18" i="11"/>
  <c r="W20" i="11" s="1"/>
  <c r="P18" i="11"/>
  <c r="P20" i="11" s="1"/>
  <c r="AV2" i="11"/>
  <c r="AY201" i="11" l="1"/>
  <c r="AY209" i="11"/>
  <c r="AY217" i="11"/>
  <c r="AY199" i="11"/>
  <c r="AY207" i="11"/>
  <c r="AY215" i="11"/>
  <c r="AY181" i="11"/>
  <c r="AY182" i="11"/>
  <c r="AY196" i="11"/>
  <c r="AY204" i="11"/>
  <c r="AY212" i="11"/>
  <c r="AY180" i="11"/>
  <c r="AY195" i="11"/>
  <c r="AY203" i="11"/>
  <c r="AY211" i="11"/>
  <c r="AY13" i="7" l="1"/>
  <c r="AY9" i="7"/>
  <c r="AY10" i="7" s="1"/>
  <c r="AY11" i="7" l="1"/>
  <c r="AY21" i="7" l="1"/>
  <c r="AY22" i="7" s="1"/>
  <c r="AY17" i="7"/>
  <c r="AY18" i="7" s="1"/>
  <c r="AY24" i="7" l="1"/>
  <c r="AY20" i="7"/>
  <c r="AY19" i="7"/>
  <c r="AY23" i="7"/>
  <c r="AY15" i="7" l="1"/>
  <c r="AY16" i="7"/>
  <c r="AY14" i="7"/>
  <c r="AY12" i="7"/>
  <c r="AY5" i="7"/>
  <c r="AY6" i="7" s="1"/>
  <c r="AY2" i="7"/>
  <c r="AY4" i="7" s="1"/>
  <c r="AY12" i="6"/>
  <c r="AY15" i="6" s="1"/>
  <c r="AY8" i="6"/>
  <c r="AY10" i="6" s="1"/>
  <c r="AY2" i="6"/>
  <c r="AY9" i="6" l="1"/>
  <c r="AY11" i="6"/>
  <c r="AY6" i="6"/>
  <c r="AY13" i="6"/>
  <c r="AY3" i="7"/>
  <c r="AY14" i="6"/>
  <c r="AY5" i="6"/>
  <c r="AY16" i="6"/>
  <c r="AY7" i="7"/>
  <c r="AY8" i="7"/>
  <c r="AY4" i="6"/>
  <c r="AY3" i="6"/>
  <c r="AY7" i="6"/>
  <c r="C12" i="4" l="1"/>
  <c r="C23" i="4" l="1"/>
  <c r="Y16" i="6" l="1"/>
  <c r="AU16" i="6"/>
  <c r="AU11" i="6"/>
  <c r="Y11" i="6"/>
  <c r="Y7"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<sst xmlns="http://schemas.openxmlformats.org/spreadsheetml/2006/main" count="1228" uniqueCount="745">
  <si>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</si>
  <si>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</si>
  <si>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</si>
  <si>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</si>
  <si>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</si>
  <si>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</si>
  <si>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</si>
  <si>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</si>
  <si>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</si>
  <si>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</si>
  <si>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</si>
  <si>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</si>
  <si>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</si>
  <si>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</si>
  <si>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</si>
  <si>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</si>
  <si>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</si>
  <si>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</si>
  <si>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</si>
  <si>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</si>
  <si>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</si>
  <si>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</si>
  <si>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</si>
  <si>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</si>
  <si>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</si>
  <si>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</si>
  <si>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</si>
  <si>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</si>
  <si>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</si>
  <si>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</si>
  <si>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</si>
  <si>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</si>
  <si>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</si>
  <si>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</si>
  <si>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</si>
  <si>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</si>
  <si>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</si>
  <si>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</si>
  <si>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</si>
  <si>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</si>
  <si>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</si>
  <si>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</si>
  <si>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</si>
  <si>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</si>
  <si>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</si>
  <si>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</si>
  <si>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</si>
  <si>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</si>
  <si>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</si>
  <si>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</si>
  <si>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</si>
  <si>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</si>
  <si>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</si>
  <si>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</si>
  <si>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</si>
  <si>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</si>
  <si>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</si>
  <si>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</si>
  <si>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</si>
  <si>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</si>
  <si>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</si>
  <si>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</si>
  <si>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</si>
  <si>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</si>
  <si>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</si>
  <si>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</si>
  <si>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</si>
  <si>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</si>
  <si>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</si>
  <si>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</si>
  <si>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</si>
  <si>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</si>
  <si>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</si>
  <si>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</si>
  <si>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</si>
  <si>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</si>
  <si>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</si>
  <si>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</si>
  <si>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</si>
  <si>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</si>
  <si>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</si>
  <si>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</si>
  <si>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</si>
  <si>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</si>
  <si>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</si>
  <si>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</si>
  <si>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</si>
  <si>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</si>
  <si>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</si>
  <si>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</si>
  <si>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</si>
  <si>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</si>
  <si>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</si>
  <si>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</si>
  <si>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</si>
  <si>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</si>
  <si>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</si>
  <si>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</si>
  <si>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</si>
  <si>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</si>
  <si>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</si>
  <si>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</si>
  <si>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</si>
  <si>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</si>
  <si>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</si>
  <si>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</si>
  <si>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</si>
  <si>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</si>
  <si>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</si>
  <si>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</si>
  <si>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</si>
  <si>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</si>
  <si>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</si>
  <si>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</si>
  <si>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</si>
  <si>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</si>
  <si>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</si>
  <si>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</si>
  <si>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</si>
  <si>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</si>
  <si>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</si>
  <si>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</si>
  <si>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</si>
  <si>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</si>
  <si>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</si>
  <si>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</si>
  <si>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</si>
  <si>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</si>
  <si>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</si>
  <si>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</si>
  <si>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</si>
  <si>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</si>
  <si>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</si>
  <si>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</si>
  <si>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</si>
  <si>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</si>
  <si>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</si>
  <si>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</si>
  <si>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</si>
  <si>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</si>
  <si>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</si>
  <si>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</si>
  <si>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</si>
  <si>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</si>
  <si>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</si>
  <si>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</si>
  <si>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</si>
  <si>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</si>
  <si>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</si>
  <si>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</si>
  <si>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</si>
  <si>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</si>
  <si>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</si>
  <si>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</si>
  <si>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</si>
  <si>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</si>
  <si>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</si>
  <si>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</si>
  <si>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</si>
  <si>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</si>
  <si>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</si>
  <si>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</si>
  <si>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</si>
  <si>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</si>
  <si>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</si>
  <si>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</si>
  <si>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</si>
  <si>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</si>
  <si>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</si>
  <si>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</si>
  <si>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</si>
  <si>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</si>
  <si>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</si>
  <si>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</si>
  <si>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</si>
  <si>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</si>
  <si>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</si>
  <si>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</si>
  <si>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</si>
  <si>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</si>
  <si>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</si>
  <si>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</si>
  <si>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</si>
  <si>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</si>
  <si>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</si>
  <si>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</si>
  <si>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</si>
  <si>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</si>
  <si>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</si>
  <si>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</si>
  <si>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</si>
  <si>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</si>
  <si>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</si>
  <si>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</si>
  <si>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</si>
  <si>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</si>
  <si>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</si>
  <si>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</si>
  <si>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</si>
  <si>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</si>
  <si>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</si>
  <si>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</si>
  <si>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</si>
  <si>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</si>
  <si>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</si>
  <si>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</si>
  <si>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</si>
  <si>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</si>
  <si>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</si>
  <si>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</si>
  <si>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</si>
  <si>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</si>
  <si>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</si>
  <si>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</si>
  <si>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</si>
  <si>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</si>
  <si>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</si>
  <si>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</si>
  <si>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</si>
  <si>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</si>
  <si>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</si>
  <si>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</si>
  <si>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</si>
  <si>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</si>
  <si>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</si>
  <si>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</si>
  <si>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</si>
  <si>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</si>
  <si>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</si>
  <si>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</si>
  <si>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</si>
  <si>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</si>
  <si>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</si>
  <si>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</si>
  <si>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</si>
  <si>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</si>
  <si>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</si>
  <si>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</si>
  <si>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</si>
  <si>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</si>
  <si>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</si>
  <si>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</si>
  <si>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</si>
  <si>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</si>
  <si>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</si>
  <si>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</si>
  <si>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</si>
  <si>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</si>
  <si>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</si>
  <si>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</si>
  <si>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</si>
  <si>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</si>
  <si>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</si>
  <si>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</si>
  <si>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</si>
  <si>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</si>
  <si>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</si>
  <si>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</si>
  <si>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</si>
  <si>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</si>
  <si>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</si>
  <si>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</si>
  <si>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</si>
  <si>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</si>
  <si>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</si>
  <si>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</si>
  <si>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</si>
  <si>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</si>
  <si>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</si>
  <si>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</si>
  <si>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</si>
  <si>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</si>
  <si>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</si>
  <si>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</si>
  <si>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</si>
  <si>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</si>
  <si>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</si>
  <si>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</si>
  <si>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</si>
  <si>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</si>
  <si>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</si>
  <si>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</si>
  <si>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</si>
  <si>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</si>
  <si>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</si>
  <si>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</si>
  <si>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</si>
  <si>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</si>
  <si>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</si>
  <si>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</si>
  <si>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</si>
  <si>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</si>
  <si>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</si>
  <si>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</si>
  <si>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</si>
  <si>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</si>
  <si>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</si>
  <si>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</si>
  <si>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</si>
  <si>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</si>
  <si>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</si>
  <si>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</si>
  <si>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</si>
  <si>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</si>
  <si>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</si>
  <si>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</si>
  <si>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</si>
  <si>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</si>
  <si>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</si>
  <si>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</si>
  <si>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</si>
  <si>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</si>
  <si>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</si>
  <si>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</si>
  <si>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</si>
  <si>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</si>
  <si>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</si>
  <si>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</si>
  <si>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</si>
  <si>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</si>
  <si>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</si>
  <si>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</si>
  <si>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</si>
  <si>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</si>
  <si>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</si>
  <si>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</si>
  <si>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</si>
  <si>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</si>
  <si>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</si>
  <si>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</si>
  <si>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</si>
  <si>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</si>
  <si>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</si>
  <si>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</si>
  <si>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</si>
  <si>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</si>
  <si>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</si>
  <si>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</si>
  <si>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</si>
  <si>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</si>
  <si>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</si>
  <si>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</si>
  <si>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</si>
  <si>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</si>
  <si>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</si>
  <si>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</si>
  <si>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</si>
  <si>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</si>
  <si>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</si>
  <si>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</si>
  <si>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</si>
  <si>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</si>
  <si>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</si>
  <si>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</si>
  <si>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</si>
  <si>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</si>
  <si>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</si>
  <si>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</si>
  <si>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</si>
  <si>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</si>
  <si>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</si>
  <si>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</si>
  <si>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</si>
  <si>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</si>
  <si>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</si>
  <si>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</si>
  <si>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</si>
  <si>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</si>
  <si>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</si>
  <si>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</si>
  <si>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</si>
  <si>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</si>
  <si>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</si>
  <si>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</si>
  <si>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</si>
  <si>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</si>
  <si>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</si>
  <si>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</si>
  <si>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</si>
  <si>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</si>
  <si>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</si>
  <si>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</si>
  <si>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</si>
  <si>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</si>
  <si>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</si>
  <si>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</si>
  <si>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</si>
  <si>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</si>
  <si>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</si>
  <si>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</si>
  <si>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</si>
  <si>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</si>
  <si>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</si>
  <si>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</si>
  <si>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</si>
  <si>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</si>
  <si>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</si>
  <si>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</si>
  <si>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</si>
  <si>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</si>
  <si>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</si>
  <si>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</si>
  <si>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</si>
  <si>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</si>
  <si>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</si>
  <si>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</si>
  <si>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</si>
  <si>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</si>
  <si>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</si>
  <si>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</si>
  <si>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</si>
  <si>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</si>
  <si>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</si>
  <si>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</si>
  <si>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</si>
  <si>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</si>
  <si>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</si>
  <si>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</si>
  <si>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</si>
  <si>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</si>
  <si>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</si>
  <si>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</si>
  <si>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</si>
  <si>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</si>
  <si>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</si>
  <si>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</si>
  <si>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</si>
  <si>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</si>
  <si>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</si>
  <si>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</si>
  <si>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</si>
  <si>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</si>
  <si>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</si>
  <si>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</si>
  <si>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</si>
  <si>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</si>
  <si>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</si>
  <si>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</si>
  <si>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</si>
  <si>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</si>
  <si>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</si>
  <si>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</si>
  <si>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</si>
  <si>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</si>
  <si>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</si>
  <si>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</si>
  <si>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</si>
  <si>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</si>
  <si>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</si>
  <si>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</si>
  <si>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</si>
  <si>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</si>
  <si>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</si>
  <si>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</si>
  <si>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</si>
  <si>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</si>
  <si>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</si>
  <si>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</si>
  <si>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</si>
  <si>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</si>
  <si>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</si>
  <si>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</si>
  <si>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</si>
  <si>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</si>
  <si>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</si>
  <si>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</si>
  <si>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</si>
  <si>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</si>
  <si>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</si>
  <si>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</si>
  <si>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</si>
  <si>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</si>
  <si>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</si>
  <si>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</si>
  <si>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</si>
  <si>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</si>
  <si>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</si>
  <si>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</si>
  <si>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</si>
  <si>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</si>
  <si>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</si>
  <si>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</si>
  <si>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</si>
  <si>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</si>
  <si>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</si>
  <si>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</si>
  <si>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</si>
  <si>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</si>
  <si>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</si>
  <si>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</si>
  <si>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</si>
  <si>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</si>
  <si>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</si>
  <si>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</si>
  <si>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</si>
  <si>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</si>
  <si>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</si>
  <si>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</si>
  <si>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</si>
  <si>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</si>
  <si>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</si>
  <si>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</si>
  <si>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</si>
  <si>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</si>
  <si>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</si>
  <si>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</si>
  <si>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</si>
  <si>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</si>
  <si>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</si>
  <si>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</si>
  <si>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</si>
  <si>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</si>
  <si>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</si>
  <si>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</si>
  <si>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</si>
  <si>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</si>
  <si>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</si>
  <si>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</si>
  <si>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</si>
  <si>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</si>
  <si>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</si>
  <si>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</si>
  <si>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</si>
  <si>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</si>
  <si>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</si>
  <si>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</si>
  <si>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</si>
  <si>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</si>
  <si>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</si>
  <si>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</si>
  <si>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</si>
  <si>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</si>
  <si>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</si>
  <si>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</si>
  <si>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</si>
  <si>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</si>
  <si>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</si>
  <si>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</si>
  <si>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</si>
  <si>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</si>
  <si>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</si>
  <si>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</si>
  <si>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</si>
  <si>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</si>
  <si>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</si>
  <si>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</si>
  <si>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</si>
  <si>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</si>
  <si>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</si>
  <si>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</si>
  <si>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</si>
  <si>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</si>
  <si>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</si>
  <si>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</si>
  <si>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</si>
  <si>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</si>
  <si>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</si>
  <si>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</si>
  <si>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</si>
  <si>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</si>
  <si>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</si>
  <si>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</si>
  <si>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</si>
  <si>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</si>
  <si>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</si>
  <si>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</si>
  <si>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</si>
  <si>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</si>
  <si>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</si>
  <si>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</si>
  <si>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</si>
  <si>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</si>
  <si>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</si>
  <si>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</si>
  <si>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</si>
  <si>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</si>
  <si>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</si>
  <si>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</si>
  <si>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</si>
  <si>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</si>
  <si>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</si>
  <si>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</si>
  <si>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</si>
  <si>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</si>
  <si>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</si>
  <si>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</si>
  <si>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</si>
  <si>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</si>
  <si>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</si>
  <si>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</si>
  <si>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駐留軍用地跡地利用推進に必要な経費</t>
  </si>
  <si>
    <t>内閣府政策統括官(沖縄政策担当)</t>
  </si>
  <si>
    <t>参事官　鈴木　哲哉</t>
  </si>
  <si>
    <t>平成9年度</t>
  </si>
  <si>
    <t>政策調整担当参事官室</t>
  </si>
  <si>
    <t>沖縄県における駐留軍用地跡地の有効かつ適切な利用の推進に関する特別措置法</t>
  </si>
  <si>
    <t>－</t>
  </si>
  <si>
    <t>「沖縄に関する特別行動委員会」（ＳＡＣＯ）最終報告以降で返還された又は今後の返還が合意された駐留軍用地又は跡地の利用の推進及び円滑化を図り、沖縄県における駐留軍用地跡地の有効かつ適切な利用の推進に関する特別措置法の定める沖縄県の自立的な発展及び潤いのある豊かな生活環境の創造のため、市町村が実施する跡地利用の検討を支援することを目的とする。</t>
  </si>
  <si>
    <t>-</t>
  </si>
  <si>
    <t>沖縄振興開発調査委託費</t>
  </si>
  <si>
    <t>駐留軍用地跡地利用推進事業費補助金</t>
  </si>
  <si>
    <t>職員旅費</t>
  </si>
  <si>
    <t>‐</t>
  </si>
  <si>
    <t>―</t>
  </si>
  <si>
    <t>跡地利用における構想・計画の作成</t>
  </si>
  <si>
    <t>跡地利用における構想・計画の調査報告書作成</t>
  </si>
  <si>
    <t>件</t>
  </si>
  <si>
    <t>関係市町村等が実施する跡地利用推進のために必要不可欠な事業に対する補助事業の実施</t>
  </si>
  <si>
    <t>関係市町村等が実施する跡地利用推進のために必要不可欠な事業に対する補助事業数</t>
  </si>
  <si>
    <t>事業数</t>
  </si>
  <si>
    <t>市町村数</t>
  </si>
  <si>
    <t>駐留軍用地の跡地利用の推進に関する調査委託費用から単位あたりコストを算出
X／Y＝円/件
X=執行額
Y=委託業務の件数　</t>
    <phoneticPr fontId="5"/>
  </si>
  <si>
    <t>百万円</t>
  </si>
  <si>
    <t>　　X/Y</t>
    <phoneticPr fontId="5"/>
  </si>
  <si>
    <t>40百万円/2</t>
  </si>
  <si>
    <t>54百万/2</t>
  </si>
  <si>
    <t>関係市町村等が実施する跡地利用推進のために必要不可欠な事業に対する補助費用から単位あたりコストを算出
X／Y＝円/件
X=執行額
Y=補助事業の件数　　　　</t>
    <phoneticPr fontId="5"/>
  </si>
  <si>
    <t>33百万円/3</t>
  </si>
  <si>
    <t>27百万円/3</t>
  </si>
  <si>
    <t>アドバイザー等派遣に要した経費から単位当たりコストを算出
X／Y＝円/人
X=アドバイザー派遣に要した経費（交通費を含む）
Y=アドバイザー派遣人数　　　　</t>
    <phoneticPr fontId="5"/>
  </si>
  <si>
    <t>千円</t>
  </si>
  <si>
    <t>15,854/17</t>
  </si>
  <si>
    <t>15,912/17</t>
  </si>
  <si>
    <t>0065</t>
  </si>
  <si>
    <t>0082</t>
  </si>
  <si>
    <t>0076</t>
  </si>
  <si>
    <t>0071</t>
  </si>
  <si>
    <t>0078</t>
  </si>
  <si>
    <t>0070</t>
  </si>
  <si>
    <t>0073</t>
  </si>
  <si>
    <t>0075</t>
  </si>
  <si>
    <t>○</t>
  </si>
  <si>
    <t>府</t>
  </si>
  <si>
    <t>事業数</t>
    <rPh sb="0" eb="2">
      <t>ジギョウ</t>
    </rPh>
    <rPh sb="2" eb="3">
      <t>スウ</t>
    </rPh>
    <phoneticPr fontId="5"/>
  </si>
  <si>
    <t>24百万円/３</t>
    <rPh sb="2" eb="5">
      <t>ヒャクマンエン</t>
    </rPh>
    <phoneticPr fontId="5"/>
  </si>
  <si>
    <t>調査委託事業のため、定量的な目標を設定することは困難</t>
    <rPh sb="0" eb="2">
      <t>チョウサ</t>
    </rPh>
    <rPh sb="2" eb="4">
      <t>イタク</t>
    </rPh>
    <rPh sb="4" eb="6">
      <t>ジギョウ</t>
    </rPh>
    <rPh sb="10" eb="13">
      <t>テイリョウテキ</t>
    </rPh>
    <rPh sb="14" eb="16">
      <t>モクヒョウ</t>
    </rPh>
    <rPh sb="17" eb="19">
      <t>セッテイ</t>
    </rPh>
    <rPh sb="24" eb="26">
      <t>コンナン</t>
    </rPh>
    <phoneticPr fontId="5"/>
  </si>
  <si>
    <t>-</t>
    <phoneticPr fontId="5"/>
  </si>
  <si>
    <t>９．沖縄政策</t>
    <phoneticPr fontId="5"/>
  </si>
  <si>
    <t>９．沖縄振興に関する施策の推進</t>
    <phoneticPr fontId="5"/>
  </si>
  <si>
    <t>駐留軍用地の跡地利用における事業を行うことで沖縄振興の発展に寄与している。</t>
    <rPh sb="0" eb="3">
      <t>チュウリュウグン</t>
    </rPh>
    <rPh sb="3" eb="5">
      <t>ヨウチ</t>
    </rPh>
    <rPh sb="6" eb="8">
      <t>アトチ</t>
    </rPh>
    <rPh sb="8" eb="10">
      <t>リヨウ</t>
    </rPh>
    <rPh sb="14" eb="16">
      <t>ジギョウ</t>
    </rPh>
    <rPh sb="17" eb="18">
      <t>オコナ</t>
    </rPh>
    <rPh sb="22" eb="24">
      <t>オキナワ</t>
    </rPh>
    <rPh sb="24" eb="26">
      <t>シンコウ</t>
    </rPh>
    <rPh sb="27" eb="29">
      <t>ハッテン</t>
    </rPh>
    <rPh sb="30" eb="32">
      <t>キヨ</t>
    </rPh>
    <phoneticPr fontId="6"/>
  </si>
  <si>
    <t>駐留軍用地の跡地利用は、今後の沖縄振興にとって重要な課題であり国の責務として跡地利用に取り組む必要がある。</t>
  </si>
  <si>
    <t>有</t>
  </si>
  <si>
    <t>無</t>
  </si>
  <si>
    <t>交付要綱に定められた交付率の範囲内において関係市町村等へ交付を行っており、妥当である。</t>
  </si>
  <si>
    <t>合理的な資金の流れ及び使途となっている。</t>
  </si>
  <si>
    <t>業務の実施にあたっては、前年度の事業を踏まえ事業内容を再精査している。</t>
  </si>
  <si>
    <t>今後の跡地利用に繋がる活動実績及び成果を残している。</t>
  </si>
  <si>
    <t>調査課題を十分反映した活動実績となっている。</t>
  </si>
  <si>
    <t>調査業務後の成果物は跡地利用の検討に十分活用されている。</t>
  </si>
  <si>
    <t>跡地利用推進のための補助金交付</t>
    <rPh sb="0" eb="2">
      <t>アトチ</t>
    </rPh>
    <rPh sb="2" eb="4">
      <t>リヨウ</t>
    </rPh>
    <rPh sb="4" eb="6">
      <t>スイシン</t>
    </rPh>
    <rPh sb="10" eb="13">
      <t>ホジョキン</t>
    </rPh>
    <rPh sb="13" eb="15">
      <t>コウフ</t>
    </rPh>
    <phoneticPr fontId="5"/>
  </si>
  <si>
    <t>跡地利用の推進に関し、各市町村からの要望に応じアドバイザーを派遣する事業のため、定量的な目標を設定することは困難</t>
    <rPh sb="0" eb="2">
      <t>アトチ</t>
    </rPh>
    <rPh sb="2" eb="4">
      <t>リヨウ</t>
    </rPh>
    <rPh sb="5" eb="7">
      <t>スイシン</t>
    </rPh>
    <rPh sb="8" eb="9">
      <t>カン</t>
    </rPh>
    <rPh sb="11" eb="15">
      <t>カクシチョウソン</t>
    </rPh>
    <rPh sb="18" eb="20">
      <t>ヨウボウ</t>
    </rPh>
    <rPh sb="21" eb="22">
      <t>オウ</t>
    </rPh>
    <rPh sb="30" eb="32">
      <t>ハケン</t>
    </rPh>
    <rPh sb="34" eb="36">
      <t>ジギョウ</t>
    </rPh>
    <rPh sb="40" eb="43">
      <t>テイリョウテキ</t>
    </rPh>
    <rPh sb="44" eb="46">
      <t>モクヒョウ</t>
    </rPh>
    <rPh sb="47" eb="49">
      <t>セッテイ</t>
    </rPh>
    <rPh sb="54" eb="56">
      <t>コンナン</t>
    </rPh>
    <phoneticPr fontId="5"/>
  </si>
  <si>
    <t>いずれも、各年度において各市町村からの要望に応じた派遣を実施できている</t>
    <rPh sb="5" eb="8">
      <t>カクネンド</t>
    </rPh>
    <rPh sb="12" eb="16">
      <t>カクシチョウソン</t>
    </rPh>
    <rPh sb="19" eb="21">
      <t>ヨウボウ</t>
    </rPh>
    <rPh sb="22" eb="23">
      <t>オウ</t>
    </rPh>
    <rPh sb="25" eb="27">
      <t>ハケン</t>
    </rPh>
    <rPh sb="28" eb="30">
      <t>ジッシ</t>
    </rPh>
    <phoneticPr fontId="5"/>
  </si>
  <si>
    <t>市町村数</t>
    <rPh sb="0" eb="3">
      <t>シチョウソン</t>
    </rPh>
    <rPh sb="3" eb="4">
      <t>スウ</t>
    </rPh>
    <phoneticPr fontId="5"/>
  </si>
  <si>
    <t>☑</t>
  </si>
  <si>
    <t>A.(株)野村総合研究所</t>
    <phoneticPr fontId="5"/>
  </si>
  <si>
    <t>人件費</t>
  </si>
  <si>
    <t>事業費</t>
    <rPh sb="0" eb="3">
      <t>ジギョウヒ</t>
    </rPh>
    <phoneticPr fontId="5"/>
  </si>
  <si>
    <t>旅費、印刷製本費等</t>
    <rPh sb="0" eb="2">
      <t>リョヒ</t>
    </rPh>
    <rPh sb="3" eb="5">
      <t>インサツ</t>
    </rPh>
    <rPh sb="5" eb="7">
      <t>セイホン</t>
    </rPh>
    <rPh sb="7" eb="8">
      <t>ヒ</t>
    </rPh>
    <rPh sb="8" eb="9">
      <t>トウ</t>
    </rPh>
    <phoneticPr fontId="5"/>
  </si>
  <si>
    <t>B.京大オリジナル(株)</t>
    <rPh sb="2" eb="4">
      <t>キョウダイ</t>
    </rPh>
    <rPh sb="9" eb="12">
      <t>カブ</t>
    </rPh>
    <phoneticPr fontId="5"/>
  </si>
  <si>
    <t>C.昭和(株)</t>
    <rPh sb="2" eb="4">
      <t>ショウワ</t>
    </rPh>
    <rPh sb="4" eb="7">
      <t>カブ</t>
    </rPh>
    <phoneticPr fontId="5"/>
  </si>
  <si>
    <t>D.北谷町</t>
    <rPh sb="2" eb="5">
      <t>チャタンチョウ</t>
    </rPh>
    <phoneticPr fontId="5"/>
  </si>
  <si>
    <t>人件費</t>
    <rPh sb="0" eb="3">
      <t>ジンケンヒ</t>
    </rPh>
    <phoneticPr fontId="5"/>
  </si>
  <si>
    <t>駐留軍用地跡地利用推進事業の実施</t>
    <rPh sb="0" eb="3">
      <t>チュウリュウグン</t>
    </rPh>
    <rPh sb="3" eb="5">
      <t>ヨウチ</t>
    </rPh>
    <rPh sb="5" eb="7">
      <t>アトチ</t>
    </rPh>
    <rPh sb="7" eb="9">
      <t>リヨウ</t>
    </rPh>
    <rPh sb="9" eb="11">
      <t>スイシン</t>
    </rPh>
    <rPh sb="11" eb="13">
      <t>ジギョウ</t>
    </rPh>
    <rPh sb="14" eb="16">
      <t>ジッシ</t>
    </rPh>
    <phoneticPr fontId="5"/>
  </si>
  <si>
    <t>北谷城保存整備事業の実施</t>
    <phoneticPr fontId="5"/>
  </si>
  <si>
    <t>事業費</t>
    <rPh sb="0" eb="3">
      <t>ジギョウヒ</t>
    </rPh>
    <phoneticPr fontId="5"/>
  </si>
  <si>
    <t>調査報告費</t>
    <rPh sb="0" eb="2">
      <t>チョウサ</t>
    </rPh>
    <rPh sb="2" eb="4">
      <t>ホウコク</t>
    </rPh>
    <rPh sb="4" eb="5">
      <t>ヒ</t>
    </rPh>
    <phoneticPr fontId="5"/>
  </si>
  <si>
    <t>調査実施費</t>
    <rPh sb="0" eb="2">
      <t>チョウサ</t>
    </rPh>
    <rPh sb="2" eb="4">
      <t>ジッシ</t>
    </rPh>
    <rPh sb="4" eb="5">
      <t>ヒ</t>
    </rPh>
    <phoneticPr fontId="5"/>
  </si>
  <si>
    <t>58百万円/2</t>
    <rPh sb="2" eb="5">
      <t>ヒャクマンエン</t>
    </rPh>
    <phoneticPr fontId="5"/>
  </si>
  <si>
    <t>一般管理費</t>
    <rPh sb="0" eb="2">
      <t>イッパン</t>
    </rPh>
    <rPh sb="2" eb="5">
      <t>カンリヒ</t>
    </rPh>
    <phoneticPr fontId="5"/>
  </si>
  <si>
    <t>謝金、印刷製本費</t>
    <rPh sb="0" eb="2">
      <t>シャキン</t>
    </rPh>
    <rPh sb="3" eb="5">
      <t>インサツ</t>
    </rPh>
    <rPh sb="5" eb="7">
      <t>セイホン</t>
    </rPh>
    <rPh sb="7" eb="8">
      <t>ヒ</t>
    </rPh>
    <phoneticPr fontId="5"/>
  </si>
  <si>
    <t>賃金</t>
    <rPh sb="0" eb="2">
      <t>チンギン</t>
    </rPh>
    <phoneticPr fontId="5"/>
  </si>
  <si>
    <t>F. 北中城村</t>
    <rPh sb="3" eb="7">
      <t>キタナカグスクソン</t>
    </rPh>
    <phoneticPr fontId="5"/>
  </si>
  <si>
    <t>北中城村内駐留軍用地等文化財調査推進事業の実施</t>
    <phoneticPr fontId="5"/>
  </si>
  <si>
    <t>H.読谷村</t>
    <rPh sb="2" eb="5">
      <t>ヨミタンソン</t>
    </rPh>
    <phoneticPr fontId="5"/>
  </si>
  <si>
    <t>I.個人　2名</t>
    <rPh sb="2" eb="4">
      <t>コジン</t>
    </rPh>
    <rPh sb="6" eb="7">
      <t>メイ</t>
    </rPh>
    <phoneticPr fontId="5"/>
  </si>
  <si>
    <t>E.個人　5名</t>
    <rPh sb="2" eb="4">
      <t>コジン</t>
    </rPh>
    <rPh sb="6" eb="7">
      <t>メイ</t>
    </rPh>
    <phoneticPr fontId="5"/>
  </si>
  <si>
    <t>G.個人　1名</t>
    <phoneticPr fontId="5"/>
  </si>
  <si>
    <t>読谷村埋蔵文化財調査管理事業の実施</t>
    <phoneticPr fontId="5"/>
  </si>
  <si>
    <t>西普天間住宅地区跡地における沖縄健康医療拠点形成に関する調査</t>
    <phoneticPr fontId="5"/>
  </si>
  <si>
    <t>予定価格が類推される恐れがあるため、落札率は記載していない</t>
    <phoneticPr fontId="5"/>
  </si>
  <si>
    <t>バイオバンクのマッチング報告書作成</t>
    <phoneticPr fontId="5"/>
  </si>
  <si>
    <t>今後の跡地利用施策展開方策検討調査</t>
    <phoneticPr fontId="5"/>
  </si>
  <si>
    <t>北谷町</t>
    <rPh sb="0" eb="3">
      <t>チャタンチョウ</t>
    </rPh>
    <phoneticPr fontId="5"/>
  </si>
  <si>
    <t>駐留軍用地跡地利用推進事業の実施</t>
    <phoneticPr fontId="5"/>
  </si>
  <si>
    <t>補助金等交付</t>
  </si>
  <si>
    <t>個人　5名</t>
    <rPh sb="0" eb="2">
      <t>コジン</t>
    </rPh>
    <rPh sb="4" eb="5">
      <t>メイ</t>
    </rPh>
    <phoneticPr fontId="5"/>
  </si>
  <si>
    <t>北中城村</t>
    <rPh sb="0" eb="4">
      <t>キタナカグスクソン</t>
    </rPh>
    <phoneticPr fontId="5"/>
  </si>
  <si>
    <t>個人　1名</t>
    <rPh sb="0" eb="2">
      <t>コジン</t>
    </rPh>
    <rPh sb="4" eb="5">
      <t>メイ</t>
    </rPh>
    <phoneticPr fontId="5"/>
  </si>
  <si>
    <t>読谷村</t>
    <rPh sb="0" eb="3">
      <t>ヨミタンソン</t>
    </rPh>
    <phoneticPr fontId="5"/>
  </si>
  <si>
    <t>個人2名</t>
    <rPh sb="0" eb="2">
      <t>コジン</t>
    </rPh>
    <rPh sb="3" eb="4">
      <t>メイ</t>
    </rPh>
    <phoneticPr fontId="5"/>
  </si>
  <si>
    <t>駐留軍用地跡地の利用の推進及び円滑化の検討を目的として、調査委託事業を実施する。</t>
    <rPh sb="0" eb="3">
      <t>チュウリュウグン</t>
    </rPh>
    <rPh sb="3" eb="5">
      <t>ヨウチ</t>
    </rPh>
    <rPh sb="5" eb="7">
      <t>アトチ</t>
    </rPh>
    <rPh sb="8" eb="10">
      <t>リヨウ</t>
    </rPh>
    <rPh sb="11" eb="13">
      <t>スイシン</t>
    </rPh>
    <rPh sb="13" eb="14">
      <t>オヨ</t>
    </rPh>
    <rPh sb="15" eb="18">
      <t>エンカツカ</t>
    </rPh>
    <rPh sb="19" eb="21">
      <t>ケントウ</t>
    </rPh>
    <rPh sb="22" eb="24">
      <t>モクテキ</t>
    </rPh>
    <rPh sb="28" eb="30">
      <t>チョウサ</t>
    </rPh>
    <rPh sb="30" eb="32">
      <t>イタク</t>
    </rPh>
    <rPh sb="32" eb="34">
      <t>ジギョウ</t>
    </rPh>
    <rPh sb="35" eb="37">
      <t>ジッシ</t>
    </rPh>
    <phoneticPr fontId="5"/>
  </si>
  <si>
    <t>駐留軍用地跡地の利用の推進及び円滑化を目的として、補助金交付事業を実施する。</t>
    <rPh sb="0" eb="3">
      <t>チュウリュウグン</t>
    </rPh>
    <rPh sb="3" eb="5">
      <t>ヨウチ</t>
    </rPh>
    <rPh sb="5" eb="7">
      <t>アトチ</t>
    </rPh>
    <rPh sb="8" eb="10">
      <t>リヨウ</t>
    </rPh>
    <rPh sb="11" eb="13">
      <t>スイシン</t>
    </rPh>
    <rPh sb="13" eb="14">
      <t>オヨ</t>
    </rPh>
    <rPh sb="15" eb="18">
      <t>エンカツカ</t>
    </rPh>
    <rPh sb="19" eb="21">
      <t>モクテキ</t>
    </rPh>
    <rPh sb="25" eb="28">
      <t>ホジョキン</t>
    </rPh>
    <rPh sb="28" eb="30">
      <t>コウフ</t>
    </rPh>
    <rPh sb="30" eb="32">
      <t>ジギョウ</t>
    </rPh>
    <rPh sb="33" eb="35">
      <t>ジッシ</t>
    </rPh>
    <phoneticPr fontId="5"/>
  </si>
  <si>
    <t>跡地利用推進のための委託調査の実施</t>
    <rPh sb="0" eb="2">
      <t>アトチ</t>
    </rPh>
    <rPh sb="2" eb="4">
      <t>リヨウ</t>
    </rPh>
    <rPh sb="4" eb="6">
      <t>スイシン</t>
    </rPh>
    <rPh sb="10" eb="12">
      <t>イタク</t>
    </rPh>
    <rPh sb="12" eb="14">
      <t>チョウサ</t>
    </rPh>
    <rPh sb="15" eb="17">
      <t>ジッシ</t>
    </rPh>
    <phoneticPr fontId="5"/>
  </si>
  <si>
    <t>委託調査実施件数</t>
    <rPh sb="0" eb="2">
      <t>イタク</t>
    </rPh>
    <rPh sb="6" eb="8">
      <t>ケンスウ</t>
    </rPh>
    <phoneticPr fontId="5"/>
  </si>
  <si>
    <t>補助金交付事業件数</t>
    <rPh sb="0" eb="3">
      <t>ホジョキン</t>
    </rPh>
    <rPh sb="3" eb="5">
      <t>コウフ</t>
    </rPh>
    <rPh sb="5" eb="7">
      <t>ジギョウ</t>
    </rPh>
    <rPh sb="7" eb="9">
      <t>ケンスウ</t>
    </rPh>
    <phoneticPr fontId="5"/>
  </si>
  <si>
    <t>補助金交付事業のため、定量的な目標を設定することは困難</t>
    <rPh sb="0" eb="2">
      <t>ホジョ</t>
    </rPh>
    <rPh sb="2" eb="3">
      <t>キン</t>
    </rPh>
    <rPh sb="3" eb="5">
      <t>コウフ</t>
    </rPh>
    <rPh sb="5" eb="7">
      <t>ジギョウ</t>
    </rPh>
    <rPh sb="11" eb="14">
      <t>テイリョウテキ</t>
    </rPh>
    <rPh sb="15" eb="17">
      <t>モクヒョウ</t>
    </rPh>
    <rPh sb="18" eb="20">
      <t>セッテイ</t>
    </rPh>
    <rPh sb="25" eb="27">
      <t>コンナン</t>
    </rPh>
    <phoneticPr fontId="5"/>
  </si>
  <si>
    <t>市町村へのアドバイザー等の派遣数</t>
    <rPh sb="15" eb="16">
      <t>スウ</t>
    </rPh>
    <phoneticPr fontId="5"/>
  </si>
  <si>
    <t>駐留軍用地跡地の利用の推進及び円滑化を目的として、市町村へのアドバイザー等派遣事業を実施する。</t>
    <rPh sb="0" eb="3">
      <t>チュウリュウグン</t>
    </rPh>
    <rPh sb="3" eb="5">
      <t>ヨウチ</t>
    </rPh>
    <rPh sb="5" eb="7">
      <t>アトチ</t>
    </rPh>
    <rPh sb="8" eb="10">
      <t>リヨウ</t>
    </rPh>
    <rPh sb="11" eb="13">
      <t>スイシン</t>
    </rPh>
    <rPh sb="13" eb="14">
      <t>オヨ</t>
    </rPh>
    <rPh sb="15" eb="18">
      <t>エンカツカ</t>
    </rPh>
    <rPh sb="19" eb="21">
      <t>モクテキ</t>
    </rPh>
    <rPh sb="25" eb="28">
      <t>シチョウソン</t>
    </rPh>
    <rPh sb="36" eb="37">
      <t>トウ</t>
    </rPh>
    <rPh sb="37" eb="39">
      <t>ハケン</t>
    </rPh>
    <rPh sb="39" eb="41">
      <t>ジギョウ</t>
    </rPh>
    <rPh sb="42" eb="44">
      <t>ジッシ</t>
    </rPh>
    <phoneticPr fontId="5"/>
  </si>
  <si>
    <t>関係市町村等が実施する跡地利用推進のためのアドバイザー等派遣事業の実施</t>
    <rPh sb="27" eb="28">
      <t>トウ</t>
    </rPh>
    <rPh sb="28" eb="30">
      <t>ハケン</t>
    </rPh>
    <rPh sb="30" eb="32">
      <t>ジギョウ</t>
    </rPh>
    <rPh sb="33" eb="35">
      <t>ジッシ</t>
    </rPh>
    <phoneticPr fontId="5"/>
  </si>
  <si>
    <t>関係市町村等が実施する跡地利用推進のためのアドバイザー等の派遣件数</t>
    <rPh sb="27" eb="28">
      <t>トウ</t>
    </rPh>
    <rPh sb="29" eb="31">
      <t>ハケン</t>
    </rPh>
    <rPh sb="31" eb="33">
      <t>ケンスウ</t>
    </rPh>
    <phoneticPr fontId="5"/>
  </si>
  <si>
    <t>地図データ作成（データ精査、電子データ作成・編集、検証、登録等）</t>
    <rPh sb="0" eb="2">
      <t>チズ</t>
    </rPh>
    <rPh sb="5" eb="7">
      <t>サクセイ</t>
    </rPh>
    <rPh sb="11" eb="13">
      <t>セイサ</t>
    </rPh>
    <rPh sb="14" eb="16">
      <t>デンシ</t>
    </rPh>
    <rPh sb="19" eb="21">
      <t>サクセイ</t>
    </rPh>
    <rPh sb="22" eb="24">
      <t>ヘンシュウ</t>
    </rPh>
    <rPh sb="25" eb="27">
      <t>ケンショウ</t>
    </rPh>
    <rPh sb="28" eb="30">
      <t>トウロク</t>
    </rPh>
    <rPh sb="30" eb="31">
      <t>ナド</t>
    </rPh>
    <phoneticPr fontId="5"/>
  </si>
  <si>
    <t>保守、管理、更新、バックアップ、障害対応</t>
    <phoneticPr fontId="5"/>
  </si>
  <si>
    <t>市町村支援業務（アドバイザー派遣業務）</t>
  </si>
  <si>
    <t>跡地利用支援システム地図データ整備等業務</t>
    <rPh sb="10" eb="12">
      <t>チズ</t>
    </rPh>
    <rPh sb="15" eb="17">
      <t>セイビ</t>
    </rPh>
    <rPh sb="17" eb="18">
      <t>トウ</t>
    </rPh>
    <rPh sb="18" eb="20">
      <t>ギョウム</t>
    </rPh>
    <phoneticPr fontId="5"/>
  </si>
  <si>
    <t>跡地利用支援システム保守管理･運用等業務</t>
  </si>
  <si>
    <t>12,797/16</t>
    <phoneticPr fontId="5"/>
  </si>
  <si>
    <t>一般競争・総合評価落札方式等で適正に支出先を選定し、競争性を確保している。
一部の案件について、入札説明書等の受領者は複数者いたものの、結果として一者応札となった。引き続き一般競争入札等により適正な支出先となるよう努める。</t>
    <phoneticPr fontId="5"/>
  </si>
  <si>
    <t>直接経費</t>
    <rPh sb="0" eb="2">
      <t>チョクセツ</t>
    </rPh>
    <rPh sb="2" eb="4">
      <t>ケイヒ</t>
    </rPh>
    <phoneticPr fontId="5"/>
  </si>
  <si>
    <t>旅費、会議費、通信運搬費、外注費等</t>
    <rPh sb="13" eb="16">
      <t>ガイチュウヒ</t>
    </rPh>
    <phoneticPr fontId="5"/>
  </si>
  <si>
    <t>企画立案、派遣事前準備、事業実施、まとめ</t>
    <rPh sb="5" eb="7">
      <t>ハケン</t>
    </rPh>
    <phoneticPr fontId="5"/>
  </si>
  <si>
    <t>一般管理費</t>
    <phoneticPr fontId="5"/>
  </si>
  <si>
    <t>デザイン、業務管理等</t>
    <rPh sb="5" eb="7">
      <t>ギョウム</t>
    </rPh>
    <rPh sb="7" eb="9">
      <t>カンリ</t>
    </rPh>
    <rPh sb="9" eb="10">
      <t>トウ</t>
    </rPh>
    <phoneticPr fontId="5"/>
  </si>
  <si>
    <t>広報誌制作</t>
    <rPh sb="0" eb="3">
      <t>コウホウシ</t>
    </rPh>
    <rPh sb="3" eb="5">
      <t>セイサク</t>
    </rPh>
    <phoneticPr fontId="5"/>
  </si>
  <si>
    <t>旅費、会議費</t>
    <phoneticPr fontId="5"/>
  </si>
  <si>
    <t>企画立案、ヒアリング、報告書作成等</t>
    <rPh sb="11" eb="14">
      <t>ホウコクショ</t>
    </rPh>
    <rPh sb="14" eb="16">
      <t>サクセイ</t>
    </rPh>
    <rPh sb="16" eb="17">
      <t>トウ</t>
    </rPh>
    <phoneticPr fontId="5"/>
  </si>
  <si>
    <t>広報誌作成</t>
    <phoneticPr fontId="5"/>
  </si>
  <si>
    <t>埋蔵文化財調査に係る課題検討業務</t>
    <phoneticPr fontId="5"/>
  </si>
  <si>
    <t>いずれも、各年度で見込んでいた件数での検討調査を実施できている</t>
    <rPh sb="5" eb="8">
      <t>カクネンド</t>
    </rPh>
    <rPh sb="9" eb="11">
      <t>ミコ</t>
    </rPh>
    <rPh sb="15" eb="17">
      <t>ケンスウ</t>
    </rPh>
    <rPh sb="19" eb="21">
      <t>ケントウ</t>
    </rPh>
    <rPh sb="21" eb="23">
      <t>チョウサ</t>
    </rPh>
    <rPh sb="24" eb="26">
      <t>ジッシ</t>
    </rPh>
    <phoneticPr fontId="5"/>
  </si>
  <si>
    <t>いずれも、各年度で見込んでいた事業に対する補助を実施できている</t>
    <rPh sb="5" eb="8">
      <t>カクネンド</t>
    </rPh>
    <rPh sb="9" eb="11">
      <t>ミコ</t>
    </rPh>
    <rPh sb="15" eb="17">
      <t>ジギョウ</t>
    </rPh>
    <rPh sb="18" eb="19">
      <t>タイ</t>
    </rPh>
    <rPh sb="21" eb="23">
      <t>ホジョ</t>
    </rPh>
    <rPh sb="24" eb="26">
      <t>ジッシ</t>
    </rPh>
    <phoneticPr fontId="5"/>
  </si>
  <si>
    <t>①西普天間住宅地区跡地における沖縄健康医療拠点形成に関する調査、及び嘉手納飛行場以南の米軍基地が返還された際の跡地利用施策展開方策検討調査を行う。
②跡地関係市町村等が実施する跡地利用推進のために必要不可欠な事業に対する補助金を交付する(補助率：８／１０以内)。
③市町村の跡地利用推進を支援するため、駐留軍用地跡地利用支援システムのデータ作成・更新等を行う。
④跡地利用等に関し専門的な知識を有するアドバイザー等を当該市町村からの要請に応じて派遣するとともに、跡地利用を推進するための各種会議等を行う。
（①～②は内閣本府、③～④は内閣府沖縄総合事務局にて執行）
　※　③駐留軍用地跡地利用支援システムの経費については、令和4年度からデジタル庁にて予算を一括計上している。</t>
    <rPh sb="15" eb="17">
      <t>オキナワ</t>
    </rPh>
    <rPh sb="17" eb="19">
      <t>ケンコウ</t>
    </rPh>
    <rPh sb="75" eb="77">
      <t>アトチ</t>
    </rPh>
    <rPh sb="182" eb="184">
      <t>アトチ</t>
    </rPh>
    <rPh sb="184" eb="186">
      <t>リヨウ</t>
    </rPh>
    <rPh sb="186" eb="187">
      <t>トウ</t>
    </rPh>
    <rPh sb="188" eb="189">
      <t>カン</t>
    </rPh>
    <rPh sb="208" eb="210">
      <t>トウガイ</t>
    </rPh>
    <rPh sb="216" eb="218">
      <t>ヨウセイ</t>
    </rPh>
    <rPh sb="219" eb="220">
      <t>オウ</t>
    </rPh>
    <rPh sb="222" eb="224">
      <t>ハケン</t>
    </rPh>
    <rPh sb="231" eb="233">
      <t>アトチ</t>
    </rPh>
    <rPh sb="233" eb="235">
      <t>リヨウ</t>
    </rPh>
    <rPh sb="236" eb="238">
      <t>スイシン</t>
    </rPh>
    <rPh sb="243" eb="245">
      <t>カクシュ</t>
    </rPh>
    <rPh sb="245" eb="247">
      <t>カイギ</t>
    </rPh>
    <rPh sb="328" eb="330">
      <t>イッカツ</t>
    </rPh>
    <phoneticPr fontId="5"/>
  </si>
  <si>
    <t>地方公共団体からの交付申請額が予定を下回ったことや、契約価格が予定を下回ったため、結果として不用率が大きくなった。</t>
    <rPh sb="0" eb="2">
      <t>チホウ</t>
    </rPh>
    <rPh sb="2" eb="4">
      <t>コウキョウ</t>
    </rPh>
    <rPh sb="4" eb="6">
      <t>ダンタイ</t>
    </rPh>
    <rPh sb="9" eb="11">
      <t>コウフ</t>
    </rPh>
    <rPh sb="11" eb="14">
      <t>シンセイガク</t>
    </rPh>
    <rPh sb="15" eb="17">
      <t>ヨテイ</t>
    </rPh>
    <rPh sb="18" eb="20">
      <t>シタマワ</t>
    </rPh>
    <rPh sb="26" eb="28">
      <t>ケイヤク</t>
    </rPh>
    <rPh sb="28" eb="30">
      <t>カカク</t>
    </rPh>
    <rPh sb="31" eb="33">
      <t>ヨテイ</t>
    </rPh>
    <rPh sb="34" eb="36">
      <t>シタマワ</t>
    </rPh>
    <rPh sb="41" eb="43">
      <t>ケッカ</t>
    </rPh>
    <rPh sb="46" eb="48">
      <t>フヨウ</t>
    </rPh>
    <rPh sb="48" eb="49">
      <t>リツ</t>
    </rPh>
    <rPh sb="50" eb="51">
      <t>オオ</t>
    </rPh>
    <phoneticPr fontId="6"/>
  </si>
  <si>
    <t>業務の実施にあたっては、一般競争入札（総合評価）により委託業者を決定し、競争性を確保するとともに、効率的な執行に努めた。</t>
    <phoneticPr fontId="5"/>
  </si>
  <si>
    <t>92百万円/2</t>
    <rPh sb="2" eb="5">
      <t>ヒャクマンエン</t>
    </rPh>
    <phoneticPr fontId="5"/>
  </si>
  <si>
    <t>-</t>
    <phoneticPr fontId="5"/>
  </si>
  <si>
    <t>58百万円/３</t>
    <rPh sb="2" eb="5">
      <t>ヒャクマンエン</t>
    </rPh>
    <phoneticPr fontId="5"/>
  </si>
  <si>
    <t>35,060/14</t>
    <phoneticPr fontId="5"/>
  </si>
  <si>
    <t>事業実施に当たり、より的確かつ効果的な事業を行うために内容の精査を行い、適正に調査及び支援を行った。</t>
    <rPh sb="5" eb="6">
      <t>ア</t>
    </rPh>
    <rPh sb="19" eb="21">
      <t>ジギョウ</t>
    </rPh>
    <rPh sb="27" eb="29">
      <t>ナイヨウ</t>
    </rPh>
    <rPh sb="39" eb="41">
      <t>チョウサ</t>
    </rPh>
    <rPh sb="41" eb="42">
      <t>オヨ</t>
    </rPh>
    <rPh sb="43" eb="45">
      <t>シエン</t>
    </rPh>
    <phoneticPr fontId="5"/>
  </si>
  <si>
    <t>今後も更なる的確かつ効果的な調査や支援及び各調査結果を活かした施策が展開できるよう努めていく。</t>
    <rPh sb="17" eb="19">
      <t>シエン</t>
    </rPh>
    <phoneticPr fontId="5"/>
  </si>
  <si>
    <t>事業の有効性、効率性及び成果実績について、より一層の検証に努めること。また、直近３か年の低調な執行実績を踏まえて、適切に概算要求に反映されたい。</t>
    <rPh sb="38" eb="40">
      <t>チョッキン</t>
    </rPh>
    <rPh sb="42" eb="43">
      <t>ネン</t>
    </rPh>
    <rPh sb="44" eb="46">
      <t>テイチョウ</t>
    </rPh>
    <rPh sb="47" eb="49">
      <t>シッコウ</t>
    </rPh>
    <rPh sb="52" eb="53">
      <t>フ</t>
    </rPh>
    <rPh sb="57" eb="59">
      <t>テキセツ</t>
    </rPh>
    <rPh sb="60" eb="62">
      <t>ガイサン</t>
    </rPh>
    <rPh sb="62" eb="64">
      <t>ヨウキュウ</t>
    </rPh>
    <rPh sb="65" eb="67">
      <t>ハンエイ</t>
    </rPh>
    <phoneticPr fontId="5"/>
  </si>
  <si>
    <t>所見を踏まえ、事業の有効性、効率性及び成果実績について、より一層の検証に努めるとともに、直近３か年の低調な執行実績も踏まえ概算要求を行った。</t>
    <rPh sb="14" eb="17">
      <t>コウリツセイ</t>
    </rPh>
    <rPh sb="17" eb="18">
      <t>オヨ</t>
    </rPh>
    <rPh sb="19" eb="21">
      <t>セイカ</t>
    </rPh>
    <rPh sb="21" eb="23">
      <t>ジッセキ</t>
    </rPh>
    <rPh sb="30" eb="32">
      <t>イッソウ</t>
    </rPh>
    <rPh sb="36" eb="37">
      <t>ツト</t>
    </rPh>
    <rPh sb="44" eb="46">
      <t>チョッキン</t>
    </rPh>
    <rPh sb="48" eb="49">
      <t>ネン</t>
    </rPh>
    <rPh sb="50" eb="52">
      <t>テイチョウ</t>
    </rPh>
    <phoneticPr fontId="5"/>
  </si>
  <si>
    <t>株式会社野村総合研究所</t>
    <rPh sb="0" eb="2">
      <t>カブシキ</t>
    </rPh>
    <rPh sb="2" eb="4">
      <t>カイシャ</t>
    </rPh>
    <phoneticPr fontId="5"/>
  </si>
  <si>
    <t>京大オリジナル株式会社</t>
    <rPh sb="0" eb="2">
      <t>キョウダイ</t>
    </rPh>
    <rPh sb="7" eb="9">
      <t>カブシキ</t>
    </rPh>
    <rPh sb="9" eb="11">
      <t>カイシャ</t>
    </rPh>
    <phoneticPr fontId="5"/>
  </si>
  <si>
    <t>昭和株式会社</t>
    <rPh sb="0" eb="2">
      <t>ショウワ</t>
    </rPh>
    <rPh sb="2" eb="4">
      <t>カブシキ</t>
    </rPh>
    <rPh sb="4" eb="6">
      <t>カイシャ</t>
    </rPh>
    <phoneticPr fontId="5"/>
  </si>
  <si>
    <t>玉野総合コンサルタント株式会社</t>
    <rPh sb="11" eb="13">
      <t>カブシキ</t>
    </rPh>
    <rPh sb="13" eb="15">
      <t>カイシャ</t>
    </rPh>
    <phoneticPr fontId="5"/>
  </si>
  <si>
    <t>株式会社宣伝</t>
    <rPh sb="0" eb="2">
      <t>カブシキ</t>
    </rPh>
    <rPh sb="2" eb="4">
      <t>カイシャ</t>
    </rPh>
    <rPh sb="4" eb="6">
      <t>センデン</t>
    </rPh>
    <phoneticPr fontId="5"/>
  </si>
  <si>
    <t>株式会社文化財サービス</t>
    <rPh sb="0" eb="2">
      <t>カブシキ</t>
    </rPh>
    <rPh sb="2" eb="4">
      <t>カイシャ</t>
    </rPh>
    <phoneticPr fontId="5"/>
  </si>
  <si>
    <t>-</t>
    <phoneticPr fontId="5"/>
  </si>
  <si>
    <t>点検対象外</t>
    <rPh sb="0" eb="2">
      <t>テンケン</t>
    </rPh>
    <rPh sb="2" eb="5">
      <t>タイショウガイ</t>
    </rPh>
    <phoneticPr fontId="5"/>
  </si>
  <si>
    <t>株式会社パスコ</t>
  </si>
  <si>
    <t>株式会社パスコ</t>
    <phoneticPr fontId="5"/>
  </si>
  <si>
    <t>L.株式会社パスコ</t>
    <phoneticPr fontId="5"/>
  </si>
  <si>
    <t>J.玉野総合コンサルタント株式会社</t>
    <phoneticPr fontId="5"/>
  </si>
  <si>
    <t>K.株式会社パスコ</t>
    <phoneticPr fontId="5"/>
  </si>
  <si>
    <t>M.株式会社宣伝</t>
    <phoneticPr fontId="5"/>
  </si>
  <si>
    <t>N.株式会社文化財サービス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</si>
</sst>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ill="1" applyBorder="1" applyAlignment="1" applyProtection="1">
      <alignment horizontal="left" vertical="center" wrapText="1"/>
      <protection locked="0"/>
    </xf>
    <xf numFmtId="0" fontId="0" fillId="0" borderId="58" xfId="0"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6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49" fontId="0"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4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190500</xdr:colOff>
      <xdr:row>133</xdr:row>
      <xdr:rowOff>21167</xdr:rowOff>
    </xdr:from>
    <xdr:to>
      <xdr:col>30</xdr:col>
      <xdr:colOff>137717</xdr:colOff>
      <xdr:row>134</xdr:row>
      <xdr:rowOff>86048</xdr:rowOff>
    </xdr:to>
    <xdr:sp macro="" textlink="">
      <xdr:nvSpPr>
        <xdr:cNvPr id="8" name="正方形/長方形 7"/>
        <xdr:cNvSpPr/>
      </xdr:nvSpPr>
      <xdr:spPr>
        <a:xfrm>
          <a:off x="4991100" y="46036442"/>
          <a:ext cx="1147367" cy="4173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内閣府</a:t>
          </a:r>
          <a:endParaRPr kumimoji="1" lang="en-US" altLang="ja-JP" sz="800">
            <a:solidFill>
              <a:schemeClr val="tx1"/>
            </a:solidFill>
          </a:endParaRPr>
        </a:p>
        <a:p>
          <a:pPr algn="ctr"/>
          <a:r>
            <a:rPr kumimoji="1" lang="en-US" altLang="ja-JP" sz="800">
              <a:solidFill>
                <a:schemeClr val="tx1"/>
              </a:solidFill>
            </a:rPr>
            <a:t>131</a:t>
          </a:r>
          <a:r>
            <a:rPr kumimoji="1" lang="ja-JP" altLang="en-US" sz="800">
              <a:solidFill>
                <a:schemeClr val="tx1"/>
              </a:solidFill>
            </a:rPr>
            <a:t>百万円</a:t>
          </a:r>
        </a:p>
      </xdr:txBody>
    </xdr:sp>
    <xdr:clientData/>
  </xdr:twoCellAnchor>
  <xdr:twoCellAnchor>
    <xdr:from>
      <xdr:col>25</xdr:col>
      <xdr:colOff>21166</xdr:colOff>
      <xdr:row>134</xdr:row>
      <xdr:rowOff>190500</xdr:rowOff>
    </xdr:from>
    <xdr:to>
      <xdr:col>30</xdr:col>
      <xdr:colOff>198669</xdr:colOff>
      <xdr:row>134</xdr:row>
      <xdr:rowOff>326359</xdr:rowOff>
    </xdr:to>
    <xdr:sp macro="" textlink="">
      <xdr:nvSpPr>
        <xdr:cNvPr id="9" name="大かっこ 8"/>
        <xdr:cNvSpPr/>
      </xdr:nvSpPr>
      <xdr:spPr>
        <a:xfrm>
          <a:off x="5021791" y="44186475"/>
          <a:ext cx="1177628" cy="1358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事業の企画立案等</a:t>
          </a:r>
          <a:endParaRPr kumimoji="1" lang="en-US" altLang="ja-JP" sz="800"/>
        </a:p>
      </xdr:txBody>
    </xdr:sp>
    <xdr:clientData/>
  </xdr:twoCellAnchor>
  <xdr:twoCellAnchor>
    <xdr:from>
      <xdr:col>6</xdr:col>
      <xdr:colOff>95495</xdr:colOff>
      <xdr:row>139</xdr:row>
      <xdr:rowOff>138571</xdr:rowOff>
    </xdr:from>
    <xdr:to>
      <xdr:col>15</xdr:col>
      <xdr:colOff>180975</xdr:colOff>
      <xdr:row>140</xdr:row>
      <xdr:rowOff>225350</xdr:rowOff>
    </xdr:to>
    <xdr:sp macro="" textlink="">
      <xdr:nvSpPr>
        <xdr:cNvPr id="10" name="大かっこ 9"/>
        <xdr:cNvSpPr/>
      </xdr:nvSpPr>
      <xdr:spPr>
        <a:xfrm>
          <a:off x="1295645" y="49011346"/>
          <a:ext cx="1885705" cy="4392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西普天間住宅地区跡地における沖縄健康医療拠点形成に関する調査</a:t>
          </a:r>
          <a:endParaRPr kumimoji="1" lang="en-US" altLang="ja-JP" sz="800" b="0" i="0" u="none" strike="noStrike" kern="0" cap="none" spc="0" normalizeH="0" baseline="0" noProof="0">
            <a:ln>
              <a:noFill/>
            </a:ln>
            <a:solidFill>
              <a:prstClr val="black"/>
            </a:solidFill>
            <a:effectLst/>
            <a:uLnTx/>
            <a:uFillTx/>
            <a:latin typeface="+mn-lt"/>
            <a:ea typeface="+mn-ea"/>
            <a:cs typeface="+mn-cs"/>
          </a:endParaRPr>
        </a:p>
        <a:p>
          <a:pPr algn="ctr"/>
          <a:endParaRPr kumimoji="1" lang="en-US" altLang="ja-JP" sz="800"/>
        </a:p>
      </xdr:txBody>
    </xdr:sp>
    <xdr:clientData/>
  </xdr:twoCellAnchor>
  <xdr:twoCellAnchor>
    <xdr:from>
      <xdr:col>6</xdr:col>
      <xdr:colOff>94059</xdr:colOff>
      <xdr:row>137</xdr:row>
      <xdr:rowOff>244818</xdr:rowOff>
    </xdr:from>
    <xdr:to>
      <xdr:col>15</xdr:col>
      <xdr:colOff>79226</xdr:colOff>
      <xdr:row>139</xdr:row>
      <xdr:rowOff>77646</xdr:rowOff>
    </xdr:to>
    <xdr:sp macro="" textlink="">
      <xdr:nvSpPr>
        <xdr:cNvPr id="11" name="正方形/長方形 10"/>
        <xdr:cNvSpPr/>
      </xdr:nvSpPr>
      <xdr:spPr>
        <a:xfrm>
          <a:off x="1294209" y="45298068"/>
          <a:ext cx="1785392" cy="5376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chemeClr val="tx1"/>
              </a:solidFill>
            </a:rPr>
            <a:t>A.(</a:t>
          </a:r>
          <a:r>
            <a:rPr kumimoji="1" lang="ja-JP" altLang="en-US" sz="800">
              <a:solidFill>
                <a:schemeClr val="tx1"/>
              </a:solidFill>
            </a:rPr>
            <a:t>株</a:t>
          </a:r>
          <a:r>
            <a:rPr kumimoji="1" lang="en-US" altLang="ja-JP" sz="800">
              <a:solidFill>
                <a:schemeClr val="tx1"/>
              </a:solidFill>
            </a:rPr>
            <a:t>)</a:t>
          </a:r>
          <a:r>
            <a:rPr kumimoji="1" lang="ja-JP" altLang="en-US" sz="800">
              <a:solidFill>
                <a:schemeClr val="tx1"/>
              </a:solidFill>
            </a:rPr>
            <a:t>野村総合研究所</a:t>
          </a:r>
          <a:endParaRPr kumimoji="1" lang="en-US" altLang="ja-JP" sz="800">
            <a:solidFill>
              <a:schemeClr val="tx1"/>
            </a:solidFill>
          </a:endParaRPr>
        </a:p>
        <a:p>
          <a:pPr algn="ctr"/>
          <a:r>
            <a:rPr kumimoji="1" lang="en-US" altLang="ja-JP" sz="900">
              <a:solidFill>
                <a:schemeClr val="tx1"/>
              </a:solidFill>
            </a:rPr>
            <a:t>49</a:t>
          </a:r>
          <a:r>
            <a:rPr kumimoji="1" lang="ja-JP" altLang="en-US" sz="900">
              <a:solidFill>
                <a:schemeClr val="tx1"/>
              </a:solidFill>
            </a:rPr>
            <a:t>百万円</a:t>
          </a:r>
        </a:p>
      </xdr:txBody>
    </xdr:sp>
    <xdr:clientData/>
  </xdr:twoCellAnchor>
  <xdr:twoCellAnchor>
    <xdr:from>
      <xdr:col>6</xdr:col>
      <xdr:colOff>84660</xdr:colOff>
      <xdr:row>137</xdr:row>
      <xdr:rowOff>0</xdr:rowOff>
    </xdr:from>
    <xdr:to>
      <xdr:col>15</xdr:col>
      <xdr:colOff>71382</xdr:colOff>
      <xdr:row>137</xdr:row>
      <xdr:rowOff>161985</xdr:rowOff>
    </xdr:to>
    <xdr:sp macro="" textlink="">
      <xdr:nvSpPr>
        <xdr:cNvPr id="12" name="大かっこ 11"/>
        <xdr:cNvSpPr/>
      </xdr:nvSpPr>
      <xdr:spPr>
        <a:xfrm>
          <a:off x="1284810" y="45053250"/>
          <a:ext cx="1786947" cy="16198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委託</a:t>
          </a:r>
          <a:r>
            <a:rPr kumimoji="1" lang="en-US" altLang="ja-JP" sz="900"/>
            <a:t>【</a:t>
          </a:r>
          <a:r>
            <a:rPr kumimoji="1" lang="ja-JP" altLang="en-US" sz="900"/>
            <a:t>一般競争</a:t>
          </a:r>
          <a:r>
            <a:rPr kumimoji="1" lang="en-US" altLang="ja-JP" sz="900"/>
            <a:t>(</a:t>
          </a:r>
          <a:r>
            <a:rPr kumimoji="1" lang="ja-JP" altLang="en-US" sz="900"/>
            <a:t>総合</a:t>
          </a:r>
          <a:r>
            <a:rPr kumimoji="1" lang="en-US" altLang="ja-JP" sz="900"/>
            <a:t>)】</a:t>
          </a:r>
        </a:p>
      </xdr:txBody>
    </xdr:sp>
    <xdr:clientData/>
  </xdr:twoCellAnchor>
  <xdr:twoCellAnchor>
    <xdr:from>
      <xdr:col>16</xdr:col>
      <xdr:colOff>122217</xdr:colOff>
      <xdr:row>137</xdr:row>
      <xdr:rowOff>8659</xdr:rowOff>
    </xdr:from>
    <xdr:to>
      <xdr:col>25</xdr:col>
      <xdr:colOff>117849</xdr:colOff>
      <xdr:row>140</xdr:row>
      <xdr:rowOff>272392</xdr:rowOff>
    </xdr:to>
    <xdr:grpSp>
      <xdr:nvGrpSpPr>
        <xdr:cNvPr id="13" name="グループ化 12"/>
        <xdr:cNvGrpSpPr/>
      </xdr:nvGrpSpPr>
      <xdr:grpSpPr>
        <a:xfrm>
          <a:off x="3349511" y="51443659"/>
          <a:ext cx="1810985" cy="1305880"/>
          <a:chOff x="6118756" y="63474039"/>
          <a:chExt cx="1812546" cy="1482998"/>
        </a:xfrm>
      </xdr:grpSpPr>
      <xdr:sp macro="" textlink="">
        <xdr:nvSpPr>
          <xdr:cNvPr id="14" name="大かっこ 13"/>
          <xdr:cNvSpPr/>
        </xdr:nvSpPr>
        <xdr:spPr>
          <a:xfrm>
            <a:off x="6129728" y="64417037"/>
            <a:ext cx="1801574" cy="54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今後の跡地利用施策</a:t>
            </a:r>
            <a:endParaRPr kumimoji="1" lang="en-US" altLang="ja-JP" sz="800">
              <a:solidFill>
                <a:sysClr val="windowText" lastClr="000000"/>
              </a:solidFill>
            </a:endParaRPr>
          </a:p>
          <a:p>
            <a:pPr algn="ctr"/>
            <a:r>
              <a:rPr kumimoji="1" lang="ja-JP" altLang="en-US" sz="800">
                <a:solidFill>
                  <a:sysClr val="windowText" lastClr="000000"/>
                </a:solidFill>
              </a:rPr>
              <a:t>展開方策検討調査</a:t>
            </a:r>
          </a:p>
        </xdr:txBody>
      </xdr:sp>
      <xdr:sp macro="" textlink="">
        <xdr:nvSpPr>
          <xdr:cNvPr id="15" name="正方形/長方形 14"/>
          <xdr:cNvSpPr/>
        </xdr:nvSpPr>
        <xdr:spPr>
          <a:xfrm>
            <a:off x="6128273" y="63752500"/>
            <a:ext cx="1800000" cy="596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C.</a:t>
            </a:r>
            <a:r>
              <a:rPr kumimoji="1" lang="ja-JP" altLang="en-US" sz="900">
                <a:solidFill>
                  <a:sysClr val="windowText" lastClr="000000"/>
                </a:solidFill>
              </a:rPr>
              <a:t>昭和</a:t>
            </a:r>
            <a:r>
              <a:rPr kumimoji="1" lang="en-US" altLang="ja-JP" sz="900">
                <a:solidFill>
                  <a:sysClr val="windowText" lastClr="000000"/>
                </a:solidFill>
              </a:rPr>
              <a:t>(</a:t>
            </a:r>
            <a:r>
              <a:rPr kumimoji="1" lang="ja-JP" altLang="en-US" sz="900">
                <a:solidFill>
                  <a:sysClr val="windowText" lastClr="000000"/>
                </a:solidFill>
              </a:rPr>
              <a:t>株</a:t>
            </a:r>
            <a:r>
              <a:rPr kumimoji="1" lang="en-US" altLang="ja-JP" sz="900">
                <a:solidFill>
                  <a:sysClr val="windowText" lastClr="000000"/>
                </a:solidFill>
              </a:rPr>
              <a:t>)</a:t>
            </a:r>
          </a:p>
          <a:p>
            <a:pPr algn="ctr"/>
            <a:r>
              <a:rPr kumimoji="1" lang="en-US" altLang="ja-JP" sz="900">
                <a:solidFill>
                  <a:sysClr val="windowText" lastClr="000000"/>
                </a:solidFill>
              </a:rPr>
              <a:t>9</a:t>
            </a:r>
            <a:r>
              <a:rPr kumimoji="1" lang="ja-JP" altLang="en-US" sz="900">
                <a:solidFill>
                  <a:sysClr val="windowText" lastClr="000000"/>
                </a:solidFill>
              </a:rPr>
              <a:t>百万円</a:t>
            </a:r>
          </a:p>
        </xdr:txBody>
      </xdr:sp>
      <xdr:sp macro="" textlink="">
        <xdr:nvSpPr>
          <xdr:cNvPr id="16" name="大かっこ 15"/>
          <xdr:cNvSpPr/>
        </xdr:nvSpPr>
        <xdr:spPr>
          <a:xfrm>
            <a:off x="6118756" y="63474039"/>
            <a:ext cx="1801574" cy="18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ja-JP" sz="900">
                <a:solidFill>
                  <a:schemeClr val="tx1"/>
                </a:solidFill>
                <a:effectLst/>
                <a:latin typeface="+mn-lt"/>
                <a:ea typeface="+mn-ea"/>
                <a:cs typeface="+mn-cs"/>
              </a:rPr>
              <a:t>委託</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一般競争</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総合</a:t>
            </a:r>
            <a:r>
              <a:rPr kumimoji="1" lang="en-US" altLang="ja-JP" sz="900">
                <a:solidFill>
                  <a:schemeClr val="tx1"/>
                </a:solidFill>
                <a:effectLst/>
                <a:latin typeface="+mn-lt"/>
                <a:ea typeface="+mn-ea"/>
                <a:cs typeface="+mn-cs"/>
              </a:rPr>
              <a:t>)】</a:t>
            </a:r>
            <a:endParaRPr lang="ja-JP" altLang="ja-JP" sz="900">
              <a:effectLst/>
            </a:endParaRPr>
          </a:p>
        </xdr:txBody>
      </xdr:sp>
    </xdr:grpSp>
    <xdr:clientData/>
  </xdr:twoCellAnchor>
  <xdr:twoCellAnchor>
    <xdr:from>
      <xdr:col>29</xdr:col>
      <xdr:colOff>63499</xdr:colOff>
      <xdr:row>137</xdr:row>
      <xdr:rowOff>0</xdr:rowOff>
    </xdr:from>
    <xdr:to>
      <xdr:col>49</xdr:col>
      <xdr:colOff>197818</xdr:colOff>
      <xdr:row>142</xdr:row>
      <xdr:rowOff>187706</xdr:rowOff>
    </xdr:to>
    <xdr:grpSp>
      <xdr:nvGrpSpPr>
        <xdr:cNvPr id="17" name="グループ化 16"/>
        <xdr:cNvGrpSpPr/>
      </xdr:nvGrpSpPr>
      <xdr:grpSpPr>
        <a:xfrm>
          <a:off x="5912970" y="51435000"/>
          <a:ext cx="4168436" cy="1924618"/>
          <a:chOff x="1400735" y="71118133"/>
          <a:chExt cx="4162324" cy="1931055"/>
        </a:xfrm>
      </xdr:grpSpPr>
      <xdr:grpSp>
        <xdr:nvGrpSpPr>
          <xdr:cNvPr id="18" name="グループ化 17"/>
          <xdr:cNvGrpSpPr/>
        </xdr:nvGrpSpPr>
        <xdr:grpSpPr>
          <a:xfrm>
            <a:off x="2851897" y="71118133"/>
            <a:ext cx="1260000" cy="1931055"/>
            <a:chOff x="2991147" y="71002136"/>
            <a:chExt cx="1260000" cy="1931055"/>
          </a:xfrm>
        </xdr:grpSpPr>
        <xdr:sp macro="" textlink="">
          <xdr:nvSpPr>
            <xdr:cNvPr id="27" name="大かっこ 26"/>
            <xdr:cNvSpPr/>
          </xdr:nvSpPr>
          <xdr:spPr>
            <a:xfrm>
              <a:off x="2991147" y="72033191"/>
              <a:ext cx="1260000" cy="90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駐留軍用地跡地利用推進事業の実施</a:t>
              </a:r>
            </a:p>
          </xdr:txBody>
        </xdr:sp>
        <xdr:sp macro="" textlink="">
          <xdr:nvSpPr>
            <xdr:cNvPr id="28" name="正方形/長方形 27"/>
            <xdr:cNvSpPr/>
          </xdr:nvSpPr>
          <xdr:spPr>
            <a:xfrm>
              <a:off x="2991147" y="71263564"/>
              <a:ext cx="1260000" cy="7053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chemeClr val="tx1"/>
                  </a:solidFill>
                </a:rPr>
                <a:t>F.</a:t>
              </a:r>
              <a:r>
                <a:rPr kumimoji="1" lang="ja-JP" altLang="en-US" sz="900">
                  <a:solidFill>
                    <a:schemeClr val="tx1"/>
                  </a:solidFill>
                </a:rPr>
                <a:t>北中城村</a:t>
              </a:r>
            </a:p>
            <a:p>
              <a:pPr algn="ctr"/>
              <a:r>
                <a:rPr kumimoji="1" lang="en-US" altLang="ja-JP" sz="900">
                  <a:solidFill>
                    <a:schemeClr val="tx1"/>
                  </a:solidFill>
                </a:rPr>
                <a:t>5</a:t>
              </a:r>
              <a:r>
                <a:rPr kumimoji="1" lang="ja-JP" altLang="en-US" sz="900">
                  <a:solidFill>
                    <a:schemeClr val="tx1"/>
                  </a:solidFill>
                </a:rPr>
                <a:t>百万円</a:t>
              </a:r>
            </a:p>
          </xdr:txBody>
        </xdr:sp>
        <xdr:sp macro="" textlink="">
          <xdr:nvSpPr>
            <xdr:cNvPr id="29" name="大かっこ 28"/>
            <xdr:cNvSpPr/>
          </xdr:nvSpPr>
          <xdr:spPr>
            <a:xfrm>
              <a:off x="2991147" y="71002136"/>
              <a:ext cx="1260000" cy="18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補助金</a:t>
              </a:r>
            </a:p>
          </xdr:txBody>
        </xdr:sp>
      </xdr:grpSp>
      <xdr:grpSp>
        <xdr:nvGrpSpPr>
          <xdr:cNvPr id="19" name="グループ化 18"/>
          <xdr:cNvGrpSpPr/>
        </xdr:nvGrpSpPr>
        <xdr:grpSpPr>
          <a:xfrm>
            <a:off x="1400735" y="71118133"/>
            <a:ext cx="1260000" cy="1931055"/>
            <a:chOff x="2991147" y="71002136"/>
            <a:chExt cx="1260000" cy="1931055"/>
          </a:xfrm>
        </xdr:grpSpPr>
        <xdr:sp macro="" textlink="">
          <xdr:nvSpPr>
            <xdr:cNvPr id="24" name="大かっこ 23"/>
            <xdr:cNvSpPr/>
          </xdr:nvSpPr>
          <xdr:spPr>
            <a:xfrm>
              <a:off x="2991147" y="72033191"/>
              <a:ext cx="1260000" cy="90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駐留軍用地跡地利用推進事業の実施</a:t>
              </a:r>
            </a:p>
          </xdr:txBody>
        </xdr:sp>
        <xdr:sp macro="" textlink="">
          <xdr:nvSpPr>
            <xdr:cNvPr id="25" name="正方形/長方形 24"/>
            <xdr:cNvSpPr/>
          </xdr:nvSpPr>
          <xdr:spPr>
            <a:xfrm>
              <a:off x="2991147" y="71263564"/>
              <a:ext cx="1260000" cy="7053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chemeClr val="tx1"/>
                  </a:solidFill>
                </a:rPr>
                <a:t>D.</a:t>
              </a:r>
              <a:r>
                <a:rPr kumimoji="1" lang="ja-JP" altLang="en-US" sz="900">
                  <a:solidFill>
                    <a:schemeClr val="tx1"/>
                  </a:solidFill>
                </a:rPr>
                <a:t>北谷町</a:t>
              </a:r>
            </a:p>
            <a:p>
              <a:pPr algn="ctr"/>
              <a:r>
                <a:rPr kumimoji="1" lang="en-US" altLang="ja-JP" sz="900">
                  <a:solidFill>
                    <a:schemeClr val="tx1"/>
                  </a:solidFill>
                </a:rPr>
                <a:t>15</a:t>
              </a:r>
              <a:r>
                <a:rPr kumimoji="1" lang="ja-JP" altLang="en-US" sz="900">
                  <a:solidFill>
                    <a:schemeClr val="tx1"/>
                  </a:solidFill>
                </a:rPr>
                <a:t>百万円</a:t>
              </a:r>
            </a:p>
          </xdr:txBody>
        </xdr:sp>
        <xdr:sp macro="" textlink="">
          <xdr:nvSpPr>
            <xdr:cNvPr id="26" name="大かっこ 25"/>
            <xdr:cNvSpPr/>
          </xdr:nvSpPr>
          <xdr:spPr>
            <a:xfrm>
              <a:off x="2991147" y="71002136"/>
              <a:ext cx="1260000" cy="18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補助金</a:t>
              </a:r>
            </a:p>
          </xdr:txBody>
        </xdr:sp>
      </xdr:grpSp>
      <xdr:grpSp>
        <xdr:nvGrpSpPr>
          <xdr:cNvPr id="20" name="グループ化 19"/>
          <xdr:cNvGrpSpPr/>
        </xdr:nvGrpSpPr>
        <xdr:grpSpPr>
          <a:xfrm>
            <a:off x="4303059" y="71118133"/>
            <a:ext cx="1260000" cy="1931055"/>
            <a:chOff x="2991147" y="71002136"/>
            <a:chExt cx="1260000" cy="1931055"/>
          </a:xfrm>
        </xdr:grpSpPr>
        <xdr:sp macro="" textlink="">
          <xdr:nvSpPr>
            <xdr:cNvPr id="21" name="大かっこ 20"/>
            <xdr:cNvSpPr/>
          </xdr:nvSpPr>
          <xdr:spPr>
            <a:xfrm>
              <a:off x="2991147" y="72033191"/>
              <a:ext cx="1260000" cy="90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駐留軍用地跡地利用推進事業の実施</a:t>
              </a:r>
            </a:p>
          </xdr:txBody>
        </xdr:sp>
        <xdr:sp macro="" textlink="">
          <xdr:nvSpPr>
            <xdr:cNvPr id="22" name="正方形/長方形 21"/>
            <xdr:cNvSpPr/>
          </xdr:nvSpPr>
          <xdr:spPr>
            <a:xfrm>
              <a:off x="2991147" y="71263564"/>
              <a:ext cx="1260000" cy="7053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chemeClr val="tx1"/>
                  </a:solidFill>
                </a:rPr>
                <a:t>H.</a:t>
              </a:r>
              <a:r>
                <a:rPr kumimoji="1" lang="ja-JP" altLang="en-US" sz="900">
                  <a:solidFill>
                    <a:schemeClr val="tx1"/>
                  </a:solidFill>
                </a:rPr>
                <a:t>読谷村</a:t>
              </a:r>
              <a:endParaRPr kumimoji="1" lang="en-US" altLang="ja-JP" sz="900">
                <a:solidFill>
                  <a:schemeClr val="tx1"/>
                </a:solidFill>
              </a:endParaRPr>
            </a:p>
            <a:p>
              <a:pPr algn="ctr"/>
              <a:r>
                <a:rPr kumimoji="1" lang="en-US" altLang="ja-JP" sz="900">
                  <a:solidFill>
                    <a:schemeClr val="tx1"/>
                  </a:solidFill>
                </a:rPr>
                <a:t>4</a:t>
              </a:r>
              <a:r>
                <a:rPr kumimoji="1" lang="ja-JP" altLang="en-US" sz="900">
                  <a:solidFill>
                    <a:schemeClr val="tx1"/>
                  </a:solidFill>
                </a:rPr>
                <a:t>百万円</a:t>
              </a:r>
            </a:p>
          </xdr:txBody>
        </xdr:sp>
        <xdr:sp macro="" textlink="">
          <xdr:nvSpPr>
            <xdr:cNvPr id="23" name="大かっこ 22"/>
            <xdr:cNvSpPr/>
          </xdr:nvSpPr>
          <xdr:spPr>
            <a:xfrm>
              <a:off x="2991147" y="71002136"/>
              <a:ext cx="1260000" cy="18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補助金</a:t>
              </a:r>
            </a:p>
          </xdr:txBody>
        </xdr:sp>
      </xdr:grpSp>
    </xdr:grpSp>
    <xdr:clientData/>
  </xdr:twoCellAnchor>
  <xdr:twoCellAnchor>
    <xdr:from>
      <xdr:col>29</xdr:col>
      <xdr:colOff>0</xdr:colOff>
      <xdr:row>144</xdr:row>
      <xdr:rowOff>0</xdr:rowOff>
    </xdr:from>
    <xdr:to>
      <xdr:col>49</xdr:col>
      <xdr:colOff>134319</xdr:colOff>
      <xdr:row>149</xdr:row>
      <xdr:rowOff>511274</xdr:rowOff>
    </xdr:to>
    <xdr:grpSp>
      <xdr:nvGrpSpPr>
        <xdr:cNvPr id="30" name="グループ化 29"/>
        <xdr:cNvGrpSpPr/>
      </xdr:nvGrpSpPr>
      <xdr:grpSpPr>
        <a:xfrm>
          <a:off x="5849471" y="53866676"/>
          <a:ext cx="4168436" cy="2248186"/>
          <a:chOff x="5712963" y="65173412"/>
          <a:chExt cx="4168435" cy="1930686"/>
        </a:xfrm>
      </xdr:grpSpPr>
      <xdr:grpSp>
        <xdr:nvGrpSpPr>
          <xdr:cNvPr id="31" name="グループ化 30"/>
          <xdr:cNvGrpSpPr/>
        </xdr:nvGrpSpPr>
        <xdr:grpSpPr>
          <a:xfrm>
            <a:off x="5712963" y="65173412"/>
            <a:ext cx="1263600" cy="1930686"/>
            <a:chOff x="5849471" y="65162206"/>
            <a:chExt cx="1263600" cy="1930686"/>
          </a:xfrm>
        </xdr:grpSpPr>
        <xdr:sp macro="" textlink="">
          <xdr:nvSpPr>
            <xdr:cNvPr id="40" name="大かっこ 39"/>
            <xdr:cNvSpPr/>
          </xdr:nvSpPr>
          <xdr:spPr>
            <a:xfrm>
              <a:off x="5849471" y="66193066"/>
              <a:ext cx="1263600" cy="8998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北谷城保存整備事業の実施</a:t>
              </a:r>
            </a:p>
          </xdr:txBody>
        </xdr:sp>
        <xdr:sp macro="" textlink="">
          <xdr:nvSpPr>
            <xdr:cNvPr id="41" name="正方形/長方形 40"/>
            <xdr:cNvSpPr/>
          </xdr:nvSpPr>
          <xdr:spPr>
            <a:xfrm>
              <a:off x="5849471" y="65423585"/>
              <a:ext cx="1263600" cy="7051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chemeClr val="tx1"/>
                  </a:solidFill>
                </a:rPr>
                <a:t>E.</a:t>
              </a:r>
              <a:r>
                <a:rPr kumimoji="1" lang="ja-JP" altLang="en-US" sz="900">
                  <a:solidFill>
                    <a:schemeClr val="tx1"/>
                  </a:solidFill>
                </a:rPr>
                <a:t>個人</a:t>
              </a:r>
              <a:r>
                <a:rPr kumimoji="1" lang="en-US" altLang="ja-JP" sz="900">
                  <a:solidFill>
                    <a:schemeClr val="tx1"/>
                  </a:solidFill>
                </a:rPr>
                <a:t>5</a:t>
              </a:r>
              <a:r>
                <a:rPr kumimoji="1" lang="ja-JP" altLang="en-US" sz="900">
                  <a:solidFill>
                    <a:schemeClr val="tx1"/>
                  </a:solidFill>
                </a:rPr>
                <a:t>名</a:t>
              </a:r>
            </a:p>
            <a:p>
              <a:pPr algn="ctr"/>
              <a:r>
                <a:rPr kumimoji="1" lang="en-US" altLang="ja-JP" sz="900">
                  <a:solidFill>
                    <a:schemeClr val="tx1"/>
                  </a:solidFill>
                </a:rPr>
                <a:t>15</a:t>
              </a:r>
              <a:r>
                <a:rPr kumimoji="1" lang="ja-JP" altLang="en-US" sz="900">
                  <a:solidFill>
                    <a:schemeClr val="tx1"/>
                  </a:solidFill>
                </a:rPr>
                <a:t>百万円</a:t>
              </a:r>
            </a:p>
          </xdr:txBody>
        </xdr:sp>
        <xdr:sp macro="" textlink="">
          <xdr:nvSpPr>
            <xdr:cNvPr id="42" name="大かっこ 41"/>
            <xdr:cNvSpPr/>
          </xdr:nvSpPr>
          <xdr:spPr>
            <a:xfrm>
              <a:off x="5849471" y="65162206"/>
              <a:ext cx="1263600" cy="1799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直接</a:t>
              </a:r>
              <a:endParaRPr kumimoji="1" lang="en-US" altLang="ja-JP" sz="900"/>
            </a:p>
          </xdr:txBody>
        </xdr:sp>
      </xdr:grpSp>
      <xdr:grpSp>
        <xdr:nvGrpSpPr>
          <xdr:cNvPr id="32" name="グループ化 31"/>
          <xdr:cNvGrpSpPr/>
        </xdr:nvGrpSpPr>
        <xdr:grpSpPr>
          <a:xfrm>
            <a:off x="8617798" y="65173412"/>
            <a:ext cx="1263600" cy="1930686"/>
            <a:chOff x="5849471" y="65162206"/>
            <a:chExt cx="1263600" cy="1930686"/>
          </a:xfrm>
        </xdr:grpSpPr>
        <xdr:sp macro="" textlink="">
          <xdr:nvSpPr>
            <xdr:cNvPr id="37" name="大かっこ 36"/>
            <xdr:cNvSpPr/>
          </xdr:nvSpPr>
          <xdr:spPr>
            <a:xfrm>
              <a:off x="5849471" y="66193066"/>
              <a:ext cx="1263600" cy="8998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読谷村埋蔵文化財調査管理事業の実施</a:t>
              </a:r>
            </a:p>
          </xdr:txBody>
        </xdr:sp>
        <xdr:sp macro="" textlink="">
          <xdr:nvSpPr>
            <xdr:cNvPr id="38" name="正方形/長方形 37"/>
            <xdr:cNvSpPr/>
          </xdr:nvSpPr>
          <xdr:spPr>
            <a:xfrm>
              <a:off x="5849471" y="65423585"/>
              <a:ext cx="1263600" cy="7051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effectLst/>
                  <a:latin typeface="+mn-lt"/>
                  <a:ea typeface="+mn-ea"/>
                  <a:cs typeface="+mn-cs"/>
                </a:rPr>
                <a:t>I.</a:t>
              </a:r>
              <a:r>
                <a:rPr kumimoji="1" lang="ja-JP" altLang="en-US" sz="900">
                  <a:solidFill>
                    <a:sysClr val="windowText" lastClr="000000"/>
                  </a:solidFill>
                  <a:effectLst/>
                  <a:latin typeface="+mn-lt"/>
                  <a:ea typeface="+mn-ea"/>
                  <a:cs typeface="+mn-cs"/>
                </a:rPr>
                <a:t>個人</a:t>
              </a:r>
              <a:r>
                <a:rPr kumimoji="1" lang="en-US" altLang="ja-JP" sz="900">
                  <a:solidFill>
                    <a:sysClr val="windowText" lastClr="000000"/>
                  </a:solidFill>
                  <a:effectLst/>
                  <a:latin typeface="+mn-lt"/>
                  <a:ea typeface="+mn-ea"/>
                  <a:cs typeface="+mn-cs"/>
                </a:rPr>
                <a:t>2</a:t>
              </a:r>
              <a:r>
                <a:rPr kumimoji="1" lang="ja-JP" altLang="en-US" sz="900">
                  <a:solidFill>
                    <a:sysClr val="windowText" lastClr="000000"/>
                  </a:solidFill>
                  <a:effectLst/>
                  <a:latin typeface="+mn-lt"/>
                  <a:ea typeface="+mn-ea"/>
                  <a:cs typeface="+mn-cs"/>
                </a:rPr>
                <a:t>名</a:t>
              </a:r>
            </a:p>
            <a:p>
              <a:pPr algn="ctr"/>
              <a:r>
                <a:rPr kumimoji="1" lang="en-US" altLang="ja-JP" sz="900">
                  <a:solidFill>
                    <a:sysClr val="windowText" lastClr="000000"/>
                  </a:solidFill>
                  <a:effectLst/>
                  <a:latin typeface="+mn-lt"/>
                  <a:ea typeface="+mn-ea"/>
                  <a:cs typeface="+mn-cs"/>
                </a:rPr>
                <a:t>4</a:t>
              </a:r>
              <a:r>
                <a:rPr kumimoji="1" lang="ja-JP" altLang="en-US" sz="900">
                  <a:solidFill>
                    <a:sysClr val="windowText" lastClr="000000"/>
                  </a:solidFill>
                  <a:effectLst/>
                  <a:latin typeface="+mn-lt"/>
                  <a:ea typeface="+mn-ea"/>
                  <a:cs typeface="+mn-cs"/>
                </a:rPr>
                <a:t>百万円</a:t>
              </a:r>
            </a:p>
          </xdr:txBody>
        </xdr:sp>
        <xdr:sp macro="" textlink="">
          <xdr:nvSpPr>
            <xdr:cNvPr id="39" name="大かっこ 38"/>
            <xdr:cNvSpPr/>
          </xdr:nvSpPr>
          <xdr:spPr>
            <a:xfrm>
              <a:off x="5849471" y="65162206"/>
              <a:ext cx="1263600" cy="1799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直接</a:t>
              </a:r>
              <a:endParaRPr kumimoji="1" lang="en-US" altLang="ja-JP" sz="900"/>
            </a:p>
          </xdr:txBody>
        </xdr:sp>
      </xdr:grpSp>
      <xdr:grpSp>
        <xdr:nvGrpSpPr>
          <xdr:cNvPr id="33" name="グループ化 32"/>
          <xdr:cNvGrpSpPr/>
        </xdr:nvGrpSpPr>
        <xdr:grpSpPr>
          <a:xfrm>
            <a:off x="7165381" y="65173412"/>
            <a:ext cx="1263600" cy="1930686"/>
            <a:chOff x="5849471" y="65162206"/>
            <a:chExt cx="1263600" cy="1930686"/>
          </a:xfrm>
        </xdr:grpSpPr>
        <xdr:sp macro="" textlink="">
          <xdr:nvSpPr>
            <xdr:cNvPr id="34" name="大かっこ 33"/>
            <xdr:cNvSpPr/>
          </xdr:nvSpPr>
          <xdr:spPr>
            <a:xfrm>
              <a:off x="5849471" y="66193066"/>
              <a:ext cx="1263600" cy="8998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北中城村内駐留軍用地等文化財調査推進事業の実施</a:t>
              </a:r>
            </a:p>
          </xdr:txBody>
        </xdr:sp>
        <xdr:sp macro="" textlink="">
          <xdr:nvSpPr>
            <xdr:cNvPr id="35" name="正方形/長方形 34"/>
            <xdr:cNvSpPr/>
          </xdr:nvSpPr>
          <xdr:spPr>
            <a:xfrm>
              <a:off x="5849471" y="65423585"/>
              <a:ext cx="1263600" cy="7051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effectLst/>
                  <a:latin typeface="+mn-lt"/>
                  <a:ea typeface="+mn-ea"/>
                  <a:cs typeface="+mn-cs"/>
                </a:rPr>
                <a:t>G.</a:t>
              </a:r>
              <a:r>
                <a:rPr kumimoji="1" lang="ja-JP" altLang="en-US" sz="900">
                  <a:solidFill>
                    <a:sysClr val="windowText" lastClr="000000"/>
                  </a:solidFill>
                  <a:effectLst/>
                  <a:latin typeface="+mn-lt"/>
                  <a:ea typeface="+mn-ea"/>
                  <a:cs typeface="+mn-cs"/>
                </a:rPr>
                <a:t>個人</a:t>
              </a:r>
              <a:r>
                <a:rPr kumimoji="1" lang="en-US" altLang="ja-JP" sz="900">
                  <a:solidFill>
                    <a:sysClr val="windowText" lastClr="000000"/>
                  </a:solidFill>
                  <a:effectLst/>
                  <a:latin typeface="+mn-lt"/>
                  <a:ea typeface="+mn-ea"/>
                  <a:cs typeface="+mn-cs"/>
                </a:rPr>
                <a:t>1</a:t>
              </a:r>
              <a:r>
                <a:rPr kumimoji="1" lang="ja-JP" altLang="en-US" sz="900">
                  <a:solidFill>
                    <a:sysClr val="windowText" lastClr="000000"/>
                  </a:solidFill>
                  <a:effectLst/>
                  <a:latin typeface="+mn-lt"/>
                  <a:ea typeface="+mn-ea"/>
                  <a:cs typeface="+mn-cs"/>
                </a:rPr>
                <a:t>名</a:t>
              </a:r>
            </a:p>
            <a:p>
              <a:pPr algn="ctr"/>
              <a:r>
                <a:rPr kumimoji="1" lang="en-US" altLang="ja-JP" sz="900">
                  <a:solidFill>
                    <a:sysClr val="windowText" lastClr="000000"/>
                  </a:solidFill>
                  <a:effectLst/>
                  <a:latin typeface="+mn-lt"/>
                  <a:ea typeface="+mn-ea"/>
                  <a:cs typeface="+mn-cs"/>
                </a:rPr>
                <a:t>5</a:t>
              </a:r>
              <a:r>
                <a:rPr kumimoji="1" lang="ja-JP" altLang="en-US" sz="900">
                  <a:solidFill>
                    <a:sysClr val="windowText" lastClr="000000"/>
                  </a:solidFill>
                  <a:effectLst/>
                  <a:latin typeface="+mn-lt"/>
                  <a:ea typeface="+mn-ea"/>
                  <a:cs typeface="+mn-cs"/>
                </a:rPr>
                <a:t>百万円</a:t>
              </a:r>
            </a:p>
          </xdr:txBody>
        </xdr:sp>
        <xdr:sp macro="" textlink="">
          <xdr:nvSpPr>
            <xdr:cNvPr id="36" name="大かっこ 35"/>
            <xdr:cNvSpPr/>
          </xdr:nvSpPr>
          <xdr:spPr>
            <a:xfrm>
              <a:off x="5849471" y="65162206"/>
              <a:ext cx="1263600" cy="1799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直接</a:t>
              </a:r>
              <a:endParaRPr kumimoji="1" lang="en-US" altLang="ja-JP" sz="900"/>
            </a:p>
          </xdr:txBody>
        </xdr:sp>
      </xdr:grpSp>
    </xdr:grpSp>
    <xdr:clientData/>
  </xdr:twoCellAnchor>
  <xdr:twoCellAnchor>
    <xdr:from>
      <xdr:col>19</xdr:col>
      <xdr:colOff>109818</xdr:colOff>
      <xdr:row>149</xdr:row>
      <xdr:rowOff>618436</xdr:rowOff>
    </xdr:from>
    <xdr:to>
      <xdr:col>33</xdr:col>
      <xdr:colOff>82826</xdr:colOff>
      <xdr:row>150</xdr:row>
      <xdr:rowOff>557695</xdr:rowOff>
    </xdr:to>
    <xdr:sp macro="" textlink="">
      <xdr:nvSpPr>
        <xdr:cNvPr id="44" name="正方形/長方形 43"/>
        <xdr:cNvSpPr/>
      </xdr:nvSpPr>
      <xdr:spPr>
        <a:xfrm>
          <a:off x="3571948" y="52898262"/>
          <a:ext cx="2524052" cy="607390"/>
        </a:xfrm>
        <a:prstGeom prst="rect">
          <a:avLst/>
        </a:prstGeom>
        <a:no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地方支分部局</a:t>
          </a:r>
          <a:endParaRPr kumimoji="1" lang="en-US" altLang="ja-JP" sz="900">
            <a:solidFill>
              <a:sysClr val="windowText" lastClr="000000"/>
            </a:solidFill>
          </a:endParaRPr>
        </a:p>
        <a:p>
          <a:pPr algn="ctr"/>
          <a:r>
            <a:rPr kumimoji="1" lang="ja-JP" altLang="en-US" sz="900">
              <a:solidFill>
                <a:sysClr val="windowText" lastClr="000000"/>
              </a:solidFill>
            </a:rPr>
            <a:t>（沖縄総合事務局）</a:t>
          </a:r>
          <a:endParaRPr kumimoji="1" lang="en-US" altLang="ja-JP" sz="900">
            <a:solidFill>
              <a:sysClr val="windowText" lastClr="000000"/>
            </a:solidFill>
          </a:endParaRPr>
        </a:p>
        <a:p>
          <a:pPr algn="ctr"/>
          <a:r>
            <a:rPr kumimoji="1" lang="en-US" altLang="ja-JP" sz="900">
              <a:solidFill>
                <a:sysClr val="windowText" lastClr="000000"/>
              </a:solidFill>
            </a:rPr>
            <a:t>48</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32</xdr:col>
      <xdr:colOff>49692</xdr:colOff>
      <xdr:row>151</xdr:row>
      <xdr:rowOff>283039</xdr:rowOff>
    </xdr:from>
    <xdr:to>
      <xdr:col>42</xdr:col>
      <xdr:colOff>115957</xdr:colOff>
      <xdr:row>156</xdr:row>
      <xdr:rowOff>71787</xdr:rowOff>
    </xdr:to>
    <xdr:grpSp>
      <xdr:nvGrpSpPr>
        <xdr:cNvPr id="45" name="グループ化 44"/>
        <xdr:cNvGrpSpPr/>
      </xdr:nvGrpSpPr>
      <xdr:grpSpPr>
        <a:xfrm>
          <a:off x="6504280" y="57231333"/>
          <a:ext cx="2083324" cy="1884248"/>
          <a:chOff x="8679948" y="67764658"/>
          <a:chExt cx="1561942" cy="1458643"/>
        </a:xfrm>
        <a:noFill/>
      </xdr:grpSpPr>
      <xdr:sp macro="" textlink="">
        <xdr:nvSpPr>
          <xdr:cNvPr id="46" name="正方形/長方形 45"/>
          <xdr:cNvSpPr/>
        </xdr:nvSpPr>
        <xdr:spPr>
          <a:xfrm>
            <a:off x="8934591" y="68048985"/>
            <a:ext cx="1070211" cy="538557"/>
          </a:xfrm>
          <a:prstGeom prst="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L</a:t>
            </a:r>
            <a:r>
              <a:rPr kumimoji="1" lang="ja-JP" altLang="en-US" sz="900">
                <a:solidFill>
                  <a:sysClr val="windowText" lastClr="000000"/>
                </a:solidFill>
              </a:rPr>
              <a:t>．（株）パスコ</a:t>
            </a:r>
            <a:endParaRPr kumimoji="1" lang="en-US" altLang="ja-JP" sz="900">
              <a:solidFill>
                <a:sysClr val="windowText" lastClr="000000"/>
              </a:solidFill>
            </a:endParaRPr>
          </a:p>
          <a:p>
            <a:pPr algn="ctr"/>
            <a:r>
              <a:rPr kumimoji="1" lang="en-US" altLang="ja-JP" sz="900">
                <a:solidFill>
                  <a:sysClr val="windowText" lastClr="000000"/>
                </a:solidFill>
              </a:rPr>
              <a:t>3</a:t>
            </a:r>
            <a:r>
              <a:rPr kumimoji="1" lang="ja-JP" altLang="en-US" sz="900">
                <a:solidFill>
                  <a:sysClr val="windowText" lastClr="000000"/>
                </a:solidFill>
              </a:rPr>
              <a:t>百万円</a:t>
            </a:r>
            <a:endParaRPr kumimoji="1" lang="en-US" altLang="ja-JP" sz="900">
              <a:solidFill>
                <a:sysClr val="windowText" lastClr="000000"/>
              </a:solidFill>
            </a:endParaRPr>
          </a:p>
        </xdr:txBody>
      </xdr:sp>
      <xdr:sp macro="" textlink="">
        <xdr:nvSpPr>
          <xdr:cNvPr id="47" name="大かっこ 46"/>
          <xdr:cNvSpPr/>
        </xdr:nvSpPr>
        <xdr:spPr>
          <a:xfrm>
            <a:off x="8968309" y="68696773"/>
            <a:ext cx="1078363" cy="526528"/>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跡地利用支援システム</a:t>
            </a:r>
            <a:endParaRPr kumimoji="1" lang="en-US" altLang="ja-JP" sz="800">
              <a:solidFill>
                <a:sysClr val="windowText" lastClr="000000"/>
              </a:solidFill>
            </a:endParaRPr>
          </a:p>
          <a:p>
            <a:pPr algn="ctr"/>
            <a:r>
              <a:rPr kumimoji="1" lang="ja-JP" altLang="en-US" sz="800">
                <a:solidFill>
                  <a:sysClr val="windowText" lastClr="000000"/>
                </a:solidFill>
              </a:rPr>
              <a:t>保守管理・運営等業務</a:t>
            </a:r>
            <a:endParaRPr kumimoji="1" lang="en-US" altLang="ja-JP" sz="800">
              <a:solidFill>
                <a:sysClr val="windowText" lastClr="000000"/>
              </a:solidFill>
            </a:endParaRPr>
          </a:p>
        </xdr:txBody>
      </xdr:sp>
      <xdr:sp macro="" textlink="">
        <xdr:nvSpPr>
          <xdr:cNvPr id="48" name="大かっこ 47"/>
          <xdr:cNvSpPr/>
        </xdr:nvSpPr>
        <xdr:spPr>
          <a:xfrm>
            <a:off x="8679948" y="67764658"/>
            <a:ext cx="1561942" cy="194049"/>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委託</a:t>
            </a:r>
            <a:r>
              <a:rPr kumimoji="1" lang="en-US" altLang="ja-JP" sz="800">
                <a:solidFill>
                  <a:sysClr val="windowText" lastClr="000000"/>
                </a:solidFill>
              </a:rPr>
              <a:t>【</a:t>
            </a:r>
            <a:r>
              <a:rPr kumimoji="1" lang="ja-JP" altLang="en-US" sz="800">
                <a:solidFill>
                  <a:sysClr val="windowText" lastClr="000000"/>
                </a:solidFill>
              </a:rPr>
              <a:t>随意契約</a:t>
            </a:r>
            <a:r>
              <a:rPr kumimoji="1" lang="en-US" altLang="ja-JP" sz="800">
                <a:solidFill>
                  <a:sysClr val="windowText" lastClr="000000"/>
                </a:solidFill>
              </a:rPr>
              <a:t>(</a:t>
            </a:r>
            <a:r>
              <a:rPr kumimoji="1" lang="ja-JP" altLang="en-US" sz="800">
                <a:solidFill>
                  <a:sysClr val="windowText" lastClr="000000"/>
                </a:solidFill>
              </a:rPr>
              <a:t>公募</a:t>
            </a:r>
            <a:r>
              <a:rPr kumimoji="1" lang="en-US" altLang="ja-JP" sz="800">
                <a:solidFill>
                  <a:sysClr val="windowText" lastClr="000000"/>
                </a:solidFill>
              </a:rPr>
              <a:t>)】</a:t>
            </a:r>
            <a:endParaRPr kumimoji="1" lang="ja-JP" altLang="en-US" sz="800">
              <a:solidFill>
                <a:sysClr val="windowText" lastClr="000000"/>
              </a:solidFill>
            </a:endParaRPr>
          </a:p>
        </xdr:txBody>
      </xdr:sp>
    </xdr:grpSp>
    <xdr:clientData/>
  </xdr:twoCellAnchor>
  <xdr:twoCellAnchor>
    <xdr:from>
      <xdr:col>11</xdr:col>
      <xdr:colOff>38652</xdr:colOff>
      <xdr:row>151</xdr:row>
      <xdr:rowOff>229170</xdr:rowOff>
    </xdr:from>
    <xdr:to>
      <xdr:col>20</xdr:col>
      <xdr:colOff>55216</xdr:colOff>
      <xdr:row>156</xdr:row>
      <xdr:rowOff>22081</xdr:rowOff>
    </xdr:to>
    <xdr:grpSp>
      <xdr:nvGrpSpPr>
        <xdr:cNvPr id="49" name="グループ化 48"/>
        <xdr:cNvGrpSpPr/>
      </xdr:nvGrpSpPr>
      <xdr:grpSpPr>
        <a:xfrm>
          <a:off x="2257417" y="57177464"/>
          <a:ext cx="1831917" cy="1888411"/>
          <a:chOff x="5907109" y="67735471"/>
          <a:chExt cx="1619473" cy="1394518"/>
        </a:xfrm>
        <a:noFill/>
      </xdr:grpSpPr>
      <xdr:sp macro="" textlink="">
        <xdr:nvSpPr>
          <xdr:cNvPr id="50" name="正方形/長方形 49"/>
          <xdr:cNvSpPr/>
        </xdr:nvSpPr>
        <xdr:spPr>
          <a:xfrm>
            <a:off x="6177021" y="68051934"/>
            <a:ext cx="1297540" cy="525217"/>
          </a:xfrm>
          <a:prstGeom prst="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J</a:t>
            </a:r>
            <a:r>
              <a:rPr kumimoji="1" lang="ja-JP" altLang="en-US" sz="800">
                <a:solidFill>
                  <a:sysClr val="windowText" lastClr="000000"/>
                </a:solidFill>
              </a:rPr>
              <a:t>．玉野総合コンサルタント（株）</a:t>
            </a:r>
            <a:endParaRPr kumimoji="1" lang="en-US" altLang="ja-JP" sz="800">
              <a:solidFill>
                <a:sysClr val="windowText" lastClr="000000"/>
              </a:solidFill>
            </a:endParaRPr>
          </a:p>
          <a:p>
            <a:pPr algn="ctr"/>
            <a:r>
              <a:rPr kumimoji="1" lang="en-US" altLang="ja-JP" sz="900">
                <a:solidFill>
                  <a:sysClr val="windowText" lastClr="000000"/>
                </a:solidFill>
              </a:rPr>
              <a:t>38</a:t>
            </a:r>
            <a:r>
              <a:rPr kumimoji="1" lang="ja-JP" altLang="en-US" sz="900">
                <a:solidFill>
                  <a:sysClr val="windowText" lastClr="000000"/>
                </a:solidFill>
              </a:rPr>
              <a:t>百万円</a:t>
            </a:r>
            <a:endParaRPr kumimoji="1" lang="en-US" altLang="ja-JP" sz="900">
              <a:solidFill>
                <a:sysClr val="windowText" lastClr="000000"/>
              </a:solidFill>
            </a:endParaRPr>
          </a:p>
        </xdr:txBody>
      </xdr:sp>
      <xdr:sp macro="" textlink="">
        <xdr:nvSpPr>
          <xdr:cNvPr id="51" name="大かっこ 50"/>
          <xdr:cNvSpPr/>
        </xdr:nvSpPr>
        <xdr:spPr>
          <a:xfrm>
            <a:off x="6192080" y="68705299"/>
            <a:ext cx="1257515" cy="424690"/>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市町村支援業務（アドバイザー派遣業務）</a:t>
            </a:r>
            <a:endParaRPr kumimoji="1" lang="en-US" altLang="ja-JP" sz="800">
              <a:solidFill>
                <a:sysClr val="windowText" lastClr="000000"/>
              </a:solidFill>
            </a:endParaRPr>
          </a:p>
        </xdr:txBody>
      </xdr:sp>
      <xdr:sp macro="" textlink="">
        <xdr:nvSpPr>
          <xdr:cNvPr id="52" name="大かっこ 51"/>
          <xdr:cNvSpPr/>
        </xdr:nvSpPr>
        <xdr:spPr>
          <a:xfrm>
            <a:off x="5907109" y="67735471"/>
            <a:ext cx="1619473" cy="221366"/>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委託</a:t>
            </a:r>
            <a:r>
              <a:rPr kumimoji="1" lang="en-US" altLang="ja-JP" sz="800">
                <a:solidFill>
                  <a:sysClr val="windowText" lastClr="000000"/>
                </a:solidFill>
              </a:rPr>
              <a:t>【</a:t>
            </a:r>
            <a:r>
              <a:rPr kumimoji="1" lang="ja-JP" altLang="en-US" sz="800">
                <a:solidFill>
                  <a:sysClr val="windowText" lastClr="000000"/>
                </a:solidFill>
              </a:rPr>
              <a:t>一般競争</a:t>
            </a:r>
            <a:r>
              <a:rPr kumimoji="1" lang="en-US" altLang="ja-JP" sz="800">
                <a:solidFill>
                  <a:sysClr val="windowText" lastClr="000000"/>
                </a:solidFill>
              </a:rPr>
              <a:t>(</a:t>
            </a:r>
            <a:r>
              <a:rPr kumimoji="1" lang="ja-JP" altLang="en-US" sz="800">
                <a:solidFill>
                  <a:sysClr val="windowText" lastClr="000000"/>
                </a:solidFill>
              </a:rPr>
              <a:t>総合評価</a:t>
            </a:r>
            <a:r>
              <a:rPr kumimoji="1" lang="en-US" altLang="ja-JP" sz="800">
                <a:solidFill>
                  <a:sysClr val="windowText" lastClr="000000"/>
                </a:solidFill>
              </a:rPr>
              <a:t>)】</a:t>
            </a:r>
          </a:p>
        </xdr:txBody>
      </xdr:sp>
    </xdr:grpSp>
    <xdr:clientData/>
  </xdr:twoCellAnchor>
  <xdr:twoCellAnchor>
    <xdr:from>
      <xdr:col>22</xdr:col>
      <xdr:colOff>139919</xdr:colOff>
      <xdr:row>151</xdr:row>
      <xdr:rowOff>275921</xdr:rowOff>
    </xdr:from>
    <xdr:to>
      <xdr:col>31</xdr:col>
      <xdr:colOff>110435</xdr:colOff>
      <xdr:row>156</xdr:row>
      <xdr:rowOff>38721</xdr:rowOff>
    </xdr:to>
    <xdr:grpSp>
      <xdr:nvGrpSpPr>
        <xdr:cNvPr id="53" name="グループ化 52"/>
        <xdr:cNvGrpSpPr/>
      </xdr:nvGrpSpPr>
      <xdr:grpSpPr>
        <a:xfrm>
          <a:off x="4577448" y="57224215"/>
          <a:ext cx="1785869" cy="1858300"/>
          <a:chOff x="8336001" y="67573311"/>
          <a:chExt cx="1436714" cy="2381420"/>
        </a:xfrm>
        <a:noFill/>
      </xdr:grpSpPr>
      <xdr:sp macro="" textlink="">
        <xdr:nvSpPr>
          <xdr:cNvPr id="54" name="正方形/長方形 53"/>
          <xdr:cNvSpPr/>
        </xdr:nvSpPr>
        <xdr:spPr>
          <a:xfrm>
            <a:off x="8461949" y="68056441"/>
            <a:ext cx="1167913" cy="896632"/>
          </a:xfrm>
          <a:prstGeom prst="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K</a:t>
            </a:r>
            <a:r>
              <a:rPr kumimoji="1" lang="ja-JP" altLang="en-US" sz="900">
                <a:solidFill>
                  <a:sysClr val="windowText" lastClr="000000"/>
                </a:solidFill>
              </a:rPr>
              <a:t>．（株）パスコ</a:t>
            </a:r>
            <a:endParaRPr kumimoji="1" lang="en-US" altLang="ja-JP" sz="900">
              <a:solidFill>
                <a:sysClr val="windowText" lastClr="000000"/>
              </a:solidFill>
            </a:endParaRPr>
          </a:p>
          <a:p>
            <a:pPr algn="ctr"/>
            <a:r>
              <a:rPr kumimoji="1" lang="en-US" altLang="ja-JP" sz="900">
                <a:solidFill>
                  <a:sysClr val="windowText" lastClr="000000"/>
                </a:solidFill>
              </a:rPr>
              <a:t>7</a:t>
            </a:r>
            <a:r>
              <a:rPr kumimoji="1" lang="ja-JP" altLang="en-US" sz="900">
                <a:solidFill>
                  <a:sysClr val="windowText" lastClr="000000"/>
                </a:solidFill>
              </a:rPr>
              <a:t>百万円</a:t>
            </a:r>
            <a:endParaRPr kumimoji="1" lang="en-US" altLang="ja-JP" sz="900">
              <a:solidFill>
                <a:sysClr val="windowText" lastClr="000000"/>
              </a:solidFill>
            </a:endParaRPr>
          </a:p>
        </xdr:txBody>
      </xdr:sp>
      <xdr:sp macro="" textlink="">
        <xdr:nvSpPr>
          <xdr:cNvPr id="55" name="大かっこ 54"/>
          <xdr:cNvSpPr/>
        </xdr:nvSpPr>
        <xdr:spPr>
          <a:xfrm>
            <a:off x="8530476" y="69156231"/>
            <a:ext cx="1114088" cy="798500"/>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跡地利用支援システム</a:t>
            </a:r>
            <a:endParaRPr kumimoji="1" lang="en-US" altLang="ja-JP" sz="800">
              <a:solidFill>
                <a:sysClr val="windowText" lastClr="000000"/>
              </a:solidFill>
            </a:endParaRPr>
          </a:p>
          <a:p>
            <a:pPr algn="ctr"/>
            <a:r>
              <a:rPr kumimoji="1" lang="ja-JP" altLang="en-US" sz="800">
                <a:solidFill>
                  <a:sysClr val="windowText" lastClr="000000"/>
                </a:solidFill>
              </a:rPr>
              <a:t>地図データ整備等業務</a:t>
            </a:r>
            <a:endParaRPr kumimoji="1" lang="en-US" altLang="ja-JP" sz="800">
              <a:solidFill>
                <a:sysClr val="windowText" lastClr="000000"/>
              </a:solidFill>
            </a:endParaRPr>
          </a:p>
        </xdr:txBody>
      </xdr:sp>
      <xdr:sp macro="" textlink="">
        <xdr:nvSpPr>
          <xdr:cNvPr id="56" name="大かっこ 55"/>
          <xdr:cNvSpPr/>
        </xdr:nvSpPr>
        <xdr:spPr>
          <a:xfrm>
            <a:off x="8336001" y="67573311"/>
            <a:ext cx="1436714" cy="312027"/>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委託</a:t>
            </a:r>
            <a:r>
              <a:rPr kumimoji="1" lang="en-US" altLang="ja-JP" sz="800">
                <a:solidFill>
                  <a:sysClr val="windowText" lastClr="000000"/>
                </a:solidFill>
              </a:rPr>
              <a:t>【</a:t>
            </a:r>
            <a:r>
              <a:rPr kumimoji="1" lang="ja-JP" altLang="en-US" sz="800">
                <a:solidFill>
                  <a:sysClr val="windowText" lastClr="000000"/>
                </a:solidFill>
              </a:rPr>
              <a:t>随意契約</a:t>
            </a:r>
            <a:r>
              <a:rPr kumimoji="1" lang="en-US" altLang="ja-JP" sz="800">
                <a:solidFill>
                  <a:sysClr val="windowText" lastClr="000000"/>
                </a:solidFill>
              </a:rPr>
              <a:t>(</a:t>
            </a:r>
            <a:r>
              <a:rPr kumimoji="1" lang="ja-JP" altLang="en-US" sz="800">
                <a:solidFill>
                  <a:sysClr val="windowText" lastClr="000000"/>
                </a:solidFill>
              </a:rPr>
              <a:t>公募</a:t>
            </a:r>
            <a:r>
              <a:rPr kumimoji="1" lang="en-US" altLang="ja-JP" sz="800">
                <a:solidFill>
                  <a:sysClr val="windowText" lastClr="000000"/>
                </a:solidFill>
              </a:rPr>
              <a:t>)】</a:t>
            </a:r>
            <a:endParaRPr kumimoji="1" lang="ja-JP" altLang="en-US" sz="800">
              <a:solidFill>
                <a:sysClr val="windowText" lastClr="000000"/>
              </a:solidFill>
            </a:endParaRPr>
          </a:p>
        </xdr:txBody>
      </xdr:sp>
    </xdr:grpSp>
    <xdr:clientData/>
  </xdr:twoCellAnchor>
  <xdr:twoCellAnchor>
    <xdr:from>
      <xdr:col>11</xdr:col>
      <xdr:colOff>21166</xdr:colOff>
      <xdr:row>135</xdr:row>
      <xdr:rowOff>10583</xdr:rowOff>
    </xdr:from>
    <xdr:to>
      <xdr:col>45</xdr:col>
      <xdr:colOff>184678</xdr:colOff>
      <xdr:row>136</xdr:row>
      <xdr:rowOff>258101</xdr:rowOff>
    </xdr:to>
    <xdr:grpSp>
      <xdr:nvGrpSpPr>
        <xdr:cNvPr id="57" name="グループ化 56"/>
        <xdr:cNvGrpSpPr/>
      </xdr:nvGrpSpPr>
      <xdr:grpSpPr>
        <a:xfrm>
          <a:off x="2239931" y="50750818"/>
          <a:ext cx="7021512" cy="594901"/>
          <a:chOff x="2203979" y="46000458"/>
          <a:chExt cx="6910387" cy="596768"/>
        </a:xfrm>
      </xdr:grpSpPr>
      <xdr:cxnSp macro="">
        <xdr:nvCxnSpPr>
          <xdr:cNvPr id="58" name="直線矢印コネクタ 57"/>
          <xdr:cNvCxnSpPr/>
        </xdr:nvCxnSpPr>
        <xdr:spPr>
          <a:xfrm>
            <a:off x="5597338" y="46000458"/>
            <a:ext cx="0" cy="2898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xdr:cNvCxnSpPr/>
        </xdr:nvCxnSpPr>
        <xdr:spPr>
          <a:xfrm>
            <a:off x="2214561" y="46314013"/>
            <a:ext cx="689655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直線矢印コネクタ 59"/>
          <xdr:cNvCxnSpPr/>
        </xdr:nvCxnSpPr>
        <xdr:spPr>
          <a:xfrm>
            <a:off x="2203979" y="46307373"/>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直線矢印コネクタ 60"/>
          <xdr:cNvCxnSpPr/>
        </xdr:nvCxnSpPr>
        <xdr:spPr>
          <a:xfrm>
            <a:off x="3983565" y="46308964"/>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直線矢印コネクタ 61"/>
          <xdr:cNvCxnSpPr/>
        </xdr:nvCxnSpPr>
        <xdr:spPr>
          <a:xfrm>
            <a:off x="6400799" y="46310551"/>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3" name="直線矢印コネクタ 62"/>
          <xdr:cNvCxnSpPr/>
        </xdr:nvCxnSpPr>
        <xdr:spPr>
          <a:xfrm>
            <a:off x="9114366" y="46314780"/>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4" name="直線矢印コネクタ 63"/>
          <xdr:cNvCxnSpPr/>
        </xdr:nvCxnSpPr>
        <xdr:spPr>
          <a:xfrm>
            <a:off x="7777163" y="46308434"/>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190500</xdr:colOff>
      <xdr:row>142</xdr:row>
      <xdr:rowOff>309562</xdr:rowOff>
    </xdr:from>
    <xdr:to>
      <xdr:col>31</xdr:col>
      <xdr:colOff>190500</xdr:colOff>
      <xdr:row>143</xdr:row>
      <xdr:rowOff>322180</xdr:rowOff>
    </xdr:to>
    <xdr:cxnSp macro="">
      <xdr:nvCxnSpPr>
        <xdr:cNvPr id="65" name="直線矢印コネクタ 64"/>
        <xdr:cNvCxnSpPr/>
      </xdr:nvCxnSpPr>
      <xdr:spPr>
        <a:xfrm>
          <a:off x="6391275" y="47124937"/>
          <a:ext cx="0" cy="365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136525</xdr:colOff>
      <xdr:row>142</xdr:row>
      <xdr:rowOff>334962</xdr:rowOff>
    </xdr:from>
    <xdr:to>
      <xdr:col>46</xdr:col>
      <xdr:colOff>136525</xdr:colOff>
      <xdr:row>143</xdr:row>
      <xdr:rowOff>347580</xdr:rowOff>
    </xdr:to>
    <xdr:cxnSp macro="">
      <xdr:nvCxnSpPr>
        <xdr:cNvPr id="66" name="直線矢印コネクタ 65"/>
        <xdr:cNvCxnSpPr/>
      </xdr:nvCxnSpPr>
      <xdr:spPr>
        <a:xfrm>
          <a:off x="9337675" y="47150337"/>
          <a:ext cx="0" cy="365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142</xdr:row>
      <xdr:rowOff>328612</xdr:rowOff>
    </xdr:from>
    <xdr:to>
      <xdr:col>39</xdr:col>
      <xdr:colOff>66675</xdr:colOff>
      <xdr:row>143</xdr:row>
      <xdr:rowOff>341230</xdr:rowOff>
    </xdr:to>
    <xdr:cxnSp macro="">
      <xdr:nvCxnSpPr>
        <xdr:cNvPr id="67" name="直線矢印コネクタ 66"/>
        <xdr:cNvCxnSpPr/>
      </xdr:nvCxnSpPr>
      <xdr:spPr>
        <a:xfrm>
          <a:off x="7867650" y="47143987"/>
          <a:ext cx="0" cy="365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171174</xdr:colOff>
      <xdr:row>150</xdr:row>
      <xdr:rowOff>552176</xdr:rowOff>
    </xdr:from>
    <xdr:to>
      <xdr:col>34</xdr:col>
      <xdr:colOff>60739</xdr:colOff>
      <xdr:row>151</xdr:row>
      <xdr:rowOff>278688</xdr:rowOff>
    </xdr:to>
    <xdr:grpSp>
      <xdr:nvGrpSpPr>
        <xdr:cNvPr id="68" name="グループ化 67"/>
        <xdr:cNvGrpSpPr/>
      </xdr:nvGrpSpPr>
      <xdr:grpSpPr>
        <a:xfrm>
          <a:off x="3196762" y="56828117"/>
          <a:ext cx="3721977" cy="398865"/>
          <a:chOff x="3173420" y="49831625"/>
          <a:chExt cx="2454077" cy="336618"/>
        </a:xfrm>
      </xdr:grpSpPr>
      <xdr:cxnSp macro="">
        <xdr:nvCxnSpPr>
          <xdr:cNvPr id="69" name="直線コネクタ 68"/>
          <xdr:cNvCxnSpPr/>
        </xdr:nvCxnSpPr>
        <xdr:spPr>
          <a:xfrm>
            <a:off x="3173420" y="49964859"/>
            <a:ext cx="2454077" cy="4155"/>
          </a:xfrm>
          <a:prstGeom prst="line">
            <a:avLst/>
          </a:prstGeom>
          <a:noFill/>
        </xdr:spPr>
        <xdr:style>
          <a:lnRef idx="1">
            <a:schemeClr val="accent1"/>
          </a:lnRef>
          <a:fillRef idx="0">
            <a:schemeClr val="accent1"/>
          </a:fillRef>
          <a:effectRef idx="0">
            <a:schemeClr val="accent1"/>
          </a:effectRef>
          <a:fontRef idx="minor">
            <a:schemeClr val="tx1"/>
          </a:fontRef>
        </xdr:style>
      </xdr:cxnSp>
      <xdr:cxnSp macro="">
        <xdr:nvCxnSpPr>
          <xdr:cNvPr id="70" name="直線矢印コネクタ 69"/>
          <xdr:cNvCxnSpPr/>
        </xdr:nvCxnSpPr>
        <xdr:spPr>
          <a:xfrm>
            <a:off x="3175000" y="49977175"/>
            <a:ext cx="1247" cy="191068"/>
          </a:xfrm>
          <a:prstGeom prst="straightConnector1">
            <a:avLst/>
          </a:prstGeom>
          <a:noFill/>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1" name="直線矢印コネクタ 70"/>
          <xdr:cNvCxnSpPr/>
        </xdr:nvCxnSpPr>
        <xdr:spPr>
          <a:xfrm>
            <a:off x="5624960" y="49962593"/>
            <a:ext cx="2536" cy="197299"/>
          </a:xfrm>
          <a:prstGeom prst="straightConnector1">
            <a:avLst/>
          </a:prstGeom>
          <a:noFill/>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直線矢印コネクタ 71"/>
          <xdr:cNvCxnSpPr/>
        </xdr:nvCxnSpPr>
        <xdr:spPr>
          <a:xfrm flipH="1">
            <a:off x="4418297" y="49831625"/>
            <a:ext cx="2636" cy="3266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62749</xdr:colOff>
      <xdr:row>160</xdr:row>
      <xdr:rowOff>12702</xdr:rowOff>
    </xdr:from>
    <xdr:to>
      <xdr:col>18</xdr:col>
      <xdr:colOff>85726</xdr:colOff>
      <xdr:row>161</xdr:row>
      <xdr:rowOff>76201</xdr:rowOff>
    </xdr:to>
    <xdr:sp macro="" textlink="">
      <xdr:nvSpPr>
        <xdr:cNvPr id="78" name="大かっこ 77"/>
        <xdr:cNvSpPr/>
      </xdr:nvSpPr>
      <xdr:spPr>
        <a:xfrm>
          <a:off x="2263024" y="56353077"/>
          <a:ext cx="1423152" cy="377824"/>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広報誌作成</a:t>
          </a:r>
          <a:endParaRPr lang="ja-JP" altLang="ja-JP" sz="800">
            <a:effectLst/>
          </a:endParaRPr>
        </a:p>
      </xdr:txBody>
    </xdr:sp>
    <xdr:clientData/>
  </xdr:twoCellAnchor>
  <xdr:twoCellAnchor>
    <xdr:from>
      <xdr:col>11</xdr:col>
      <xdr:colOff>100610</xdr:colOff>
      <xdr:row>157</xdr:row>
      <xdr:rowOff>43696</xdr:rowOff>
    </xdr:from>
    <xdr:to>
      <xdr:col>18</xdr:col>
      <xdr:colOff>95250</xdr:colOff>
      <xdr:row>157</xdr:row>
      <xdr:rowOff>228600</xdr:rowOff>
    </xdr:to>
    <xdr:sp macro="" textlink="">
      <xdr:nvSpPr>
        <xdr:cNvPr id="79" name="大かっこ 78"/>
        <xdr:cNvSpPr/>
      </xdr:nvSpPr>
      <xdr:spPr>
        <a:xfrm>
          <a:off x="2300885" y="55441096"/>
          <a:ext cx="1394815" cy="184904"/>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chemeClr val="tx1"/>
              </a:solidFill>
            </a:rPr>
            <a:t>再委託</a:t>
          </a:r>
        </a:p>
      </xdr:txBody>
    </xdr:sp>
    <xdr:clientData/>
  </xdr:twoCellAnchor>
  <xdr:twoCellAnchor>
    <xdr:from>
      <xdr:col>17</xdr:col>
      <xdr:colOff>14687</xdr:colOff>
      <xdr:row>156</xdr:row>
      <xdr:rowOff>24231</xdr:rowOff>
    </xdr:from>
    <xdr:to>
      <xdr:col>17</xdr:col>
      <xdr:colOff>14687</xdr:colOff>
      <xdr:row>156</xdr:row>
      <xdr:rowOff>302620</xdr:rowOff>
    </xdr:to>
    <xdr:cxnSp macro="">
      <xdr:nvCxnSpPr>
        <xdr:cNvPr id="80" name="直線矢印コネクタ 79"/>
        <xdr:cNvCxnSpPr/>
      </xdr:nvCxnSpPr>
      <xdr:spPr>
        <a:xfrm>
          <a:off x="3112383" y="55733057"/>
          <a:ext cx="0" cy="2783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100514</xdr:colOff>
      <xdr:row>142</xdr:row>
      <xdr:rowOff>17318</xdr:rowOff>
    </xdr:from>
    <xdr:to>
      <xdr:col>14</xdr:col>
      <xdr:colOff>55585</xdr:colOff>
      <xdr:row>143</xdr:row>
      <xdr:rowOff>95251</xdr:rowOff>
    </xdr:to>
    <xdr:sp macro="" textlink="">
      <xdr:nvSpPr>
        <xdr:cNvPr id="84" name="正方形/長方形 83"/>
        <xdr:cNvSpPr/>
      </xdr:nvSpPr>
      <xdr:spPr>
        <a:xfrm>
          <a:off x="1494628" y="50118818"/>
          <a:ext cx="1349184" cy="4329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B.</a:t>
          </a:r>
          <a:r>
            <a:rPr kumimoji="1" lang="ja-JP" altLang="en-US" sz="900">
              <a:solidFill>
                <a:sysClr val="windowText" lastClr="000000"/>
              </a:solidFill>
            </a:rPr>
            <a:t>京大オリジナル</a:t>
          </a:r>
          <a:r>
            <a:rPr kumimoji="1" lang="en-US" altLang="ja-JP" sz="900">
              <a:solidFill>
                <a:sysClr val="windowText" lastClr="000000"/>
              </a:solidFill>
            </a:rPr>
            <a:t>(</a:t>
          </a:r>
          <a:r>
            <a:rPr kumimoji="1" lang="ja-JP" altLang="en-US" sz="900">
              <a:solidFill>
                <a:sysClr val="windowText" lastClr="000000"/>
              </a:solidFill>
            </a:rPr>
            <a:t>株</a:t>
          </a:r>
          <a:r>
            <a:rPr kumimoji="1" lang="en-US" altLang="ja-JP" sz="900">
              <a:solidFill>
                <a:sysClr val="windowText" lastClr="000000"/>
              </a:solidFill>
            </a:rPr>
            <a:t>)</a:t>
          </a:r>
        </a:p>
        <a:p>
          <a:pPr algn="ctr"/>
          <a:r>
            <a:rPr kumimoji="1" lang="en-US" altLang="ja-JP" sz="900">
              <a:solidFill>
                <a:sysClr val="windowText" lastClr="000000"/>
              </a:solidFill>
            </a:rPr>
            <a:t>3</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6</xdr:col>
      <xdr:colOff>60616</xdr:colOff>
      <xdr:row>143</xdr:row>
      <xdr:rowOff>113395</xdr:rowOff>
    </xdr:from>
    <xdr:to>
      <xdr:col>16</xdr:col>
      <xdr:colOff>82550</xdr:colOff>
      <xdr:row>144</xdr:row>
      <xdr:rowOff>116570</xdr:rowOff>
    </xdr:to>
    <xdr:sp macro="" textlink="">
      <xdr:nvSpPr>
        <xdr:cNvPr id="85" name="大かっこ 84"/>
        <xdr:cNvSpPr/>
      </xdr:nvSpPr>
      <xdr:spPr>
        <a:xfrm>
          <a:off x="1165516" y="53434345"/>
          <a:ext cx="1863434" cy="358775"/>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バイオバンクのマッチング報告書作成</a:t>
          </a:r>
          <a:endParaRPr kumimoji="1" lang="en-US" altLang="ja-JP" sz="800">
            <a:solidFill>
              <a:schemeClr val="tx1"/>
            </a:solidFill>
          </a:endParaRPr>
        </a:p>
      </xdr:txBody>
    </xdr:sp>
    <xdr:clientData/>
  </xdr:twoCellAnchor>
  <xdr:twoCellAnchor>
    <xdr:from>
      <xdr:col>7</xdr:col>
      <xdr:colOff>147447</xdr:colOff>
      <xdr:row>141</xdr:row>
      <xdr:rowOff>120267</xdr:rowOff>
    </xdr:from>
    <xdr:to>
      <xdr:col>14</xdr:col>
      <xdr:colOff>79328</xdr:colOff>
      <xdr:row>141</xdr:row>
      <xdr:rowOff>280614</xdr:rowOff>
    </xdr:to>
    <xdr:sp macro="" textlink="">
      <xdr:nvSpPr>
        <xdr:cNvPr id="86" name="大かっこ 85"/>
        <xdr:cNvSpPr/>
      </xdr:nvSpPr>
      <xdr:spPr>
        <a:xfrm>
          <a:off x="1541561" y="49866744"/>
          <a:ext cx="1325994" cy="160347"/>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chemeClr val="tx1"/>
              </a:solidFill>
            </a:rPr>
            <a:t>再委託</a:t>
          </a:r>
        </a:p>
      </xdr:txBody>
    </xdr:sp>
    <xdr:clientData/>
  </xdr:twoCellAnchor>
  <xdr:twoCellAnchor>
    <xdr:from>
      <xdr:col>11</xdr:col>
      <xdr:colOff>9525</xdr:colOff>
      <xdr:row>140</xdr:row>
      <xdr:rowOff>227300</xdr:rowOff>
    </xdr:from>
    <xdr:to>
      <xdr:col>11</xdr:col>
      <xdr:colOff>9525</xdr:colOff>
      <xdr:row>141</xdr:row>
      <xdr:rowOff>60613</xdr:rowOff>
    </xdr:to>
    <xdr:cxnSp macro="">
      <xdr:nvCxnSpPr>
        <xdr:cNvPr id="87" name="直線矢印コネクタ 86"/>
        <xdr:cNvCxnSpPr/>
      </xdr:nvCxnSpPr>
      <xdr:spPr>
        <a:xfrm>
          <a:off x="2200275" y="49618755"/>
          <a:ext cx="0" cy="1883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140528</xdr:colOff>
      <xdr:row>156</xdr:row>
      <xdr:rowOff>15047</xdr:rowOff>
    </xdr:from>
    <xdr:to>
      <xdr:col>23</xdr:col>
      <xdr:colOff>45025</xdr:colOff>
      <xdr:row>157</xdr:row>
      <xdr:rowOff>97695</xdr:rowOff>
    </xdr:to>
    <xdr:cxnSp macro="">
      <xdr:nvCxnSpPr>
        <xdr:cNvPr id="92" name="直線矢印コネクタ 91"/>
        <xdr:cNvCxnSpPr>
          <a:endCxn id="94" idx="1"/>
        </xdr:cNvCxnSpPr>
      </xdr:nvCxnSpPr>
      <xdr:spPr>
        <a:xfrm>
          <a:off x="3540953" y="55098122"/>
          <a:ext cx="1104647" cy="3969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45025</xdr:colOff>
      <xdr:row>157</xdr:row>
      <xdr:rowOff>28575</xdr:rowOff>
    </xdr:from>
    <xdr:to>
      <xdr:col>30</xdr:col>
      <xdr:colOff>66675</xdr:colOff>
      <xdr:row>157</xdr:row>
      <xdr:rowOff>166815</xdr:rowOff>
    </xdr:to>
    <xdr:sp macro="" textlink="">
      <xdr:nvSpPr>
        <xdr:cNvPr id="94" name="大かっこ 93"/>
        <xdr:cNvSpPr/>
      </xdr:nvSpPr>
      <xdr:spPr>
        <a:xfrm>
          <a:off x="4645600" y="55425975"/>
          <a:ext cx="1421825" cy="138240"/>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chemeClr val="tx1"/>
              </a:solidFill>
            </a:rPr>
            <a:t>再委託</a:t>
          </a:r>
        </a:p>
      </xdr:txBody>
    </xdr:sp>
    <xdr:clientData/>
  </xdr:twoCellAnchor>
  <xdr:twoCellAnchor>
    <xdr:from>
      <xdr:col>22</xdr:col>
      <xdr:colOff>160130</xdr:colOff>
      <xdr:row>159</xdr:row>
      <xdr:rowOff>317499</xdr:rowOff>
    </xdr:from>
    <xdr:to>
      <xdr:col>30</xdr:col>
      <xdr:colOff>100303</xdr:colOff>
      <xdr:row>161</xdr:row>
      <xdr:rowOff>127000</xdr:rowOff>
    </xdr:to>
    <xdr:sp macro="" textlink="">
      <xdr:nvSpPr>
        <xdr:cNvPr id="98" name="大かっこ 97"/>
        <xdr:cNvSpPr/>
      </xdr:nvSpPr>
      <xdr:spPr>
        <a:xfrm>
          <a:off x="4630530" y="58292999"/>
          <a:ext cx="1565773" cy="444501"/>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埋蔵文化財調査に係る課題検討業務</a:t>
          </a:r>
          <a:endParaRPr lang="ja-JP" altLang="ja-JP" sz="800">
            <a:effectLst/>
          </a:endParaRPr>
        </a:p>
      </xdr:txBody>
    </xdr:sp>
    <xdr:clientData/>
  </xdr:twoCellAnchor>
  <xdr:twoCellAnchor>
    <xdr:from>
      <xdr:col>27</xdr:col>
      <xdr:colOff>0</xdr:colOff>
      <xdr:row>135</xdr:row>
      <xdr:rowOff>331304</xdr:rowOff>
    </xdr:from>
    <xdr:to>
      <xdr:col>27</xdr:col>
      <xdr:colOff>11043</xdr:colOff>
      <xdr:row>149</xdr:row>
      <xdr:rowOff>513522</xdr:rowOff>
    </xdr:to>
    <xdr:cxnSp macro="">
      <xdr:nvCxnSpPr>
        <xdr:cNvPr id="99" name="直線矢印コネクタ 98"/>
        <xdr:cNvCxnSpPr/>
      </xdr:nvCxnSpPr>
      <xdr:spPr>
        <a:xfrm flipH="1">
          <a:off x="4919870" y="47680217"/>
          <a:ext cx="11043" cy="5113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1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1"/>
      <c r="B2" s="71"/>
      <c r="C2" s="71"/>
      <c r="D2" s="71"/>
      <c r="E2" s="71"/>
      <c r="F2" s="71"/>
      <c r="G2" s="71"/>
      <c r="H2" s="71"/>
      <c r="I2" s="71"/>
      <c r="J2" s="71"/>
      <c r="K2" s="71"/>
      <c r="L2" s="71"/>
      <c r="M2" s="71"/>
      <c r="N2" s="71"/>
      <c r="O2" s="71"/>
      <c r="P2" s="71"/>
      <c r="Q2" s="71"/>
      <c r="R2" s="71"/>
      <c r="S2" s="71"/>
      <c r="T2" s="71"/>
      <c r="U2" s="71"/>
      <c r="V2" s="71"/>
      <c r="W2" s="71"/>
      <c r="X2" s="79" t="s">
        <v>0</v>
      </c>
      <c r="Y2" s="71"/>
      <c r="Z2" s="48"/>
      <c r="AA2" s="48"/>
      <c r="AB2" s="48"/>
      <c r="AC2" s="48"/>
      <c r="AD2" s="154">
        <v>2022</v>
      </c>
      <c r="AE2" s="154"/>
      <c r="AF2" s="154"/>
      <c r="AG2" s="154"/>
      <c r="AH2" s="154"/>
      <c r="AI2" s="81" t="s">
        <v>270</v>
      </c>
      <c r="AJ2" s="154" t="s">
        <v>632</v>
      </c>
      <c r="AK2" s="154"/>
      <c r="AL2" s="154"/>
      <c r="AM2" s="154"/>
      <c r="AN2" s="81" t="s">
        <v>270</v>
      </c>
      <c r="AO2" s="154">
        <v>21</v>
      </c>
      <c r="AP2" s="154"/>
      <c r="AQ2" s="154"/>
      <c r="AR2" s="82" t="s">
        <v>270</v>
      </c>
      <c r="AS2" s="155">
        <v>87</v>
      </c>
      <c r="AT2" s="155"/>
      <c r="AU2" s="155"/>
      <c r="AV2" s="81" t="str">
        <f>IF(AW2="","","-")</f>
        <v/>
      </c>
      <c r="AW2" s="156"/>
      <c r="AX2" s="156"/>
    </row>
    <row r="3" spans="1:50" ht="21" customHeight="1" thickBot="1" x14ac:dyDescent="0.2">
      <c r="A3" s="157" t="s">
        <v>580</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23" t="s">
        <v>60</v>
      </c>
      <c r="AJ3" s="159" t="s">
        <v>589</v>
      </c>
      <c r="AK3" s="159"/>
      <c r="AL3" s="159"/>
      <c r="AM3" s="159"/>
      <c r="AN3" s="159"/>
      <c r="AO3" s="159"/>
      <c r="AP3" s="159"/>
      <c r="AQ3" s="159"/>
      <c r="AR3" s="159"/>
      <c r="AS3" s="159"/>
      <c r="AT3" s="159"/>
      <c r="AU3" s="159"/>
      <c r="AV3" s="159"/>
      <c r="AW3" s="159"/>
      <c r="AX3" s="24" t="s">
        <v>61</v>
      </c>
    </row>
    <row r="4" spans="1:50" ht="24.75" customHeight="1" x14ac:dyDescent="0.15">
      <c r="A4" s="129" t="s">
        <v>23</v>
      </c>
      <c r="B4" s="130"/>
      <c r="C4" s="130"/>
      <c r="D4" s="130"/>
      <c r="E4" s="130"/>
      <c r="F4" s="130"/>
      <c r="G4" s="131" t="s">
        <v>590</v>
      </c>
      <c r="H4" s="132"/>
      <c r="I4" s="132"/>
      <c r="J4" s="132"/>
      <c r="K4" s="132"/>
      <c r="L4" s="132"/>
      <c r="M4" s="132"/>
      <c r="N4" s="132"/>
      <c r="O4" s="132"/>
      <c r="P4" s="132"/>
      <c r="Q4" s="132"/>
      <c r="R4" s="132"/>
      <c r="S4" s="132"/>
      <c r="T4" s="132"/>
      <c r="U4" s="132"/>
      <c r="V4" s="132"/>
      <c r="W4" s="132"/>
      <c r="X4" s="132"/>
      <c r="Y4" s="133" t="s">
        <v>1</v>
      </c>
      <c r="Z4" s="134"/>
      <c r="AA4" s="134"/>
      <c r="AB4" s="134"/>
      <c r="AC4" s="134"/>
      <c r="AD4" s="135"/>
      <c r="AE4" s="136" t="s">
        <v>591</v>
      </c>
      <c r="AF4" s="137"/>
      <c r="AG4" s="137"/>
      <c r="AH4" s="137"/>
      <c r="AI4" s="137"/>
      <c r="AJ4" s="137"/>
      <c r="AK4" s="137"/>
      <c r="AL4" s="137"/>
      <c r="AM4" s="137"/>
      <c r="AN4" s="137"/>
      <c r="AO4" s="137"/>
      <c r="AP4" s="138"/>
      <c r="AQ4" s="139" t="s">
        <v>2</v>
      </c>
      <c r="AR4" s="134"/>
      <c r="AS4" s="134"/>
      <c r="AT4" s="134"/>
      <c r="AU4" s="134"/>
      <c r="AV4" s="134"/>
      <c r="AW4" s="134"/>
      <c r="AX4" s="140"/>
    </row>
    <row r="5" spans="1:50" ht="30" customHeight="1" x14ac:dyDescent="0.15">
      <c r="A5" s="141" t="s">
        <v>63</v>
      </c>
      <c r="B5" s="142"/>
      <c r="C5" s="142"/>
      <c r="D5" s="142"/>
      <c r="E5" s="142"/>
      <c r="F5" s="143"/>
      <c r="G5" s="144" t="s">
        <v>593</v>
      </c>
      <c r="H5" s="145"/>
      <c r="I5" s="145"/>
      <c r="J5" s="145"/>
      <c r="K5" s="145"/>
      <c r="L5" s="145"/>
      <c r="M5" s="146" t="s">
        <v>62</v>
      </c>
      <c r="N5" s="147"/>
      <c r="O5" s="147"/>
      <c r="P5" s="147"/>
      <c r="Q5" s="147"/>
      <c r="R5" s="148"/>
      <c r="S5" s="149" t="s">
        <v>382</v>
      </c>
      <c r="T5" s="145"/>
      <c r="U5" s="145"/>
      <c r="V5" s="145"/>
      <c r="W5" s="145"/>
      <c r="X5" s="150"/>
      <c r="Y5" s="151" t="s">
        <v>3</v>
      </c>
      <c r="Z5" s="152"/>
      <c r="AA5" s="152"/>
      <c r="AB5" s="152"/>
      <c r="AC5" s="152"/>
      <c r="AD5" s="153"/>
      <c r="AE5" s="176" t="s">
        <v>594</v>
      </c>
      <c r="AF5" s="176"/>
      <c r="AG5" s="176"/>
      <c r="AH5" s="176"/>
      <c r="AI5" s="176"/>
      <c r="AJ5" s="176"/>
      <c r="AK5" s="176"/>
      <c r="AL5" s="176"/>
      <c r="AM5" s="176"/>
      <c r="AN5" s="176"/>
      <c r="AO5" s="176"/>
      <c r="AP5" s="177"/>
      <c r="AQ5" s="178" t="s">
        <v>592</v>
      </c>
      <c r="AR5" s="179"/>
      <c r="AS5" s="179"/>
      <c r="AT5" s="179"/>
      <c r="AU5" s="179"/>
      <c r="AV5" s="179"/>
      <c r="AW5" s="179"/>
      <c r="AX5" s="180"/>
    </row>
    <row r="6" spans="1:50" ht="39" customHeight="1" x14ac:dyDescent="0.15">
      <c r="A6" s="181" t="s">
        <v>4</v>
      </c>
      <c r="B6" s="182"/>
      <c r="C6" s="182"/>
      <c r="D6" s="182"/>
      <c r="E6" s="182"/>
      <c r="F6" s="182"/>
      <c r="G6" s="183" t="str">
        <f>入力規則等!F39</f>
        <v>一般会計</v>
      </c>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5"/>
    </row>
    <row r="7" spans="1:50" ht="49.5" customHeight="1" x14ac:dyDescent="0.15">
      <c r="A7" s="160" t="s">
        <v>20</v>
      </c>
      <c r="B7" s="161"/>
      <c r="C7" s="161"/>
      <c r="D7" s="161"/>
      <c r="E7" s="161"/>
      <c r="F7" s="162"/>
      <c r="G7" s="186" t="s">
        <v>595</v>
      </c>
      <c r="H7" s="187"/>
      <c r="I7" s="187"/>
      <c r="J7" s="187"/>
      <c r="K7" s="187"/>
      <c r="L7" s="187"/>
      <c r="M7" s="187"/>
      <c r="N7" s="187"/>
      <c r="O7" s="187"/>
      <c r="P7" s="187"/>
      <c r="Q7" s="187"/>
      <c r="R7" s="187"/>
      <c r="S7" s="187"/>
      <c r="T7" s="187"/>
      <c r="U7" s="187"/>
      <c r="V7" s="187"/>
      <c r="W7" s="187"/>
      <c r="X7" s="188"/>
      <c r="Y7" s="189" t="s">
        <v>255</v>
      </c>
      <c r="Z7" s="190"/>
      <c r="AA7" s="190"/>
      <c r="AB7" s="190"/>
      <c r="AC7" s="190"/>
      <c r="AD7" s="191"/>
      <c r="AE7" s="192" t="s">
        <v>596</v>
      </c>
      <c r="AF7" s="193"/>
      <c r="AG7" s="193"/>
      <c r="AH7" s="193"/>
      <c r="AI7" s="193"/>
      <c r="AJ7" s="193"/>
      <c r="AK7" s="193"/>
      <c r="AL7" s="193"/>
      <c r="AM7" s="193"/>
      <c r="AN7" s="193"/>
      <c r="AO7" s="193"/>
      <c r="AP7" s="193"/>
      <c r="AQ7" s="193"/>
      <c r="AR7" s="193"/>
      <c r="AS7" s="193"/>
      <c r="AT7" s="193"/>
      <c r="AU7" s="193"/>
      <c r="AV7" s="193"/>
      <c r="AW7" s="193"/>
      <c r="AX7" s="194"/>
    </row>
    <row r="8" spans="1:50" ht="53.25" customHeight="1" x14ac:dyDescent="0.15">
      <c r="A8" s="160" t="s">
        <v>187</v>
      </c>
      <c r="B8" s="161"/>
      <c r="C8" s="161"/>
      <c r="D8" s="161"/>
      <c r="E8" s="161"/>
      <c r="F8" s="162"/>
      <c r="G8" s="163" t="str">
        <f>入力規則等!A27</f>
        <v>沖縄振興、地方創生</v>
      </c>
      <c r="H8" s="164"/>
      <c r="I8" s="164"/>
      <c r="J8" s="164"/>
      <c r="K8" s="164"/>
      <c r="L8" s="164"/>
      <c r="M8" s="164"/>
      <c r="N8" s="164"/>
      <c r="O8" s="164"/>
      <c r="P8" s="164"/>
      <c r="Q8" s="164"/>
      <c r="R8" s="164"/>
      <c r="S8" s="164"/>
      <c r="T8" s="164"/>
      <c r="U8" s="164"/>
      <c r="V8" s="164"/>
      <c r="W8" s="164"/>
      <c r="X8" s="165"/>
      <c r="Y8" s="166" t="s">
        <v>188</v>
      </c>
      <c r="Z8" s="167"/>
      <c r="AA8" s="167"/>
      <c r="AB8" s="167"/>
      <c r="AC8" s="167"/>
      <c r="AD8" s="168"/>
      <c r="AE8" s="169" t="str">
        <f>入力規則等!K13</f>
        <v>その他の事項経費</v>
      </c>
      <c r="AF8" s="164"/>
      <c r="AG8" s="164"/>
      <c r="AH8" s="164"/>
      <c r="AI8" s="164"/>
      <c r="AJ8" s="164"/>
      <c r="AK8" s="164"/>
      <c r="AL8" s="164"/>
      <c r="AM8" s="164"/>
      <c r="AN8" s="164"/>
      <c r="AO8" s="164"/>
      <c r="AP8" s="164"/>
      <c r="AQ8" s="164"/>
      <c r="AR8" s="164"/>
      <c r="AS8" s="164"/>
      <c r="AT8" s="164"/>
      <c r="AU8" s="164"/>
      <c r="AV8" s="164"/>
      <c r="AW8" s="164"/>
      <c r="AX8" s="170"/>
    </row>
    <row r="9" spans="1:50" ht="58.5" customHeight="1" x14ac:dyDescent="0.15">
      <c r="A9" s="171" t="s">
        <v>21</v>
      </c>
      <c r="B9" s="172"/>
      <c r="C9" s="172"/>
      <c r="D9" s="172"/>
      <c r="E9" s="172"/>
      <c r="F9" s="172"/>
      <c r="G9" s="173" t="s">
        <v>597</v>
      </c>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5"/>
    </row>
    <row r="10" spans="1:50" ht="115.5" customHeight="1" x14ac:dyDescent="0.15">
      <c r="A10" s="216" t="s">
        <v>28</v>
      </c>
      <c r="B10" s="217"/>
      <c r="C10" s="217"/>
      <c r="D10" s="217"/>
      <c r="E10" s="217"/>
      <c r="F10" s="217"/>
      <c r="G10" s="218" t="s">
        <v>719</v>
      </c>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20"/>
    </row>
    <row r="11" spans="1:50" ht="23.25" customHeight="1" x14ac:dyDescent="0.15">
      <c r="A11" s="216" t="s">
        <v>5</v>
      </c>
      <c r="B11" s="217"/>
      <c r="C11" s="217"/>
      <c r="D11" s="217"/>
      <c r="E11" s="217"/>
      <c r="F11" s="221"/>
      <c r="G11" s="222" t="str">
        <f>入力規則等!P10</f>
        <v>委託・請負、補助</v>
      </c>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4"/>
    </row>
    <row r="12" spans="1:50" ht="21" customHeight="1" x14ac:dyDescent="0.15">
      <c r="A12" s="225" t="s">
        <v>22</v>
      </c>
      <c r="B12" s="226"/>
      <c r="C12" s="226"/>
      <c r="D12" s="226"/>
      <c r="E12" s="226"/>
      <c r="F12" s="227"/>
      <c r="G12" s="232"/>
      <c r="H12" s="233"/>
      <c r="I12" s="233"/>
      <c r="J12" s="233"/>
      <c r="K12" s="233"/>
      <c r="L12" s="233"/>
      <c r="M12" s="233"/>
      <c r="N12" s="233"/>
      <c r="O12" s="233"/>
      <c r="P12" s="204" t="s">
        <v>402</v>
      </c>
      <c r="Q12" s="205"/>
      <c r="R12" s="205"/>
      <c r="S12" s="205"/>
      <c r="T12" s="205"/>
      <c r="U12" s="205"/>
      <c r="V12" s="234"/>
      <c r="W12" s="204" t="s">
        <v>554</v>
      </c>
      <c r="X12" s="205"/>
      <c r="Y12" s="205"/>
      <c r="Z12" s="205"/>
      <c r="AA12" s="205"/>
      <c r="AB12" s="205"/>
      <c r="AC12" s="234"/>
      <c r="AD12" s="204" t="s">
        <v>556</v>
      </c>
      <c r="AE12" s="205"/>
      <c r="AF12" s="205"/>
      <c r="AG12" s="205"/>
      <c r="AH12" s="205"/>
      <c r="AI12" s="205"/>
      <c r="AJ12" s="234"/>
      <c r="AK12" s="204" t="s">
        <v>571</v>
      </c>
      <c r="AL12" s="205"/>
      <c r="AM12" s="205"/>
      <c r="AN12" s="205"/>
      <c r="AO12" s="205"/>
      <c r="AP12" s="205"/>
      <c r="AQ12" s="234"/>
      <c r="AR12" s="204" t="s">
        <v>572</v>
      </c>
      <c r="AS12" s="205"/>
      <c r="AT12" s="205"/>
      <c r="AU12" s="205"/>
      <c r="AV12" s="205"/>
      <c r="AW12" s="205"/>
      <c r="AX12" s="206"/>
    </row>
    <row r="13" spans="1:50" ht="21" customHeight="1" x14ac:dyDescent="0.15">
      <c r="A13" s="228"/>
      <c r="B13" s="229"/>
      <c r="C13" s="229"/>
      <c r="D13" s="229"/>
      <c r="E13" s="229"/>
      <c r="F13" s="230"/>
      <c r="G13" s="248" t="s">
        <v>6</v>
      </c>
      <c r="H13" s="249"/>
      <c r="I13" s="207" t="s">
        <v>7</v>
      </c>
      <c r="J13" s="208"/>
      <c r="K13" s="208"/>
      <c r="L13" s="208"/>
      <c r="M13" s="208"/>
      <c r="N13" s="208"/>
      <c r="O13" s="209"/>
      <c r="P13" s="198">
        <v>255</v>
      </c>
      <c r="Q13" s="199"/>
      <c r="R13" s="199"/>
      <c r="S13" s="199"/>
      <c r="T13" s="199"/>
      <c r="U13" s="199"/>
      <c r="V13" s="200"/>
      <c r="W13" s="198">
        <v>255</v>
      </c>
      <c r="X13" s="199"/>
      <c r="Y13" s="199"/>
      <c r="Z13" s="199"/>
      <c r="AA13" s="199"/>
      <c r="AB13" s="199"/>
      <c r="AC13" s="200"/>
      <c r="AD13" s="198">
        <v>254</v>
      </c>
      <c r="AE13" s="199"/>
      <c r="AF13" s="199"/>
      <c r="AG13" s="199"/>
      <c r="AH13" s="199"/>
      <c r="AI13" s="199"/>
      <c r="AJ13" s="200"/>
      <c r="AK13" s="198">
        <v>205</v>
      </c>
      <c r="AL13" s="199"/>
      <c r="AM13" s="199"/>
      <c r="AN13" s="199"/>
      <c r="AO13" s="199"/>
      <c r="AP13" s="199"/>
      <c r="AQ13" s="200"/>
      <c r="AR13" s="210">
        <v>205</v>
      </c>
      <c r="AS13" s="211"/>
      <c r="AT13" s="211"/>
      <c r="AU13" s="211"/>
      <c r="AV13" s="211"/>
      <c r="AW13" s="211"/>
      <c r="AX13" s="212"/>
    </row>
    <row r="14" spans="1:50" ht="21" customHeight="1" x14ac:dyDescent="0.15">
      <c r="A14" s="228"/>
      <c r="B14" s="229"/>
      <c r="C14" s="229"/>
      <c r="D14" s="229"/>
      <c r="E14" s="229"/>
      <c r="F14" s="230"/>
      <c r="G14" s="250"/>
      <c r="H14" s="251"/>
      <c r="I14" s="195" t="s">
        <v>8</v>
      </c>
      <c r="J14" s="213"/>
      <c r="K14" s="213"/>
      <c r="L14" s="213"/>
      <c r="M14" s="213"/>
      <c r="N14" s="213"/>
      <c r="O14" s="214"/>
      <c r="P14" s="198" t="s">
        <v>598</v>
      </c>
      <c r="Q14" s="199"/>
      <c r="R14" s="199"/>
      <c r="S14" s="199"/>
      <c r="T14" s="199"/>
      <c r="U14" s="199"/>
      <c r="V14" s="200"/>
      <c r="W14" s="198" t="s">
        <v>598</v>
      </c>
      <c r="X14" s="199"/>
      <c r="Y14" s="199"/>
      <c r="Z14" s="199"/>
      <c r="AA14" s="199"/>
      <c r="AB14" s="199"/>
      <c r="AC14" s="200"/>
      <c r="AD14" s="198" t="s">
        <v>598</v>
      </c>
      <c r="AE14" s="199"/>
      <c r="AF14" s="199"/>
      <c r="AG14" s="199"/>
      <c r="AH14" s="199"/>
      <c r="AI14" s="199"/>
      <c r="AJ14" s="200"/>
      <c r="AK14" s="198" t="s">
        <v>736</v>
      </c>
      <c r="AL14" s="199"/>
      <c r="AM14" s="199"/>
      <c r="AN14" s="199"/>
      <c r="AO14" s="199"/>
      <c r="AP14" s="199"/>
      <c r="AQ14" s="200"/>
      <c r="AR14" s="254"/>
      <c r="AS14" s="254"/>
      <c r="AT14" s="254"/>
      <c r="AU14" s="254"/>
      <c r="AV14" s="254"/>
      <c r="AW14" s="254"/>
      <c r="AX14" s="255"/>
    </row>
    <row r="15" spans="1:50" ht="21" customHeight="1" x14ac:dyDescent="0.15">
      <c r="A15" s="228"/>
      <c r="B15" s="229"/>
      <c r="C15" s="229"/>
      <c r="D15" s="229"/>
      <c r="E15" s="229"/>
      <c r="F15" s="230"/>
      <c r="G15" s="250"/>
      <c r="H15" s="251"/>
      <c r="I15" s="195" t="s">
        <v>48</v>
      </c>
      <c r="J15" s="196"/>
      <c r="K15" s="196"/>
      <c r="L15" s="196"/>
      <c r="M15" s="196"/>
      <c r="N15" s="196"/>
      <c r="O15" s="197"/>
      <c r="P15" s="198">
        <v>17</v>
      </c>
      <c r="Q15" s="199"/>
      <c r="R15" s="199"/>
      <c r="S15" s="199"/>
      <c r="T15" s="199"/>
      <c r="U15" s="199"/>
      <c r="V15" s="200"/>
      <c r="W15" s="198" t="s">
        <v>598</v>
      </c>
      <c r="X15" s="199"/>
      <c r="Y15" s="199"/>
      <c r="Z15" s="199"/>
      <c r="AA15" s="199"/>
      <c r="AB15" s="199"/>
      <c r="AC15" s="200"/>
      <c r="AD15" s="198" t="s">
        <v>598</v>
      </c>
      <c r="AE15" s="199"/>
      <c r="AF15" s="199"/>
      <c r="AG15" s="199"/>
      <c r="AH15" s="199"/>
      <c r="AI15" s="199"/>
      <c r="AJ15" s="200"/>
      <c r="AK15" s="198" t="s">
        <v>736</v>
      </c>
      <c r="AL15" s="199"/>
      <c r="AM15" s="199"/>
      <c r="AN15" s="199"/>
      <c r="AO15" s="199"/>
      <c r="AP15" s="199"/>
      <c r="AQ15" s="200"/>
      <c r="AR15" s="198" t="s">
        <v>736</v>
      </c>
      <c r="AS15" s="199"/>
      <c r="AT15" s="199"/>
      <c r="AU15" s="199"/>
      <c r="AV15" s="199"/>
      <c r="AW15" s="199"/>
      <c r="AX15" s="215"/>
    </row>
    <row r="16" spans="1:50" ht="21" customHeight="1" x14ac:dyDescent="0.15">
      <c r="A16" s="228"/>
      <c r="B16" s="229"/>
      <c r="C16" s="229"/>
      <c r="D16" s="229"/>
      <c r="E16" s="229"/>
      <c r="F16" s="230"/>
      <c r="G16" s="250"/>
      <c r="H16" s="251"/>
      <c r="I16" s="195" t="s">
        <v>49</v>
      </c>
      <c r="J16" s="196"/>
      <c r="K16" s="196"/>
      <c r="L16" s="196"/>
      <c r="M16" s="196"/>
      <c r="N16" s="196"/>
      <c r="O16" s="197"/>
      <c r="P16" s="198" t="s">
        <v>598</v>
      </c>
      <c r="Q16" s="199"/>
      <c r="R16" s="199"/>
      <c r="S16" s="199"/>
      <c r="T16" s="199"/>
      <c r="U16" s="199"/>
      <c r="V16" s="200"/>
      <c r="W16" s="198" t="s">
        <v>598</v>
      </c>
      <c r="X16" s="199"/>
      <c r="Y16" s="199"/>
      <c r="Z16" s="199"/>
      <c r="AA16" s="199"/>
      <c r="AB16" s="199"/>
      <c r="AC16" s="200"/>
      <c r="AD16" s="198" t="s">
        <v>598</v>
      </c>
      <c r="AE16" s="199"/>
      <c r="AF16" s="199"/>
      <c r="AG16" s="199"/>
      <c r="AH16" s="199"/>
      <c r="AI16" s="199"/>
      <c r="AJ16" s="200"/>
      <c r="AK16" s="198" t="s">
        <v>736</v>
      </c>
      <c r="AL16" s="199"/>
      <c r="AM16" s="199"/>
      <c r="AN16" s="199"/>
      <c r="AO16" s="199"/>
      <c r="AP16" s="199"/>
      <c r="AQ16" s="200"/>
      <c r="AR16" s="201"/>
      <c r="AS16" s="202"/>
      <c r="AT16" s="202"/>
      <c r="AU16" s="202"/>
      <c r="AV16" s="202"/>
      <c r="AW16" s="202"/>
      <c r="AX16" s="203"/>
    </row>
    <row r="17" spans="1:50" ht="24.75" customHeight="1" x14ac:dyDescent="0.15">
      <c r="A17" s="228"/>
      <c r="B17" s="229"/>
      <c r="C17" s="229"/>
      <c r="D17" s="229"/>
      <c r="E17" s="229"/>
      <c r="F17" s="230"/>
      <c r="G17" s="250"/>
      <c r="H17" s="251"/>
      <c r="I17" s="195" t="s">
        <v>47</v>
      </c>
      <c r="J17" s="213"/>
      <c r="K17" s="213"/>
      <c r="L17" s="213"/>
      <c r="M17" s="213"/>
      <c r="N17" s="213"/>
      <c r="O17" s="214"/>
      <c r="P17" s="198" t="s">
        <v>598</v>
      </c>
      <c r="Q17" s="199"/>
      <c r="R17" s="199"/>
      <c r="S17" s="199"/>
      <c r="T17" s="199"/>
      <c r="U17" s="199"/>
      <c r="V17" s="200"/>
      <c r="W17" s="198" t="s">
        <v>598</v>
      </c>
      <c r="X17" s="199"/>
      <c r="Y17" s="199"/>
      <c r="Z17" s="199"/>
      <c r="AA17" s="199"/>
      <c r="AB17" s="199"/>
      <c r="AC17" s="200"/>
      <c r="AD17" s="198" t="s">
        <v>598</v>
      </c>
      <c r="AE17" s="199"/>
      <c r="AF17" s="199"/>
      <c r="AG17" s="199"/>
      <c r="AH17" s="199"/>
      <c r="AI17" s="199"/>
      <c r="AJ17" s="200"/>
      <c r="AK17" s="198" t="s">
        <v>736</v>
      </c>
      <c r="AL17" s="199"/>
      <c r="AM17" s="199"/>
      <c r="AN17" s="199"/>
      <c r="AO17" s="199"/>
      <c r="AP17" s="199"/>
      <c r="AQ17" s="200"/>
      <c r="AR17" s="246"/>
      <c r="AS17" s="246"/>
      <c r="AT17" s="246"/>
      <c r="AU17" s="246"/>
      <c r="AV17" s="246"/>
      <c r="AW17" s="246"/>
      <c r="AX17" s="247"/>
    </row>
    <row r="18" spans="1:50" ht="24.75" customHeight="1" x14ac:dyDescent="0.15">
      <c r="A18" s="228"/>
      <c r="B18" s="229"/>
      <c r="C18" s="229"/>
      <c r="D18" s="229"/>
      <c r="E18" s="229"/>
      <c r="F18" s="230"/>
      <c r="G18" s="252"/>
      <c r="H18" s="253"/>
      <c r="I18" s="239" t="s">
        <v>18</v>
      </c>
      <c r="J18" s="240"/>
      <c r="K18" s="240"/>
      <c r="L18" s="240"/>
      <c r="M18" s="240"/>
      <c r="N18" s="240"/>
      <c r="O18" s="241"/>
      <c r="P18" s="242">
        <f>SUM(P13:V17)</f>
        <v>272</v>
      </c>
      <c r="Q18" s="243"/>
      <c r="R18" s="243"/>
      <c r="S18" s="243"/>
      <c r="T18" s="243"/>
      <c r="U18" s="243"/>
      <c r="V18" s="244"/>
      <c r="W18" s="242">
        <f>SUM(W13:AC17)</f>
        <v>255</v>
      </c>
      <c r="X18" s="243"/>
      <c r="Y18" s="243"/>
      <c r="Z18" s="243"/>
      <c r="AA18" s="243"/>
      <c r="AB18" s="243"/>
      <c r="AC18" s="244"/>
      <c r="AD18" s="242">
        <f>SUM(AD13:AJ17)</f>
        <v>254</v>
      </c>
      <c r="AE18" s="243"/>
      <c r="AF18" s="243"/>
      <c r="AG18" s="243"/>
      <c r="AH18" s="243"/>
      <c r="AI18" s="243"/>
      <c r="AJ18" s="244"/>
      <c r="AK18" s="242">
        <f>SUM(AK13:AQ17)</f>
        <v>205</v>
      </c>
      <c r="AL18" s="243"/>
      <c r="AM18" s="243"/>
      <c r="AN18" s="243"/>
      <c r="AO18" s="243"/>
      <c r="AP18" s="243"/>
      <c r="AQ18" s="244"/>
      <c r="AR18" s="242">
        <f>SUM(AR13:AX17)</f>
        <v>205</v>
      </c>
      <c r="AS18" s="243"/>
      <c r="AT18" s="243"/>
      <c r="AU18" s="243"/>
      <c r="AV18" s="243"/>
      <c r="AW18" s="243"/>
      <c r="AX18" s="245"/>
    </row>
    <row r="19" spans="1:50" ht="24.75" customHeight="1" x14ac:dyDescent="0.15">
      <c r="A19" s="228"/>
      <c r="B19" s="229"/>
      <c r="C19" s="229"/>
      <c r="D19" s="229"/>
      <c r="E19" s="229"/>
      <c r="F19" s="230"/>
      <c r="G19" s="235" t="s">
        <v>9</v>
      </c>
      <c r="H19" s="236"/>
      <c r="I19" s="236"/>
      <c r="J19" s="236"/>
      <c r="K19" s="236"/>
      <c r="L19" s="236"/>
      <c r="M19" s="236"/>
      <c r="N19" s="236"/>
      <c r="O19" s="236"/>
      <c r="P19" s="198">
        <v>138</v>
      </c>
      <c r="Q19" s="199"/>
      <c r="R19" s="199"/>
      <c r="S19" s="199"/>
      <c r="T19" s="199"/>
      <c r="U19" s="199"/>
      <c r="V19" s="200"/>
      <c r="W19" s="198">
        <v>129</v>
      </c>
      <c r="X19" s="199"/>
      <c r="Y19" s="199"/>
      <c r="Z19" s="199"/>
      <c r="AA19" s="199"/>
      <c r="AB19" s="199"/>
      <c r="AC19" s="200"/>
      <c r="AD19" s="198">
        <v>131</v>
      </c>
      <c r="AE19" s="199"/>
      <c r="AF19" s="199"/>
      <c r="AG19" s="199"/>
      <c r="AH19" s="199"/>
      <c r="AI19" s="199"/>
      <c r="AJ19" s="200"/>
      <c r="AK19" s="237"/>
      <c r="AL19" s="237"/>
      <c r="AM19" s="237"/>
      <c r="AN19" s="237"/>
      <c r="AO19" s="237"/>
      <c r="AP19" s="237"/>
      <c r="AQ19" s="237"/>
      <c r="AR19" s="237"/>
      <c r="AS19" s="237"/>
      <c r="AT19" s="237"/>
      <c r="AU19" s="237"/>
      <c r="AV19" s="237"/>
      <c r="AW19" s="237"/>
      <c r="AX19" s="238"/>
    </row>
    <row r="20" spans="1:50" ht="24.75" customHeight="1" x14ac:dyDescent="0.15">
      <c r="A20" s="228"/>
      <c r="B20" s="229"/>
      <c r="C20" s="229"/>
      <c r="D20" s="229"/>
      <c r="E20" s="229"/>
      <c r="F20" s="230"/>
      <c r="G20" s="235" t="s">
        <v>10</v>
      </c>
      <c r="H20" s="236"/>
      <c r="I20" s="236"/>
      <c r="J20" s="236"/>
      <c r="K20" s="236"/>
      <c r="L20" s="236"/>
      <c r="M20" s="236"/>
      <c r="N20" s="236"/>
      <c r="O20" s="236"/>
      <c r="P20" s="274">
        <f>IF(P18=0, "-", SUM(P19)/P18)</f>
        <v>0.50735294117647056</v>
      </c>
      <c r="Q20" s="274"/>
      <c r="R20" s="274"/>
      <c r="S20" s="274"/>
      <c r="T20" s="274"/>
      <c r="U20" s="274"/>
      <c r="V20" s="274"/>
      <c r="W20" s="274">
        <f>IF(W18=0, "-", SUM(W19)/W18)</f>
        <v>0.50588235294117645</v>
      </c>
      <c r="X20" s="274"/>
      <c r="Y20" s="274"/>
      <c r="Z20" s="274"/>
      <c r="AA20" s="274"/>
      <c r="AB20" s="274"/>
      <c r="AC20" s="274"/>
      <c r="AD20" s="274">
        <f>IF(AD18=0, "-", SUM(AD19)/AD18)</f>
        <v>0.51574803149606296</v>
      </c>
      <c r="AE20" s="274"/>
      <c r="AF20" s="274"/>
      <c r="AG20" s="274"/>
      <c r="AH20" s="274"/>
      <c r="AI20" s="274"/>
      <c r="AJ20" s="274"/>
      <c r="AK20" s="237"/>
      <c r="AL20" s="237"/>
      <c r="AM20" s="237"/>
      <c r="AN20" s="237"/>
      <c r="AO20" s="237"/>
      <c r="AP20" s="237"/>
      <c r="AQ20" s="275"/>
      <c r="AR20" s="275"/>
      <c r="AS20" s="275"/>
      <c r="AT20" s="275"/>
      <c r="AU20" s="237"/>
      <c r="AV20" s="237"/>
      <c r="AW20" s="237"/>
      <c r="AX20" s="238"/>
    </row>
    <row r="21" spans="1:50" ht="25.5" customHeight="1" x14ac:dyDescent="0.15">
      <c r="A21" s="171"/>
      <c r="B21" s="172"/>
      <c r="C21" s="172"/>
      <c r="D21" s="172"/>
      <c r="E21" s="172"/>
      <c r="F21" s="231"/>
      <c r="G21" s="272" t="s">
        <v>230</v>
      </c>
      <c r="H21" s="273"/>
      <c r="I21" s="273"/>
      <c r="J21" s="273"/>
      <c r="K21" s="273"/>
      <c r="L21" s="273"/>
      <c r="M21" s="273"/>
      <c r="N21" s="273"/>
      <c r="O21" s="273"/>
      <c r="P21" s="274">
        <f>IF(P19=0, "-", SUM(P19)/SUM(P13,P14))</f>
        <v>0.54117647058823526</v>
      </c>
      <c r="Q21" s="274"/>
      <c r="R21" s="274"/>
      <c r="S21" s="274"/>
      <c r="T21" s="274"/>
      <c r="U21" s="274"/>
      <c r="V21" s="274"/>
      <c r="W21" s="274">
        <f>IF(W19=0, "-", SUM(W19)/SUM(W13,W14))</f>
        <v>0.50588235294117645</v>
      </c>
      <c r="X21" s="274"/>
      <c r="Y21" s="274"/>
      <c r="Z21" s="274"/>
      <c r="AA21" s="274"/>
      <c r="AB21" s="274"/>
      <c r="AC21" s="274"/>
      <c r="AD21" s="274">
        <f>IF(AD19=0, "-", SUM(AD19)/SUM(AD13,AD14))</f>
        <v>0.51574803149606296</v>
      </c>
      <c r="AE21" s="274"/>
      <c r="AF21" s="274"/>
      <c r="AG21" s="274"/>
      <c r="AH21" s="274"/>
      <c r="AI21" s="274"/>
      <c r="AJ21" s="274"/>
      <c r="AK21" s="237"/>
      <c r="AL21" s="237"/>
      <c r="AM21" s="237"/>
      <c r="AN21" s="237"/>
      <c r="AO21" s="237"/>
      <c r="AP21" s="237"/>
      <c r="AQ21" s="275"/>
      <c r="AR21" s="275"/>
      <c r="AS21" s="275"/>
      <c r="AT21" s="275"/>
      <c r="AU21" s="237"/>
      <c r="AV21" s="237"/>
      <c r="AW21" s="237"/>
      <c r="AX21" s="238"/>
    </row>
    <row r="22" spans="1:50" ht="18.75" customHeight="1" x14ac:dyDescent="0.15">
      <c r="A22" s="276" t="s">
        <v>575</v>
      </c>
      <c r="B22" s="277"/>
      <c r="C22" s="277"/>
      <c r="D22" s="277"/>
      <c r="E22" s="277"/>
      <c r="F22" s="278"/>
      <c r="G22" s="282" t="s">
        <v>222</v>
      </c>
      <c r="H22" s="257"/>
      <c r="I22" s="257"/>
      <c r="J22" s="257"/>
      <c r="K22" s="257"/>
      <c r="L22" s="257"/>
      <c r="M22" s="257"/>
      <c r="N22" s="257"/>
      <c r="O22" s="283"/>
      <c r="P22" s="256" t="s">
        <v>573</v>
      </c>
      <c r="Q22" s="257"/>
      <c r="R22" s="257"/>
      <c r="S22" s="257"/>
      <c r="T22" s="257"/>
      <c r="U22" s="257"/>
      <c r="V22" s="283"/>
      <c r="W22" s="256" t="s">
        <v>574</v>
      </c>
      <c r="X22" s="257"/>
      <c r="Y22" s="257"/>
      <c r="Z22" s="257"/>
      <c r="AA22" s="257"/>
      <c r="AB22" s="257"/>
      <c r="AC22" s="283"/>
      <c r="AD22" s="256" t="s">
        <v>221</v>
      </c>
      <c r="AE22" s="257"/>
      <c r="AF22" s="257"/>
      <c r="AG22" s="257"/>
      <c r="AH22" s="257"/>
      <c r="AI22" s="257"/>
      <c r="AJ22" s="257"/>
      <c r="AK22" s="257"/>
      <c r="AL22" s="257"/>
      <c r="AM22" s="257"/>
      <c r="AN22" s="257"/>
      <c r="AO22" s="257"/>
      <c r="AP22" s="257"/>
      <c r="AQ22" s="257"/>
      <c r="AR22" s="257"/>
      <c r="AS22" s="257"/>
      <c r="AT22" s="257"/>
      <c r="AU22" s="257"/>
      <c r="AV22" s="257"/>
      <c r="AW22" s="257"/>
      <c r="AX22" s="258"/>
    </row>
    <row r="23" spans="1:50" ht="25.5" customHeight="1" x14ac:dyDescent="0.15">
      <c r="A23" s="279"/>
      <c r="B23" s="280"/>
      <c r="C23" s="280"/>
      <c r="D23" s="280"/>
      <c r="E23" s="280"/>
      <c r="F23" s="281"/>
      <c r="G23" s="259" t="s">
        <v>599</v>
      </c>
      <c r="H23" s="260"/>
      <c r="I23" s="260"/>
      <c r="J23" s="260"/>
      <c r="K23" s="260"/>
      <c r="L23" s="260"/>
      <c r="M23" s="260"/>
      <c r="N23" s="260"/>
      <c r="O23" s="261"/>
      <c r="P23" s="210">
        <v>145</v>
      </c>
      <c r="Q23" s="211"/>
      <c r="R23" s="211"/>
      <c r="S23" s="211"/>
      <c r="T23" s="211"/>
      <c r="U23" s="211"/>
      <c r="V23" s="262"/>
      <c r="W23" s="210">
        <v>144</v>
      </c>
      <c r="X23" s="211"/>
      <c r="Y23" s="211"/>
      <c r="Z23" s="211"/>
      <c r="AA23" s="211"/>
      <c r="AB23" s="211"/>
      <c r="AC23" s="262"/>
      <c r="AD23" s="263" t="s">
        <v>736</v>
      </c>
      <c r="AE23" s="264"/>
      <c r="AF23" s="264"/>
      <c r="AG23" s="264"/>
      <c r="AH23" s="264"/>
      <c r="AI23" s="264"/>
      <c r="AJ23" s="264"/>
      <c r="AK23" s="264"/>
      <c r="AL23" s="264"/>
      <c r="AM23" s="264"/>
      <c r="AN23" s="264"/>
      <c r="AO23" s="264"/>
      <c r="AP23" s="264"/>
      <c r="AQ23" s="264"/>
      <c r="AR23" s="264"/>
      <c r="AS23" s="264"/>
      <c r="AT23" s="264"/>
      <c r="AU23" s="264"/>
      <c r="AV23" s="264"/>
      <c r="AW23" s="264"/>
      <c r="AX23" s="265"/>
    </row>
    <row r="24" spans="1:50" ht="25.5" customHeight="1" x14ac:dyDescent="0.15">
      <c r="A24" s="279"/>
      <c r="B24" s="280"/>
      <c r="C24" s="280"/>
      <c r="D24" s="280"/>
      <c r="E24" s="280"/>
      <c r="F24" s="281"/>
      <c r="G24" s="269" t="s">
        <v>600</v>
      </c>
      <c r="H24" s="270"/>
      <c r="I24" s="270"/>
      <c r="J24" s="270"/>
      <c r="K24" s="270"/>
      <c r="L24" s="270"/>
      <c r="M24" s="270"/>
      <c r="N24" s="270"/>
      <c r="O24" s="271"/>
      <c r="P24" s="198">
        <v>58</v>
      </c>
      <c r="Q24" s="199"/>
      <c r="R24" s="199"/>
      <c r="S24" s="199"/>
      <c r="T24" s="199"/>
      <c r="U24" s="199"/>
      <c r="V24" s="200"/>
      <c r="W24" s="198">
        <v>58</v>
      </c>
      <c r="X24" s="199"/>
      <c r="Y24" s="199"/>
      <c r="Z24" s="199"/>
      <c r="AA24" s="199"/>
      <c r="AB24" s="199"/>
      <c r="AC24" s="200"/>
      <c r="AD24" s="266"/>
      <c r="AE24" s="267"/>
      <c r="AF24" s="267"/>
      <c r="AG24" s="267"/>
      <c r="AH24" s="267"/>
      <c r="AI24" s="267"/>
      <c r="AJ24" s="267"/>
      <c r="AK24" s="267"/>
      <c r="AL24" s="267"/>
      <c r="AM24" s="267"/>
      <c r="AN24" s="267"/>
      <c r="AO24" s="267"/>
      <c r="AP24" s="267"/>
      <c r="AQ24" s="267"/>
      <c r="AR24" s="267"/>
      <c r="AS24" s="267"/>
      <c r="AT24" s="267"/>
      <c r="AU24" s="267"/>
      <c r="AV24" s="267"/>
      <c r="AW24" s="267"/>
      <c r="AX24" s="268"/>
    </row>
    <row r="25" spans="1:50" ht="25.5" customHeight="1" x14ac:dyDescent="0.15">
      <c r="A25" s="279"/>
      <c r="B25" s="280"/>
      <c r="C25" s="280"/>
      <c r="D25" s="280"/>
      <c r="E25" s="280"/>
      <c r="F25" s="281"/>
      <c r="G25" s="269" t="s">
        <v>601</v>
      </c>
      <c r="H25" s="270"/>
      <c r="I25" s="270"/>
      <c r="J25" s="270"/>
      <c r="K25" s="270"/>
      <c r="L25" s="270"/>
      <c r="M25" s="270"/>
      <c r="N25" s="270"/>
      <c r="O25" s="271"/>
      <c r="P25" s="198">
        <v>2</v>
      </c>
      <c r="Q25" s="199"/>
      <c r="R25" s="199"/>
      <c r="S25" s="199"/>
      <c r="T25" s="199"/>
      <c r="U25" s="199"/>
      <c r="V25" s="200"/>
      <c r="W25" s="198">
        <v>3</v>
      </c>
      <c r="X25" s="199"/>
      <c r="Y25" s="199"/>
      <c r="Z25" s="199"/>
      <c r="AA25" s="199"/>
      <c r="AB25" s="199"/>
      <c r="AC25" s="200"/>
      <c r="AD25" s="266"/>
      <c r="AE25" s="267"/>
      <c r="AF25" s="267"/>
      <c r="AG25" s="267"/>
      <c r="AH25" s="267"/>
      <c r="AI25" s="267"/>
      <c r="AJ25" s="267"/>
      <c r="AK25" s="267"/>
      <c r="AL25" s="267"/>
      <c r="AM25" s="267"/>
      <c r="AN25" s="267"/>
      <c r="AO25" s="267"/>
      <c r="AP25" s="267"/>
      <c r="AQ25" s="267"/>
      <c r="AR25" s="267"/>
      <c r="AS25" s="267"/>
      <c r="AT25" s="267"/>
      <c r="AU25" s="267"/>
      <c r="AV25" s="267"/>
      <c r="AW25" s="267"/>
      <c r="AX25" s="268"/>
    </row>
    <row r="26" spans="1:50" ht="25.5" customHeight="1" thickBot="1" x14ac:dyDescent="0.2">
      <c r="A26" s="279"/>
      <c r="B26" s="280"/>
      <c r="C26" s="280"/>
      <c r="D26" s="280"/>
      <c r="E26" s="280"/>
      <c r="F26" s="281"/>
      <c r="G26" s="107" t="s">
        <v>18</v>
      </c>
      <c r="H26" s="108"/>
      <c r="I26" s="108"/>
      <c r="J26" s="108"/>
      <c r="K26" s="108"/>
      <c r="L26" s="108"/>
      <c r="M26" s="108"/>
      <c r="N26" s="108"/>
      <c r="O26" s="109"/>
      <c r="P26" s="305">
        <f>AK13</f>
        <v>205</v>
      </c>
      <c r="Q26" s="306"/>
      <c r="R26" s="306"/>
      <c r="S26" s="306"/>
      <c r="T26" s="306"/>
      <c r="U26" s="306"/>
      <c r="V26" s="307"/>
      <c r="W26" s="305">
        <f>AR13</f>
        <v>205</v>
      </c>
      <c r="X26" s="306"/>
      <c r="Y26" s="306"/>
      <c r="Z26" s="306"/>
      <c r="AA26" s="306"/>
      <c r="AB26" s="306"/>
      <c r="AC26" s="307"/>
      <c r="AD26" s="267"/>
      <c r="AE26" s="267"/>
      <c r="AF26" s="267"/>
      <c r="AG26" s="267"/>
      <c r="AH26" s="267"/>
      <c r="AI26" s="267"/>
      <c r="AJ26" s="267"/>
      <c r="AK26" s="267"/>
      <c r="AL26" s="267"/>
      <c r="AM26" s="267"/>
      <c r="AN26" s="267"/>
      <c r="AO26" s="267"/>
      <c r="AP26" s="267"/>
      <c r="AQ26" s="267"/>
      <c r="AR26" s="267"/>
      <c r="AS26" s="267"/>
      <c r="AT26" s="267"/>
      <c r="AU26" s="267"/>
      <c r="AV26" s="267"/>
      <c r="AW26" s="267"/>
      <c r="AX26" s="268"/>
    </row>
    <row r="27" spans="1:50" ht="47.25" customHeight="1" x14ac:dyDescent="0.15">
      <c r="A27" s="308" t="s">
        <v>564</v>
      </c>
      <c r="B27" s="309"/>
      <c r="C27" s="309"/>
      <c r="D27" s="309"/>
      <c r="E27" s="309"/>
      <c r="F27" s="310"/>
      <c r="G27" s="287" t="s">
        <v>690</v>
      </c>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9"/>
    </row>
    <row r="28" spans="1:50" ht="31.5" customHeight="1" x14ac:dyDescent="0.15">
      <c r="A28" s="311" t="s">
        <v>565</v>
      </c>
      <c r="B28" s="292"/>
      <c r="C28" s="292"/>
      <c r="D28" s="292"/>
      <c r="E28" s="292"/>
      <c r="F28" s="293"/>
      <c r="G28" s="313" t="s">
        <v>558</v>
      </c>
      <c r="H28" s="314"/>
      <c r="I28" s="314"/>
      <c r="J28" s="314"/>
      <c r="K28" s="314"/>
      <c r="L28" s="314"/>
      <c r="M28" s="314"/>
      <c r="N28" s="314"/>
      <c r="O28" s="314"/>
      <c r="P28" s="315" t="s">
        <v>557</v>
      </c>
      <c r="Q28" s="314"/>
      <c r="R28" s="314"/>
      <c r="S28" s="314"/>
      <c r="T28" s="314"/>
      <c r="U28" s="314"/>
      <c r="V28" s="314"/>
      <c r="W28" s="314"/>
      <c r="X28" s="316"/>
      <c r="Y28" s="317"/>
      <c r="Z28" s="318"/>
      <c r="AA28" s="319"/>
      <c r="AB28" s="364" t="s">
        <v>11</v>
      </c>
      <c r="AC28" s="364"/>
      <c r="AD28" s="364"/>
      <c r="AE28" s="365" t="s">
        <v>402</v>
      </c>
      <c r="AF28" s="366"/>
      <c r="AG28" s="366"/>
      <c r="AH28" s="367"/>
      <c r="AI28" s="365" t="s">
        <v>554</v>
      </c>
      <c r="AJ28" s="366"/>
      <c r="AK28" s="366"/>
      <c r="AL28" s="367"/>
      <c r="AM28" s="365" t="s">
        <v>370</v>
      </c>
      <c r="AN28" s="366"/>
      <c r="AO28" s="366"/>
      <c r="AP28" s="367"/>
      <c r="AQ28" s="373" t="s">
        <v>401</v>
      </c>
      <c r="AR28" s="374"/>
      <c r="AS28" s="374"/>
      <c r="AT28" s="375"/>
      <c r="AU28" s="373" t="s">
        <v>576</v>
      </c>
      <c r="AV28" s="374"/>
      <c r="AW28" s="374"/>
      <c r="AX28" s="376"/>
    </row>
    <row r="29" spans="1:50" ht="23.25" customHeight="1" x14ac:dyDescent="0.15">
      <c r="A29" s="311"/>
      <c r="B29" s="292"/>
      <c r="C29" s="292"/>
      <c r="D29" s="292"/>
      <c r="E29" s="292"/>
      <c r="F29" s="293"/>
      <c r="G29" s="320" t="s">
        <v>692</v>
      </c>
      <c r="H29" s="321"/>
      <c r="I29" s="321"/>
      <c r="J29" s="321"/>
      <c r="K29" s="321"/>
      <c r="L29" s="321"/>
      <c r="M29" s="321"/>
      <c r="N29" s="321"/>
      <c r="O29" s="321"/>
      <c r="P29" s="324" t="s">
        <v>693</v>
      </c>
      <c r="Q29" s="325"/>
      <c r="R29" s="325"/>
      <c r="S29" s="325"/>
      <c r="T29" s="325"/>
      <c r="U29" s="325"/>
      <c r="V29" s="325"/>
      <c r="W29" s="325"/>
      <c r="X29" s="326"/>
      <c r="Y29" s="330" t="s">
        <v>52</v>
      </c>
      <c r="Z29" s="331"/>
      <c r="AA29" s="332"/>
      <c r="AB29" s="333" t="s">
        <v>606</v>
      </c>
      <c r="AC29" s="333"/>
      <c r="AD29" s="333"/>
      <c r="AE29" s="334">
        <v>2</v>
      </c>
      <c r="AF29" s="334"/>
      <c r="AG29" s="334"/>
      <c r="AH29" s="334"/>
      <c r="AI29" s="334">
        <v>2</v>
      </c>
      <c r="AJ29" s="334"/>
      <c r="AK29" s="334"/>
      <c r="AL29" s="334"/>
      <c r="AM29" s="334">
        <v>2</v>
      </c>
      <c r="AN29" s="334"/>
      <c r="AO29" s="334"/>
      <c r="AP29" s="334"/>
      <c r="AQ29" s="361" t="s">
        <v>723</v>
      </c>
      <c r="AR29" s="334"/>
      <c r="AS29" s="334"/>
      <c r="AT29" s="334"/>
      <c r="AU29" s="352" t="s">
        <v>723</v>
      </c>
      <c r="AV29" s="368"/>
      <c r="AW29" s="368"/>
      <c r="AX29" s="369"/>
    </row>
    <row r="30" spans="1:50" ht="23.25" customHeight="1" x14ac:dyDescent="0.15">
      <c r="A30" s="312"/>
      <c r="B30" s="295"/>
      <c r="C30" s="295"/>
      <c r="D30" s="295"/>
      <c r="E30" s="295"/>
      <c r="F30" s="296"/>
      <c r="G30" s="322"/>
      <c r="H30" s="323"/>
      <c r="I30" s="323"/>
      <c r="J30" s="323"/>
      <c r="K30" s="323"/>
      <c r="L30" s="323"/>
      <c r="M30" s="323"/>
      <c r="N30" s="323"/>
      <c r="O30" s="323"/>
      <c r="P30" s="327"/>
      <c r="Q30" s="328"/>
      <c r="R30" s="328"/>
      <c r="S30" s="328"/>
      <c r="T30" s="328"/>
      <c r="U30" s="328"/>
      <c r="V30" s="328"/>
      <c r="W30" s="328"/>
      <c r="X30" s="329"/>
      <c r="Y30" s="370" t="s">
        <v>53</v>
      </c>
      <c r="Z30" s="371"/>
      <c r="AA30" s="372"/>
      <c r="AB30" s="333" t="s">
        <v>606</v>
      </c>
      <c r="AC30" s="333"/>
      <c r="AD30" s="333"/>
      <c r="AE30" s="334">
        <v>2</v>
      </c>
      <c r="AF30" s="334"/>
      <c r="AG30" s="334"/>
      <c r="AH30" s="334"/>
      <c r="AI30" s="334">
        <v>2</v>
      </c>
      <c r="AJ30" s="334"/>
      <c r="AK30" s="334"/>
      <c r="AL30" s="334"/>
      <c r="AM30" s="334">
        <v>2</v>
      </c>
      <c r="AN30" s="334"/>
      <c r="AO30" s="334"/>
      <c r="AP30" s="334"/>
      <c r="AQ30" s="334">
        <v>2</v>
      </c>
      <c r="AR30" s="334"/>
      <c r="AS30" s="334"/>
      <c r="AT30" s="334"/>
      <c r="AU30" s="352">
        <v>2</v>
      </c>
      <c r="AV30" s="368"/>
      <c r="AW30" s="368"/>
      <c r="AX30" s="369"/>
    </row>
    <row r="31" spans="1:50" ht="23.25" customHeight="1" x14ac:dyDescent="0.15">
      <c r="A31" s="394" t="s">
        <v>566</v>
      </c>
      <c r="B31" s="395"/>
      <c r="C31" s="395"/>
      <c r="D31" s="395"/>
      <c r="E31" s="395"/>
      <c r="F31" s="396"/>
      <c r="G31" s="205" t="s">
        <v>567</v>
      </c>
      <c r="H31" s="205"/>
      <c r="I31" s="205"/>
      <c r="J31" s="205"/>
      <c r="K31" s="205"/>
      <c r="L31" s="205"/>
      <c r="M31" s="205"/>
      <c r="N31" s="205"/>
      <c r="O31" s="205"/>
      <c r="P31" s="205"/>
      <c r="Q31" s="205"/>
      <c r="R31" s="205"/>
      <c r="S31" s="205"/>
      <c r="T31" s="205"/>
      <c r="U31" s="205"/>
      <c r="V31" s="205"/>
      <c r="W31" s="205"/>
      <c r="X31" s="234"/>
      <c r="Y31" s="402"/>
      <c r="Z31" s="403"/>
      <c r="AA31" s="404"/>
      <c r="AB31" s="204" t="s">
        <v>11</v>
      </c>
      <c r="AC31" s="205"/>
      <c r="AD31" s="234"/>
      <c r="AE31" s="204" t="s">
        <v>402</v>
      </c>
      <c r="AF31" s="205"/>
      <c r="AG31" s="205"/>
      <c r="AH31" s="234"/>
      <c r="AI31" s="204" t="s">
        <v>554</v>
      </c>
      <c r="AJ31" s="205"/>
      <c r="AK31" s="205"/>
      <c r="AL31" s="234"/>
      <c r="AM31" s="204" t="s">
        <v>370</v>
      </c>
      <c r="AN31" s="205"/>
      <c r="AO31" s="205"/>
      <c r="AP31" s="234"/>
      <c r="AQ31" s="378" t="s">
        <v>577</v>
      </c>
      <c r="AR31" s="379"/>
      <c r="AS31" s="379"/>
      <c r="AT31" s="379"/>
      <c r="AU31" s="379"/>
      <c r="AV31" s="379"/>
      <c r="AW31" s="379"/>
      <c r="AX31" s="380"/>
    </row>
    <row r="32" spans="1:50" ht="23.25" customHeight="1" x14ac:dyDescent="0.15">
      <c r="A32" s="397"/>
      <c r="B32" s="398"/>
      <c r="C32" s="398"/>
      <c r="D32" s="398"/>
      <c r="E32" s="398"/>
      <c r="F32" s="399"/>
      <c r="G32" s="357" t="s">
        <v>611</v>
      </c>
      <c r="H32" s="358"/>
      <c r="I32" s="358"/>
      <c r="J32" s="358"/>
      <c r="K32" s="358"/>
      <c r="L32" s="358"/>
      <c r="M32" s="358"/>
      <c r="N32" s="358"/>
      <c r="O32" s="358"/>
      <c r="P32" s="358"/>
      <c r="Q32" s="358"/>
      <c r="R32" s="358"/>
      <c r="S32" s="358"/>
      <c r="T32" s="358"/>
      <c r="U32" s="358"/>
      <c r="V32" s="358"/>
      <c r="W32" s="358"/>
      <c r="X32" s="358"/>
      <c r="Y32" s="381" t="s">
        <v>566</v>
      </c>
      <c r="Z32" s="382"/>
      <c r="AA32" s="383"/>
      <c r="AB32" s="384" t="s">
        <v>612</v>
      </c>
      <c r="AC32" s="385"/>
      <c r="AD32" s="386"/>
      <c r="AE32" s="361">
        <v>20</v>
      </c>
      <c r="AF32" s="361"/>
      <c r="AG32" s="361"/>
      <c r="AH32" s="361"/>
      <c r="AI32" s="361">
        <v>27</v>
      </c>
      <c r="AJ32" s="361"/>
      <c r="AK32" s="361"/>
      <c r="AL32" s="361"/>
      <c r="AM32" s="361">
        <v>29</v>
      </c>
      <c r="AN32" s="361"/>
      <c r="AO32" s="361"/>
      <c r="AP32" s="361"/>
      <c r="AQ32" s="352">
        <v>46</v>
      </c>
      <c r="AR32" s="335"/>
      <c r="AS32" s="335"/>
      <c r="AT32" s="335"/>
      <c r="AU32" s="335"/>
      <c r="AV32" s="335"/>
      <c r="AW32" s="335"/>
      <c r="AX32" s="336"/>
    </row>
    <row r="33" spans="1:60" ht="46.5" customHeight="1" x14ac:dyDescent="0.15">
      <c r="A33" s="400"/>
      <c r="B33" s="190"/>
      <c r="C33" s="190"/>
      <c r="D33" s="190"/>
      <c r="E33" s="190"/>
      <c r="F33" s="401"/>
      <c r="G33" s="359"/>
      <c r="H33" s="360"/>
      <c r="I33" s="360"/>
      <c r="J33" s="360"/>
      <c r="K33" s="360"/>
      <c r="L33" s="360"/>
      <c r="M33" s="360"/>
      <c r="N33" s="360"/>
      <c r="O33" s="360"/>
      <c r="P33" s="360"/>
      <c r="Q33" s="360"/>
      <c r="R33" s="360"/>
      <c r="S33" s="360"/>
      <c r="T33" s="360"/>
      <c r="U33" s="360"/>
      <c r="V33" s="360"/>
      <c r="W33" s="360"/>
      <c r="X33" s="360"/>
      <c r="Y33" s="348" t="s">
        <v>568</v>
      </c>
      <c r="Z33" s="362"/>
      <c r="AA33" s="363"/>
      <c r="AB33" s="405" t="s">
        <v>613</v>
      </c>
      <c r="AC33" s="406"/>
      <c r="AD33" s="407"/>
      <c r="AE33" s="387" t="s">
        <v>614</v>
      </c>
      <c r="AF33" s="387"/>
      <c r="AG33" s="387"/>
      <c r="AH33" s="387"/>
      <c r="AI33" s="387" t="s">
        <v>615</v>
      </c>
      <c r="AJ33" s="387"/>
      <c r="AK33" s="387"/>
      <c r="AL33" s="387"/>
      <c r="AM33" s="387" t="s">
        <v>667</v>
      </c>
      <c r="AN33" s="387"/>
      <c r="AO33" s="387"/>
      <c r="AP33" s="387"/>
      <c r="AQ33" s="387" t="s">
        <v>722</v>
      </c>
      <c r="AR33" s="387"/>
      <c r="AS33" s="387"/>
      <c r="AT33" s="387"/>
      <c r="AU33" s="387"/>
      <c r="AV33" s="387"/>
      <c r="AW33" s="387"/>
      <c r="AX33" s="388"/>
    </row>
    <row r="34" spans="1:60" ht="18.75" customHeight="1" x14ac:dyDescent="0.15">
      <c r="A34" s="421" t="s">
        <v>227</v>
      </c>
      <c r="B34" s="422"/>
      <c r="C34" s="422"/>
      <c r="D34" s="422"/>
      <c r="E34" s="422"/>
      <c r="F34" s="423"/>
      <c r="G34" s="431" t="s">
        <v>140</v>
      </c>
      <c r="H34" s="297"/>
      <c r="I34" s="297"/>
      <c r="J34" s="297"/>
      <c r="K34" s="297"/>
      <c r="L34" s="297"/>
      <c r="M34" s="297"/>
      <c r="N34" s="297"/>
      <c r="O34" s="298"/>
      <c r="P34" s="301" t="s">
        <v>56</v>
      </c>
      <c r="Q34" s="297"/>
      <c r="R34" s="297"/>
      <c r="S34" s="297"/>
      <c r="T34" s="297"/>
      <c r="U34" s="297"/>
      <c r="V34" s="297"/>
      <c r="W34" s="297"/>
      <c r="X34" s="298"/>
      <c r="Y34" s="433"/>
      <c r="Z34" s="434"/>
      <c r="AA34" s="435"/>
      <c r="AB34" s="439" t="s">
        <v>11</v>
      </c>
      <c r="AC34" s="440"/>
      <c r="AD34" s="441"/>
      <c r="AE34" s="439" t="s">
        <v>402</v>
      </c>
      <c r="AF34" s="440"/>
      <c r="AG34" s="440"/>
      <c r="AH34" s="441"/>
      <c r="AI34" s="444" t="s">
        <v>554</v>
      </c>
      <c r="AJ34" s="444"/>
      <c r="AK34" s="444"/>
      <c r="AL34" s="439"/>
      <c r="AM34" s="444" t="s">
        <v>370</v>
      </c>
      <c r="AN34" s="444"/>
      <c r="AO34" s="444"/>
      <c r="AP34" s="439"/>
      <c r="AQ34" s="408" t="s">
        <v>178</v>
      </c>
      <c r="AR34" s="409"/>
      <c r="AS34" s="409"/>
      <c r="AT34" s="410"/>
      <c r="AU34" s="297" t="s">
        <v>129</v>
      </c>
      <c r="AV34" s="297"/>
      <c r="AW34" s="297"/>
      <c r="AX34" s="302"/>
    </row>
    <row r="35" spans="1:60" ht="18.75" customHeight="1" x14ac:dyDescent="0.15">
      <c r="A35" s="424"/>
      <c r="B35" s="425"/>
      <c r="C35" s="425"/>
      <c r="D35" s="425"/>
      <c r="E35" s="425"/>
      <c r="F35" s="426"/>
      <c r="G35" s="432"/>
      <c r="H35" s="299"/>
      <c r="I35" s="299"/>
      <c r="J35" s="299"/>
      <c r="K35" s="299"/>
      <c r="L35" s="299"/>
      <c r="M35" s="299"/>
      <c r="N35" s="299"/>
      <c r="O35" s="300"/>
      <c r="P35" s="303"/>
      <c r="Q35" s="299"/>
      <c r="R35" s="299"/>
      <c r="S35" s="299"/>
      <c r="T35" s="299"/>
      <c r="U35" s="299"/>
      <c r="V35" s="299"/>
      <c r="W35" s="299"/>
      <c r="X35" s="300"/>
      <c r="Y35" s="436"/>
      <c r="Z35" s="437"/>
      <c r="AA35" s="438"/>
      <c r="AB35" s="365"/>
      <c r="AC35" s="442"/>
      <c r="AD35" s="443"/>
      <c r="AE35" s="365"/>
      <c r="AF35" s="442"/>
      <c r="AG35" s="442"/>
      <c r="AH35" s="443"/>
      <c r="AI35" s="445"/>
      <c r="AJ35" s="445"/>
      <c r="AK35" s="445"/>
      <c r="AL35" s="365"/>
      <c r="AM35" s="445"/>
      <c r="AN35" s="445"/>
      <c r="AO35" s="445"/>
      <c r="AP35" s="365"/>
      <c r="AQ35" s="389"/>
      <c r="AR35" s="390"/>
      <c r="AS35" s="391" t="s">
        <v>179</v>
      </c>
      <c r="AT35" s="392"/>
      <c r="AU35" s="393"/>
      <c r="AV35" s="393"/>
      <c r="AW35" s="299" t="s">
        <v>167</v>
      </c>
      <c r="AX35" s="304"/>
    </row>
    <row r="36" spans="1:60" ht="23.25" customHeight="1" x14ac:dyDescent="0.15">
      <c r="A36" s="427"/>
      <c r="B36" s="425"/>
      <c r="C36" s="425"/>
      <c r="D36" s="425"/>
      <c r="E36" s="425"/>
      <c r="F36" s="426"/>
      <c r="G36" s="337" t="s">
        <v>596</v>
      </c>
      <c r="H36" s="338"/>
      <c r="I36" s="338"/>
      <c r="J36" s="338"/>
      <c r="K36" s="338"/>
      <c r="L36" s="338"/>
      <c r="M36" s="338"/>
      <c r="N36" s="338"/>
      <c r="O36" s="339"/>
      <c r="P36" s="121" t="s">
        <v>596</v>
      </c>
      <c r="Q36" s="121"/>
      <c r="R36" s="121"/>
      <c r="S36" s="121"/>
      <c r="T36" s="121"/>
      <c r="U36" s="121"/>
      <c r="V36" s="121"/>
      <c r="W36" s="121"/>
      <c r="X36" s="122"/>
      <c r="Y36" s="348" t="s">
        <v>12</v>
      </c>
      <c r="Z36" s="349"/>
      <c r="AA36" s="350"/>
      <c r="AB36" s="351" t="s">
        <v>602</v>
      </c>
      <c r="AC36" s="351"/>
      <c r="AD36" s="351"/>
      <c r="AE36" s="352" t="s">
        <v>598</v>
      </c>
      <c r="AF36" s="335"/>
      <c r="AG36" s="335"/>
      <c r="AH36" s="335"/>
      <c r="AI36" s="352" t="s">
        <v>598</v>
      </c>
      <c r="AJ36" s="335"/>
      <c r="AK36" s="335"/>
      <c r="AL36" s="335"/>
      <c r="AM36" s="352" t="s">
        <v>598</v>
      </c>
      <c r="AN36" s="335"/>
      <c r="AO36" s="335"/>
      <c r="AP36" s="335"/>
      <c r="AQ36" s="354" t="s">
        <v>598</v>
      </c>
      <c r="AR36" s="355"/>
      <c r="AS36" s="355"/>
      <c r="AT36" s="356"/>
      <c r="AU36" s="335" t="s">
        <v>598</v>
      </c>
      <c r="AV36" s="335"/>
      <c r="AW36" s="335"/>
      <c r="AX36" s="336"/>
    </row>
    <row r="37" spans="1:60" ht="23.25" customHeight="1" x14ac:dyDescent="0.15">
      <c r="A37" s="428"/>
      <c r="B37" s="429"/>
      <c r="C37" s="429"/>
      <c r="D37" s="429"/>
      <c r="E37" s="429"/>
      <c r="F37" s="430"/>
      <c r="G37" s="340"/>
      <c r="H37" s="341"/>
      <c r="I37" s="341"/>
      <c r="J37" s="341"/>
      <c r="K37" s="341"/>
      <c r="L37" s="341"/>
      <c r="M37" s="341"/>
      <c r="N37" s="341"/>
      <c r="O37" s="342"/>
      <c r="P37" s="346"/>
      <c r="Q37" s="346"/>
      <c r="R37" s="346"/>
      <c r="S37" s="346"/>
      <c r="T37" s="346"/>
      <c r="U37" s="346"/>
      <c r="V37" s="346"/>
      <c r="W37" s="346"/>
      <c r="X37" s="347"/>
      <c r="Y37" s="204" t="s">
        <v>51</v>
      </c>
      <c r="Z37" s="205"/>
      <c r="AA37" s="234"/>
      <c r="AB37" s="446" t="s">
        <v>602</v>
      </c>
      <c r="AC37" s="446"/>
      <c r="AD37" s="446"/>
      <c r="AE37" s="352" t="s">
        <v>598</v>
      </c>
      <c r="AF37" s="335"/>
      <c r="AG37" s="335"/>
      <c r="AH37" s="335"/>
      <c r="AI37" s="352" t="s">
        <v>598</v>
      </c>
      <c r="AJ37" s="335"/>
      <c r="AK37" s="335"/>
      <c r="AL37" s="335"/>
      <c r="AM37" s="352" t="s">
        <v>598</v>
      </c>
      <c r="AN37" s="335"/>
      <c r="AO37" s="335"/>
      <c r="AP37" s="335"/>
      <c r="AQ37" s="354" t="s">
        <v>598</v>
      </c>
      <c r="AR37" s="355"/>
      <c r="AS37" s="355"/>
      <c r="AT37" s="356"/>
      <c r="AU37" s="335" t="s">
        <v>598</v>
      </c>
      <c r="AV37" s="335"/>
      <c r="AW37" s="335"/>
      <c r="AX37" s="336"/>
    </row>
    <row r="38" spans="1:60" ht="23.25" customHeight="1" x14ac:dyDescent="0.15">
      <c r="A38" s="427"/>
      <c r="B38" s="425"/>
      <c r="C38" s="425"/>
      <c r="D38" s="425"/>
      <c r="E38" s="425"/>
      <c r="F38" s="426"/>
      <c r="G38" s="343"/>
      <c r="H38" s="344"/>
      <c r="I38" s="344"/>
      <c r="J38" s="344"/>
      <c r="K38" s="344"/>
      <c r="L38" s="344"/>
      <c r="M38" s="344"/>
      <c r="N38" s="344"/>
      <c r="O38" s="345"/>
      <c r="P38" s="124"/>
      <c r="Q38" s="124"/>
      <c r="R38" s="124"/>
      <c r="S38" s="124"/>
      <c r="T38" s="124"/>
      <c r="U38" s="124"/>
      <c r="V38" s="124"/>
      <c r="W38" s="124"/>
      <c r="X38" s="125"/>
      <c r="Y38" s="204" t="s">
        <v>13</v>
      </c>
      <c r="Z38" s="205"/>
      <c r="AA38" s="234"/>
      <c r="AB38" s="353" t="s">
        <v>14</v>
      </c>
      <c r="AC38" s="353"/>
      <c r="AD38" s="353"/>
      <c r="AE38" s="352" t="s">
        <v>598</v>
      </c>
      <c r="AF38" s="335"/>
      <c r="AG38" s="335"/>
      <c r="AH38" s="335"/>
      <c r="AI38" s="352" t="s">
        <v>598</v>
      </c>
      <c r="AJ38" s="335"/>
      <c r="AK38" s="335"/>
      <c r="AL38" s="335"/>
      <c r="AM38" s="352" t="s">
        <v>598</v>
      </c>
      <c r="AN38" s="335"/>
      <c r="AO38" s="335"/>
      <c r="AP38" s="335"/>
      <c r="AQ38" s="354" t="s">
        <v>598</v>
      </c>
      <c r="AR38" s="355"/>
      <c r="AS38" s="355"/>
      <c r="AT38" s="356"/>
      <c r="AU38" s="335" t="s">
        <v>598</v>
      </c>
      <c r="AV38" s="335"/>
      <c r="AW38" s="335"/>
      <c r="AX38" s="336"/>
    </row>
    <row r="39" spans="1:60" ht="23.25" customHeight="1" x14ac:dyDescent="0.15">
      <c r="A39" s="414" t="s">
        <v>247</v>
      </c>
      <c r="B39" s="447"/>
      <c r="C39" s="447"/>
      <c r="D39" s="447"/>
      <c r="E39" s="447"/>
      <c r="F39" s="448"/>
      <c r="G39" s="449" t="s">
        <v>603</v>
      </c>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1"/>
    </row>
    <row r="40" spans="1:60" ht="23.25" customHeight="1" x14ac:dyDescent="0.15">
      <c r="A40" s="312"/>
      <c r="B40" s="295"/>
      <c r="C40" s="295"/>
      <c r="D40" s="295"/>
      <c r="E40" s="295"/>
      <c r="F40" s="296"/>
      <c r="G40" s="452"/>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c r="AN40" s="453"/>
      <c r="AO40" s="453"/>
      <c r="AP40" s="453"/>
      <c r="AQ40" s="453"/>
      <c r="AR40" s="453"/>
      <c r="AS40" s="453"/>
      <c r="AT40" s="453"/>
      <c r="AU40" s="453"/>
      <c r="AV40" s="453"/>
      <c r="AW40" s="453"/>
      <c r="AX40" s="454"/>
    </row>
    <row r="41" spans="1:60" ht="18.75" customHeight="1" x14ac:dyDescent="0.15">
      <c r="A41" s="710" t="s">
        <v>559</v>
      </c>
      <c r="B41" s="291" t="s">
        <v>560</v>
      </c>
      <c r="C41" s="292"/>
      <c r="D41" s="292"/>
      <c r="E41" s="292"/>
      <c r="F41" s="293"/>
      <c r="G41" s="297" t="s">
        <v>561</v>
      </c>
      <c r="H41" s="297"/>
      <c r="I41" s="297"/>
      <c r="J41" s="297"/>
      <c r="K41" s="297"/>
      <c r="L41" s="297"/>
      <c r="M41" s="297"/>
      <c r="N41" s="297"/>
      <c r="O41" s="297"/>
      <c r="P41" s="297"/>
      <c r="Q41" s="297"/>
      <c r="R41" s="297"/>
      <c r="S41" s="297"/>
      <c r="T41" s="297"/>
      <c r="U41" s="297"/>
      <c r="V41" s="297"/>
      <c r="W41" s="297"/>
      <c r="X41" s="297"/>
      <c r="Y41" s="297"/>
      <c r="Z41" s="297"/>
      <c r="AA41" s="298"/>
      <c r="AB41" s="301" t="s">
        <v>578</v>
      </c>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302"/>
      <c r="AY41">
        <f>COUNTA($G$43)</f>
        <v>1</v>
      </c>
    </row>
    <row r="42" spans="1:60" ht="22.5" customHeight="1" x14ac:dyDescent="0.15">
      <c r="A42" s="290"/>
      <c r="B42" s="291"/>
      <c r="C42" s="292"/>
      <c r="D42" s="292"/>
      <c r="E42" s="292"/>
      <c r="F42" s="293"/>
      <c r="G42" s="299"/>
      <c r="H42" s="299"/>
      <c r="I42" s="299"/>
      <c r="J42" s="299"/>
      <c r="K42" s="299"/>
      <c r="L42" s="299"/>
      <c r="M42" s="299"/>
      <c r="N42" s="299"/>
      <c r="O42" s="299"/>
      <c r="P42" s="299"/>
      <c r="Q42" s="299"/>
      <c r="R42" s="299"/>
      <c r="S42" s="299"/>
      <c r="T42" s="299"/>
      <c r="U42" s="299"/>
      <c r="V42" s="299"/>
      <c r="W42" s="299"/>
      <c r="X42" s="299"/>
      <c r="Y42" s="299"/>
      <c r="Z42" s="299"/>
      <c r="AA42" s="300"/>
      <c r="AB42" s="303"/>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304"/>
      <c r="AY42">
        <f t="shared" ref="AY42:AY50" si="0">$AY$41</f>
        <v>1</v>
      </c>
    </row>
    <row r="43" spans="1:60" ht="22.5" customHeight="1" x14ac:dyDescent="0.15">
      <c r="A43" s="290"/>
      <c r="B43" s="291"/>
      <c r="C43" s="292"/>
      <c r="D43" s="292"/>
      <c r="E43" s="292"/>
      <c r="F43" s="293"/>
      <c r="G43" s="455" t="s">
        <v>635</v>
      </c>
      <c r="H43" s="455"/>
      <c r="I43" s="455"/>
      <c r="J43" s="455"/>
      <c r="K43" s="455"/>
      <c r="L43" s="455"/>
      <c r="M43" s="455"/>
      <c r="N43" s="455"/>
      <c r="O43" s="455"/>
      <c r="P43" s="455"/>
      <c r="Q43" s="455"/>
      <c r="R43" s="455"/>
      <c r="S43" s="455"/>
      <c r="T43" s="455"/>
      <c r="U43" s="455"/>
      <c r="V43" s="455"/>
      <c r="W43" s="455"/>
      <c r="X43" s="455"/>
      <c r="Y43" s="455"/>
      <c r="Z43" s="455"/>
      <c r="AA43" s="456"/>
      <c r="AB43" s="461" t="s">
        <v>717</v>
      </c>
      <c r="AC43" s="455"/>
      <c r="AD43" s="455"/>
      <c r="AE43" s="455"/>
      <c r="AF43" s="455"/>
      <c r="AG43" s="455"/>
      <c r="AH43" s="455"/>
      <c r="AI43" s="455"/>
      <c r="AJ43" s="455"/>
      <c r="AK43" s="455"/>
      <c r="AL43" s="455"/>
      <c r="AM43" s="455"/>
      <c r="AN43" s="455"/>
      <c r="AO43" s="455"/>
      <c r="AP43" s="455"/>
      <c r="AQ43" s="455"/>
      <c r="AR43" s="455"/>
      <c r="AS43" s="455"/>
      <c r="AT43" s="455"/>
      <c r="AU43" s="455"/>
      <c r="AV43" s="455"/>
      <c r="AW43" s="455"/>
      <c r="AX43" s="462"/>
      <c r="AY43">
        <f t="shared" si="0"/>
        <v>1</v>
      </c>
    </row>
    <row r="44" spans="1:60" ht="22.5" customHeight="1" x14ac:dyDescent="0.15">
      <c r="A44" s="290"/>
      <c r="B44" s="291"/>
      <c r="C44" s="292"/>
      <c r="D44" s="292"/>
      <c r="E44" s="292"/>
      <c r="F44" s="293"/>
      <c r="G44" s="457"/>
      <c r="H44" s="457"/>
      <c r="I44" s="457"/>
      <c r="J44" s="457"/>
      <c r="K44" s="457"/>
      <c r="L44" s="457"/>
      <c r="M44" s="457"/>
      <c r="N44" s="457"/>
      <c r="O44" s="457"/>
      <c r="P44" s="457"/>
      <c r="Q44" s="457"/>
      <c r="R44" s="457"/>
      <c r="S44" s="457"/>
      <c r="T44" s="457"/>
      <c r="U44" s="457"/>
      <c r="V44" s="457"/>
      <c r="W44" s="457"/>
      <c r="X44" s="457"/>
      <c r="Y44" s="457"/>
      <c r="Z44" s="457"/>
      <c r="AA44" s="458"/>
      <c r="AB44" s="463"/>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64"/>
      <c r="AY44">
        <f t="shared" si="0"/>
        <v>1</v>
      </c>
    </row>
    <row r="45" spans="1:60" ht="19.5" customHeight="1" x14ac:dyDescent="0.15">
      <c r="A45" s="290"/>
      <c r="B45" s="294"/>
      <c r="C45" s="295"/>
      <c r="D45" s="295"/>
      <c r="E45" s="295"/>
      <c r="F45" s="296"/>
      <c r="G45" s="459"/>
      <c r="H45" s="459"/>
      <c r="I45" s="459"/>
      <c r="J45" s="459"/>
      <c r="K45" s="459"/>
      <c r="L45" s="459"/>
      <c r="M45" s="459"/>
      <c r="N45" s="459"/>
      <c r="O45" s="459"/>
      <c r="P45" s="459"/>
      <c r="Q45" s="459"/>
      <c r="R45" s="459"/>
      <c r="S45" s="459"/>
      <c r="T45" s="459"/>
      <c r="U45" s="459"/>
      <c r="V45" s="459"/>
      <c r="W45" s="459"/>
      <c r="X45" s="459"/>
      <c r="Y45" s="459"/>
      <c r="Z45" s="459"/>
      <c r="AA45" s="460"/>
      <c r="AB45" s="465"/>
      <c r="AC45" s="459"/>
      <c r="AD45" s="459"/>
      <c r="AE45" s="457"/>
      <c r="AF45" s="457"/>
      <c r="AG45" s="457"/>
      <c r="AH45" s="457"/>
      <c r="AI45" s="457"/>
      <c r="AJ45" s="457"/>
      <c r="AK45" s="457"/>
      <c r="AL45" s="457"/>
      <c r="AM45" s="457"/>
      <c r="AN45" s="457"/>
      <c r="AO45" s="457"/>
      <c r="AP45" s="457"/>
      <c r="AQ45" s="457"/>
      <c r="AR45" s="457"/>
      <c r="AS45" s="457"/>
      <c r="AT45" s="457"/>
      <c r="AU45" s="459"/>
      <c r="AV45" s="459"/>
      <c r="AW45" s="459"/>
      <c r="AX45" s="466"/>
      <c r="AY45">
        <f t="shared" si="0"/>
        <v>1</v>
      </c>
    </row>
    <row r="46" spans="1:60" ht="18.75" customHeight="1" x14ac:dyDescent="0.15">
      <c r="A46" s="290"/>
      <c r="B46" s="493" t="s">
        <v>139</v>
      </c>
      <c r="C46" s="447"/>
      <c r="D46" s="447"/>
      <c r="E46" s="447"/>
      <c r="F46" s="448"/>
      <c r="G46" s="715" t="s">
        <v>57</v>
      </c>
      <c r="H46" s="415"/>
      <c r="I46" s="415"/>
      <c r="J46" s="415"/>
      <c r="K46" s="415"/>
      <c r="L46" s="415"/>
      <c r="M46" s="415"/>
      <c r="N46" s="415"/>
      <c r="O46" s="716"/>
      <c r="P46" s="717" t="s">
        <v>59</v>
      </c>
      <c r="Q46" s="415"/>
      <c r="R46" s="415"/>
      <c r="S46" s="415"/>
      <c r="T46" s="415"/>
      <c r="U46" s="415"/>
      <c r="V46" s="415"/>
      <c r="W46" s="415"/>
      <c r="X46" s="716"/>
      <c r="Y46" s="718"/>
      <c r="Z46" s="719"/>
      <c r="AA46" s="720"/>
      <c r="AB46" s="721" t="s">
        <v>11</v>
      </c>
      <c r="AC46" s="722"/>
      <c r="AD46" s="723"/>
      <c r="AE46" s="377" t="s">
        <v>402</v>
      </c>
      <c r="AF46" s="377"/>
      <c r="AG46" s="377"/>
      <c r="AH46" s="377"/>
      <c r="AI46" s="377" t="s">
        <v>554</v>
      </c>
      <c r="AJ46" s="377"/>
      <c r="AK46" s="377"/>
      <c r="AL46" s="377"/>
      <c r="AM46" s="377" t="s">
        <v>370</v>
      </c>
      <c r="AN46" s="377"/>
      <c r="AO46" s="377"/>
      <c r="AP46" s="377"/>
      <c r="AQ46" s="724" t="s">
        <v>178</v>
      </c>
      <c r="AR46" s="725"/>
      <c r="AS46" s="725"/>
      <c r="AT46" s="726"/>
      <c r="AU46" s="727" t="s">
        <v>129</v>
      </c>
      <c r="AV46" s="727"/>
      <c r="AW46" s="727"/>
      <c r="AX46" s="728"/>
      <c r="AY46">
        <f t="shared" si="0"/>
        <v>1</v>
      </c>
      <c r="AZ46" s="10"/>
      <c r="BA46" s="10"/>
      <c r="BB46" s="10"/>
      <c r="BC46" s="10"/>
    </row>
    <row r="47" spans="1:60" ht="18.75" customHeight="1" x14ac:dyDescent="0.15">
      <c r="A47" s="290"/>
      <c r="B47" s="291"/>
      <c r="C47" s="292"/>
      <c r="D47" s="292"/>
      <c r="E47" s="292"/>
      <c r="F47" s="293"/>
      <c r="G47" s="432"/>
      <c r="H47" s="299"/>
      <c r="I47" s="299"/>
      <c r="J47" s="299"/>
      <c r="K47" s="299"/>
      <c r="L47" s="299"/>
      <c r="M47" s="299"/>
      <c r="N47" s="299"/>
      <c r="O47" s="300"/>
      <c r="P47" s="303"/>
      <c r="Q47" s="299"/>
      <c r="R47" s="299"/>
      <c r="S47" s="299"/>
      <c r="T47" s="299"/>
      <c r="U47" s="299"/>
      <c r="V47" s="299"/>
      <c r="W47" s="299"/>
      <c r="X47" s="300"/>
      <c r="Y47" s="718"/>
      <c r="Z47" s="719"/>
      <c r="AA47" s="720"/>
      <c r="AB47" s="365"/>
      <c r="AC47" s="442"/>
      <c r="AD47" s="443"/>
      <c r="AE47" s="377"/>
      <c r="AF47" s="377"/>
      <c r="AG47" s="377"/>
      <c r="AH47" s="377"/>
      <c r="AI47" s="377"/>
      <c r="AJ47" s="377"/>
      <c r="AK47" s="377"/>
      <c r="AL47" s="377"/>
      <c r="AM47" s="377"/>
      <c r="AN47" s="377"/>
      <c r="AO47" s="377"/>
      <c r="AP47" s="377"/>
      <c r="AQ47" s="729" t="s">
        <v>636</v>
      </c>
      <c r="AR47" s="393"/>
      <c r="AS47" s="391" t="s">
        <v>179</v>
      </c>
      <c r="AT47" s="392"/>
      <c r="AU47" s="393">
        <v>13</v>
      </c>
      <c r="AV47" s="393"/>
      <c r="AW47" s="299" t="s">
        <v>167</v>
      </c>
      <c r="AX47" s="304"/>
      <c r="AY47">
        <f t="shared" si="0"/>
        <v>1</v>
      </c>
      <c r="AZ47" s="10"/>
      <c r="BA47" s="10"/>
      <c r="BB47" s="10"/>
      <c r="BC47" s="10"/>
      <c r="BD47" s="10"/>
      <c r="BE47" s="10"/>
      <c r="BF47" s="10"/>
      <c r="BG47" s="10"/>
      <c r="BH47" s="10"/>
    </row>
    <row r="48" spans="1:60" ht="23.25" customHeight="1" x14ac:dyDescent="0.15">
      <c r="A48" s="290"/>
      <c r="B48" s="291"/>
      <c r="C48" s="292"/>
      <c r="D48" s="292"/>
      <c r="E48" s="292"/>
      <c r="F48" s="293"/>
      <c r="G48" s="120" t="s">
        <v>604</v>
      </c>
      <c r="H48" s="121"/>
      <c r="I48" s="121"/>
      <c r="J48" s="121"/>
      <c r="K48" s="121"/>
      <c r="L48" s="121"/>
      <c r="M48" s="121"/>
      <c r="N48" s="121"/>
      <c r="O48" s="122"/>
      <c r="P48" s="121" t="s">
        <v>605</v>
      </c>
      <c r="Q48" s="731"/>
      <c r="R48" s="731"/>
      <c r="S48" s="731"/>
      <c r="T48" s="731"/>
      <c r="U48" s="731"/>
      <c r="V48" s="731"/>
      <c r="W48" s="731"/>
      <c r="X48" s="732"/>
      <c r="Y48" s="737" t="s">
        <v>58</v>
      </c>
      <c r="Z48" s="738"/>
      <c r="AA48" s="739"/>
      <c r="AB48" s="351" t="s">
        <v>606</v>
      </c>
      <c r="AC48" s="351"/>
      <c r="AD48" s="351"/>
      <c r="AE48" s="352">
        <v>2</v>
      </c>
      <c r="AF48" s="335"/>
      <c r="AG48" s="335"/>
      <c r="AH48" s="335"/>
      <c r="AI48" s="352">
        <v>2</v>
      </c>
      <c r="AJ48" s="335"/>
      <c r="AK48" s="335"/>
      <c r="AL48" s="335"/>
      <c r="AM48" s="352">
        <v>2</v>
      </c>
      <c r="AN48" s="335"/>
      <c r="AO48" s="335"/>
      <c r="AP48" s="335"/>
      <c r="AQ48" s="354" t="s">
        <v>636</v>
      </c>
      <c r="AR48" s="355"/>
      <c r="AS48" s="355"/>
      <c r="AT48" s="356"/>
      <c r="AU48" s="335" t="s">
        <v>636</v>
      </c>
      <c r="AV48" s="335"/>
      <c r="AW48" s="335"/>
      <c r="AX48" s="336"/>
      <c r="AY48">
        <f t="shared" si="0"/>
        <v>1</v>
      </c>
    </row>
    <row r="49" spans="1:60" ht="23.25" customHeight="1" x14ac:dyDescent="0.15">
      <c r="A49" s="290"/>
      <c r="B49" s="291"/>
      <c r="C49" s="292"/>
      <c r="D49" s="292"/>
      <c r="E49" s="292"/>
      <c r="F49" s="293"/>
      <c r="G49" s="730"/>
      <c r="H49" s="346"/>
      <c r="I49" s="346"/>
      <c r="J49" s="346"/>
      <c r="K49" s="346"/>
      <c r="L49" s="346"/>
      <c r="M49" s="346"/>
      <c r="N49" s="346"/>
      <c r="O49" s="347"/>
      <c r="P49" s="733"/>
      <c r="Q49" s="733"/>
      <c r="R49" s="733"/>
      <c r="S49" s="733"/>
      <c r="T49" s="733"/>
      <c r="U49" s="733"/>
      <c r="V49" s="733"/>
      <c r="W49" s="733"/>
      <c r="X49" s="734"/>
      <c r="Y49" s="711" t="s">
        <v>51</v>
      </c>
      <c r="Z49" s="617"/>
      <c r="AA49" s="618"/>
      <c r="AB49" s="446" t="s">
        <v>606</v>
      </c>
      <c r="AC49" s="446"/>
      <c r="AD49" s="446"/>
      <c r="AE49" s="352">
        <v>2</v>
      </c>
      <c r="AF49" s="335"/>
      <c r="AG49" s="335"/>
      <c r="AH49" s="335"/>
      <c r="AI49" s="352">
        <v>2</v>
      </c>
      <c r="AJ49" s="335"/>
      <c r="AK49" s="335"/>
      <c r="AL49" s="335"/>
      <c r="AM49" s="352">
        <v>2</v>
      </c>
      <c r="AN49" s="335"/>
      <c r="AO49" s="335"/>
      <c r="AP49" s="335"/>
      <c r="AQ49" s="354" t="s">
        <v>636</v>
      </c>
      <c r="AR49" s="355"/>
      <c r="AS49" s="355"/>
      <c r="AT49" s="356"/>
      <c r="AU49" s="335" t="s">
        <v>636</v>
      </c>
      <c r="AV49" s="335"/>
      <c r="AW49" s="335"/>
      <c r="AX49" s="336"/>
      <c r="AY49">
        <f t="shared" si="0"/>
        <v>1</v>
      </c>
      <c r="AZ49" s="10"/>
      <c r="BA49" s="10"/>
      <c r="BB49" s="10"/>
      <c r="BC49" s="10"/>
    </row>
    <row r="50" spans="1:60" ht="23.25" customHeight="1" thickBot="1" x14ac:dyDescent="0.2">
      <c r="A50" s="290"/>
      <c r="B50" s="291"/>
      <c r="C50" s="292"/>
      <c r="D50" s="292"/>
      <c r="E50" s="292"/>
      <c r="F50" s="293"/>
      <c r="G50" s="123"/>
      <c r="H50" s="124"/>
      <c r="I50" s="124"/>
      <c r="J50" s="124"/>
      <c r="K50" s="124"/>
      <c r="L50" s="124"/>
      <c r="M50" s="124"/>
      <c r="N50" s="124"/>
      <c r="O50" s="125"/>
      <c r="P50" s="735"/>
      <c r="Q50" s="735"/>
      <c r="R50" s="735"/>
      <c r="S50" s="735"/>
      <c r="T50" s="735"/>
      <c r="U50" s="735"/>
      <c r="V50" s="735"/>
      <c r="W50" s="735"/>
      <c r="X50" s="736"/>
      <c r="Y50" s="711" t="s">
        <v>13</v>
      </c>
      <c r="Z50" s="617"/>
      <c r="AA50" s="618"/>
      <c r="AB50" s="712" t="s">
        <v>14</v>
      </c>
      <c r="AC50" s="712"/>
      <c r="AD50" s="712"/>
      <c r="AE50" s="713">
        <v>100</v>
      </c>
      <c r="AF50" s="714"/>
      <c r="AG50" s="714"/>
      <c r="AH50" s="714"/>
      <c r="AI50" s="713">
        <v>100</v>
      </c>
      <c r="AJ50" s="714"/>
      <c r="AK50" s="714"/>
      <c r="AL50" s="714"/>
      <c r="AM50" s="713">
        <v>100</v>
      </c>
      <c r="AN50" s="714"/>
      <c r="AO50" s="714"/>
      <c r="AP50" s="714"/>
      <c r="AQ50" s="354" t="s">
        <v>636</v>
      </c>
      <c r="AR50" s="355"/>
      <c r="AS50" s="355"/>
      <c r="AT50" s="356"/>
      <c r="AU50" s="335" t="s">
        <v>636</v>
      </c>
      <c r="AV50" s="335"/>
      <c r="AW50" s="335"/>
      <c r="AX50" s="336"/>
      <c r="AY50">
        <f t="shared" si="0"/>
        <v>1</v>
      </c>
      <c r="AZ50" s="10"/>
      <c r="BA50" s="10"/>
      <c r="BB50" s="10"/>
      <c r="BC50" s="10"/>
      <c r="BD50" s="10"/>
      <c r="BE50" s="10"/>
      <c r="BF50" s="10"/>
      <c r="BG50" s="10"/>
      <c r="BH50" s="10"/>
    </row>
    <row r="51" spans="1:60" ht="47.25" customHeight="1" x14ac:dyDescent="0.15">
      <c r="A51" s="308" t="s">
        <v>564</v>
      </c>
      <c r="B51" s="309"/>
      <c r="C51" s="309"/>
      <c r="D51" s="309"/>
      <c r="E51" s="309"/>
      <c r="F51" s="310"/>
      <c r="G51" s="287" t="s">
        <v>691</v>
      </c>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9"/>
      <c r="AY51">
        <f>COUNTA($G$51)</f>
        <v>1</v>
      </c>
    </row>
    <row r="52" spans="1:60" ht="31.5" customHeight="1" x14ac:dyDescent="0.15">
      <c r="A52" s="311" t="s">
        <v>565</v>
      </c>
      <c r="B52" s="292"/>
      <c r="C52" s="292"/>
      <c r="D52" s="292"/>
      <c r="E52" s="292"/>
      <c r="F52" s="293"/>
      <c r="G52" s="313" t="s">
        <v>558</v>
      </c>
      <c r="H52" s="314"/>
      <c r="I52" s="314"/>
      <c r="J52" s="314"/>
      <c r="K52" s="314"/>
      <c r="L52" s="314"/>
      <c r="M52" s="314"/>
      <c r="N52" s="314"/>
      <c r="O52" s="314"/>
      <c r="P52" s="315" t="s">
        <v>557</v>
      </c>
      <c r="Q52" s="314"/>
      <c r="R52" s="314"/>
      <c r="S52" s="314"/>
      <c r="T52" s="314"/>
      <c r="U52" s="314"/>
      <c r="V52" s="314"/>
      <c r="W52" s="314"/>
      <c r="X52" s="316"/>
      <c r="Y52" s="317"/>
      <c r="Z52" s="318"/>
      <c r="AA52" s="319"/>
      <c r="AB52" s="364" t="s">
        <v>11</v>
      </c>
      <c r="AC52" s="364"/>
      <c r="AD52" s="364"/>
      <c r="AE52" s="365" t="s">
        <v>402</v>
      </c>
      <c r="AF52" s="366"/>
      <c r="AG52" s="366"/>
      <c r="AH52" s="367"/>
      <c r="AI52" s="365" t="s">
        <v>554</v>
      </c>
      <c r="AJ52" s="366"/>
      <c r="AK52" s="366"/>
      <c r="AL52" s="367"/>
      <c r="AM52" s="365" t="s">
        <v>370</v>
      </c>
      <c r="AN52" s="366"/>
      <c r="AO52" s="366"/>
      <c r="AP52" s="367"/>
      <c r="AQ52" s="373" t="s">
        <v>401</v>
      </c>
      <c r="AR52" s="374"/>
      <c r="AS52" s="374"/>
      <c r="AT52" s="375"/>
      <c r="AU52" s="373" t="s">
        <v>576</v>
      </c>
      <c r="AV52" s="374"/>
      <c r="AW52" s="374"/>
      <c r="AX52" s="376"/>
      <c r="AY52">
        <f>COUNTA($G$53)</f>
        <v>1</v>
      </c>
    </row>
    <row r="53" spans="1:60" ht="23.25" customHeight="1" x14ac:dyDescent="0.15">
      <c r="A53" s="311"/>
      <c r="B53" s="292"/>
      <c r="C53" s="292"/>
      <c r="D53" s="292"/>
      <c r="E53" s="292"/>
      <c r="F53" s="293"/>
      <c r="G53" s="320" t="s">
        <v>649</v>
      </c>
      <c r="H53" s="321"/>
      <c r="I53" s="321"/>
      <c r="J53" s="321"/>
      <c r="K53" s="321"/>
      <c r="L53" s="321"/>
      <c r="M53" s="321"/>
      <c r="N53" s="321"/>
      <c r="O53" s="321"/>
      <c r="P53" s="324" t="s">
        <v>694</v>
      </c>
      <c r="Q53" s="325"/>
      <c r="R53" s="325"/>
      <c r="S53" s="325"/>
      <c r="T53" s="325"/>
      <c r="U53" s="325"/>
      <c r="V53" s="325"/>
      <c r="W53" s="325"/>
      <c r="X53" s="326"/>
      <c r="Y53" s="330" t="s">
        <v>52</v>
      </c>
      <c r="Z53" s="331"/>
      <c r="AA53" s="332"/>
      <c r="AB53" s="333" t="s">
        <v>609</v>
      </c>
      <c r="AC53" s="333"/>
      <c r="AD53" s="333"/>
      <c r="AE53" s="334">
        <v>3</v>
      </c>
      <c r="AF53" s="334"/>
      <c r="AG53" s="334"/>
      <c r="AH53" s="334"/>
      <c r="AI53" s="334">
        <v>3</v>
      </c>
      <c r="AJ53" s="334"/>
      <c r="AK53" s="334"/>
      <c r="AL53" s="334"/>
      <c r="AM53" s="334">
        <v>3</v>
      </c>
      <c r="AN53" s="334"/>
      <c r="AO53" s="334"/>
      <c r="AP53" s="334"/>
      <c r="AQ53" s="361" t="s">
        <v>723</v>
      </c>
      <c r="AR53" s="334"/>
      <c r="AS53" s="334"/>
      <c r="AT53" s="334"/>
      <c r="AU53" s="352" t="s">
        <v>636</v>
      </c>
      <c r="AV53" s="368"/>
      <c r="AW53" s="368"/>
      <c r="AX53" s="369"/>
      <c r="AY53">
        <f>$AY$52</f>
        <v>1</v>
      </c>
    </row>
    <row r="54" spans="1:60" ht="23.25" customHeight="1" x14ac:dyDescent="0.15">
      <c r="A54" s="312"/>
      <c r="B54" s="295"/>
      <c r="C54" s="295"/>
      <c r="D54" s="295"/>
      <c r="E54" s="295"/>
      <c r="F54" s="296"/>
      <c r="G54" s="322"/>
      <c r="H54" s="323"/>
      <c r="I54" s="323"/>
      <c r="J54" s="323"/>
      <c r="K54" s="323"/>
      <c r="L54" s="323"/>
      <c r="M54" s="323"/>
      <c r="N54" s="323"/>
      <c r="O54" s="323"/>
      <c r="P54" s="327"/>
      <c r="Q54" s="328"/>
      <c r="R54" s="328"/>
      <c r="S54" s="328"/>
      <c r="T54" s="328"/>
      <c r="U54" s="328"/>
      <c r="V54" s="328"/>
      <c r="W54" s="328"/>
      <c r="X54" s="329"/>
      <c r="Y54" s="370" t="s">
        <v>53</v>
      </c>
      <c r="Z54" s="371"/>
      <c r="AA54" s="372"/>
      <c r="AB54" s="333" t="s">
        <v>609</v>
      </c>
      <c r="AC54" s="333"/>
      <c r="AD54" s="333"/>
      <c r="AE54" s="334">
        <v>3</v>
      </c>
      <c r="AF54" s="334"/>
      <c r="AG54" s="334"/>
      <c r="AH54" s="334"/>
      <c r="AI54" s="334">
        <v>3</v>
      </c>
      <c r="AJ54" s="334"/>
      <c r="AK54" s="334"/>
      <c r="AL54" s="334"/>
      <c r="AM54" s="334">
        <v>3</v>
      </c>
      <c r="AN54" s="334"/>
      <c r="AO54" s="334"/>
      <c r="AP54" s="334"/>
      <c r="AQ54" s="361">
        <v>3</v>
      </c>
      <c r="AR54" s="334"/>
      <c r="AS54" s="334"/>
      <c r="AT54" s="334"/>
      <c r="AU54" s="352">
        <v>3</v>
      </c>
      <c r="AV54" s="368"/>
      <c r="AW54" s="368"/>
      <c r="AX54" s="369"/>
      <c r="AY54">
        <f>$AY$52</f>
        <v>1</v>
      </c>
    </row>
    <row r="55" spans="1:60" ht="23.25" customHeight="1" x14ac:dyDescent="0.15">
      <c r="A55" s="394" t="s">
        <v>566</v>
      </c>
      <c r="B55" s="395"/>
      <c r="C55" s="395"/>
      <c r="D55" s="395"/>
      <c r="E55" s="395"/>
      <c r="F55" s="396"/>
      <c r="G55" s="205" t="s">
        <v>567</v>
      </c>
      <c r="H55" s="205"/>
      <c r="I55" s="205"/>
      <c r="J55" s="205"/>
      <c r="K55" s="205"/>
      <c r="L55" s="205"/>
      <c r="M55" s="205"/>
      <c r="N55" s="205"/>
      <c r="O55" s="205"/>
      <c r="P55" s="205"/>
      <c r="Q55" s="205"/>
      <c r="R55" s="205"/>
      <c r="S55" s="205"/>
      <c r="T55" s="205"/>
      <c r="U55" s="205"/>
      <c r="V55" s="205"/>
      <c r="W55" s="205"/>
      <c r="X55" s="234"/>
      <c r="Y55" s="402"/>
      <c r="Z55" s="403"/>
      <c r="AA55" s="404"/>
      <c r="AB55" s="204" t="s">
        <v>11</v>
      </c>
      <c r="AC55" s="205"/>
      <c r="AD55" s="234"/>
      <c r="AE55" s="377" t="s">
        <v>402</v>
      </c>
      <c r="AF55" s="377"/>
      <c r="AG55" s="377"/>
      <c r="AH55" s="377"/>
      <c r="AI55" s="377" t="s">
        <v>554</v>
      </c>
      <c r="AJ55" s="377"/>
      <c r="AK55" s="377"/>
      <c r="AL55" s="377"/>
      <c r="AM55" s="377" t="s">
        <v>370</v>
      </c>
      <c r="AN55" s="377"/>
      <c r="AO55" s="377"/>
      <c r="AP55" s="377"/>
      <c r="AQ55" s="378" t="s">
        <v>577</v>
      </c>
      <c r="AR55" s="379"/>
      <c r="AS55" s="379"/>
      <c r="AT55" s="379"/>
      <c r="AU55" s="379"/>
      <c r="AV55" s="379"/>
      <c r="AW55" s="379"/>
      <c r="AX55" s="380"/>
      <c r="AY55">
        <f>IF(SUBSTITUTE(SUBSTITUTE($G$56,"／",""),"　","")="",0,1)</f>
        <v>1</v>
      </c>
    </row>
    <row r="56" spans="1:60" ht="23.25" customHeight="1" x14ac:dyDescent="0.15">
      <c r="A56" s="397"/>
      <c r="B56" s="398"/>
      <c r="C56" s="398"/>
      <c r="D56" s="398"/>
      <c r="E56" s="398"/>
      <c r="F56" s="399"/>
      <c r="G56" s="357" t="s">
        <v>616</v>
      </c>
      <c r="H56" s="358"/>
      <c r="I56" s="358"/>
      <c r="J56" s="358"/>
      <c r="K56" s="358"/>
      <c r="L56" s="358"/>
      <c r="M56" s="358"/>
      <c r="N56" s="358"/>
      <c r="O56" s="358"/>
      <c r="P56" s="358"/>
      <c r="Q56" s="358"/>
      <c r="R56" s="358"/>
      <c r="S56" s="358"/>
      <c r="T56" s="358"/>
      <c r="U56" s="358"/>
      <c r="V56" s="358"/>
      <c r="W56" s="358"/>
      <c r="X56" s="358"/>
      <c r="Y56" s="381" t="s">
        <v>566</v>
      </c>
      <c r="Z56" s="382"/>
      <c r="AA56" s="383"/>
      <c r="AB56" s="384" t="s">
        <v>612</v>
      </c>
      <c r="AC56" s="385"/>
      <c r="AD56" s="386"/>
      <c r="AE56" s="361">
        <v>11</v>
      </c>
      <c r="AF56" s="361"/>
      <c r="AG56" s="361"/>
      <c r="AH56" s="361"/>
      <c r="AI56" s="361">
        <v>9</v>
      </c>
      <c r="AJ56" s="361"/>
      <c r="AK56" s="361"/>
      <c r="AL56" s="361"/>
      <c r="AM56" s="361">
        <v>8</v>
      </c>
      <c r="AN56" s="361"/>
      <c r="AO56" s="361"/>
      <c r="AP56" s="361"/>
      <c r="AQ56" s="352">
        <v>19</v>
      </c>
      <c r="AR56" s="335"/>
      <c r="AS56" s="335"/>
      <c r="AT56" s="335"/>
      <c r="AU56" s="335"/>
      <c r="AV56" s="335"/>
      <c r="AW56" s="335"/>
      <c r="AX56" s="336"/>
      <c r="AY56">
        <f>$AY$55</f>
        <v>1</v>
      </c>
    </row>
    <row r="57" spans="1:60" ht="75.75" customHeight="1" x14ac:dyDescent="0.15">
      <c r="A57" s="400"/>
      <c r="B57" s="190"/>
      <c r="C57" s="190"/>
      <c r="D57" s="190"/>
      <c r="E57" s="190"/>
      <c r="F57" s="401"/>
      <c r="G57" s="359"/>
      <c r="H57" s="360"/>
      <c r="I57" s="360"/>
      <c r="J57" s="360"/>
      <c r="K57" s="360"/>
      <c r="L57" s="360"/>
      <c r="M57" s="360"/>
      <c r="N57" s="360"/>
      <c r="O57" s="360"/>
      <c r="P57" s="360"/>
      <c r="Q57" s="360"/>
      <c r="R57" s="360"/>
      <c r="S57" s="360"/>
      <c r="T57" s="360"/>
      <c r="U57" s="360"/>
      <c r="V57" s="360"/>
      <c r="W57" s="360"/>
      <c r="X57" s="360"/>
      <c r="Y57" s="348" t="s">
        <v>568</v>
      </c>
      <c r="Z57" s="362"/>
      <c r="AA57" s="363"/>
      <c r="AB57" s="405" t="s">
        <v>613</v>
      </c>
      <c r="AC57" s="406"/>
      <c r="AD57" s="407"/>
      <c r="AE57" s="387" t="s">
        <v>617</v>
      </c>
      <c r="AF57" s="387"/>
      <c r="AG57" s="387"/>
      <c r="AH57" s="387"/>
      <c r="AI57" s="387" t="s">
        <v>618</v>
      </c>
      <c r="AJ57" s="387"/>
      <c r="AK57" s="387"/>
      <c r="AL57" s="387"/>
      <c r="AM57" s="387" t="s">
        <v>634</v>
      </c>
      <c r="AN57" s="387"/>
      <c r="AO57" s="387"/>
      <c r="AP57" s="387"/>
      <c r="AQ57" s="387" t="s">
        <v>724</v>
      </c>
      <c r="AR57" s="387"/>
      <c r="AS57" s="387"/>
      <c r="AT57" s="387"/>
      <c r="AU57" s="387"/>
      <c r="AV57" s="387"/>
      <c r="AW57" s="387"/>
      <c r="AX57" s="388"/>
      <c r="AY57">
        <f>$AY$55</f>
        <v>1</v>
      </c>
    </row>
    <row r="58" spans="1:60" ht="18.75" customHeight="1" x14ac:dyDescent="0.15">
      <c r="A58" s="290" t="s">
        <v>559</v>
      </c>
      <c r="B58" s="291" t="s">
        <v>560</v>
      </c>
      <c r="C58" s="292"/>
      <c r="D58" s="292"/>
      <c r="E58" s="292"/>
      <c r="F58" s="293"/>
      <c r="G58" s="297" t="s">
        <v>561</v>
      </c>
      <c r="H58" s="297"/>
      <c r="I58" s="297"/>
      <c r="J58" s="297"/>
      <c r="K58" s="297"/>
      <c r="L58" s="297"/>
      <c r="M58" s="297"/>
      <c r="N58" s="297"/>
      <c r="O58" s="297"/>
      <c r="P58" s="297"/>
      <c r="Q58" s="297"/>
      <c r="R58" s="297"/>
      <c r="S58" s="297"/>
      <c r="T58" s="297"/>
      <c r="U58" s="297"/>
      <c r="V58" s="297"/>
      <c r="W58" s="297"/>
      <c r="X58" s="297"/>
      <c r="Y58" s="297"/>
      <c r="Z58" s="297"/>
      <c r="AA58" s="298"/>
      <c r="AB58" s="301" t="s">
        <v>578</v>
      </c>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302"/>
      <c r="AY58">
        <f>COUNTA($G$60)</f>
        <v>1</v>
      </c>
    </row>
    <row r="59" spans="1:60" ht="22.5" customHeight="1" x14ac:dyDescent="0.15">
      <c r="A59" s="290"/>
      <c r="B59" s="291"/>
      <c r="C59" s="292"/>
      <c r="D59" s="292"/>
      <c r="E59" s="292"/>
      <c r="F59" s="293"/>
      <c r="G59" s="299"/>
      <c r="H59" s="299"/>
      <c r="I59" s="299"/>
      <c r="J59" s="299"/>
      <c r="K59" s="299"/>
      <c r="L59" s="299"/>
      <c r="M59" s="299"/>
      <c r="N59" s="299"/>
      <c r="O59" s="299"/>
      <c r="P59" s="299"/>
      <c r="Q59" s="299"/>
      <c r="R59" s="299"/>
      <c r="S59" s="299"/>
      <c r="T59" s="299"/>
      <c r="U59" s="299"/>
      <c r="V59" s="299"/>
      <c r="W59" s="299"/>
      <c r="X59" s="299"/>
      <c r="Y59" s="299"/>
      <c r="Z59" s="299"/>
      <c r="AA59" s="300"/>
      <c r="AB59" s="303"/>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304"/>
      <c r="AY59">
        <f t="shared" ref="AY59:AY67" si="1">$AY$58</f>
        <v>1</v>
      </c>
    </row>
    <row r="60" spans="1:60" ht="22.5" customHeight="1" x14ac:dyDescent="0.15">
      <c r="A60" s="290"/>
      <c r="B60" s="291"/>
      <c r="C60" s="292"/>
      <c r="D60" s="292"/>
      <c r="E60" s="292"/>
      <c r="F60" s="293"/>
      <c r="G60" s="455" t="s">
        <v>695</v>
      </c>
      <c r="H60" s="455"/>
      <c r="I60" s="455"/>
      <c r="J60" s="455"/>
      <c r="K60" s="455"/>
      <c r="L60" s="455"/>
      <c r="M60" s="455"/>
      <c r="N60" s="455"/>
      <c r="O60" s="455"/>
      <c r="P60" s="455"/>
      <c r="Q60" s="455"/>
      <c r="R60" s="455"/>
      <c r="S60" s="455"/>
      <c r="T60" s="455"/>
      <c r="U60" s="455"/>
      <c r="V60" s="455"/>
      <c r="W60" s="455"/>
      <c r="X60" s="455"/>
      <c r="Y60" s="455"/>
      <c r="Z60" s="455"/>
      <c r="AA60" s="456"/>
      <c r="AB60" s="461" t="s">
        <v>718</v>
      </c>
      <c r="AC60" s="455"/>
      <c r="AD60" s="455"/>
      <c r="AE60" s="455"/>
      <c r="AF60" s="455"/>
      <c r="AG60" s="455"/>
      <c r="AH60" s="455"/>
      <c r="AI60" s="455"/>
      <c r="AJ60" s="455"/>
      <c r="AK60" s="455"/>
      <c r="AL60" s="455"/>
      <c r="AM60" s="455"/>
      <c r="AN60" s="455"/>
      <c r="AO60" s="455"/>
      <c r="AP60" s="455"/>
      <c r="AQ60" s="455"/>
      <c r="AR60" s="455"/>
      <c r="AS60" s="455"/>
      <c r="AT60" s="455"/>
      <c r="AU60" s="455"/>
      <c r="AV60" s="455"/>
      <c r="AW60" s="455"/>
      <c r="AX60" s="462"/>
      <c r="AY60">
        <f t="shared" si="1"/>
        <v>1</v>
      </c>
    </row>
    <row r="61" spans="1:60" ht="22.5" customHeight="1" x14ac:dyDescent="0.15">
      <c r="A61" s="290"/>
      <c r="B61" s="291"/>
      <c r="C61" s="292"/>
      <c r="D61" s="292"/>
      <c r="E61" s="292"/>
      <c r="F61" s="293"/>
      <c r="G61" s="457"/>
      <c r="H61" s="457"/>
      <c r="I61" s="457"/>
      <c r="J61" s="457"/>
      <c r="K61" s="457"/>
      <c r="L61" s="457"/>
      <c r="M61" s="457"/>
      <c r="N61" s="457"/>
      <c r="O61" s="457"/>
      <c r="P61" s="457"/>
      <c r="Q61" s="457"/>
      <c r="R61" s="457"/>
      <c r="S61" s="457"/>
      <c r="T61" s="457"/>
      <c r="U61" s="457"/>
      <c r="V61" s="457"/>
      <c r="W61" s="457"/>
      <c r="X61" s="457"/>
      <c r="Y61" s="457"/>
      <c r="Z61" s="457"/>
      <c r="AA61" s="458"/>
      <c r="AB61" s="463"/>
      <c r="AC61" s="457"/>
      <c r="AD61" s="457"/>
      <c r="AE61" s="457"/>
      <c r="AF61" s="457"/>
      <c r="AG61" s="457"/>
      <c r="AH61" s="457"/>
      <c r="AI61" s="457"/>
      <c r="AJ61" s="457"/>
      <c r="AK61" s="457"/>
      <c r="AL61" s="457"/>
      <c r="AM61" s="457"/>
      <c r="AN61" s="457"/>
      <c r="AO61" s="457"/>
      <c r="AP61" s="457"/>
      <c r="AQ61" s="457"/>
      <c r="AR61" s="457"/>
      <c r="AS61" s="457"/>
      <c r="AT61" s="457"/>
      <c r="AU61" s="457"/>
      <c r="AV61" s="457"/>
      <c r="AW61" s="457"/>
      <c r="AX61" s="464"/>
      <c r="AY61">
        <f t="shared" si="1"/>
        <v>1</v>
      </c>
    </row>
    <row r="62" spans="1:60" ht="19.5" customHeight="1" x14ac:dyDescent="0.15">
      <c r="A62" s="290"/>
      <c r="B62" s="294"/>
      <c r="C62" s="295"/>
      <c r="D62" s="295"/>
      <c r="E62" s="295"/>
      <c r="F62" s="296"/>
      <c r="G62" s="459"/>
      <c r="H62" s="459"/>
      <c r="I62" s="459"/>
      <c r="J62" s="459"/>
      <c r="K62" s="459"/>
      <c r="L62" s="459"/>
      <c r="M62" s="459"/>
      <c r="N62" s="459"/>
      <c r="O62" s="459"/>
      <c r="P62" s="459"/>
      <c r="Q62" s="459"/>
      <c r="R62" s="459"/>
      <c r="S62" s="459"/>
      <c r="T62" s="459"/>
      <c r="U62" s="459"/>
      <c r="V62" s="459"/>
      <c r="W62" s="459"/>
      <c r="X62" s="459"/>
      <c r="Y62" s="459"/>
      <c r="Z62" s="459"/>
      <c r="AA62" s="460"/>
      <c r="AB62" s="465"/>
      <c r="AC62" s="459"/>
      <c r="AD62" s="459"/>
      <c r="AE62" s="457"/>
      <c r="AF62" s="457"/>
      <c r="AG62" s="457"/>
      <c r="AH62" s="457"/>
      <c r="AI62" s="457"/>
      <c r="AJ62" s="457"/>
      <c r="AK62" s="457"/>
      <c r="AL62" s="457"/>
      <c r="AM62" s="457"/>
      <c r="AN62" s="457"/>
      <c r="AO62" s="457"/>
      <c r="AP62" s="457"/>
      <c r="AQ62" s="457"/>
      <c r="AR62" s="457"/>
      <c r="AS62" s="457"/>
      <c r="AT62" s="457"/>
      <c r="AU62" s="459"/>
      <c r="AV62" s="459"/>
      <c r="AW62" s="459"/>
      <c r="AX62" s="466"/>
      <c r="AY62">
        <f t="shared" si="1"/>
        <v>1</v>
      </c>
    </row>
    <row r="63" spans="1:60" ht="18.75" customHeight="1" x14ac:dyDescent="0.15">
      <c r="A63" s="290"/>
      <c r="B63" s="493" t="s">
        <v>139</v>
      </c>
      <c r="C63" s="447"/>
      <c r="D63" s="447"/>
      <c r="E63" s="447"/>
      <c r="F63" s="448"/>
      <c r="G63" s="715" t="s">
        <v>57</v>
      </c>
      <c r="H63" s="415"/>
      <c r="I63" s="415"/>
      <c r="J63" s="415"/>
      <c r="K63" s="415"/>
      <c r="L63" s="415"/>
      <c r="M63" s="415"/>
      <c r="N63" s="415"/>
      <c r="O63" s="716"/>
      <c r="P63" s="717" t="s">
        <v>59</v>
      </c>
      <c r="Q63" s="415"/>
      <c r="R63" s="415"/>
      <c r="S63" s="415"/>
      <c r="T63" s="415"/>
      <c r="U63" s="415"/>
      <c r="V63" s="415"/>
      <c r="W63" s="415"/>
      <c r="X63" s="716"/>
      <c r="Y63" s="718"/>
      <c r="Z63" s="719"/>
      <c r="AA63" s="720"/>
      <c r="AB63" s="721" t="s">
        <v>11</v>
      </c>
      <c r="AC63" s="722"/>
      <c r="AD63" s="723"/>
      <c r="AE63" s="377" t="s">
        <v>402</v>
      </c>
      <c r="AF63" s="377"/>
      <c r="AG63" s="377"/>
      <c r="AH63" s="377"/>
      <c r="AI63" s="377" t="s">
        <v>554</v>
      </c>
      <c r="AJ63" s="377"/>
      <c r="AK63" s="377"/>
      <c r="AL63" s="377"/>
      <c r="AM63" s="377" t="s">
        <v>370</v>
      </c>
      <c r="AN63" s="377"/>
      <c r="AO63" s="377"/>
      <c r="AP63" s="377"/>
      <c r="AQ63" s="724" t="s">
        <v>178</v>
      </c>
      <c r="AR63" s="725"/>
      <c r="AS63" s="725"/>
      <c r="AT63" s="726"/>
      <c r="AU63" s="727" t="s">
        <v>129</v>
      </c>
      <c r="AV63" s="727"/>
      <c r="AW63" s="727"/>
      <c r="AX63" s="728"/>
      <c r="AY63">
        <f t="shared" si="1"/>
        <v>1</v>
      </c>
      <c r="AZ63" s="10"/>
      <c r="BA63" s="10"/>
      <c r="BB63" s="10"/>
      <c r="BC63" s="10"/>
    </row>
    <row r="64" spans="1:60" ht="18.75" customHeight="1" x14ac:dyDescent="0.15">
      <c r="A64" s="290"/>
      <c r="B64" s="291"/>
      <c r="C64" s="292"/>
      <c r="D64" s="292"/>
      <c r="E64" s="292"/>
      <c r="F64" s="293"/>
      <c r="G64" s="432"/>
      <c r="H64" s="299"/>
      <c r="I64" s="299"/>
      <c r="J64" s="299"/>
      <c r="K64" s="299"/>
      <c r="L64" s="299"/>
      <c r="M64" s="299"/>
      <c r="N64" s="299"/>
      <c r="O64" s="300"/>
      <c r="P64" s="303"/>
      <c r="Q64" s="299"/>
      <c r="R64" s="299"/>
      <c r="S64" s="299"/>
      <c r="T64" s="299"/>
      <c r="U64" s="299"/>
      <c r="V64" s="299"/>
      <c r="W64" s="299"/>
      <c r="X64" s="300"/>
      <c r="Y64" s="718"/>
      <c r="Z64" s="719"/>
      <c r="AA64" s="720"/>
      <c r="AB64" s="365"/>
      <c r="AC64" s="442"/>
      <c r="AD64" s="443"/>
      <c r="AE64" s="377"/>
      <c r="AF64" s="377"/>
      <c r="AG64" s="377"/>
      <c r="AH64" s="377"/>
      <c r="AI64" s="377"/>
      <c r="AJ64" s="377"/>
      <c r="AK64" s="377"/>
      <c r="AL64" s="377"/>
      <c r="AM64" s="377"/>
      <c r="AN64" s="377"/>
      <c r="AO64" s="377"/>
      <c r="AP64" s="377"/>
      <c r="AQ64" s="729" t="s">
        <v>636</v>
      </c>
      <c r="AR64" s="393"/>
      <c r="AS64" s="391" t="s">
        <v>179</v>
      </c>
      <c r="AT64" s="392"/>
      <c r="AU64" s="393">
        <v>13</v>
      </c>
      <c r="AV64" s="393"/>
      <c r="AW64" s="299" t="s">
        <v>167</v>
      </c>
      <c r="AX64" s="304"/>
      <c r="AY64">
        <f t="shared" si="1"/>
        <v>1</v>
      </c>
      <c r="AZ64" s="10"/>
      <c r="BA64" s="10"/>
      <c r="BB64" s="10"/>
      <c r="BC64" s="10"/>
      <c r="BD64" s="10"/>
      <c r="BE64" s="10"/>
      <c r="BF64" s="10"/>
      <c r="BG64" s="10"/>
      <c r="BH64" s="10"/>
    </row>
    <row r="65" spans="1:60" ht="23.25" customHeight="1" x14ac:dyDescent="0.15">
      <c r="A65" s="290"/>
      <c r="B65" s="291"/>
      <c r="C65" s="292"/>
      <c r="D65" s="292"/>
      <c r="E65" s="292"/>
      <c r="F65" s="293"/>
      <c r="G65" s="120" t="s">
        <v>607</v>
      </c>
      <c r="H65" s="121"/>
      <c r="I65" s="121"/>
      <c r="J65" s="121"/>
      <c r="K65" s="121"/>
      <c r="L65" s="121"/>
      <c r="M65" s="121"/>
      <c r="N65" s="121"/>
      <c r="O65" s="122"/>
      <c r="P65" s="121" t="s">
        <v>608</v>
      </c>
      <c r="Q65" s="731"/>
      <c r="R65" s="731"/>
      <c r="S65" s="731"/>
      <c r="T65" s="731"/>
      <c r="U65" s="731"/>
      <c r="V65" s="731"/>
      <c r="W65" s="731"/>
      <c r="X65" s="732"/>
      <c r="Y65" s="737" t="s">
        <v>58</v>
      </c>
      <c r="Z65" s="738"/>
      <c r="AA65" s="739"/>
      <c r="AB65" s="351" t="s">
        <v>633</v>
      </c>
      <c r="AC65" s="351"/>
      <c r="AD65" s="351"/>
      <c r="AE65" s="352">
        <v>3</v>
      </c>
      <c r="AF65" s="335"/>
      <c r="AG65" s="335"/>
      <c r="AH65" s="335"/>
      <c r="AI65" s="352">
        <v>3</v>
      </c>
      <c r="AJ65" s="335"/>
      <c r="AK65" s="335"/>
      <c r="AL65" s="335"/>
      <c r="AM65" s="352">
        <v>3</v>
      </c>
      <c r="AN65" s="335"/>
      <c r="AO65" s="335"/>
      <c r="AP65" s="335"/>
      <c r="AQ65" s="354" t="s">
        <v>636</v>
      </c>
      <c r="AR65" s="355"/>
      <c r="AS65" s="355"/>
      <c r="AT65" s="356"/>
      <c r="AU65" s="335" t="s">
        <v>636</v>
      </c>
      <c r="AV65" s="335"/>
      <c r="AW65" s="335"/>
      <c r="AX65" s="336"/>
      <c r="AY65">
        <f t="shared" si="1"/>
        <v>1</v>
      </c>
    </row>
    <row r="66" spans="1:60" ht="23.25" customHeight="1" x14ac:dyDescent="0.15">
      <c r="A66" s="290"/>
      <c r="B66" s="291"/>
      <c r="C66" s="292"/>
      <c r="D66" s="292"/>
      <c r="E66" s="292"/>
      <c r="F66" s="293"/>
      <c r="G66" s="730"/>
      <c r="H66" s="346"/>
      <c r="I66" s="346"/>
      <c r="J66" s="346"/>
      <c r="K66" s="346"/>
      <c r="L66" s="346"/>
      <c r="M66" s="346"/>
      <c r="N66" s="346"/>
      <c r="O66" s="347"/>
      <c r="P66" s="733"/>
      <c r="Q66" s="733"/>
      <c r="R66" s="733"/>
      <c r="S66" s="733"/>
      <c r="T66" s="733"/>
      <c r="U66" s="733"/>
      <c r="V66" s="733"/>
      <c r="W66" s="733"/>
      <c r="X66" s="734"/>
      <c r="Y66" s="711" t="s">
        <v>51</v>
      </c>
      <c r="Z66" s="617"/>
      <c r="AA66" s="618"/>
      <c r="AB66" s="446" t="s">
        <v>633</v>
      </c>
      <c r="AC66" s="446"/>
      <c r="AD66" s="446"/>
      <c r="AE66" s="352">
        <v>3</v>
      </c>
      <c r="AF66" s="335"/>
      <c r="AG66" s="335"/>
      <c r="AH66" s="335"/>
      <c r="AI66" s="352">
        <v>3</v>
      </c>
      <c r="AJ66" s="335"/>
      <c r="AK66" s="335"/>
      <c r="AL66" s="335"/>
      <c r="AM66" s="352">
        <v>3</v>
      </c>
      <c r="AN66" s="335"/>
      <c r="AO66" s="335"/>
      <c r="AP66" s="335"/>
      <c r="AQ66" s="354" t="s">
        <v>636</v>
      </c>
      <c r="AR66" s="355"/>
      <c r="AS66" s="355"/>
      <c r="AT66" s="356"/>
      <c r="AU66" s="335" t="s">
        <v>636</v>
      </c>
      <c r="AV66" s="335"/>
      <c r="AW66" s="335"/>
      <c r="AX66" s="336"/>
      <c r="AY66">
        <f t="shared" si="1"/>
        <v>1</v>
      </c>
      <c r="AZ66" s="10"/>
      <c r="BA66" s="10"/>
      <c r="BB66" s="10"/>
      <c r="BC66" s="10"/>
    </row>
    <row r="67" spans="1:60" ht="23.25" customHeight="1" thickBot="1" x14ac:dyDescent="0.2">
      <c r="A67" s="290"/>
      <c r="B67" s="291"/>
      <c r="C67" s="292"/>
      <c r="D67" s="292"/>
      <c r="E67" s="292"/>
      <c r="F67" s="293"/>
      <c r="G67" s="123"/>
      <c r="H67" s="124"/>
      <c r="I67" s="124"/>
      <c r="J67" s="124"/>
      <c r="K67" s="124"/>
      <c r="L67" s="124"/>
      <c r="M67" s="124"/>
      <c r="N67" s="124"/>
      <c r="O67" s="125"/>
      <c r="P67" s="735"/>
      <c r="Q67" s="735"/>
      <c r="R67" s="735"/>
      <c r="S67" s="735"/>
      <c r="T67" s="735"/>
      <c r="U67" s="735"/>
      <c r="V67" s="735"/>
      <c r="W67" s="735"/>
      <c r="X67" s="736"/>
      <c r="Y67" s="711" t="s">
        <v>13</v>
      </c>
      <c r="Z67" s="617"/>
      <c r="AA67" s="618"/>
      <c r="AB67" s="712" t="s">
        <v>14</v>
      </c>
      <c r="AC67" s="712"/>
      <c r="AD67" s="712"/>
      <c r="AE67" s="713">
        <v>100</v>
      </c>
      <c r="AF67" s="714"/>
      <c r="AG67" s="714"/>
      <c r="AH67" s="714"/>
      <c r="AI67" s="713">
        <v>100</v>
      </c>
      <c r="AJ67" s="714"/>
      <c r="AK67" s="714"/>
      <c r="AL67" s="714"/>
      <c r="AM67" s="713">
        <v>100</v>
      </c>
      <c r="AN67" s="714"/>
      <c r="AO67" s="714"/>
      <c r="AP67" s="714"/>
      <c r="AQ67" s="354" t="s">
        <v>636</v>
      </c>
      <c r="AR67" s="355"/>
      <c r="AS67" s="355"/>
      <c r="AT67" s="356"/>
      <c r="AU67" s="335" t="s">
        <v>636</v>
      </c>
      <c r="AV67" s="335"/>
      <c r="AW67" s="335"/>
      <c r="AX67" s="336"/>
      <c r="AY67">
        <f t="shared" si="1"/>
        <v>1</v>
      </c>
      <c r="AZ67" s="10"/>
      <c r="BA67" s="10"/>
      <c r="BB67" s="10"/>
      <c r="BC67" s="10"/>
      <c r="BD67" s="10"/>
      <c r="BE67" s="10"/>
      <c r="BF67" s="10"/>
      <c r="BG67" s="10"/>
      <c r="BH67" s="10"/>
    </row>
    <row r="68" spans="1:60" ht="47.25" customHeight="1" x14ac:dyDescent="0.15">
      <c r="A68" s="284" t="s">
        <v>564</v>
      </c>
      <c r="B68" s="285"/>
      <c r="C68" s="285"/>
      <c r="D68" s="285"/>
      <c r="E68" s="285"/>
      <c r="F68" s="286"/>
      <c r="G68" s="287" t="s">
        <v>697</v>
      </c>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9"/>
      <c r="AY68">
        <f>COUNTA($G$68)</f>
        <v>1</v>
      </c>
    </row>
    <row r="69" spans="1:60" ht="31.5" customHeight="1" x14ac:dyDescent="0.15">
      <c r="A69" s="311" t="s">
        <v>565</v>
      </c>
      <c r="B69" s="292"/>
      <c r="C69" s="292"/>
      <c r="D69" s="292"/>
      <c r="E69" s="292"/>
      <c r="F69" s="293"/>
      <c r="G69" s="313" t="s">
        <v>558</v>
      </c>
      <c r="H69" s="314"/>
      <c r="I69" s="314"/>
      <c r="J69" s="314"/>
      <c r="K69" s="314"/>
      <c r="L69" s="314"/>
      <c r="M69" s="314"/>
      <c r="N69" s="314"/>
      <c r="O69" s="314"/>
      <c r="P69" s="315" t="s">
        <v>557</v>
      </c>
      <c r="Q69" s="314"/>
      <c r="R69" s="314"/>
      <c r="S69" s="314"/>
      <c r="T69" s="314"/>
      <c r="U69" s="314"/>
      <c r="V69" s="314"/>
      <c r="W69" s="314"/>
      <c r="X69" s="316"/>
      <c r="Y69" s="317"/>
      <c r="Z69" s="318"/>
      <c r="AA69" s="319"/>
      <c r="AB69" s="364" t="s">
        <v>11</v>
      </c>
      <c r="AC69" s="364"/>
      <c r="AD69" s="364"/>
      <c r="AE69" s="377" t="s">
        <v>402</v>
      </c>
      <c r="AF69" s="377"/>
      <c r="AG69" s="377"/>
      <c r="AH69" s="377"/>
      <c r="AI69" s="377" t="s">
        <v>554</v>
      </c>
      <c r="AJ69" s="377"/>
      <c r="AK69" s="377"/>
      <c r="AL69" s="377"/>
      <c r="AM69" s="377" t="s">
        <v>370</v>
      </c>
      <c r="AN69" s="377"/>
      <c r="AO69" s="377"/>
      <c r="AP69" s="377"/>
      <c r="AQ69" s="373" t="s">
        <v>401</v>
      </c>
      <c r="AR69" s="374"/>
      <c r="AS69" s="374"/>
      <c r="AT69" s="375"/>
      <c r="AU69" s="373" t="s">
        <v>576</v>
      </c>
      <c r="AV69" s="374"/>
      <c r="AW69" s="374"/>
      <c r="AX69" s="376"/>
      <c r="AY69">
        <f>COUNTA($G$70)</f>
        <v>1</v>
      </c>
    </row>
    <row r="70" spans="1:60" ht="23.25" customHeight="1" x14ac:dyDescent="0.15">
      <c r="A70" s="311"/>
      <c r="B70" s="292"/>
      <c r="C70" s="292"/>
      <c r="D70" s="292"/>
      <c r="E70" s="292"/>
      <c r="F70" s="293"/>
      <c r="G70" s="320" t="s">
        <v>692</v>
      </c>
      <c r="H70" s="321"/>
      <c r="I70" s="321"/>
      <c r="J70" s="321"/>
      <c r="K70" s="321"/>
      <c r="L70" s="321"/>
      <c r="M70" s="321"/>
      <c r="N70" s="321"/>
      <c r="O70" s="321"/>
      <c r="P70" s="324" t="s">
        <v>696</v>
      </c>
      <c r="Q70" s="325"/>
      <c r="R70" s="325"/>
      <c r="S70" s="325"/>
      <c r="T70" s="325"/>
      <c r="U70" s="325"/>
      <c r="V70" s="325"/>
      <c r="W70" s="325"/>
      <c r="X70" s="326"/>
      <c r="Y70" s="330" t="s">
        <v>52</v>
      </c>
      <c r="Z70" s="331"/>
      <c r="AA70" s="332"/>
      <c r="AB70" s="333" t="s">
        <v>610</v>
      </c>
      <c r="AC70" s="333"/>
      <c r="AD70" s="333"/>
      <c r="AE70" s="334">
        <v>11</v>
      </c>
      <c r="AF70" s="334"/>
      <c r="AG70" s="334"/>
      <c r="AH70" s="334"/>
      <c r="AI70" s="334">
        <v>12</v>
      </c>
      <c r="AJ70" s="334"/>
      <c r="AK70" s="334"/>
      <c r="AL70" s="334"/>
      <c r="AM70" s="334">
        <v>11</v>
      </c>
      <c r="AN70" s="334"/>
      <c r="AO70" s="334"/>
      <c r="AP70" s="334"/>
      <c r="AQ70" s="361" t="s">
        <v>636</v>
      </c>
      <c r="AR70" s="334"/>
      <c r="AS70" s="334"/>
      <c r="AT70" s="334"/>
      <c r="AU70" s="352" t="s">
        <v>636</v>
      </c>
      <c r="AV70" s="368"/>
      <c r="AW70" s="368"/>
      <c r="AX70" s="369"/>
      <c r="AY70">
        <f>$AY$69</f>
        <v>1</v>
      </c>
    </row>
    <row r="71" spans="1:60" ht="23.25" customHeight="1" x14ac:dyDescent="0.15">
      <c r="A71" s="312"/>
      <c r="B71" s="295"/>
      <c r="C71" s="295"/>
      <c r="D71" s="295"/>
      <c r="E71" s="295"/>
      <c r="F71" s="296"/>
      <c r="G71" s="322"/>
      <c r="H71" s="323"/>
      <c r="I71" s="323"/>
      <c r="J71" s="323"/>
      <c r="K71" s="323"/>
      <c r="L71" s="323"/>
      <c r="M71" s="323"/>
      <c r="N71" s="323"/>
      <c r="O71" s="323"/>
      <c r="P71" s="327"/>
      <c r="Q71" s="328"/>
      <c r="R71" s="328"/>
      <c r="S71" s="328"/>
      <c r="T71" s="328"/>
      <c r="U71" s="328"/>
      <c r="V71" s="328"/>
      <c r="W71" s="328"/>
      <c r="X71" s="329"/>
      <c r="Y71" s="370" t="s">
        <v>53</v>
      </c>
      <c r="Z71" s="371"/>
      <c r="AA71" s="372"/>
      <c r="AB71" s="333" t="s">
        <v>610</v>
      </c>
      <c r="AC71" s="333"/>
      <c r="AD71" s="333"/>
      <c r="AE71" s="334">
        <v>14</v>
      </c>
      <c r="AF71" s="334"/>
      <c r="AG71" s="334"/>
      <c r="AH71" s="334"/>
      <c r="AI71" s="334">
        <v>14</v>
      </c>
      <c r="AJ71" s="334"/>
      <c r="AK71" s="334"/>
      <c r="AL71" s="334"/>
      <c r="AM71" s="334">
        <v>14</v>
      </c>
      <c r="AN71" s="334"/>
      <c r="AO71" s="334"/>
      <c r="AP71" s="334"/>
      <c r="AQ71" s="361">
        <v>14</v>
      </c>
      <c r="AR71" s="334"/>
      <c r="AS71" s="334"/>
      <c r="AT71" s="334"/>
      <c r="AU71" s="352">
        <v>14</v>
      </c>
      <c r="AV71" s="368"/>
      <c r="AW71" s="368"/>
      <c r="AX71" s="369"/>
      <c r="AY71">
        <f>$AY$69</f>
        <v>1</v>
      </c>
    </row>
    <row r="72" spans="1:60" ht="23.25" customHeight="1" x14ac:dyDescent="0.15">
      <c r="A72" s="414" t="s">
        <v>566</v>
      </c>
      <c r="B72" s="415"/>
      <c r="C72" s="415"/>
      <c r="D72" s="415"/>
      <c r="E72" s="415"/>
      <c r="F72" s="416"/>
      <c r="G72" s="205" t="s">
        <v>567</v>
      </c>
      <c r="H72" s="205"/>
      <c r="I72" s="205"/>
      <c r="J72" s="205"/>
      <c r="K72" s="205"/>
      <c r="L72" s="205"/>
      <c r="M72" s="205"/>
      <c r="N72" s="205"/>
      <c r="O72" s="205"/>
      <c r="P72" s="205"/>
      <c r="Q72" s="205"/>
      <c r="R72" s="205"/>
      <c r="S72" s="205"/>
      <c r="T72" s="205"/>
      <c r="U72" s="205"/>
      <c r="V72" s="205"/>
      <c r="W72" s="205"/>
      <c r="X72" s="234"/>
      <c r="Y72" s="402"/>
      <c r="Z72" s="403"/>
      <c r="AA72" s="404"/>
      <c r="AB72" s="204" t="s">
        <v>11</v>
      </c>
      <c r="AC72" s="205"/>
      <c r="AD72" s="234"/>
      <c r="AE72" s="377" t="s">
        <v>402</v>
      </c>
      <c r="AF72" s="377"/>
      <c r="AG72" s="377"/>
      <c r="AH72" s="377"/>
      <c r="AI72" s="377" t="s">
        <v>554</v>
      </c>
      <c r="AJ72" s="377"/>
      <c r="AK72" s="377"/>
      <c r="AL72" s="377"/>
      <c r="AM72" s="377" t="s">
        <v>370</v>
      </c>
      <c r="AN72" s="377"/>
      <c r="AO72" s="377"/>
      <c r="AP72" s="377"/>
      <c r="AQ72" s="378" t="s">
        <v>577</v>
      </c>
      <c r="AR72" s="379"/>
      <c r="AS72" s="379"/>
      <c r="AT72" s="379"/>
      <c r="AU72" s="379"/>
      <c r="AV72" s="379"/>
      <c r="AW72" s="379"/>
      <c r="AX72" s="380"/>
      <c r="AY72">
        <f>IF(SUBSTITUTE(SUBSTITUTE($G$73,"／",""),"　","")="",0,1)</f>
        <v>1</v>
      </c>
    </row>
    <row r="73" spans="1:60" ht="23.25" customHeight="1" x14ac:dyDescent="0.15">
      <c r="A73" s="417"/>
      <c r="B73" s="297"/>
      <c r="C73" s="297"/>
      <c r="D73" s="297"/>
      <c r="E73" s="297"/>
      <c r="F73" s="418"/>
      <c r="G73" s="357" t="s">
        <v>619</v>
      </c>
      <c r="H73" s="358"/>
      <c r="I73" s="358"/>
      <c r="J73" s="358"/>
      <c r="K73" s="358"/>
      <c r="L73" s="358"/>
      <c r="M73" s="358"/>
      <c r="N73" s="358"/>
      <c r="O73" s="358"/>
      <c r="P73" s="358"/>
      <c r="Q73" s="358"/>
      <c r="R73" s="358"/>
      <c r="S73" s="358"/>
      <c r="T73" s="358"/>
      <c r="U73" s="358"/>
      <c r="V73" s="358"/>
      <c r="W73" s="358"/>
      <c r="X73" s="358"/>
      <c r="Y73" s="381" t="s">
        <v>566</v>
      </c>
      <c r="Z73" s="382"/>
      <c r="AA73" s="383"/>
      <c r="AB73" s="384" t="s">
        <v>620</v>
      </c>
      <c r="AC73" s="385"/>
      <c r="AD73" s="386"/>
      <c r="AE73" s="361">
        <v>932</v>
      </c>
      <c r="AF73" s="361"/>
      <c r="AG73" s="361"/>
      <c r="AH73" s="361"/>
      <c r="AI73" s="361">
        <v>936</v>
      </c>
      <c r="AJ73" s="361"/>
      <c r="AK73" s="361"/>
      <c r="AL73" s="361"/>
      <c r="AM73" s="361">
        <v>799</v>
      </c>
      <c r="AN73" s="361"/>
      <c r="AO73" s="361"/>
      <c r="AP73" s="361"/>
      <c r="AQ73" s="352">
        <v>2504</v>
      </c>
      <c r="AR73" s="335"/>
      <c r="AS73" s="335"/>
      <c r="AT73" s="335"/>
      <c r="AU73" s="335"/>
      <c r="AV73" s="335"/>
      <c r="AW73" s="335"/>
      <c r="AX73" s="336"/>
      <c r="AY73">
        <f>$AY$72</f>
        <v>1</v>
      </c>
    </row>
    <row r="74" spans="1:60" ht="46.5" customHeight="1" x14ac:dyDescent="0.15">
      <c r="A74" s="419"/>
      <c r="B74" s="299"/>
      <c r="C74" s="299"/>
      <c r="D74" s="299"/>
      <c r="E74" s="299"/>
      <c r="F74" s="420"/>
      <c r="G74" s="359"/>
      <c r="H74" s="360"/>
      <c r="I74" s="360"/>
      <c r="J74" s="360"/>
      <c r="K74" s="360"/>
      <c r="L74" s="360"/>
      <c r="M74" s="360"/>
      <c r="N74" s="360"/>
      <c r="O74" s="360"/>
      <c r="P74" s="360"/>
      <c r="Q74" s="360"/>
      <c r="R74" s="360"/>
      <c r="S74" s="360"/>
      <c r="T74" s="360"/>
      <c r="U74" s="360"/>
      <c r="V74" s="360"/>
      <c r="W74" s="360"/>
      <c r="X74" s="360"/>
      <c r="Y74" s="348" t="s">
        <v>568</v>
      </c>
      <c r="Z74" s="362"/>
      <c r="AA74" s="363"/>
      <c r="AB74" s="405" t="s">
        <v>613</v>
      </c>
      <c r="AC74" s="406"/>
      <c r="AD74" s="407"/>
      <c r="AE74" s="387" t="s">
        <v>621</v>
      </c>
      <c r="AF74" s="387"/>
      <c r="AG74" s="387"/>
      <c r="AH74" s="387"/>
      <c r="AI74" s="387" t="s">
        <v>622</v>
      </c>
      <c r="AJ74" s="387"/>
      <c r="AK74" s="387"/>
      <c r="AL74" s="387"/>
      <c r="AM74" s="387" t="s">
        <v>705</v>
      </c>
      <c r="AN74" s="387"/>
      <c r="AO74" s="387"/>
      <c r="AP74" s="387"/>
      <c r="AQ74" s="411" t="s">
        <v>725</v>
      </c>
      <c r="AR74" s="412"/>
      <c r="AS74" s="412"/>
      <c r="AT74" s="412"/>
      <c r="AU74" s="412"/>
      <c r="AV74" s="412"/>
      <c r="AW74" s="412"/>
      <c r="AX74" s="413"/>
      <c r="AY74">
        <f>$AY$72</f>
        <v>1</v>
      </c>
    </row>
    <row r="75" spans="1:60" ht="18.75" customHeight="1" x14ac:dyDescent="0.15">
      <c r="A75" s="290" t="s">
        <v>559</v>
      </c>
      <c r="B75" s="291" t="s">
        <v>560</v>
      </c>
      <c r="C75" s="292"/>
      <c r="D75" s="292"/>
      <c r="E75" s="292"/>
      <c r="F75" s="293"/>
      <c r="G75" s="297" t="s">
        <v>561</v>
      </c>
      <c r="H75" s="297"/>
      <c r="I75" s="297"/>
      <c r="J75" s="297"/>
      <c r="K75" s="297"/>
      <c r="L75" s="297"/>
      <c r="M75" s="297"/>
      <c r="N75" s="297"/>
      <c r="O75" s="297"/>
      <c r="P75" s="297"/>
      <c r="Q75" s="297"/>
      <c r="R75" s="297"/>
      <c r="S75" s="297"/>
      <c r="T75" s="297"/>
      <c r="U75" s="297"/>
      <c r="V75" s="297"/>
      <c r="W75" s="297"/>
      <c r="X75" s="297"/>
      <c r="Y75" s="297"/>
      <c r="Z75" s="297"/>
      <c r="AA75" s="298"/>
      <c r="AB75" s="301" t="s">
        <v>578</v>
      </c>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302"/>
      <c r="AY75">
        <f>COUNTA($G$77)</f>
        <v>1</v>
      </c>
    </row>
    <row r="76" spans="1:60" ht="22.5" customHeight="1" x14ac:dyDescent="0.15">
      <c r="A76" s="290"/>
      <c r="B76" s="291"/>
      <c r="C76" s="292"/>
      <c r="D76" s="292"/>
      <c r="E76" s="292"/>
      <c r="F76" s="293"/>
      <c r="G76" s="299"/>
      <c r="H76" s="299"/>
      <c r="I76" s="299"/>
      <c r="J76" s="299"/>
      <c r="K76" s="299"/>
      <c r="L76" s="299"/>
      <c r="M76" s="299"/>
      <c r="N76" s="299"/>
      <c r="O76" s="299"/>
      <c r="P76" s="299"/>
      <c r="Q76" s="299"/>
      <c r="R76" s="299"/>
      <c r="S76" s="299"/>
      <c r="T76" s="299"/>
      <c r="U76" s="299"/>
      <c r="V76" s="299"/>
      <c r="W76" s="299"/>
      <c r="X76" s="299"/>
      <c r="Y76" s="299"/>
      <c r="Z76" s="299"/>
      <c r="AA76" s="300"/>
      <c r="AB76" s="303"/>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304"/>
      <c r="AY76">
        <f t="shared" ref="AY76:AY84" si="2">$AY$75</f>
        <v>1</v>
      </c>
    </row>
    <row r="77" spans="1:60" ht="22.5" customHeight="1" x14ac:dyDescent="0.15">
      <c r="A77" s="290"/>
      <c r="B77" s="291"/>
      <c r="C77" s="292"/>
      <c r="D77" s="292"/>
      <c r="E77" s="292"/>
      <c r="F77" s="293"/>
      <c r="G77" s="455" t="s">
        <v>650</v>
      </c>
      <c r="H77" s="455"/>
      <c r="I77" s="455"/>
      <c r="J77" s="455"/>
      <c r="K77" s="455"/>
      <c r="L77" s="455"/>
      <c r="M77" s="455"/>
      <c r="N77" s="455"/>
      <c r="O77" s="455"/>
      <c r="P77" s="455"/>
      <c r="Q77" s="455"/>
      <c r="R77" s="455"/>
      <c r="S77" s="455"/>
      <c r="T77" s="455"/>
      <c r="U77" s="455"/>
      <c r="V77" s="455"/>
      <c r="W77" s="455"/>
      <c r="X77" s="455"/>
      <c r="Y77" s="455"/>
      <c r="Z77" s="455"/>
      <c r="AA77" s="456"/>
      <c r="AB77" s="461" t="s">
        <v>651</v>
      </c>
      <c r="AC77" s="455"/>
      <c r="AD77" s="455"/>
      <c r="AE77" s="455"/>
      <c r="AF77" s="455"/>
      <c r="AG77" s="455"/>
      <c r="AH77" s="455"/>
      <c r="AI77" s="455"/>
      <c r="AJ77" s="455"/>
      <c r="AK77" s="455"/>
      <c r="AL77" s="455"/>
      <c r="AM77" s="455"/>
      <c r="AN77" s="455"/>
      <c r="AO77" s="455"/>
      <c r="AP77" s="455"/>
      <c r="AQ77" s="455"/>
      <c r="AR77" s="455"/>
      <c r="AS77" s="455"/>
      <c r="AT77" s="455"/>
      <c r="AU77" s="455"/>
      <c r="AV77" s="455"/>
      <c r="AW77" s="455"/>
      <c r="AX77" s="462"/>
      <c r="AY77">
        <f t="shared" si="2"/>
        <v>1</v>
      </c>
    </row>
    <row r="78" spans="1:60" ht="22.5" customHeight="1" x14ac:dyDescent="0.15">
      <c r="A78" s="290"/>
      <c r="B78" s="291"/>
      <c r="C78" s="292"/>
      <c r="D78" s="292"/>
      <c r="E78" s="292"/>
      <c r="F78" s="293"/>
      <c r="G78" s="457"/>
      <c r="H78" s="457"/>
      <c r="I78" s="457"/>
      <c r="J78" s="457"/>
      <c r="K78" s="457"/>
      <c r="L78" s="457"/>
      <c r="M78" s="457"/>
      <c r="N78" s="457"/>
      <c r="O78" s="457"/>
      <c r="P78" s="457"/>
      <c r="Q78" s="457"/>
      <c r="R78" s="457"/>
      <c r="S78" s="457"/>
      <c r="T78" s="457"/>
      <c r="U78" s="457"/>
      <c r="V78" s="457"/>
      <c r="W78" s="457"/>
      <c r="X78" s="457"/>
      <c r="Y78" s="457"/>
      <c r="Z78" s="457"/>
      <c r="AA78" s="458"/>
      <c r="AB78" s="463"/>
      <c r="AC78" s="457"/>
      <c r="AD78" s="457"/>
      <c r="AE78" s="457"/>
      <c r="AF78" s="457"/>
      <c r="AG78" s="457"/>
      <c r="AH78" s="457"/>
      <c r="AI78" s="457"/>
      <c r="AJ78" s="457"/>
      <c r="AK78" s="457"/>
      <c r="AL78" s="457"/>
      <c r="AM78" s="457"/>
      <c r="AN78" s="457"/>
      <c r="AO78" s="457"/>
      <c r="AP78" s="457"/>
      <c r="AQ78" s="457"/>
      <c r="AR78" s="457"/>
      <c r="AS78" s="457"/>
      <c r="AT78" s="457"/>
      <c r="AU78" s="457"/>
      <c r="AV78" s="457"/>
      <c r="AW78" s="457"/>
      <c r="AX78" s="464"/>
      <c r="AY78">
        <f t="shared" si="2"/>
        <v>1</v>
      </c>
    </row>
    <row r="79" spans="1:60" ht="19.5" customHeight="1" x14ac:dyDescent="0.15">
      <c r="A79" s="290"/>
      <c r="B79" s="294"/>
      <c r="C79" s="295"/>
      <c r="D79" s="295"/>
      <c r="E79" s="295"/>
      <c r="F79" s="296"/>
      <c r="G79" s="459"/>
      <c r="H79" s="459"/>
      <c r="I79" s="459"/>
      <c r="J79" s="459"/>
      <c r="K79" s="459"/>
      <c r="L79" s="459"/>
      <c r="M79" s="459"/>
      <c r="N79" s="459"/>
      <c r="O79" s="459"/>
      <c r="P79" s="459"/>
      <c r="Q79" s="459"/>
      <c r="R79" s="459"/>
      <c r="S79" s="459"/>
      <c r="T79" s="459"/>
      <c r="U79" s="459"/>
      <c r="V79" s="459"/>
      <c r="W79" s="459"/>
      <c r="X79" s="459"/>
      <c r="Y79" s="459"/>
      <c r="Z79" s="459"/>
      <c r="AA79" s="460"/>
      <c r="AB79" s="465"/>
      <c r="AC79" s="459"/>
      <c r="AD79" s="459"/>
      <c r="AE79" s="457"/>
      <c r="AF79" s="457"/>
      <c r="AG79" s="457"/>
      <c r="AH79" s="457"/>
      <c r="AI79" s="457"/>
      <c r="AJ79" s="457"/>
      <c r="AK79" s="457"/>
      <c r="AL79" s="457"/>
      <c r="AM79" s="457"/>
      <c r="AN79" s="457"/>
      <c r="AO79" s="457"/>
      <c r="AP79" s="457"/>
      <c r="AQ79" s="457"/>
      <c r="AR79" s="457"/>
      <c r="AS79" s="457"/>
      <c r="AT79" s="457"/>
      <c r="AU79" s="459"/>
      <c r="AV79" s="459"/>
      <c r="AW79" s="459"/>
      <c r="AX79" s="466"/>
      <c r="AY79">
        <f t="shared" si="2"/>
        <v>1</v>
      </c>
    </row>
    <row r="80" spans="1:60" ht="18.75" customHeight="1" x14ac:dyDescent="0.15">
      <c r="A80" s="290"/>
      <c r="B80" s="493" t="s">
        <v>139</v>
      </c>
      <c r="C80" s="447"/>
      <c r="D80" s="447"/>
      <c r="E80" s="447"/>
      <c r="F80" s="448"/>
      <c r="G80" s="715" t="s">
        <v>57</v>
      </c>
      <c r="H80" s="415"/>
      <c r="I80" s="415"/>
      <c r="J80" s="415"/>
      <c r="K80" s="415"/>
      <c r="L80" s="415"/>
      <c r="M80" s="415"/>
      <c r="N80" s="415"/>
      <c r="O80" s="716"/>
      <c r="P80" s="717" t="s">
        <v>59</v>
      </c>
      <c r="Q80" s="415"/>
      <c r="R80" s="415"/>
      <c r="S80" s="415"/>
      <c r="T80" s="415"/>
      <c r="U80" s="415"/>
      <c r="V80" s="415"/>
      <c r="W80" s="415"/>
      <c r="X80" s="716"/>
      <c r="Y80" s="718"/>
      <c r="Z80" s="719"/>
      <c r="AA80" s="720"/>
      <c r="AB80" s="721" t="s">
        <v>11</v>
      </c>
      <c r="AC80" s="722"/>
      <c r="AD80" s="723"/>
      <c r="AE80" s="377" t="s">
        <v>402</v>
      </c>
      <c r="AF80" s="377"/>
      <c r="AG80" s="377"/>
      <c r="AH80" s="377"/>
      <c r="AI80" s="377" t="s">
        <v>554</v>
      </c>
      <c r="AJ80" s="377"/>
      <c r="AK80" s="377"/>
      <c r="AL80" s="377"/>
      <c r="AM80" s="377" t="s">
        <v>370</v>
      </c>
      <c r="AN80" s="377"/>
      <c r="AO80" s="377"/>
      <c r="AP80" s="377"/>
      <c r="AQ80" s="724" t="s">
        <v>178</v>
      </c>
      <c r="AR80" s="725"/>
      <c r="AS80" s="725"/>
      <c r="AT80" s="726"/>
      <c r="AU80" s="727" t="s">
        <v>129</v>
      </c>
      <c r="AV80" s="727"/>
      <c r="AW80" s="727"/>
      <c r="AX80" s="728"/>
      <c r="AY80">
        <f t="shared" si="2"/>
        <v>1</v>
      </c>
      <c r="AZ80" s="10"/>
      <c r="BA80" s="10"/>
      <c r="BB80" s="10"/>
      <c r="BC80" s="10"/>
    </row>
    <row r="81" spans="1:60" ht="18.75" customHeight="1" x14ac:dyDescent="0.15">
      <c r="A81" s="290"/>
      <c r="B81" s="291"/>
      <c r="C81" s="292"/>
      <c r="D81" s="292"/>
      <c r="E81" s="292"/>
      <c r="F81" s="293"/>
      <c r="G81" s="432"/>
      <c r="H81" s="299"/>
      <c r="I81" s="299"/>
      <c r="J81" s="299"/>
      <c r="K81" s="299"/>
      <c r="L81" s="299"/>
      <c r="M81" s="299"/>
      <c r="N81" s="299"/>
      <c r="O81" s="300"/>
      <c r="P81" s="303"/>
      <c r="Q81" s="299"/>
      <c r="R81" s="299"/>
      <c r="S81" s="299"/>
      <c r="T81" s="299"/>
      <c r="U81" s="299"/>
      <c r="V81" s="299"/>
      <c r="W81" s="299"/>
      <c r="X81" s="300"/>
      <c r="Y81" s="718"/>
      <c r="Z81" s="719"/>
      <c r="AA81" s="720"/>
      <c r="AB81" s="365"/>
      <c r="AC81" s="442"/>
      <c r="AD81" s="443"/>
      <c r="AE81" s="377"/>
      <c r="AF81" s="377"/>
      <c r="AG81" s="377"/>
      <c r="AH81" s="377"/>
      <c r="AI81" s="377"/>
      <c r="AJ81" s="377"/>
      <c r="AK81" s="377"/>
      <c r="AL81" s="377"/>
      <c r="AM81" s="377"/>
      <c r="AN81" s="377"/>
      <c r="AO81" s="377"/>
      <c r="AP81" s="377"/>
      <c r="AQ81" s="729" t="s">
        <v>636</v>
      </c>
      <c r="AR81" s="393"/>
      <c r="AS81" s="391" t="s">
        <v>179</v>
      </c>
      <c r="AT81" s="392"/>
      <c r="AU81" s="393">
        <v>13</v>
      </c>
      <c r="AV81" s="393"/>
      <c r="AW81" s="299" t="s">
        <v>167</v>
      </c>
      <c r="AX81" s="304"/>
      <c r="AY81">
        <f t="shared" si="2"/>
        <v>1</v>
      </c>
      <c r="AZ81" s="10"/>
      <c r="BA81" s="10"/>
      <c r="BB81" s="10"/>
      <c r="BC81" s="10"/>
      <c r="BD81" s="10"/>
      <c r="BE81" s="10"/>
      <c r="BF81" s="10"/>
      <c r="BG81" s="10"/>
      <c r="BH81" s="10"/>
    </row>
    <row r="82" spans="1:60" ht="23.25" customHeight="1" x14ac:dyDescent="0.15">
      <c r="A82" s="290"/>
      <c r="B82" s="291"/>
      <c r="C82" s="292"/>
      <c r="D82" s="292"/>
      <c r="E82" s="292"/>
      <c r="F82" s="293"/>
      <c r="G82" s="120" t="s">
        <v>698</v>
      </c>
      <c r="H82" s="121"/>
      <c r="I82" s="121"/>
      <c r="J82" s="121"/>
      <c r="K82" s="121"/>
      <c r="L82" s="121"/>
      <c r="M82" s="121"/>
      <c r="N82" s="121"/>
      <c r="O82" s="122"/>
      <c r="P82" s="120" t="s">
        <v>699</v>
      </c>
      <c r="Q82" s="121"/>
      <c r="R82" s="121"/>
      <c r="S82" s="121"/>
      <c r="T82" s="121"/>
      <c r="U82" s="121"/>
      <c r="V82" s="121"/>
      <c r="W82" s="121"/>
      <c r="X82" s="122"/>
      <c r="Y82" s="737" t="s">
        <v>58</v>
      </c>
      <c r="Z82" s="738"/>
      <c r="AA82" s="739"/>
      <c r="AB82" s="351" t="s">
        <v>652</v>
      </c>
      <c r="AC82" s="351"/>
      <c r="AD82" s="351"/>
      <c r="AE82" s="352">
        <v>11</v>
      </c>
      <c r="AF82" s="335"/>
      <c r="AG82" s="335"/>
      <c r="AH82" s="335"/>
      <c r="AI82" s="352">
        <v>12</v>
      </c>
      <c r="AJ82" s="335"/>
      <c r="AK82" s="335"/>
      <c r="AL82" s="335"/>
      <c r="AM82" s="352">
        <v>11</v>
      </c>
      <c r="AN82" s="335"/>
      <c r="AO82" s="335"/>
      <c r="AP82" s="335"/>
      <c r="AQ82" s="354" t="s">
        <v>636</v>
      </c>
      <c r="AR82" s="355"/>
      <c r="AS82" s="355"/>
      <c r="AT82" s="356"/>
      <c r="AU82" s="335" t="s">
        <v>636</v>
      </c>
      <c r="AV82" s="335"/>
      <c r="AW82" s="335"/>
      <c r="AX82" s="336"/>
      <c r="AY82">
        <f t="shared" si="2"/>
        <v>1</v>
      </c>
    </row>
    <row r="83" spans="1:60" ht="23.25" customHeight="1" x14ac:dyDescent="0.15">
      <c r="A83" s="290"/>
      <c r="B83" s="291"/>
      <c r="C83" s="292"/>
      <c r="D83" s="292"/>
      <c r="E83" s="292"/>
      <c r="F83" s="293"/>
      <c r="G83" s="730"/>
      <c r="H83" s="346"/>
      <c r="I83" s="346"/>
      <c r="J83" s="346"/>
      <c r="K83" s="346"/>
      <c r="L83" s="346"/>
      <c r="M83" s="346"/>
      <c r="N83" s="346"/>
      <c r="O83" s="347"/>
      <c r="P83" s="730"/>
      <c r="Q83" s="346"/>
      <c r="R83" s="346"/>
      <c r="S83" s="346"/>
      <c r="T83" s="346"/>
      <c r="U83" s="346"/>
      <c r="V83" s="346"/>
      <c r="W83" s="346"/>
      <c r="X83" s="347"/>
      <c r="Y83" s="711" t="s">
        <v>51</v>
      </c>
      <c r="Z83" s="617"/>
      <c r="AA83" s="618"/>
      <c r="AB83" s="446" t="s">
        <v>652</v>
      </c>
      <c r="AC83" s="446"/>
      <c r="AD83" s="446"/>
      <c r="AE83" s="352">
        <v>14</v>
      </c>
      <c r="AF83" s="335"/>
      <c r="AG83" s="335"/>
      <c r="AH83" s="335"/>
      <c r="AI83" s="352">
        <v>14</v>
      </c>
      <c r="AJ83" s="335"/>
      <c r="AK83" s="335"/>
      <c r="AL83" s="335"/>
      <c r="AM83" s="352">
        <v>14</v>
      </c>
      <c r="AN83" s="335"/>
      <c r="AO83" s="335"/>
      <c r="AP83" s="335"/>
      <c r="AQ83" s="354" t="s">
        <v>636</v>
      </c>
      <c r="AR83" s="355"/>
      <c r="AS83" s="355"/>
      <c r="AT83" s="356"/>
      <c r="AU83" s="335" t="s">
        <v>636</v>
      </c>
      <c r="AV83" s="335"/>
      <c r="AW83" s="335"/>
      <c r="AX83" s="336"/>
      <c r="AY83">
        <f t="shared" si="2"/>
        <v>1</v>
      </c>
      <c r="AZ83" s="10"/>
      <c r="BA83" s="10"/>
      <c r="BB83" s="10"/>
      <c r="BC83" s="10"/>
    </row>
    <row r="84" spans="1:60" ht="23.25" customHeight="1" thickBot="1" x14ac:dyDescent="0.2">
      <c r="A84" s="290"/>
      <c r="B84" s="291"/>
      <c r="C84" s="292"/>
      <c r="D84" s="292"/>
      <c r="E84" s="292"/>
      <c r="F84" s="293"/>
      <c r="G84" s="123"/>
      <c r="H84" s="124"/>
      <c r="I84" s="124"/>
      <c r="J84" s="124"/>
      <c r="K84" s="124"/>
      <c r="L84" s="124"/>
      <c r="M84" s="124"/>
      <c r="N84" s="124"/>
      <c r="O84" s="125"/>
      <c r="P84" s="123"/>
      <c r="Q84" s="124"/>
      <c r="R84" s="124"/>
      <c r="S84" s="124"/>
      <c r="T84" s="124"/>
      <c r="U84" s="124"/>
      <c r="V84" s="124"/>
      <c r="W84" s="124"/>
      <c r="X84" s="125"/>
      <c r="Y84" s="711" t="s">
        <v>13</v>
      </c>
      <c r="Z84" s="617"/>
      <c r="AA84" s="618"/>
      <c r="AB84" s="712" t="s">
        <v>14</v>
      </c>
      <c r="AC84" s="712"/>
      <c r="AD84" s="712"/>
      <c r="AE84" s="713">
        <v>79</v>
      </c>
      <c r="AF84" s="714"/>
      <c r="AG84" s="714"/>
      <c r="AH84" s="714"/>
      <c r="AI84" s="713">
        <v>86</v>
      </c>
      <c r="AJ84" s="714"/>
      <c r="AK84" s="714"/>
      <c r="AL84" s="714"/>
      <c r="AM84" s="713">
        <v>76</v>
      </c>
      <c r="AN84" s="714"/>
      <c r="AO84" s="714"/>
      <c r="AP84" s="714"/>
      <c r="AQ84" s="354" t="s">
        <v>636</v>
      </c>
      <c r="AR84" s="355"/>
      <c r="AS84" s="355"/>
      <c r="AT84" s="356"/>
      <c r="AU84" s="335" t="s">
        <v>636</v>
      </c>
      <c r="AV84" s="335"/>
      <c r="AW84" s="335"/>
      <c r="AX84" s="336"/>
      <c r="AY84">
        <f t="shared" si="2"/>
        <v>1</v>
      </c>
      <c r="AZ84" s="10"/>
      <c r="BA84" s="10"/>
      <c r="BB84" s="10"/>
      <c r="BC84" s="10"/>
      <c r="BD84" s="10"/>
      <c r="BE84" s="10"/>
      <c r="BF84" s="10"/>
      <c r="BG84" s="10"/>
      <c r="BH84" s="10"/>
    </row>
    <row r="85" spans="1:60" ht="45" customHeight="1" x14ac:dyDescent="0.15">
      <c r="A85" s="497" t="s">
        <v>269</v>
      </c>
      <c r="B85" s="498"/>
      <c r="C85" s="500" t="s">
        <v>180</v>
      </c>
      <c r="D85" s="498"/>
      <c r="E85" s="501" t="s">
        <v>194</v>
      </c>
      <c r="F85" s="502"/>
      <c r="G85" s="503" t="s">
        <v>637</v>
      </c>
      <c r="H85" s="504"/>
      <c r="I85" s="504"/>
      <c r="J85" s="504"/>
      <c r="K85" s="504"/>
      <c r="L85" s="504"/>
      <c r="M85" s="504"/>
      <c r="N85" s="504"/>
      <c r="O85" s="504"/>
      <c r="P85" s="504"/>
      <c r="Q85" s="504"/>
      <c r="R85" s="504"/>
      <c r="S85" s="504"/>
      <c r="T85" s="504"/>
      <c r="U85" s="504"/>
      <c r="V85" s="504"/>
      <c r="W85" s="504"/>
      <c r="X85" s="504"/>
      <c r="Y85" s="504"/>
      <c r="Z85" s="504"/>
      <c r="AA85" s="504"/>
      <c r="AB85" s="504"/>
      <c r="AC85" s="504"/>
      <c r="AD85" s="504"/>
      <c r="AE85" s="504"/>
      <c r="AF85" s="504"/>
      <c r="AG85" s="504"/>
      <c r="AH85" s="504"/>
      <c r="AI85" s="504"/>
      <c r="AJ85" s="504"/>
      <c r="AK85" s="504"/>
      <c r="AL85" s="504"/>
      <c r="AM85" s="504"/>
      <c r="AN85" s="504"/>
      <c r="AO85" s="504"/>
      <c r="AP85" s="504"/>
      <c r="AQ85" s="504"/>
      <c r="AR85" s="504"/>
      <c r="AS85" s="504"/>
      <c r="AT85" s="504"/>
      <c r="AU85" s="504"/>
      <c r="AV85" s="504"/>
      <c r="AW85" s="504"/>
      <c r="AX85" s="505"/>
    </row>
    <row r="86" spans="1:60" ht="32.25" customHeight="1" x14ac:dyDescent="0.15">
      <c r="A86" s="499"/>
      <c r="B86" s="492"/>
      <c r="C86" s="491"/>
      <c r="D86" s="492"/>
      <c r="E86" s="493" t="s">
        <v>193</v>
      </c>
      <c r="F86" s="448"/>
      <c r="G86" s="120" t="s">
        <v>638</v>
      </c>
      <c r="H86" s="121"/>
      <c r="I86" s="121"/>
      <c r="J86" s="121"/>
      <c r="K86" s="121"/>
      <c r="L86" s="121"/>
      <c r="M86" s="121"/>
      <c r="N86" s="121"/>
      <c r="O86" s="121"/>
      <c r="P86" s="121"/>
      <c r="Q86" s="121"/>
      <c r="R86" s="121"/>
      <c r="S86" s="121"/>
      <c r="T86" s="121"/>
      <c r="U86" s="121"/>
      <c r="V86" s="122"/>
      <c r="W86" s="480" t="s">
        <v>569</v>
      </c>
      <c r="X86" s="481"/>
      <c r="Y86" s="481"/>
      <c r="Z86" s="481"/>
      <c r="AA86" s="482"/>
      <c r="AB86" s="483" t="s">
        <v>636</v>
      </c>
      <c r="AC86" s="484"/>
      <c r="AD86" s="484"/>
      <c r="AE86" s="484"/>
      <c r="AF86" s="484"/>
      <c r="AG86" s="484"/>
      <c r="AH86" s="484"/>
      <c r="AI86" s="484"/>
      <c r="AJ86" s="484"/>
      <c r="AK86" s="484"/>
      <c r="AL86" s="484"/>
      <c r="AM86" s="484"/>
      <c r="AN86" s="484"/>
      <c r="AO86" s="484"/>
      <c r="AP86" s="484"/>
      <c r="AQ86" s="484"/>
      <c r="AR86" s="484"/>
      <c r="AS86" s="484"/>
      <c r="AT86" s="484"/>
      <c r="AU86" s="484"/>
      <c r="AV86" s="484"/>
      <c r="AW86" s="484"/>
      <c r="AX86" s="485"/>
    </row>
    <row r="87" spans="1:60" ht="21" customHeight="1" x14ac:dyDescent="0.15">
      <c r="A87" s="499"/>
      <c r="B87" s="492"/>
      <c r="C87" s="491"/>
      <c r="D87" s="492"/>
      <c r="E87" s="294"/>
      <c r="F87" s="296"/>
      <c r="G87" s="123"/>
      <c r="H87" s="124"/>
      <c r="I87" s="124"/>
      <c r="J87" s="124"/>
      <c r="K87" s="124"/>
      <c r="L87" s="124"/>
      <c r="M87" s="124"/>
      <c r="N87" s="124"/>
      <c r="O87" s="124"/>
      <c r="P87" s="124"/>
      <c r="Q87" s="124"/>
      <c r="R87" s="124"/>
      <c r="S87" s="124"/>
      <c r="T87" s="124"/>
      <c r="U87" s="124"/>
      <c r="V87" s="125"/>
      <c r="W87" s="486" t="s">
        <v>570</v>
      </c>
      <c r="X87" s="487"/>
      <c r="Y87" s="487"/>
      <c r="Z87" s="487"/>
      <c r="AA87" s="488"/>
      <c r="AB87" s="483" t="s">
        <v>636</v>
      </c>
      <c r="AC87" s="484"/>
      <c r="AD87" s="484"/>
      <c r="AE87" s="484"/>
      <c r="AF87" s="484"/>
      <c r="AG87" s="484"/>
      <c r="AH87" s="484"/>
      <c r="AI87" s="484"/>
      <c r="AJ87" s="484"/>
      <c r="AK87" s="484"/>
      <c r="AL87" s="484"/>
      <c r="AM87" s="484"/>
      <c r="AN87" s="484"/>
      <c r="AO87" s="484"/>
      <c r="AP87" s="484"/>
      <c r="AQ87" s="484"/>
      <c r="AR87" s="484"/>
      <c r="AS87" s="484"/>
      <c r="AT87" s="484"/>
      <c r="AU87" s="484"/>
      <c r="AV87" s="484"/>
      <c r="AW87" s="484"/>
      <c r="AX87" s="485"/>
    </row>
    <row r="88" spans="1:60" ht="34.5" customHeight="1" x14ac:dyDescent="0.15">
      <c r="A88" s="499"/>
      <c r="B88" s="492"/>
      <c r="C88" s="489" t="s">
        <v>582</v>
      </c>
      <c r="D88" s="490"/>
      <c r="E88" s="493" t="s">
        <v>265</v>
      </c>
      <c r="F88" s="448"/>
      <c r="G88" s="470" t="s">
        <v>183</v>
      </c>
      <c r="H88" s="471"/>
      <c r="I88" s="471"/>
      <c r="J88" s="494" t="s">
        <v>598</v>
      </c>
      <c r="K88" s="495"/>
      <c r="L88" s="495"/>
      <c r="M88" s="495"/>
      <c r="N88" s="495"/>
      <c r="O88" s="495"/>
      <c r="P88" s="495"/>
      <c r="Q88" s="495"/>
      <c r="R88" s="495"/>
      <c r="S88" s="495"/>
      <c r="T88" s="496"/>
      <c r="U88" s="468" t="s">
        <v>636</v>
      </c>
      <c r="V88" s="468"/>
      <c r="W88" s="468"/>
      <c r="X88" s="468"/>
      <c r="Y88" s="468"/>
      <c r="Z88" s="468"/>
      <c r="AA88" s="468"/>
      <c r="AB88" s="468"/>
      <c r="AC88" s="468"/>
      <c r="AD88" s="468"/>
      <c r="AE88" s="468"/>
      <c r="AF88" s="468"/>
      <c r="AG88" s="468"/>
      <c r="AH88" s="468"/>
      <c r="AI88" s="468"/>
      <c r="AJ88" s="468"/>
      <c r="AK88" s="468"/>
      <c r="AL88" s="468"/>
      <c r="AM88" s="468"/>
      <c r="AN88" s="468"/>
      <c r="AO88" s="468"/>
      <c r="AP88" s="468"/>
      <c r="AQ88" s="468"/>
      <c r="AR88" s="468"/>
      <c r="AS88" s="468"/>
      <c r="AT88" s="468"/>
      <c r="AU88" s="468"/>
      <c r="AV88" s="468"/>
      <c r="AW88" s="468"/>
      <c r="AX88" s="469"/>
      <c r="AY88" s="76"/>
    </row>
    <row r="89" spans="1:60" ht="34.5" customHeight="1" x14ac:dyDescent="0.15">
      <c r="A89" s="499"/>
      <c r="B89" s="492"/>
      <c r="C89" s="491"/>
      <c r="D89" s="492"/>
      <c r="E89" s="291"/>
      <c r="F89" s="293"/>
      <c r="G89" s="470" t="s">
        <v>583</v>
      </c>
      <c r="H89" s="471"/>
      <c r="I89" s="471"/>
      <c r="J89" s="471"/>
      <c r="K89" s="471"/>
      <c r="L89" s="471"/>
      <c r="M89" s="471"/>
      <c r="N89" s="471"/>
      <c r="O89" s="471"/>
      <c r="P89" s="471"/>
      <c r="Q89" s="471"/>
      <c r="R89" s="471"/>
      <c r="S89" s="471"/>
      <c r="T89" s="471"/>
      <c r="U89" s="467" t="s">
        <v>636</v>
      </c>
      <c r="V89" s="468"/>
      <c r="W89" s="468"/>
      <c r="X89" s="468"/>
      <c r="Y89" s="468"/>
      <c r="Z89" s="468"/>
      <c r="AA89" s="468"/>
      <c r="AB89" s="468"/>
      <c r="AC89" s="468"/>
      <c r="AD89" s="468"/>
      <c r="AE89" s="468"/>
      <c r="AF89" s="468"/>
      <c r="AG89" s="468"/>
      <c r="AH89" s="468"/>
      <c r="AI89" s="468"/>
      <c r="AJ89" s="468"/>
      <c r="AK89" s="468"/>
      <c r="AL89" s="468"/>
      <c r="AM89" s="468"/>
      <c r="AN89" s="468"/>
      <c r="AO89" s="468"/>
      <c r="AP89" s="468"/>
      <c r="AQ89" s="468"/>
      <c r="AR89" s="468"/>
      <c r="AS89" s="468"/>
      <c r="AT89" s="468"/>
      <c r="AU89" s="468"/>
      <c r="AV89" s="468"/>
      <c r="AW89" s="468"/>
      <c r="AX89" s="469"/>
      <c r="AY89" s="76"/>
    </row>
    <row r="90" spans="1:60" ht="34.5" customHeight="1" thickBot="1" x14ac:dyDescent="0.2">
      <c r="A90" s="499"/>
      <c r="B90" s="492"/>
      <c r="C90" s="491"/>
      <c r="D90" s="492"/>
      <c r="E90" s="294"/>
      <c r="F90" s="296"/>
      <c r="G90" s="470" t="s">
        <v>570</v>
      </c>
      <c r="H90" s="471"/>
      <c r="I90" s="471"/>
      <c r="J90" s="471"/>
      <c r="K90" s="471"/>
      <c r="L90" s="471"/>
      <c r="M90" s="471"/>
      <c r="N90" s="471"/>
      <c r="O90" s="471"/>
      <c r="P90" s="471"/>
      <c r="Q90" s="471"/>
      <c r="R90" s="471"/>
      <c r="S90" s="471"/>
      <c r="T90" s="471"/>
      <c r="U90" s="126" t="s">
        <v>636</v>
      </c>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8"/>
      <c r="AY90" s="76"/>
    </row>
    <row r="91" spans="1:60" ht="27" customHeight="1" x14ac:dyDescent="0.15">
      <c r="A91" s="472" t="s">
        <v>45</v>
      </c>
      <c r="B91" s="473"/>
      <c r="C91" s="473"/>
      <c r="D91" s="473"/>
      <c r="E91" s="473"/>
      <c r="F91" s="473"/>
      <c r="G91" s="473"/>
      <c r="H91" s="473"/>
      <c r="I91" s="473"/>
      <c r="J91" s="473"/>
      <c r="K91" s="473"/>
      <c r="L91" s="473"/>
      <c r="M91" s="473"/>
      <c r="N91" s="473"/>
      <c r="O91" s="473"/>
      <c r="P91" s="473"/>
      <c r="Q91" s="473"/>
      <c r="R91" s="473"/>
      <c r="S91" s="473"/>
      <c r="T91" s="473"/>
      <c r="U91" s="473"/>
      <c r="V91" s="473"/>
      <c r="W91" s="473"/>
      <c r="X91" s="473"/>
      <c r="Y91" s="473"/>
      <c r="Z91" s="473"/>
      <c r="AA91" s="473"/>
      <c r="AB91" s="473"/>
      <c r="AC91" s="473"/>
      <c r="AD91" s="473"/>
      <c r="AE91" s="473"/>
      <c r="AF91" s="473"/>
      <c r="AG91" s="473"/>
      <c r="AH91" s="473"/>
      <c r="AI91" s="473"/>
      <c r="AJ91" s="473"/>
      <c r="AK91" s="473"/>
      <c r="AL91" s="473"/>
      <c r="AM91" s="473"/>
      <c r="AN91" s="473"/>
      <c r="AO91" s="473"/>
      <c r="AP91" s="473"/>
      <c r="AQ91" s="473"/>
      <c r="AR91" s="473"/>
      <c r="AS91" s="473"/>
      <c r="AT91" s="473"/>
      <c r="AU91" s="473"/>
      <c r="AV91" s="473"/>
      <c r="AW91" s="473"/>
      <c r="AX91" s="474"/>
    </row>
    <row r="92" spans="1:60" ht="27" customHeight="1" x14ac:dyDescent="0.15">
      <c r="A92" s="5"/>
      <c r="B92" s="6"/>
      <c r="C92" s="475" t="s">
        <v>30</v>
      </c>
      <c r="D92" s="476"/>
      <c r="E92" s="476"/>
      <c r="F92" s="476"/>
      <c r="G92" s="476"/>
      <c r="H92" s="476"/>
      <c r="I92" s="476"/>
      <c r="J92" s="476"/>
      <c r="K92" s="476"/>
      <c r="L92" s="476"/>
      <c r="M92" s="476"/>
      <c r="N92" s="476"/>
      <c r="O92" s="476"/>
      <c r="P92" s="476"/>
      <c r="Q92" s="476"/>
      <c r="R92" s="476"/>
      <c r="S92" s="476"/>
      <c r="T92" s="476"/>
      <c r="U92" s="476"/>
      <c r="V92" s="476"/>
      <c r="W92" s="476"/>
      <c r="X92" s="476"/>
      <c r="Y92" s="476"/>
      <c r="Z92" s="476"/>
      <c r="AA92" s="476"/>
      <c r="AB92" s="476"/>
      <c r="AC92" s="477"/>
      <c r="AD92" s="476" t="s">
        <v>34</v>
      </c>
      <c r="AE92" s="476"/>
      <c r="AF92" s="476"/>
      <c r="AG92" s="478" t="s">
        <v>29</v>
      </c>
      <c r="AH92" s="476"/>
      <c r="AI92" s="476"/>
      <c r="AJ92" s="476"/>
      <c r="AK92" s="476"/>
      <c r="AL92" s="476"/>
      <c r="AM92" s="476"/>
      <c r="AN92" s="476"/>
      <c r="AO92" s="476"/>
      <c r="AP92" s="476"/>
      <c r="AQ92" s="476"/>
      <c r="AR92" s="476"/>
      <c r="AS92" s="476"/>
      <c r="AT92" s="476"/>
      <c r="AU92" s="476"/>
      <c r="AV92" s="476"/>
      <c r="AW92" s="476"/>
      <c r="AX92" s="479"/>
    </row>
    <row r="93" spans="1:60" ht="27" customHeight="1" x14ac:dyDescent="0.15">
      <c r="A93" s="538" t="s">
        <v>134</v>
      </c>
      <c r="B93" s="539"/>
      <c r="C93" s="544" t="s">
        <v>135</v>
      </c>
      <c r="D93" s="545"/>
      <c r="E93" s="545"/>
      <c r="F93" s="545"/>
      <c r="G93" s="545"/>
      <c r="H93" s="545"/>
      <c r="I93" s="545"/>
      <c r="J93" s="545"/>
      <c r="K93" s="545"/>
      <c r="L93" s="545"/>
      <c r="M93" s="545"/>
      <c r="N93" s="545"/>
      <c r="O93" s="545"/>
      <c r="P93" s="545"/>
      <c r="Q93" s="545"/>
      <c r="R93" s="545"/>
      <c r="S93" s="545"/>
      <c r="T93" s="545"/>
      <c r="U93" s="545"/>
      <c r="V93" s="545"/>
      <c r="W93" s="545"/>
      <c r="X93" s="545"/>
      <c r="Y93" s="545"/>
      <c r="Z93" s="545"/>
      <c r="AA93" s="545"/>
      <c r="AB93" s="545"/>
      <c r="AC93" s="546"/>
      <c r="AD93" s="547" t="s">
        <v>631</v>
      </c>
      <c r="AE93" s="548"/>
      <c r="AF93" s="548"/>
      <c r="AG93" s="549" t="s">
        <v>639</v>
      </c>
      <c r="AH93" s="550"/>
      <c r="AI93" s="550"/>
      <c r="AJ93" s="550"/>
      <c r="AK93" s="550"/>
      <c r="AL93" s="550"/>
      <c r="AM93" s="550"/>
      <c r="AN93" s="550"/>
      <c r="AO93" s="550"/>
      <c r="AP93" s="550"/>
      <c r="AQ93" s="550"/>
      <c r="AR93" s="550"/>
      <c r="AS93" s="550"/>
      <c r="AT93" s="550"/>
      <c r="AU93" s="550"/>
      <c r="AV93" s="550"/>
      <c r="AW93" s="550"/>
      <c r="AX93" s="551"/>
    </row>
    <row r="94" spans="1:60" ht="27" customHeight="1" x14ac:dyDescent="0.15">
      <c r="A94" s="540"/>
      <c r="B94" s="541"/>
      <c r="C94" s="552" t="s">
        <v>35</v>
      </c>
      <c r="D94" s="553"/>
      <c r="E94" s="553"/>
      <c r="F94" s="553"/>
      <c r="G94" s="553"/>
      <c r="H94" s="553"/>
      <c r="I94" s="553"/>
      <c r="J94" s="553"/>
      <c r="K94" s="553"/>
      <c r="L94" s="553"/>
      <c r="M94" s="553"/>
      <c r="N94" s="553"/>
      <c r="O94" s="553"/>
      <c r="P94" s="553"/>
      <c r="Q94" s="553"/>
      <c r="R94" s="553"/>
      <c r="S94" s="553"/>
      <c r="T94" s="553"/>
      <c r="U94" s="553"/>
      <c r="V94" s="553"/>
      <c r="W94" s="553"/>
      <c r="X94" s="553"/>
      <c r="Y94" s="553"/>
      <c r="Z94" s="553"/>
      <c r="AA94" s="553"/>
      <c r="AB94" s="553"/>
      <c r="AC94" s="554"/>
      <c r="AD94" s="528" t="s">
        <v>631</v>
      </c>
      <c r="AE94" s="529"/>
      <c r="AF94" s="529"/>
      <c r="AG94" s="555" t="s">
        <v>640</v>
      </c>
      <c r="AH94" s="556"/>
      <c r="AI94" s="556"/>
      <c r="AJ94" s="556"/>
      <c r="AK94" s="556"/>
      <c r="AL94" s="556"/>
      <c r="AM94" s="556"/>
      <c r="AN94" s="556"/>
      <c r="AO94" s="556"/>
      <c r="AP94" s="556"/>
      <c r="AQ94" s="556"/>
      <c r="AR94" s="556"/>
      <c r="AS94" s="556"/>
      <c r="AT94" s="556"/>
      <c r="AU94" s="556"/>
      <c r="AV94" s="556"/>
      <c r="AW94" s="556"/>
      <c r="AX94" s="557"/>
    </row>
    <row r="95" spans="1:60" ht="27" customHeight="1" x14ac:dyDescent="0.15">
      <c r="A95" s="542"/>
      <c r="B95" s="543"/>
      <c r="C95" s="558" t="s">
        <v>136</v>
      </c>
      <c r="D95" s="559"/>
      <c r="E95" s="559"/>
      <c r="F95" s="559"/>
      <c r="G95" s="559"/>
      <c r="H95" s="559"/>
      <c r="I95" s="559"/>
      <c r="J95" s="559"/>
      <c r="K95" s="559"/>
      <c r="L95" s="559"/>
      <c r="M95" s="559"/>
      <c r="N95" s="559"/>
      <c r="O95" s="559"/>
      <c r="P95" s="559"/>
      <c r="Q95" s="559"/>
      <c r="R95" s="559"/>
      <c r="S95" s="559"/>
      <c r="T95" s="559"/>
      <c r="U95" s="559"/>
      <c r="V95" s="559"/>
      <c r="W95" s="559"/>
      <c r="X95" s="559"/>
      <c r="Y95" s="559"/>
      <c r="Z95" s="559"/>
      <c r="AA95" s="559"/>
      <c r="AB95" s="559"/>
      <c r="AC95" s="560"/>
      <c r="AD95" s="561" t="s">
        <v>631</v>
      </c>
      <c r="AE95" s="562"/>
      <c r="AF95" s="562"/>
      <c r="AG95" s="519" t="s">
        <v>640</v>
      </c>
      <c r="AH95" s="346"/>
      <c r="AI95" s="346"/>
      <c r="AJ95" s="346"/>
      <c r="AK95" s="346"/>
      <c r="AL95" s="346"/>
      <c r="AM95" s="346"/>
      <c r="AN95" s="346"/>
      <c r="AO95" s="346"/>
      <c r="AP95" s="346"/>
      <c r="AQ95" s="346"/>
      <c r="AR95" s="346"/>
      <c r="AS95" s="346"/>
      <c r="AT95" s="346"/>
      <c r="AU95" s="346"/>
      <c r="AV95" s="346"/>
      <c r="AW95" s="346"/>
      <c r="AX95" s="520"/>
    </row>
    <row r="96" spans="1:60" ht="27" customHeight="1" x14ac:dyDescent="0.15">
      <c r="A96" s="103" t="s">
        <v>37</v>
      </c>
      <c r="B96" s="506"/>
      <c r="C96" s="512" t="s">
        <v>39</v>
      </c>
      <c r="D96" s="513"/>
      <c r="E96" s="514"/>
      <c r="F96" s="514"/>
      <c r="G96" s="514"/>
      <c r="H96" s="514"/>
      <c r="I96" s="514"/>
      <c r="J96" s="514"/>
      <c r="K96" s="514"/>
      <c r="L96" s="514"/>
      <c r="M96" s="514"/>
      <c r="N96" s="514"/>
      <c r="O96" s="514"/>
      <c r="P96" s="514"/>
      <c r="Q96" s="514"/>
      <c r="R96" s="514"/>
      <c r="S96" s="514"/>
      <c r="T96" s="514"/>
      <c r="U96" s="514"/>
      <c r="V96" s="514"/>
      <c r="W96" s="514"/>
      <c r="X96" s="514"/>
      <c r="Y96" s="514"/>
      <c r="Z96" s="514"/>
      <c r="AA96" s="514"/>
      <c r="AB96" s="514"/>
      <c r="AC96" s="515"/>
      <c r="AD96" s="516" t="s">
        <v>631</v>
      </c>
      <c r="AE96" s="517"/>
      <c r="AF96" s="517"/>
      <c r="AG96" s="324" t="s">
        <v>706</v>
      </c>
      <c r="AH96" s="121"/>
      <c r="AI96" s="121"/>
      <c r="AJ96" s="121"/>
      <c r="AK96" s="121"/>
      <c r="AL96" s="121"/>
      <c r="AM96" s="121"/>
      <c r="AN96" s="121"/>
      <c r="AO96" s="121"/>
      <c r="AP96" s="121"/>
      <c r="AQ96" s="121"/>
      <c r="AR96" s="121"/>
      <c r="AS96" s="121"/>
      <c r="AT96" s="121"/>
      <c r="AU96" s="121"/>
      <c r="AV96" s="121"/>
      <c r="AW96" s="121"/>
      <c r="AX96" s="518"/>
    </row>
    <row r="97" spans="1:50" ht="35.25" customHeight="1" x14ac:dyDescent="0.15">
      <c r="A97" s="507"/>
      <c r="B97" s="508"/>
      <c r="C97" s="521"/>
      <c r="D97" s="522"/>
      <c r="E97" s="525" t="s">
        <v>248</v>
      </c>
      <c r="F97" s="526"/>
      <c r="G97" s="526"/>
      <c r="H97" s="526"/>
      <c r="I97" s="526"/>
      <c r="J97" s="526"/>
      <c r="K97" s="526"/>
      <c r="L97" s="526"/>
      <c r="M97" s="526"/>
      <c r="N97" s="526"/>
      <c r="O97" s="526"/>
      <c r="P97" s="526"/>
      <c r="Q97" s="526"/>
      <c r="R97" s="526"/>
      <c r="S97" s="526"/>
      <c r="T97" s="526"/>
      <c r="U97" s="526"/>
      <c r="V97" s="526"/>
      <c r="W97" s="526"/>
      <c r="X97" s="526"/>
      <c r="Y97" s="526"/>
      <c r="Z97" s="526"/>
      <c r="AA97" s="526"/>
      <c r="AB97" s="526"/>
      <c r="AC97" s="527"/>
      <c r="AD97" s="528" t="s">
        <v>641</v>
      </c>
      <c r="AE97" s="529"/>
      <c r="AF97" s="530"/>
      <c r="AG97" s="519"/>
      <c r="AH97" s="346"/>
      <c r="AI97" s="346"/>
      <c r="AJ97" s="346"/>
      <c r="AK97" s="346"/>
      <c r="AL97" s="346"/>
      <c r="AM97" s="346"/>
      <c r="AN97" s="346"/>
      <c r="AO97" s="346"/>
      <c r="AP97" s="346"/>
      <c r="AQ97" s="346"/>
      <c r="AR97" s="346"/>
      <c r="AS97" s="346"/>
      <c r="AT97" s="346"/>
      <c r="AU97" s="346"/>
      <c r="AV97" s="346"/>
      <c r="AW97" s="346"/>
      <c r="AX97" s="520"/>
    </row>
    <row r="98" spans="1:50" ht="26.25" customHeight="1" x14ac:dyDescent="0.15">
      <c r="A98" s="507"/>
      <c r="B98" s="508"/>
      <c r="C98" s="523"/>
      <c r="D98" s="524"/>
      <c r="E98" s="531" t="s">
        <v>213</v>
      </c>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3"/>
      <c r="AD98" s="534" t="s">
        <v>642</v>
      </c>
      <c r="AE98" s="535"/>
      <c r="AF98" s="535"/>
      <c r="AG98" s="519"/>
      <c r="AH98" s="346"/>
      <c r="AI98" s="346"/>
      <c r="AJ98" s="346"/>
      <c r="AK98" s="346"/>
      <c r="AL98" s="346"/>
      <c r="AM98" s="346"/>
      <c r="AN98" s="346"/>
      <c r="AO98" s="346"/>
      <c r="AP98" s="346"/>
      <c r="AQ98" s="346"/>
      <c r="AR98" s="346"/>
      <c r="AS98" s="346"/>
      <c r="AT98" s="346"/>
      <c r="AU98" s="346"/>
      <c r="AV98" s="346"/>
      <c r="AW98" s="346"/>
      <c r="AX98" s="520"/>
    </row>
    <row r="99" spans="1:50" ht="32.25" customHeight="1" x14ac:dyDescent="0.15">
      <c r="A99" s="507"/>
      <c r="B99" s="509"/>
      <c r="C99" s="536" t="s">
        <v>40</v>
      </c>
      <c r="D99" s="537"/>
      <c r="E99" s="537"/>
      <c r="F99" s="537"/>
      <c r="G99" s="537"/>
      <c r="H99" s="537"/>
      <c r="I99" s="537"/>
      <c r="J99" s="537"/>
      <c r="K99" s="537"/>
      <c r="L99" s="537"/>
      <c r="M99" s="537"/>
      <c r="N99" s="537"/>
      <c r="O99" s="537"/>
      <c r="P99" s="537"/>
      <c r="Q99" s="537"/>
      <c r="R99" s="537"/>
      <c r="S99" s="537"/>
      <c r="T99" s="537"/>
      <c r="U99" s="537"/>
      <c r="V99" s="537"/>
      <c r="W99" s="537"/>
      <c r="X99" s="537"/>
      <c r="Y99" s="537"/>
      <c r="Z99" s="537"/>
      <c r="AA99" s="537"/>
      <c r="AB99" s="537"/>
      <c r="AC99" s="537"/>
      <c r="AD99" s="580" t="s">
        <v>631</v>
      </c>
      <c r="AE99" s="581"/>
      <c r="AF99" s="581"/>
      <c r="AG99" s="582" t="s">
        <v>643</v>
      </c>
      <c r="AH99" s="583"/>
      <c r="AI99" s="583"/>
      <c r="AJ99" s="583"/>
      <c r="AK99" s="583"/>
      <c r="AL99" s="583"/>
      <c r="AM99" s="583"/>
      <c r="AN99" s="583"/>
      <c r="AO99" s="583"/>
      <c r="AP99" s="583"/>
      <c r="AQ99" s="583"/>
      <c r="AR99" s="583"/>
      <c r="AS99" s="583"/>
      <c r="AT99" s="583"/>
      <c r="AU99" s="583"/>
      <c r="AV99" s="583"/>
      <c r="AW99" s="583"/>
      <c r="AX99" s="584"/>
    </row>
    <row r="100" spans="1:50" ht="62.25" customHeight="1" x14ac:dyDescent="0.15">
      <c r="A100" s="507"/>
      <c r="B100" s="509"/>
      <c r="C100" s="575" t="s">
        <v>137</v>
      </c>
      <c r="D100" s="554"/>
      <c r="E100" s="554"/>
      <c r="F100" s="554"/>
      <c r="G100" s="554"/>
      <c r="H100" s="554"/>
      <c r="I100" s="554"/>
      <c r="J100" s="554"/>
      <c r="K100" s="554"/>
      <c r="L100" s="554"/>
      <c r="M100" s="554"/>
      <c r="N100" s="554"/>
      <c r="O100" s="554"/>
      <c r="P100" s="554"/>
      <c r="Q100" s="554"/>
      <c r="R100" s="554"/>
      <c r="S100" s="554"/>
      <c r="T100" s="554"/>
      <c r="U100" s="554"/>
      <c r="V100" s="554"/>
      <c r="W100" s="554"/>
      <c r="X100" s="554"/>
      <c r="Y100" s="554"/>
      <c r="Z100" s="554"/>
      <c r="AA100" s="554"/>
      <c r="AB100" s="554"/>
      <c r="AC100" s="554"/>
      <c r="AD100" s="528" t="s">
        <v>631</v>
      </c>
      <c r="AE100" s="529"/>
      <c r="AF100" s="529"/>
      <c r="AG100" s="555" t="s">
        <v>721</v>
      </c>
      <c r="AH100" s="556"/>
      <c r="AI100" s="556"/>
      <c r="AJ100" s="556"/>
      <c r="AK100" s="556"/>
      <c r="AL100" s="556"/>
      <c r="AM100" s="556"/>
      <c r="AN100" s="556"/>
      <c r="AO100" s="556"/>
      <c r="AP100" s="556"/>
      <c r="AQ100" s="556"/>
      <c r="AR100" s="556"/>
      <c r="AS100" s="556"/>
      <c r="AT100" s="556"/>
      <c r="AU100" s="556"/>
      <c r="AV100" s="556"/>
      <c r="AW100" s="556"/>
      <c r="AX100" s="557"/>
    </row>
    <row r="101" spans="1:50" ht="26.25" customHeight="1" x14ac:dyDescent="0.15">
      <c r="A101" s="507"/>
      <c r="B101" s="509"/>
      <c r="C101" s="575" t="s">
        <v>36</v>
      </c>
      <c r="D101" s="554"/>
      <c r="E101" s="554"/>
      <c r="F101" s="554"/>
      <c r="G101" s="554"/>
      <c r="H101" s="554"/>
      <c r="I101" s="554"/>
      <c r="J101" s="554"/>
      <c r="K101" s="554"/>
      <c r="L101" s="554"/>
      <c r="M101" s="554"/>
      <c r="N101" s="554"/>
      <c r="O101" s="554"/>
      <c r="P101" s="554"/>
      <c r="Q101" s="554"/>
      <c r="R101" s="554"/>
      <c r="S101" s="554"/>
      <c r="T101" s="554"/>
      <c r="U101" s="554"/>
      <c r="V101" s="554"/>
      <c r="W101" s="554"/>
      <c r="X101" s="554"/>
      <c r="Y101" s="554"/>
      <c r="Z101" s="554"/>
      <c r="AA101" s="554"/>
      <c r="AB101" s="554"/>
      <c r="AC101" s="554"/>
      <c r="AD101" s="528" t="s">
        <v>631</v>
      </c>
      <c r="AE101" s="529"/>
      <c r="AF101" s="529"/>
      <c r="AG101" s="555" t="s">
        <v>644</v>
      </c>
      <c r="AH101" s="556"/>
      <c r="AI101" s="556"/>
      <c r="AJ101" s="556"/>
      <c r="AK101" s="556"/>
      <c r="AL101" s="556"/>
      <c r="AM101" s="556"/>
      <c r="AN101" s="556"/>
      <c r="AO101" s="556"/>
      <c r="AP101" s="556"/>
      <c r="AQ101" s="556"/>
      <c r="AR101" s="556"/>
      <c r="AS101" s="556"/>
      <c r="AT101" s="556"/>
      <c r="AU101" s="556"/>
      <c r="AV101" s="556"/>
      <c r="AW101" s="556"/>
      <c r="AX101" s="557"/>
    </row>
    <row r="102" spans="1:50" ht="26.25" customHeight="1" x14ac:dyDescent="0.15">
      <c r="A102" s="507"/>
      <c r="B102" s="509"/>
      <c r="C102" s="575" t="s">
        <v>41</v>
      </c>
      <c r="D102" s="554"/>
      <c r="E102" s="554"/>
      <c r="F102" s="554"/>
      <c r="G102" s="554"/>
      <c r="H102" s="554"/>
      <c r="I102" s="554"/>
      <c r="J102" s="554"/>
      <c r="K102" s="554"/>
      <c r="L102" s="554"/>
      <c r="M102" s="554"/>
      <c r="N102" s="554"/>
      <c r="O102" s="554"/>
      <c r="P102" s="554"/>
      <c r="Q102" s="554"/>
      <c r="R102" s="554"/>
      <c r="S102" s="554"/>
      <c r="T102" s="554"/>
      <c r="U102" s="554"/>
      <c r="V102" s="554"/>
      <c r="W102" s="554"/>
      <c r="X102" s="554"/>
      <c r="Y102" s="554"/>
      <c r="Z102" s="554"/>
      <c r="AA102" s="554"/>
      <c r="AB102" s="554"/>
      <c r="AC102" s="576"/>
      <c r="AD102" s="528" t="s">
        <v>631</v>
      </c>
      <c r="AE102" s="529"/>
      <c r="AF102" s="529"/>
      <c r="AG102" s="555" t="s">
        <v>645</v>
      </c>
      <c r="AH102" s="556"/>
      <c r="AI102" s="556"/>
      <c r="AJ102" s="556"/>
      <c r="AK102" s="556"/>
      <c r="AL102" s="556"/>
      <c r="AM102" s="556"/>
      <c r="AN102" s="556"/>
      <c r="AO102" s="556"/>
      <c r="AP102" s="556"/>
      <c r="AQ102" s="556"/>
      <c r="AR102" s="556"/>
      <c r="AS102" s="556"/>
      <c r="AT102" s="556"/>
      <c r="AU102" s="556"/>
      <c r="AV102" s="556"/>
      <c r="AW102" s="556"/>
      <c r="AX102" s="557"/>
    </row>
    <row r="103" spans="1:50" ht="43.5" customHeight="1" x14ac:dyDescent="0.15">
      <c r="A103" s="507"/>
      <c r="B103" s="509"/>
      <c r="C103" s="575" t="s">
        <v>225</v>
      </c>
      <c r="D103" s="554"/>
      <c r="E103" s="554"/>
      <c r="F103" s="554"/>
      <c r="G103" s="554"/>
      <c r="H103" s="554"/>
      <c r="I103" s="554"/>
      <c r="J103" s="554"/>
      <c r="K103" s="554"/>
      <c r="L103" s="554"/>
      <c r="M103" s="554"/>
      <c r="N103" s="554"/>
      <c r="O103" s="554"/>
      <c r="P103" s="554"/>
      <c r="Q103" s="554"/>
      <c r="R103" s="554"/>
      <c r="S103" s="554"/>
      <c r="T103" s="554"/>
      <c r="U103" s="554"/>
      <c r="V103" s="554"/>
      <c r="W103" s="554"/>
      <c r="X103" s="554"/>
      <c r="Y103" s="554"/>
      <c r="Z103" s="554"/>
      <c r="AA103" s="554"/>
      <c r="AB103" s="554"/>
      <c r="AC103" s="576"/>
      <c r="AD103" s="561" t="s">
        <v>631</v>
      </c>
      <c r="AE103" s="562"/>
      <c r="AF103" s="562"/>
      <c r="AG103" s="577" t="s">
        <v>720</v>
      </c>
      <c r="AH103" s="578"/>
      <c r="AI103" s="578"/>
      <c r="AJ103" s="578"/>
      <c r="AK103" s="578"/>
      <c r="AL103" s="578"/>
      <c r="AM103" s="578"/>
      <c r="AN103" s="578"/>
      <c r="AO103" s="578"/>
      <c r="AP103" s="578"/>
      <c r="AQ103" s="578"/>
      <c r="AR103" s="578"/>
      <c r="AS103" s="578"/>
      <c r="AT103" s="578"/>
      <c r="AU103" s="578"/>
      <c r="AV103" s="578"/>
      <c r="AW103" s="578"/>
      <c r="AX103" s="579"/>
    </row>
    <row r="104" spans="1:50" ht="26.25" customHeight="1" x14ac:dyDescent="0.15">
      <c r="A104" s="507"/>
      <c r="B104" s="509"/>
      <c r="C104" s="563" t="s">
        <v>226</v>
      </c>
      <c r="D104" s="564"/>
      <c r="E104" s="564"/>
      <c r="F104" s="564"/>
      <c r="G104" s="564"/>
      <c r="H104" s="564"/>
      <c r="I104" s="564"/>
      <c r="J104" s="564"/>
      <c r="K104" s="564"/>
      <c r="L104" s="564"/>
      <c r="M104" s="564"/>
      <c r="N104" s="564"/>
      <c r="O104" s="564"/>
      <c r="P104" s="564"/>
      <c r="Q104" s="564"/>
      <c r="R104" s="564"/>
      <c r="S104" s="564"/>
      <c r="T104" s="564"/>
      <c r="U104" s="564"/>
      <c r="V104" s="564"/>
      <c r="W104" s="564"/>
      <c r="X104" s="564"/>
      <c r="Y104" s="564"/>
      <c r="Z104" s="564"/>
      <c r="AA104" s="564"/>
      <c r="AB104" s="564"/>
      <c r="AC104" s="565"/>
      <c r="AD104" s="528" t="s">
        <v>602</v>
      </c>
      <c r="AE104" s="529"/>
      <c r="AF104" s="530"/>
      <c r="AG104" s="555" t="s">
        <v>636</v>
      </c>
      <c r="AH104" s="556"/>
      <c r="AI104" s="556"/>
      <c r="AJ104" s="556"/>
      <c r="AK104" s="556"/>
      <c r="AL104" s="556"/>
      <c r="AM104" s="556"/>
      <c r="AN104" s="556"/>
      <c r="AO104" s="556"/>
      <c r="AP104" s="556"/>
      <c r="AQ104" s="556"/>
      <c r="AR104" s="556"/>
      <c r="AS104" s="556"/>
      <c r="AT104" s="556"/>
      <c r="AU104" s="556"/>
      <c r="AV104" s="556"/>
      <c r="AW104" s="556"/>
      <c r="AX104" s="557"/>
    </row>
    <row r="105" spans="1:50" ht="26.25" customHeight="1" x14ac:dyDescent="0.15">
      <c r="A105" s="510"/>
      <c r="B105" s="511"/>
      <c r="C105" s="566" t="s">
        <v>217</v>
      </c>
      <c r="D105" s="567"/>
      <c r="E105" s="567"/>
      <c r="F105" s="567"/>
      <c r="G105" s="567"/>
      <c r="H105" s="567"/>
      <c r="I105" s="567"/>
      <c r="J105" s="567"/>
      <c r="K105" s="567"/>
      <c r="L105" s="567"/>
      <c r="M105" s="567"/>
      <c r="N105" s="567"/>
      <c r="O105" s="567"/>
      <c r="P105" s="567"/>
      <c r="Q105" s="567"/>
      <c r="R105" s="567"/>
      <c r="S105" s="567"/>
      <c r="T105" s="567"/>
      <c r="U105" s="567"/>
      <c r="V105" s="567"/>
      <c r="W105" s="567"/>
      <c r="X105" s="567"/>
      <c r="Y105" s="567"/>
      <c r="Z105" s="567"/>
      <c r="AA105" s="567"/>
      <c r="AB105" s="567"/>
      <c r="AC105" s="568"/>
      <c r="AD105" s="569" t="s">
        <v>602</v>
      </c>
      <c r="AE105" s="570"/>
      <c r="AF105" s="571"/>
      <c r="AG105" s="572"/>
      <c r="AH105" s="573"/>
      <c r="AI105" s="573"/>
      <c r="AJ105" s="573"/>
      <c r="AK105" s="573"/>
      <c r="AL105" s="573"/>
      <c r="AM105" s="573"/>
      <c r="AN105" s="573"/>
      <c r="AO105" s="573"/>
      <c r="AP105" s="573"/>
      <c r="AQ105" s="573"/>
      <c r="AR105" s="573"/>
      <c r="AS105" s="573"/>
      <c r="AT105" s="573"/>
      <c r="AU105" s="573"/>
      <c r="AV105" s="573"/>
      <c r="AW105" s="573"/>
      <c r="AX105" s="574"/>
    </row>
    <row r="106" spans="1:50" ht="27" customHeight="1" x14ac:dyDescent="0.15">
      <c r="A106" s="103" t="s">
        <v>38</v>
      </c>
      <c r="B106" s="587"/>
      <c r="C106" s="588" t="s">
        <v>218</v>
      </c>
      <c r="D106" s="589"/>
      <c r="E106" s="589"/>
      <c r="F106" s="589"/>
      <c r="G106" s="589"/>
      <c r="H106" s="589"/>
      <c r="I106" s="589"/>
      <c r="J106" s="589"/>
      <c r="K106" s="589"/>
      <c r="L106" s="589"/>
      <c r="M106" s="589"/>
      <c r="N106" s="589"/>
      <c r="O106" s="589"/>
      <c r="P106" s="589"/>
      <c r="Q106" s="589"/>
      <c r="R106" s="589"/>
      <c r="S106" s="589"/>
      <c r="T106" s="589"/>
      <c r="U106" s="589"/>
      <c r="V106" s="589"/>
      <c r="W106" s="589"/>
      <c r="X106" s="589"/>
      <c r="Y106" s="589"/>
      <c r="Z106" s="589"/>
      <c r="AA106" s="589"/>
      <c r="AB106" s="589"/>
      <c r="AC106" s="590"/>
      <c r="AD106" s="580" t="s">
        <v>631</v>
      </c>
      <c r="AE106" s="581"/>
      <c r="AF106" s="591"/>
      <c r="AG106" s="582" t="s">
        <v>646</v>
      </c>
      <c r="AH106" s="583"/>
      <c r="AI106" s="583"/>
      <c r="AJ106" s="583"/>
      <c r="AK106" s="583"/>
      <c r="AL106" s="583"/>
      <c r="AM106" s="583"/>
      <c r="AN106" s="583"/>
      <c r="AO106" s="583"/>
      <c r="AP106" s="583"/>
      <c r="AQ106" s="583"/>
      <c r="AR106" s="583"/>
      <c r="AS106" s="583"/>
      <c r="AT106" s="583"/>
      <c r="AU106" s="583"/>
      <c r="AV106" s="583"/>
      <c r="AW106" s="583"/>
      <c r="AX106" s="584"/>
    </row>
    <row r="107" spans="1:50" ht="35.25" customHeight="1" x14ac:dyDescent="0.15">
      <c r="A107" s="507"/>
      <c r="B107" s="509"/>
      <c r="C107" s="592" t="s">
        <v>43</v>
      </c>
      <c r="D107" s="593"/>
      <c r="E107" s="593"/>
      <c r="F107" s="593"/>
      <c r="G107" s="593"/>
      <c r="H107" s="593"/>
      <c r="I107" s="593"/>
      <c r="J107" s="593"/>
      <c r="K107" s="593"/>
      <c r="L107" s="593"/>
      <c r="M107" s="593"/>
      <c r="N107" s="593"/>
      <c r="O107" s="593"/>
      <c r="P107" s="593"/>
      <c r="Q107" s="593"/>
      <c r="R107" s="593"/>
      <c r="S107" s="593"/>
      <c r="T107" s="593"/>
      <c r="U107" s="593"/>
      <c r="V107" s="593"/>
      <c r="W107" s="593"/>
      <c r="X107" s="593"/>
      <c r="Y107" s="593"/>
      <c r="Z107" s="593"/>
      <c r="AA107" s="593"/>
      <c r="AB107" s="593"/>
      <c r="AC107" s="594"/>
      <c r="AD107" s="595" t="s">
        <v>602</v>
      </c>
      <c r="AE107" s="596"/>
      <c r="AF107" s="596"/>
      <c r="AG107" s="555" t="s">
        <v>636</v>
      </c>
      <c r="AH107" s="556"/>
      <c r="AI107" s="556"/>
      <c r="AJ107" s="556"/>
      <c r="AK107" s="556"/>
      <c r="AL107" s="556"/>
      <c r="AM107" s="556"/>
      <c r="AN107" s="556"/>
      <c r="AO107" s="556"/>
      <c r="AP107" s="556"/>
      <c r="AQ107" s="556"/>
      <c r="AR107" s="556"/>
      <c r="AS107" s="556"/>
      <c r="AT107" s="556"/>
      <c r="AU107" s="556"/>
      <c r="AV107" s="556"/>
      <c r="AW107" s="556"/>
      <c r="AX107" s="557"/>
    </row>
    <row r="108" spans="1:50" ht="27" customHeight="1" x14ac:dyDescent="0.15">
      <c r="A108" s="507"/>
      <c r="B108" s="509"/>
      <c r="C108" s="575" t="s">
        <v>181</v>
      </c>
      <c r="D108" s="554"/>
      <c r="E108" s="554"/>
      <c r="F108" s="554"/>
      <c r="G108" s="554"/>
      <c r="H108" s="554"/>
      <c r="I108" s="554"/>
      <c r="J108" s="554"/>
      <c r="K108" s="554"/>
      <c r="L108" s="554"/>
      <c r="M108" s="554"/>
      <c r="N108" s="554"/>
      <c r="O108" s="554"/>
      <c r="P108" s="554"/>
      <c r="Q108" s="554"/>
      <c r="R108" s="554"/>
      <c r="S108" s="554"/>
      <c r="T108" s="554"/>
      <c r="U108" s="554"/>
      <c r="V108" s="554"/>
      <c r="W108" s="554"/>
      <c r="X108" s="554"/>
      <c r="Y108" s="554"/>
      <c r="Z108" s="554"/>
      <c r="AA108" s="554"/>
      <c r="AB108" s="554"/>
      <c r="AC108" s="554"/>
      <c r="AD108" s="528" t="s">
        <v>631</v>
      </c>
      <c r="AE108" s="529"/>
      <c r="AF108" s="529"/>
      <c r="AG108" s="555" t="s">
        <v>647</v>
      </c>
      <c r="AH108" s="556"/>
      <c r="AI108" s="556"/>
      <c r="AJ108" s="556"/>
      <c r="AK108" s="556"/>
      <c r="AL108" s="556"/>
      <c r="AM108" s="556"/>
      <c r="AN108" s="556"/>
      <c r="AO108" s="556"/>
      <c r="AP108" s="556"/>
      <c r="AQ108" s="556"/>
      <c r="AR108" s="556"/>
      <c r="AS108" s="556"/>
      <c r="AT108" s="556"/>
      <c r="AU108" s="556"/>
      <c r="AV108" s="556"/>
      <c r="AW108" s="556"/>
      <c r="AX108" s="557"/>
    </row>
    <row r="109" spans="1:50" ht="27" customHeight="1" x14ac:dyDescent="0.15">
      <c r="A109" s="510"/>
      <c r="B109" s="511"/>
      <c r="C109" s="575" t="s">
        <v>42</v>
      </c>
      <c r="D109" s="554"/>
      <c r="E109" s="554"/>
      <c r="F109" s="554"/>
      <c r="G109" s="554"/>
      <c r="H109" s="554"/>
      <c r="I109" s="554"/>
      <c r="J109" s="554"/>
      <c r="K109" s="554"/>
      <c r="L109" s="554"/>
      <c r="M109" s="554"/>
      <c r="N109" s="554"/>
      <c r="O109" s="554"/>
      <c r="P109" s="554"/>
      <c r="Q109" s="554"/>
      <c r="R109" s="554"/>
      <c r="S109" s="554"/>
      <c r="T109" s="554"/>
      <c r="U109" s="554"/>
      <c r="V109" s="554"/>
      <c r="W109" s="554"/>
      <c r="X109" s="554"/>
      <c r="Y109" s="554"/>
      <c r="Z109" s="554"/>
      <c r="AA109" s="554"/>
      <c r="AB109" s="554"/>
      <c r="AC109" s="554"/>
      <c r="AD109" s="528" t="s">
        <v>631</v>
      </c>
      <c r="AE109" s="529"/>
      <c r="AF109" s="529"/>
      <c r="AG109" s="585" t="s">
        <v>648</v>
      </c>
      <c r="AH109" s="124"/>
      <c r="AI109" s="124"/>
      <c r="AJ109" s="124"/>
      <c r="AK109" s="124"/>
      <c r="AL109" s="124"/>
      <c r="AM109" s="124"/>
      <c r="AN109" s="124"/>
      <c r="AO109" s="124"/>
      <c r="AP109" s="124"/>
      <c r="AQ109" s="124"/>
      <c r="AR109" s="124"/>
      <c r="AS109" s="124"/>
      <c r="AT109" s="124"/>
      <c r="AU109" s="124"/>
      <c r="AV109" s="124"/>
      <c r="AW109" s="124"/>
      <c r="AX109" s="586"/>
    </row>
    <row r="110" spans="1:50" ht="41.25" customHeight="1" x14ac:dyDescent="0.15">
      <c r="A110" s="597" t="s">
        <v>55</v>
      </c>
      <c r="B110" s="598"/>
      <c r="C110" s="599" t="s">
        <v>138</v>
      </c>
      <c r="D110" s="600"/>
      <c r="E110" s="600"/>
      <c r="F110" s="600"/>
      <c r="G110" s="600"/>
      <c r="H110" s="600"/>
      <c r="I110" s="600"/>
      <c r="J110" s="600"/>
      <c r="K110" s="600"/>
      <c r="L110" s="600"/>
      <c r="M110" s="600"/>
      <c r="N110" s="600"/>
      <c r="O110" s="600"/>
      <c r="P110" s="600"/>
      <c r="Q110" s="600"/>
      <c r="R110" s="600"/>
      <c r="S110" s="600"/>
      <c r="T110" s="600"/>
      <c r="U110" s="600"/>
      <c r="V110" s="600"/>
      <c r="W110" s="600"/>
      <c r="X110" s="600"/>
      <c r="Y110" s="600"/>
      <c r="Z110" s="600"/>
      <c r="AA110" s="600"/>
      <c r="AB110" s="600"/>
      <c r="AC110" s="513"/>
      <c r="AD110" s="516" t="s">
        <v>602</v>
      </c>
      <c r="AE110" s="517"/>
      <c r="AF110" s="601"/>
      <c r="AG110" s="324" t="s">
        <v>636</v>
      </c>
      <c r="AH110" s="121"/>
      <c r="AI110" s="121"/>
      <c r="AJ110" s="121"/>
      <c r="AK110" s="121"/>
      <c r="AL110" s="121"/>
      <c r="AM110" s="121"/>
      <c r="AN110" s="121"/>
      <c r="AO110" s="121"/>
      <c r="AP110" s="121"/>
      <c r="AQ110" s="121"/>
      <c r="AR110" s="121"/>
      <c r="AS110" s="121"/>
      <c r="AT110" s="121"/>
      <c r="AU110" s="121"/>
      <c r="AV110" s="121"/>
      <c r="AW110" s="121"/>
      <c r="AX110" s="518"/>
    </row>
    <row r="111" spans="1:50" ht="66.95" customHeight="1" x14ac:dyDescent="0.15">
      <c r="A111" s="103" t="s">
        <v>46</v>
      </c>
      <c r="B111" s="104"/>
      <c r="C111" s="107" t="s">
        <v>50</v>
      </c>
      <c r="D111" s="108"/>
      <c r="E111" s="108"/>
      <c r="F111" s="109"/>
      <c r="G111" s="110" t="s">
        <v>726</v>
      </c>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2"/>
    </row>
    <row r="112" spans="1:50" ht="67.5" customHeight="1" thickBot="1" x14ac:dyDescent="0.2">
      <c r="A112" s="105"/>
      <c r="B112" s="106"/>
      <c r="C112" s="113" t="s">
        <v>54</v>
      </c>
      <c r="D112" s="114"/>
      <c r="E112" s="114"/>
      <c r="F112" s="115"/>
      <c r="G112" s="116" t="s">
        <v>727</v>
      </c>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7"/>
    </row>
    <row r="113" spans="1:52" ht="24" customHeight="1" x14ac:dyDescent="0.15">
      <c r="A113" s="90" t="s">
        <v>31</v>
      </c>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2"/>
    </row>
    <row r="114" spans="1:52" ht="67.5" customHeight="1" thickBot="1" x14ac:dyDescent="0.2">
      <c r="A114" s="93" t="s">
        <v>737</v>
      </c>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5"/>
    </row>
    <row r="115" spans="1:52" ht="24.75" customHeight="1" x14ac:dyDescent="0.15">
      <c r="A115" s="96" t="s">
        <v>32</v>
      </c>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8"/>
    </row>
    <row r="116" spans="1:52" ht="67.5" customHeight="1" thickBot="1" x14ac:dyDescent="0.2">
      <c r="A116" s="99" t="s">
        <v>133</v>
      </c>
      <c r="B116" s="100"/>
      <c r="C116" s="100"/>
      <c r="D116" s="100"/>
      <c r="E116" s="101"/>
      <c r="F116" s="102" t="s">
        <v>728</v>
      </c>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5"/>
    </row>
    <row r="117" spans="1:52" ht="24.75" customHeight="1" x14ac:dyDescent="0.15">
      <c r="A117" s="96" t="s">
        <v>44</v>
      </c>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8"/>
    </row>
    <row r="118" spans="1:52" ht="66" customHeight="1" thickBot="1" x14ac:dyDescent="0.2">
      <c r="A118" s="99" t="s">
        <v>133</v>
      </c>
      <c r="B118" s="100"/>
      <c r="C118" s="100"/>
      <c r="D118" s="100"/>
      <c r="E118" s="101"/>
      <c r="F118" s="606" t="s">
        <v>729</v>
      </c>
      <c r="G118" s="607"/>
      <c r="H118" s="607"/>
      <c r="I118" s="607"/>
      <c r="J118" s="607"/>
      <c r="K118" s="607"/>
      <c r="L118" s="607"/>
      <c r="M118" s="607"/>
      <c r="N118" s="607"/>
      <c r="O118" s="607"/>
      <c r="P118" s="607"/>
      <c r="Q118" s="607"/>
      <c r="R118" s="607"/>
      <c r="S118" s="607"/>
      <c r="T118" s="607"/>
      <c r="U118" s="607"/>
      <c r="V118" s="607"/>
      <c r="W118" s="607"/>
      <c r="X118" s="607"/>
      <c r="Y118" s="607"/>
      <c r="Z118" s="607"/>
      <c r="AA118" s="607"/>
      <c r="AB118" s="607"/>
      <c r="AC118" s="607"/>
      <c r="AD118" s="607"/>
      <c r="AE118" s="607"/>
      <c r="AF118" s="607"/>
      <c r="AG118" s="607"/>
      <c r="AH118" s="607"/>
      <c r="AI118" s="607"/>
      <c r="AJ118" s="607"/>
      <c r="AK118" s="607"/>
      <c r="AL118" s="607"/>
      <c r="AM118" s="607"/>
      <c r="AN118" s="607"/>
      <c r="AO118" s="607"/>
      <c r="AP118" s="607"/>
      <c r="AQ118" s="607"/>
      <c r="AR118" s="607"/>
      <c r="AS118" s="607"/>
      <c r="AT118" s="607"/>
      <c r="AU118" s="607"/>
      <c r="AV118" s="607"/>
      <c r="AW118" s="607"/>
      <c r="AX118" s="608"/>
    </row>
    <row r="119" spans="1:52" ht="24.75" customHeight="1" x14ac:dyDescent="0.15">
      <c r="A119" s="609" t="s">
        <v>33</v>
      </c>
      <c r="B119" s="610"/>
      <c r="C119" s="610"/>
      <c r="D119" s="610"/>
      <c r="E119" s="610"/>
      <c r="F119" s="610"/>
      <c r="G119" s="610"/>
      <c r="H119" s="610"/>
      <c r="I119" s="610"/>
      <c r="J119" s="610"/>
      <c r="K119" s="610"/>
      <c r="L119" s="610"/>
      <c r="M119" s="610"/>
      <c r="N119" s="610"/>
      <c r="O119" s="610"/>
      <c r="P119" s="610"/>
      <c r="Q119" s="610"/>
      <c r="R119" s="610"/>
      <c r="S119" s="610"/>
      <c r="T119" s="610"/>
      <c r="U119" s="610"/>
      <c r="V119" s="610"/>
      <c r="W119" s="610"/>
      <c r="X119" s="610"/>
      <c r="Y119" s="610"/>
      <c r="Z119" s="610"/>
      <c r="AA119" s="610"/>
      <c r="AB119" s="610"/>
      <c r="AC119" s="610"/>
      <c r="AD119" s="610"/>
      <c r="AE119" s="610"/>
      <c r="AF119" s="610"/>
      <c r="AG119" s="610"/>
      <c r="AH119" s="610"/>
      <c r="AI119" s="610"/>
      <c r="AJ119" s="610"/>
      <c r="AK119" s="610"/>
      <c r="AL119" s="610"/>
      <c r="AM119" s="610"/>
      <c r="AN119" s="610"/>
      <c r="AO119" s="610"/>
      <c r="AP119" s="610"/>
      <c r="AQ119" s="610"/>
      <c r="AR119" s="610"/>
      <c r="AS119" s="610"/>
      <c r="AT119" s="610"/>
      <c r="AU119" s="610"/>
      <c r="AV119" s="610"/>
      <c r="AW119" s="610"/>
      <c r="AX119" s="611"/>
    </row>
    <row r="120" spans="1:52" ht="67.5" customHeight="1" thickBot="1" x14ac:dyDescent="0.2">
      <c r="A120" s="612" t="s">
        <v>736</v>
      </c>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8"/>
    </row>
    <row r="121" spans="1:52" ht="24.75" customHeight="1" x14ac:dyDescent="0.15">
      <c r="A121" s="613" t="s">
        <v>228</v>
      </c>
      <c r="B121" s="614"/>
      <c r="C121" s="614"/>
      <c r="D121" s="614"/>
      <c r="E121" s="614"/>
      <c r="F121" s="614"/>
      <c r="G121" s="614"/>
      <c r="H121" s="614"/>
      <c r="I121" s="614"/>
      <c r="J121" s="614"/>
      <c r="K121" s="614"/>
      <c r="L121" s="614"/>
      <c r="M121" s="614"/>
      <c r="N121" s="614"/>
      <c r="O121" s="614"/>
      <c r="P121" s="614"/>
      <c r="Q121" s="614"/>
      <c r="R121" s="614"/>
      <c r="S121" s="614"/>
      <c r="T121" s="614"/>
      <c r="U121" s="614"/>
      <c r="V121" s="614"/>
      <c r="W121" s="614"/>
      <c r="X121" s="614"/>
      <c r="Y121" s="614"/>
      <c r="Z121" s="614"/>
      <c r="AA121" s="614"/>
      <c r="AB121" s="614"/>
      <c r="AC121" s="614"/>
      <c r="AD121" s="614"/>
      <c r="AE121" s="614"/>
      <c r="AF121" s="614"/>
      <c r="AG121" s="614"/>
      <c r="AH121" s="614"/>
      <c r="AI121" s="614"/>
      <c r="AJ121" s="614"/>
      <c r="AK121" s="614"/>
      <c r="AL121" s="614"/>
      <c r="AM121" s="614"/>
      <c r="AN121" s="614"/>
      <c r="AO121" s="614"/>
      <c r="AP121" s="614"/>
      <c r="AQ121" s="614"/>
      <c r="AR121" s="614"/>
      <c r="AS121" s="614"/>
      <c r="AT121" s="614"/>
      <c r="AU121" s="614"/>
      <c r="AV121" s="614"/>
      <c r="AW121" s="614"/>
      <c r="AX121" s="615"/>
      <c r="AZ121" s="10"/>
    </row>
    <row r="122" spans="1:52" ht="24.75" customHeight="1" x14ac:dyDescent="0.15">
      <c r="A122" s="616" t="s">
        <v>263</v>
      </c>
      <c r="B122" s="617"/>
      <c r="C122" s="617"/>
      <c r="D122" s="618"/>
      <c r="E122" s="602" t="s">
        <v>623</v>
      </c>
      <c r="F122" s="603"/>
      <c r="G122" s="603"/>
      <c r="H122" s="603"/>
      <c r="I122" s="603"/>
      <c r="J122" s="603"/>
      <c r="K122" s="603"/>
      <c r="L122" s="603"/>
      <c r="M122" s="603"/>
      <c r="N122" s="603"/>
      <c r="O122" s="603"/>
      <c r="P122" s="604"/>
      <c r="Q122" s="602"/>
      <c r="R122" s="603"/>
      <c r="S122" s="603"/>
      <c r="T122" s="603"/>
      <c r="U122" s="603"/>
      <c r="V122" s="603"/>
      <c r="W122" s="603"/>
      <c r="X122" s="603"/>
      <c r="Y122" s="603"/>
      <c r="Z122" s="603"/>
      <c r="AA122" s="603"/>
      <c r="AB122" s="604"/>
      <c r="AC122" s="602"/>
      <c r="AD122" s="603"/>
      <c r="AE122" s="603"/>
      <c r="AF122" s="603"/>
      <c r="AG122" s="603"/>
      <c r="AH122" s="603"/>
      <c r="AI122" s="603"/>
      <c r="AJ122" s="603"/>
      <c r="AK122" s="603"/>
      <c r="AL122" s="603"/>
      <c r="AM122" s="603"/>
      <c r="AN122" s="604"/>
      <c r="AO122" s="602"/>
      <c r="AP122" s="603"/>
      <c r="AQ122" s="603"/>
      <c r="AR122" s="603"/>
      <c r="AS122" s="603"/>
      <c r="AT122" s="603"/>
      <c r="AU122" s="603"/>
      <c r="AV122" s="603"/>
      <c r="AW122" s="603"/>
      <c r="AX122" s="605"/>
      <c r="AY122" s="80"/>
    </row>
    <row r="123" spans="1:52" ht="24.75" customHeight="1" x14ac:dyDescent="0.15">
      <c r="A123" s="118" t="s">
        <v>262</v>
      </c>
      <c r="B123" s="118"/>
      <c r="C123" s="118"/>
      <c r="D123" s="118"/>
      <c r="E123" s="602" t="s">
        <v>624</v>
      </c>
      <c r="F123" s="603"/>
      <c r="G123" s="603"/>
      <c r="H123" s="603"/>
      <c r="I123" s="603"/>
      <c r="J123" s="603"/>
      <c r="K123" s="603"/>
      <c r="L123" s="603"/>
      <c r="M123" s="603"/>
      <c r="N123" s="603"/>
      <c r="O123" s="603"/>
      <c r="P123" s="604"/>
      <c r="Q123" s="602"/>
      <c r="R123" s="603"/>
      <c r="S123" s="603"/>
      <c r="T123" s="603"/>
      <c r="U123" s="603"/>
      <c r="V123" s="603"/>
      <c r="W123" s="603"/>
      <c r="X123" s="603"/>
      <c r="Y123" s="603"/>
      <c r="Z123" s="603"/>
      <c r="AA123" s="603"/>
      <c r="AB123" s="604"/>
      <c r="AC123" s="602"/>
      <c r="AD123" s="603"/>
      <c r="AE123" s="603"/>
      <c r="AF123" s="603"/>
      <c r="AG123" s="603"/>
      <c r="AH123" s="603"/>
      <c r="AI123" s="603"/>
      <c r="AJ123" s="603"/>
      <c r="AK123" s="603"/>
      <c r="AL123" s="603"/>
      <c r="AM123" s="603"/>
      <c r="AN123" s="604"/>
      <c r="AO123" s="602"/>
      <c r="AP123" s="603"/>
      <c r="AQ123" s="603"/>
      <c r="AR123" s="603"/>
      <c r="AS123" s="603"/>
      <c r="AT123" s="603"/>
      <c r="AU123" s="603"/>
      <c r="AV123" s="603"/>
      <c r="AW123" s="603"/>
      <c r="AX123" s="605"/>
    </row>
    <row r="124" spans="1:52" ht="24.75" customHeight="1" x14ac:dyDescent="0.15">
      <c r="A124" s="118" t="s">
        <v>261</v>
      </c>
      <c r="B124" s="118"/>
      <c r="C124" s="118"/>
      <c r="D124" s="118"/>
      <c r="E124" s="602" t="s">
        <v>625</v>
      </c>
      <c r="F124" s="603"/>
      <c r="G124" s="603"/>
      <c r="H124" s="603"/>
      <c r="I124" s="603"/>
      <c r="J124" s="603"/>
      <c r="K124" s="603"/>
      <c r="L124" s="603"/>
      <c r="M124" s="603"/>
      <c r="N124" s="603"/>
      <c r="O124" s="603"/>
      <c r="P124" s="604"/>
      <c r="Q124" s="602"/>
      <c r="R124" s="603"/>
      <c r="S124" s="603"/>
      <c r="T124" s="603"/>
      <c r="U124" s="603"/>
      <c r="V124" s="603"/>
      <c r="W124" s="603"/>
      <c r="X124" s="603"/>
      <c r="Y124" s="603"/>
      <c r="Z124" s="603"/>
      <c r="AA124" s="603"/>
      <c r="AB124" s="604"/>
      <c r="AC124" s="602"/>
      <c r="AD124" s="603"/>
      <c r="AE124" s="603"/>
      <c r="AF124" s="603"/>
      <c r="AG124" s="603"/>
      <c r="AH124" s="603"/>
      <c r="AI124" s="603"/>
      <c r="AJ124" s="603"/>
      <c r="AK124" s="603"/>
      <c r="AL124" s="603"/>
      <c r="AM124" s="603"/>
      <c r="AN124" s="604"/>
      <c r="AO124" s="602"/>
      <c r="AP124" s="603"/>
      <c r="AQ124" s="603"/>
      <c r="AR124" s="603"/>
      <c r="AS124" s="603"/>
      <c r="AT124" s="603"/>
      <c r="AU124" s="603"/>
      <c r="AV124" s="603"/>
      <c r="AW124" s="603"/>
      <c r="AX124" s="605"/>
    </row>
    <row r="125" spans="1:52" ht="24.75" customHeight="1" x14ac:dyDescent="0.15">
      <c r="A125" s="118" t="s">
        <v>260</v>
      </c>
      <c r="B125" s="118"/>
      <c r="C125" s="118"/>
      <c r="D125" s="118"/>
      <c r="E125" s="602" t="s">
        <v>626</v>
      </c>
      <c r="F125" s="603"/>
      <c r="G125" s="603"/>
      <c r="H125" s="603"/>
      <c r="I125" s="603"/>
      <c r="J125" s="603"/>
      <c r="K125" s="603"/>
      <c r="L125" s="603"/>
      <c r="M125" s="603"/>
      <c r="N125" s="603"/>
      <c r="O125" s="603"/>
      <c r="P125" s="604"/>
      <c r="Q125" s="602"/>
      <c r="R125" s="603"/>
      <c r="S125" s="603"/>
      <c r="T125" s="603"/>
      <c r="U125" s="603"/>
      <c r="V125" s="603"/>
      <c r="W125" s="603"/>
      <c r="X125" s="603"/>
      <c r="Y125" s="603"/>
      <c r="Z125" s="603"/>
      <c r="AA125" s="603"/>
      <c r="AB125" s="604"/>
      <c r="AC125" s="602"/>
      <c r="AD125" s="603"/>
      <c r="AE125" s="603"/>
      <c r="AF125" s="603"/>
      <c r="AG125" s="603"/>
      <c r="AH125" s="603"/>
      <c r="AI125" s="603"/>
      <c r="AJ125" s="603"/>
      <c r="AK125" s="603"/>
      <c r="AL125" s="603"/>
      <c r="AM125" s="603"/>
      <c r="AN125" s="604"/>
      <c r="AO125" s="602"/>
      <c r="AP125" s="603"/>
      <c r="AQ125" s="603"/>
      <c r="AR125" s="603"/>
      <c r="AS125" s="603"/>
      <c r="AT125" s="603"/>
      <c r="AU125" s="603"/>
      <c r="AV125" s="603"/>
      <c r="AW125" s="603"/>
      <c r="AX125" s="605"/>
    </row>
    <row r="126" spans="1:52" ht="24.75" customHeight="1" x14ac:dyDescent="0.15">
      <c r="A126" s="118" t="s">
        <v>259</v>
      </c>
      <c r="B126" s="118"/>
      <c r="C126" s="118"/>
      <c r="D126" s="118"/>
      <c r="E126" s="602" t="s">
        <v>627</v>
      </c>
      <c r="F126" s="603"/>
      <c r="G126" s="603"/>
      <c r="H126" s="603"/>
      <c r="I126" s="603"/>
      <c r="J126" s="603"/>
      <c r="K126" s="603"/>
      <c r="L126" s="603"/>
      <c r="M126" s="603"/>
      <c r="N126" s="603"/>
      <c r="O126" s="603"/>
      <c r="P126" s="604"/>
      <c r="Q126" s="602"/>
      <c r="R126" s="603"/>
      <c r="S126" s="603"/>
      <c r="T126" s="603"/>
      <c r="U126" s="603"/>
      <c r="V126" s="603"/>
      <c r="W126" s="603"/>
      <c r="X126" s="603"/>
      <c r="Y126" s="603"/>
      <c r="Z126" s="603"/>
      <c r="AA126" s="603"/>
      <c r="AB126" s="604"/>
      <c r="AC126" s="602"/>
      <c r="AD126" s="603"/>
      <c r="AE126" s="603"/>
      <c r="AF126" s="603"/>
      <c r="AG126" s="603"/>
      <c r="AH126" s="603"/>
      <c r="AI126" s="603"/>
      <c r="AJ126" s="603"/>
      <c r="AK126" s="603"/>
      <c r="AL126" s="603"/>
      <c r="AM126" s="603"/>
      <c r="AN126" s="604"/>
      <c r="AO126" s="602"/>
      <c r="AP126" s="603"/>
      <c r="AQ126" s="603"/>
      <c r="AR126" s="603"/>
      <c r="AS126" s="603"/>
      <c r="AT126" s="603"/>
      <c r="AU126" s="603"/>
      <c r="AV126" s="603"/>
      <c r="AW126" s="603"/>
      <c r="AX126" s="605"/>
    </row>
    <row r="127" spans="1:52" ht="24.75" customHeight="1" x14ac:dyDescent="0.15">
      <c r="A127" s="118" t="s">
        <v>258</v>
      </c>
      <c r="B127" s="118"/>
      <c r="C127" s="118"/>
      <c r="D127" s="118"/>
      <c r="E127" s="602" t="s">
        <v>628</v>
      </c>
      <c r="F127" s="603"/>
      <c r="G127" s="603"/>
      <c r="H127" s="603"/>
      <c r="I127" s="603"/>
      <c r="J127" s="603"/>
      <c r="K127" s="603"/>
      <c r="L127" s="603"/>
      <c r="M127" s="603"/>
      <c r="N127" s="603"/>
      <c r="O127" s="603"/>
      <c r="P127" s="604"/>
      <c r="Q127" s="602"/>
      <c r="R127" s="603"/>
      <c r="S127" s="603"/>
      <c r="T127" s="603"/>
      <c r="U127" s="603"/>
      <c r="V127" s="603"/>
      <c r="W127" s="603"/>
      <c r="X127" s="603"/>
      <c r="Y127" s="603"/>
      <c r="Z127" s="603"/>
      <c r="AA127" s="603"/>
      <c r="AB127" s="604"/>
      <c r="AC127" s="602"/>
      <c r="AD127" s="603"/>
      <c r="AE127" s="603"/>
      <c r="AF127" s="603"/>
      <c r="AG127" s="603"/>
      <c r="AH127" s="603"/>
      <c r="AI127" s="603"/>
      <c r="AJ127" s="603"/>
      <c r="AK127" s="603"/>
      <c r="AL127" s="603"/>
      <c r="AM127" s="603"/>
      <c r="AN127" s="604"/>
      <c r="AO127" s="602"/>
      <c r="AP127" s="603"/>
      <c r="AQ127" s="603"/>
      <c r="AR127" s="603"/>
      <c r="AS127" s="603"/>
      <c r="AT127" s="603"/>
      <c r="AU127" s="603"/>
      <c r="AV127" s="603"/>
      <c r="AW127" s="603"/>
      <c r="AX127" s="605"/>
    </row>
    <row r="128" spans="1:52" ht="24.75" customHeight="1" x14ac:dyDescent="0.15">
      <c r="A128" s="118" t="s">
        <v>257</v>
      </c>
      <c r="B128" s="118"/>
      <c r="C128" s="118"/>
      <c r="D128" s="118"/>
      <c r="E128" s="602" t="s">
        <v>629</v>
      </c>
      <c r="F128" s="603"/>
      <c r="G128" s="603"/>
      <c r="H128" s="603"/>
      <c r="I128" s="603"/>
      <c r="J128" s="603"/>
      <c r="K128" s="603"/>
      <c r="L128" s="603"/>
      <c r="M128" s="603"/>
      <c r="N128" s="603"/>
      <c r="O128" s="603"/>
      <c r="P128" s="604"/>
      <c r="Q128" s="602"/>
      <c r="R128" s="603"/>
      <c r="S128" s="603"/>
      <c r="T128" s="603"/>
      <c r="U128" s="603"/>
      <c r="V128" s="603"/>
      <c r="W128" s="603"/>
      <c r="X128" s="603"/>
      <c r="Y128" s="603"/>
      <c r="Z128" s="603"/>
      <c r="AA128" s="603"/>
      <c r="AB128" s="604"/>
      <c r="AC128" s="602"/>
      <c r="AD128" s="603"/>
      <c r="AE128" s="603"/>
      <c r="AF128" s="603"/>
      <c r="AG128" s="603"/>
      <c r="AH128" s="603"/>
      <c r="AI128" s="603"/>
      <c r="AJ128" s="603"/>
      <c r="AK128" s="603"/>
      <c r="AL128" s="603"/>
      <c r="AM128" s="603"/>
      <c r="AN128" s="604"/>
      <c r="AO128" s="602"/>
      <c r="AP128" s="603"/>
      <c r="AQ128" s="603"/>
      <c r="AR128" s="603"/>
      <c r="AS128" s="603"/>
      <c r="AT128" s="603"/>
      <c r="AU128" s="603"/>
      <c r="AV128" s="603"/>
      <c r="AW128" s="603"/>
      <c r="AX128" s="605"/>
    </row>
    <row r="129" spans="1:50" ht="24.75" customHeight="1" x14ac:dyDescent="0.15">
      <c r="A129" s="118" t="s">
        <v>256</v>
      </c>
      <c r="B129" s="118"/>
      <c r="C129" s="118"/>
      <c r="D129" s="118"/>
      <c r="E129" s="602" t="s">
        <v>630</v>
      </c>
      <c r="F129" s="603"/>
      <c r="G129" s="603"/>
      <c r="H129" s="603"/>
      <c r="I129" s="603"/>
      <c r="J129" s="603"/>
      <c r="K129" s="603"/>
      <c r="L129" s="603"/>
      <c r="M129" s="603"/>
      <c r="N129" s="603"/>
      <c r="O129" s="603"/>
      <c r="P129" s="604"/>
      <c r="Q129" s="602"/>
      <c r="R129" s="603"/>
      <c r="S129" s="603"/>
      <c r="T129" s="603"/>
      <c r="U129" s="603"/>
      <c r="V129" s="603"/>
      <c r="W129" s="603"/>
      <c r="X129" s="603"/>
      <c r="Y129" s="603"/>
      <c r="Z129" s="603"/>
      <c r="AA129" s="603"/>
      <c r="AB129" s="604"/>
      <c r="AC129" s="602"/>
      <c r="AD129" s="603"/>
      <c r="AE129" s="603"/>
      <c r="AF129" s="603"/>
      <c r="AG129" s="603"/>
      <c r="AH129" s="603"/>
      <c r="AI129" s="603"/>
      <c r="AJ129" s="603"/>
      <c r="AK129" s="603"/>
      <c r="AL129" s="603"/>
      <c r="AM129" s="603"/>
      <c r="AN129" s="604"/>
      <c r="AO129" s="602"/>
      <c r="AP129" s="603"/>
      <c r="AQ129" s="603"/>
      <c r="AR129" s="603"/>
      <c r="AS129" s="603"/>
      <c r="AT129" s="603"/>
      <c r="AU129" s="603"/>
      <c r="AV129" s="603"/>
      <c r="AW129" s="603"/>
      <c r="AX129" s="605"/>
    </row>
    <row r="130" spans="1:50" ht="24.75" customHeight="1" x14ac:dyDescent="0.15">
      <c r="A130" s="118" t="s">
        <v>402</v>
      </c>
      <c r="B130" s="118"/>
      <c r="C130" s="118"/>
      <c r="D130" s="118"/>
      <c r="E130" s="621" t="s">
        <v>589</v>
      </c>
      <c r="F130" s="622"/>
      <c r="G130" s="622"/>
      <c r="H130" s="83" t="str">
        <f>IF(E130="","","-")</f>
        <v>-</v>
      </c>
      <c r="I130" s="622"/>
      <c r="J130" s="622"/>
      <c r="K130" s="83" t="str">
        <f>IF(I130="","","-")</f>
        <v/>
      </c>
      <c r="L130" s="89">
        <v>81</v>
      </c>
      <c r="M130" s="89"/>
      <c r="N130" s="83" t="str">
        <f>IF(O130="","","-")</f>
        <v/>
      </c>
      <c r="O130" s="619"/>
      <c r="P130" s="620"/>
      <c r="Q130" s="621"/>
      <c r="R130" s="622"/>
      <c r="S130" s="622"/>
      <c r="T130" s="83" t="str">
        <f>IF(Q130="","","-")</f>
        <v/>
      </c>
      <c r="U130" s="622"/>
      <c r="V130" s="622"/>
      <c r="W130" s="83" t="str">
        <f>IF(U130="","","-")</f>
        <v/>
      </c>
      <c r="X130" s="89"/>
      <c r="Y130" s="89"/>
      <c r="Z130" s="83" t="str">
        <f>IF(AA130="","","-")</f>
        <v/>
      </c>
      <c r="AA130" s="619"/>
      <c r="AB130" s="620"/>
      <c r="AC130" s="621"/>
      <c r="AD130" s="622"/>
      <c r="AE130" s="622"/>
      <c r="AF130" s="83" t="str">
        <f>IF(AC130="","","-")</f>
        <v/>
      </c>
      <c r="AG130" s="622"/>
      <c r="AH130" s="622"/>
      <c r="AI130" s="83" t="str">
        <f>IF(AG130="","","-")</f>
        <v/>
      </c>
      <c r="AJ130" s="89"/>
      <c r="AK130" s="89"/>
      <c r="AL130" s="83" t="str">
        <f>IF(AM130="","","-")</f>
        <v/>
      </c>
      <c r="AM130" s="619"/>
      <c r="AN130" s="620"/>
      <c r="AO130" s="621"/>
      <c r="AP130" s="622"/>
      <c r="AQ130" s="83" t="str">
        <f>IF(AO130="","","-")</f>
        <v/>
      </c>
      <c r="AR130" s="622"/>
      <c r="AS130" s="622"/>
      <c r="AT130" s="83" t="str">
        <f>IF(AR130="","","-")</f>
        <v/>
      </c>
      <c r="AU130" s="89"/>
      <c r="AV130" s="89"/>
      <c r="AW130" s="83" t="str">
        <f>IF(AX130="","","-")</f>
        <v/>
      </c>
      <c r="AX130" s="86"/>
    </row>
    <row r="131" spans="1:50" ht="24.75" customHeight="1" x14ac:dyDescent="0.15">
      <c r="A131" s="118" t="s">
        <v>579</v>
      </c>
      <c r="B131" s="118"/>
      <c r="C131" s="118"/>
      <c r="D131" s="118"/>
      <c r="E131" s="621" t="s">
        <v>589</v>
      </c>
      <c r="F131" s="622"/>
      <c r="G131" s="622"/>
      <c r="H131" s="83"/>
      <c r="I131" s="622"/>
      <c r="J131" s="622"/>
      <c r="K131" s="83"/>
      <c r="L131" s="89">
        <v>80</v>
      </c>
      <c r="M131" s="89"/>
      <c r="N131" s="83" t="str">
        <f>IF(O131="","","-")</f>
        <v/>
      </c>
      <c r="O131" s="619"/>
      <c r="P131" s="620"/>
      <c r="Q131" s="621"/>
      <c r="R131" s="622"/>
      <c r="S131" s="622"/>
      <c r="T131" s="83" t="str">
        <f>IF(Q131="","","-")</f>
        <v/>
      </c>
      <c r="U131" s="622"/>
      <c r="V131" s="622"/>
      <c r="W131" s="83" t="str">
        <f>IF(U131="","","-")</f>
        <v/>
      </c>
      <c r="X131" s="89"/>
      <c r="Y131" s="89"/>
      <c r="Z131" s="83" t="str">
        <f>IF(AA131="","","-")</f>
        <v/>
      </c>
      <c r="AA131" s="619"/>
      <c r="AB131" s="620"/>
      <c r="AC131" s="621"/>
      <c r="AD131" s="622"/>
      <c r="AE131" s="622"/>
      <c r="AF131" s="83" t="str">
        <f>IF(AC131="","","-")</f>
        <v/>
      </c>
      <c r="AG131" s="622"/>
      <c r="AH131" s="622"/>
      <c r="AI131" s="83" t="str">
        <f>IF(AG131="","","-")</f>
        <v/>
      </c>
      <c r="AJ131" s="89"/>
      <c r="AK131" s="89"/>
      <c r="AL131" s="83" t="str">
        <f>IF(AM131="","","-")</f>
        <v/>
      </c>
      <c r="AM131" s="619"/>
      <c r="AN131" s="620"/>
      <c r="AO131" s="621"/>
      <c r="AP131" s="622"/>
      <c r="AQ131" s="83" t="str">
        <f>IF(AO131="","","-")</f>
        <v/>
      </c>
      <c r="AR131" s="622"/>
      <c r="AS131" s="622"/>
      <c r="AT131" s="83" t="str">
        <f>IF(AR131="","","-")</f>
        <v/>
      </c>
      <c r="AU131" s="89"/>
      <c r="AV131" s="89"/>
      <c r="AW131" s="83" t="str">
        <f>IF(AX131="","","-")</f>
        <v/>
      </c>
      <c r="AX131" s="86"/>
    </row>
    <row r="132" spans="1:50" ht="24.75" customHeight="1" x14ac:dyDescent="0.15">
      <c r="A132" s="118" t="s">
        <v>370</v>
      </c>
      <c r="B132" s="118"/>
      <c r="C132" s="118"/>
      <c r="D132" s="118"/>
      <c r="E132" s="624">
        <v>2021</v>
      </c>
      <c r="F132" s="119"/>
      <c r="G132" s="622" t="s">
        <v>632</v>
      </c>
      <c r="H132" s="622"/>
      <c r="I132" s="622"/>
      <c r="J132" s="119">
        <v>20</v>
      </c>
      <c r="K132" s="119"/>
      <c r="L132" s="89">
        <v>91</v>
      </c>
      <c r="M132" s="89"/>
      <c r="N132" s="89"/>
      <c r="O132" s="119"/>
      <c r="P132" s="119"/>
      <c r="Q132" s="624"/>
      <c r="R132" s="119"/>
      <c r="S132" s="622"/>
      <c r="T132" s="622"/>
      <c r="U132" s="622"/>
      <c r="V132" s="119"/>
      <c r="W132" s="119"/>
      <c r="X132" s="89"/>
      <c r="Y132" s="89"/>
      <c r="Z132" s="89"/>
      <c r="AA132" s="119"/>
      <c r="AB132" s="623"/>
      <c r="AC132" s="624"/>
      <c r="AD132" s="119"/>
      <c r="AE132" s="622"/>
      <c r="AF132" s="622"/>
      <c r="AG132" s="622"/>
      <c r="AH132" s="119"/>
      <c r="AI132" s="119"/>
      <c r="AJ132" s="89"/>
      <c r="AK132" s="89"/>
      <c r="AL132" s="89"/>
      <c r="AM132" s="119"/>
      <c r="AN132" s="623"/>
      <c r="AO132" s="624"/>
      <c r="AP132" s="119"/>
      <c r="AQ132" s="622"/>
      <c r="AR132" s="622"/>
      <c r="AS132" s="622"/>
      <c r="AT132" s="119"/>
      <c r="AU132" s="119"/>
      <c r="AV132" s="89"/>
      <c r="AW132" s="89"/>
      <c r="AX132" s="86"/>
    </row>
    <row r="133" spans="1:50" ht="28.35" customHeight="1" x14ac:dyDescent="0.15">
      <c r="A133" s="228" t="s">
        <v>250</v>
      </c>
      <c r="B133" s="229"/>
      <c r="C133" s="229"/>
      <c r="D133" s="229"/>
      <c r="E133" s="229"/>
      <c r="F133" s="230"/>
      <c r="G133" s="70" t="s">
        <v>581</v>
      </c>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1"/>
    </row>
    <row r="134" spans="1:50" ht="28.35" customHeight="1" x14ac:dyDescent="0.15">
      <c r="A134" s="228"/>
      <c r="B134" s="229"/>
      <c r="C134" s="229"/>
      <c r="D134" s="229"/>
      <c r="E134" s="229"/>
      <c r="F134" s="230"/>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1"/>
    </row>
    <row r="135" spans="1:50" ht="28.35" customHeight="1" x14ac:dyDescent="0.15">
      <c r="A135" s="228"/>
      <c r="B135" s="229"/>
      <c r="C135" s="229"/>
      <c r="D135" s="229"/>
      <c r="E135" s="229"/>
      <c r="F135" s="230"/>
      <c r="G135" s="39"/>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1"/>
    </row>
    <row r="136" spans="1:50" ht="28.35" customHeight="1" x14ac:dyDescent="0.15">
      <c r="A136" s="228"/>
      <c r="B136" s="229"/>
      <c r="C136" s="229"/>
      <c r="D136" s="229"/>
      <c r="E136" s="229"/>
      <c r="F136" s="230"/>
      <c r="G136" s="39"/>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1"/>
    </row>
    <row r="137" spans="1:50" ht="27.75" customHeight="1" x14ac:dyDescent="0.15">
      <c r="A137" s="228"/>
      <c r="B137" s="229"/>
      <c r="C137" s="229"/>
      <c r="D137" s="229"/>
      <c r="E137" s="229"/>
      <c r="F137" s="230"/>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1"/>
    </row>
    <row r="138" spans="1:50" ht="28.35" customHeight="1" x14ac:dyDescent="0.15">
      <c r="A138" s="228"/>
      <c r="B138" s="229"/>
      <c r="C138" s="229"/>
      <c r="D138" s="229"/>
      <c r="E138" s="229"/>
      <c r="F138" s="230"/>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1"/>
    </row>
    <row r="139" spans="1:50" ht="28.35" customHeight="1" x14ac:dyDescent="0.15">
      <c r="A139" s="228"/>
      <c r="B139" s="229"/>
      <c r="C139" s="229"/>
      <c r="D139" s="229"/>
      <c r="E139" s="229"/>
      <c r="F139" s="230"/>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1"/>
    </row>
    <row r="140" spans="1:50" ht="27.75" customHeight="1" x14ac:dyDescent="0.15">
      <c r="A140" s="228"/>
      <c r="B140" s="229"/>
      <c r="C140" s="229"/>
      <c r="D140" s="229"/>
      <c r="E140" s="229"/>
      <c r="F140" s="230"/>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28.35" customHeight="1" x14ac:dyDescent="0.15">
      <c r="A141" s="228"/>
      <c r="B141" s="229"/>
      <c r="C141" s="229"/>
      <c r="D141" s="229"/>
      <c r="E141" s="229"/>
      <c r="F141" s="230"/>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28.35" customHeight="1" x14ac:dyDescent="0.15">
      <c r="A142" s="228"/>
      <c r="B142" s="229"/>
      <c r="C142" s="229"/>
      <c r="D142" s="229"/>
      <c r="E142" s="229"/>
      <c r="F142" s="230"/>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1"/>
    </row>
    <row r="143" spans="1:50" ht="28.35" customHeight="1" x14ac:dyDescent="0.15">
      <c r="A143" s="228"/>
      <c r="B143" s="229"/>
      <c r="C143" s="229"/>
      <c r="D143" s="229"/>
      <c r="E143" s="229"/>
      <c r="F143" s="230"/>
      <c r="G143" s="39"/>
      <c r="H143" s="88"/>
      <c r="I143" s="88"/>
      <c r="J143" s="88"/>
      <c r="K143" s="88"/>
      <c r="L143" s="88"/>
      <c r="M143" s="88"/>
      <c r="N143" s="88"/>
      <c r="O143" s="88"/>
      <c r="P143" s="88"/>
      <c r="Q143" s="88"/>
      <c r="R143" s="88"/>
      <c r="S143" s="88"/>
      <c r="T143" s="88"/>
      <c r="U143" s="88"/>
      <c r="V143" s="88"/>
      <c r="W143" s="88"/>
      <c r="X143" s="88"/>
      <c r="Y143" s="88"/>
      <c r="Z143" s="88"/>
      <c r="AA143" s="88"/>
      <c r="AB143" s="88"/>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1"/>
    </row>
    <row r="144" spans="1:50" ht="28.35" customHeight="1" x14ac:dyDescent="0.15">
      <c r="A144" s="228"/>
      <c r="B144" s="229"/>
      <c r="C144" s="229"/>
      <c r="D144" s="229"/>
      <c r="E144" s="229"/>
      <c r="F144" s="230"/>
      <c r="G144" s="39"/>
      <c r="H144" s="88"/>
      <c r="I144" s="88"/>
      <c r="J144" s="88"/>
      <c r="K144" s="88"/>
      <c r="L144" s="88"/>
      <c r="M144" s="88"/>
      <c r="N144" s="88"/>
      <c r="O144" s="88"/>
      <c r="P144" s="88"/>
      <c r="Q144" s="88"/>
      <c r="R144" s="88"/>
      <c r="S144" s="88"/>
      <c r="T144" s="88"/>
      <c r="U144" s="88"/>
      <c r="V144" s="88"/>
      <c r="W144" s="88"/>
      <c r="X144" s="88"/>
      <c r="Y144" s="88"/>
      <c r="Z144" s="88"/>
      <c r="AA144" s="88"/>
      <c r="AB144" s="88"/>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1"/>
    </row>
    <row r="145" spans="1:50" ht="28.35" customHeight="1" x14ac:dyDescent="0.15">
      <c r="A145" s="228"/>
      <c r="B145" s="229"/>
      <c r="C145" s="229"/>
      <c r="D145" s="229"/>
      <c r="E145" s="229"/>
      <c r="F145" s="230"/>
      <c r="G145" s="39"/>
      <c r="H145" s="88"/>
      <c r="I145" s="88"/>
      <c r="J145" s="88"/>
      <c r="K145" s="88"/>
      <c r="L145" s="88"/>
      <c r="M145" s="88"/>
      <c r="N145" s="88"/>
      <c r="O145" s="88"/>
      <c r="P145" s="88"/>
      <c r="Q145" s="88"/>
      <c r="R145" s="88"/>
      <c r="S145" s="88"/>
      <c r="T145" s="88"/>
      <c r="U145" s="88"/>
      <c r="V145" s="88"/>
      <c r="W145" s="88"/>
      <c r="X145" s="88"/>
      <c r="Y145" s="88"/>
      <c r="Z145" s="88"/>
      <c r="AA145" s="88"/>
      <c r="AB145" s="88"/>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1"/>
    </row>
    <row r="146" spans="1:50" ht="27.75" customHeight="1" x14ac:dyDescent="0.15">
      <c r="A146" s="228"/>
      <c r="B146" s="229"/>
      <c r="C146" s="229"/>
      <c r="D146" s="229"/>
      <c r="E146" s="229"/>
      <c r="F146" s="230"/>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1"/>
    </row>
    <row r="147" spans="1:50" ht="28.35" customHeight="1" x14ac:dyDescent="0.15">
      <c r="A147" s="228"/>
      <c r="B147" s="229"/>
      <c r="C147" s="229"/>
      <c r="D147" s="229"/>
      <c r="E147" s="229"/>
      <c r="F147" s="230"/>
      <c r="G147" s="39"/>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1"/>
    </row>
    <row r="148" spans="1:50" ht="28.35" customHeight="1" x14ac:dyDescent="0.15">
      <c r="A148" s="228"/>
      <c r="B148" s="229"/>
      <c r="C148" s="229"/>
      <c r="D148" s="229"/>
      <c r="E148" s="229"/>
      <c r="F148" s="230"/>
      <c r="G148" s="39"/>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1"/>
    </row>
    <row r="149" spans="1:50" ht="28.35" customHeight="1" x14ac:dyDescent="0.15">
      <c r="A149" s="228"/>
      <c r="B149" s="229"/>
      <c r="C149" s="229"/>
      <c r="D149" s="229"/>
      <c r="E149" s="229"/>
      <c r="F149" s="230"/>
      <c r="G149" s="39"/>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1"/>
    </row>
    <row r="150" spans="1:50" ht="52.5" customHeight="1" x14ac:dyDescent="0.15">
      <c r="A150" s="228"/>
      <c r="B150" s="229"/>
      <c r="C150" s="229"/>
      <c r="D150" s="229"/>
      <c r="E150" s="229"/>
      <c r="F150" s="230"/>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1"/>
    </row>
    <row r="151" spans="1:50" ht="52.5" customHeight="1" x14ac:dyDescent="0.15">
      <c r="A151" s="228"/>
      <c r="B151" s="229"/>
      <c r="C151" s="229"/>
      <c r="D151" s="229"/>
      <c r="E151" s="229"/>
      <c r="F151" s="230"/>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1"/>
    </row>
    <row r="152" spans="1:50" ht="52.5" customHeight="1" x14ac:dyDescent="0.15">
      <c r="A152" s="228"/>
      <c r="B152" s="229"/>
      <c r="C152" s="229"/>
      <c r="D152" s="229"/>
      <c r="E152" s="229"/>
      <c r="F152" s="230"/>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1"/>
    </row>
    <row r="153" spans="1:50" ht="29.25" customHeight="1" x14ac:dyDescent="0.15">
      <c r="A153" s="228"/>
      <c r="B153" s="229"/>
      <c r="C153" s="229"/>
      <c r="D153" s="229"/>
      <c r="E153" s="229"/>
      <c r="F153" s="230"/>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1"/>
    </row>
    <row r="154" spans="1:50" ht="18.399999999999999" customHeight="1" x14ac:dyDescent="0.15">
      <c r="A154" s="228"/>
      <c r="B154" s="229"/>
      <c r="C154" s="229"/>
      <c r="D154" s="229"/>
      <c r="E154" s="229"/>
      <c r="F154" s="230"/>
      <c r="G154" s="39"/>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1"/>
    </row>
    <row r="155" spans="1:50" ht="35.25" customHeight="1" x14ac:dyDescent="0.15">
      <c r="A155" s="228"/>
      <c r="B155" s="229"/>
      <c r="C155" s="229"/>
      <c r="D155" s="229"/>
      <c r="E155" s="229"/>
      <c r="F155" s="230"/>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1"/>
    </row>
    <row r="156" spans="1:50" ht="30" customHeight="1" x14ac:dyDescent="0.15">
      <c r="A156" s="228"/>
      <c r="B156" s="229"/>
      <c r="C156" s="229"/>
      <c r="D156" s="229"/>
      <c r="E156" s="229"/>
      <c r="F156" s="230"/>
      <c r="G156" s="39"/>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1"/>
    </row>
    <row r="157" spans="1:50" ht="24.75" customHeight="1" x14ac:dyDescent="0.15">
      <c r="A157" s="228"/>
      <c r="B157" s="229"/>
      <c r="C157" s="229"/>
      <c r="D157" s="229"/>
      <c r="E157" s="229"/>
      <c r="F157" s="230"/>
      <c r="G157" s="39"/>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1"/>
    </row>
    <row r="158" spans="1:50" ht="24.75" customHeight="1" x14ac:dyDescent="0.15">
      <c r="A158" s="228"/>
      <c r="B158" s="229"/>
      <c r="C158" s="229"/>
      <c r="D158" s="229"/>
      <c r="E158" s="229"/>
      <c r="F158" s="230"/>
      <c r="G158" s="39"/>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1"/>
    </row>
    <row r="159" spans="1:50" ht="24.75" customHeight="1" x14ac:dyDescent="0.15">
      <c r="A159" s="228"/>
      <c r="B159" s="229"/>
      <c r="C159" s="229"/>
      <c r="D159" s="229"/>
      <c r="E159" s="229"/>
      <c r="F159" s="230"/>
      <c r="G159" s="39"/>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1"/>
    </row>
    <row r="160" spans="1:50" ht="24.75" customHeight="1" x14ac:dyDescent="0.15">
      <c r="A160" s="228"/>
      <c r="B160" s="229"/>
      <c r="C160" s="229"/>
      <c r="D160" s="229"/>
      <c r="E160" s="229"/>
      <c r="F160" s="230"/>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1"/>
    </row>
    <row r="161" spans="1:51" ht="24.75" customHeight="1" x14ac:dyDescent="0.15">
      <c r="A161" s="228"/>
      <c r="B161" s="229"/>
      <c r="C161" s="229"/>
      <c r="D161" s="229"/>
      <c r="E161" s="229"/>
      <c r="F161" s="230"/>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1"/>
    </row>
    <row r="162" spans="1:51" ht="24.75" customHeight="1" x14ac:dyDescent="0.15">
      <c r="A162" s="228"/>
      <c r="B162" s="229"/>
      <c r="C162" s="229"/>
      <c r="D162" s="229"/>
      <c r="E162" s="229"/>
      <c r="F162" s="230"/>
      <c r="G162" s="39"/>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1"/>
    </row>
    <row r="163" spans="1:51" ht="24.75" customHeight="1" thickBot="1" x14ac:dyDescent="0.2">
      <c r="A163" s="625"/>
      <c r="B163" s="626"/>
      <c r="C163" s="626"/>
      <c r="D163" s="626"/>
      <c r="E163" s="626"/>
      <c r="F163" s="627"/>
      <c r="G163" s="42"/>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4"/>
    </row>
    <row r="164" spans="1:51" ht="24.75" customHeight="1" x14ac:dyDescent="0.15">
      <c r="A164" s="628" t="s">
        <v>252</v>
      </c>
      <c r="B164" s="629"/>
      <c r="C164" s="629"/>
      <c r="D164" s="629"/>
      <c r="E164" s="629"/>
      <c r="F164" s="630"/>
      <c r="G164" s="634" t="s">
        <v>654</v>
      </c>
      <c r="H164" s="635"/>
      <c r="I164" s="635"/>
      <c r="J164" s="635"/>
      <c r="K164" s="635"/>
      <c r="L164" s="635"/>
      <c r="M164" s="635"/>
      <c r="N164" s="635"/>
      <c r="O164" s="635"/>
      <c r="P164" s="635"/>
      <c r="Q164" s="635"/>
      <c r="R164" s="635"/>
      <c r="S164" s="635"/>
      <c r="T164" s="635"/>
      <c r="U164" s="635"/>
      <c r="V164" s="635"/>
      <c r="W164" s="635"/>
      <c r="X164" s="635"/>
      <c r="Y164" s="635"/>
      <c r="Z164" s="635"/>
      <c r="AA164" s="635"/>
      <c r="AB164" s="636"/>
      <c r="AC164" s="634" t="s">
        <v>658</v>
      </c>
      <c r="AD164" s="635"/>
      <c r="AE164" s="635"/>
      <c r="AF164" s="635"/>
      <c r="AG164" s="635"/>
      <c r="AH164" s="635"/>
      <c r="AI164" s="635"/>
      <c r="AJ164" s="635"/>
      <c r="AK164" s="635"/>
      <c r="AL164" s="635"/>
      <c r="AM164" s="635"/>
      <c r="AN164" s="635"/>
      <c r="AO164" s="635"/>
      <c r="AP164" s="635"/>
      <c r="AQ164" s="635"/>
      <c r="AR164" s="635"/>
      <c r="AS164" s="635"/>
      <c r="AT164" s="635"/>
      <c r="AU164" s="635"/>
      <c r="AV164" s="635"/>
      <c r="AW164" s="635"/>
      <c r="AX164" s="637"/>
    </row>
    <row r="165" spans="1:51" ht="24.75" customHeight="1" x14ac:dyDescent="0.15">
      <c r="A165" s="631"/>
      <c r="B165" s="632"/>
      <c r="C165" s="632"/>
      <c r="D165" s="632"/>
      <c r="E165" s="632"/>
      <c r="F165" s="633"/>
      <c r="G165" s="107" t="s">
        <v>15</v>
      </c>
      <c r="H165" s="638"/>
      <c r="I165" s="638"/>
      <c r="J165" s="638"/>
      <c r="K165" s="638"/>
      <c r="L165" s="639" t="s">
        <v>16</v>
      </c>
      <c r="M165" s="638"/>
      <c r="N165" s="638"/>
      <c r="O165" s="638"/>
      <c r="P165" s="638"/>
      <c r="Q165" s="638"/>
      <c r="R165" s="638"/>
      <c r="S165" s="638"/>
      <c r="T165" s="638"/>
      <c r="U165" s="638"/>
      <c r="V165" s="638"/>
      <c r="W165" s="638"/>
      <c r="X165" s="640"/>
      <c r="Y165" s="651" t="s">
        <v>17</v>
      </c>
      <c r="Z165" s="652"/>
      <c r="AA165" s="652"/>
      <c r="AB165" s="653"/>
      <c r="AC165" s="107" t="s">
        <v>15</v>
      </c>
      <c r="AD165" s="638"/>
      <c r="AE165" s="638"/>
      <c r="AF165" s="638"/>
      <c r="AG165" s="638"/>
      <c r="AH165" s="639" t="s">
        <v>16</v>
      </c>
      <c r="AI165" s="638"/>
      <c r="AJ165" s="638"/>
      <c r="AK165" s="638"/>
      <c r="AL165" s="638"/>
      <c r="AM165" s="638"/>
      <c r="AN165" s="638"/>
      <c r="AO165" s="638"/>
      <c r="AP165" s="638"/>
      <c r="AQ165" s="638"/>
      <c r="AR165" s="638"/>
      <c r="AS165" s="638"/>
      <c r="AT165" s="640"/>
      <c r="AU165" s="651" t="s">
        <v>17</v>
      </c>
      <c r="AV165" s="652"/>
      <c r="AW165" s="652"/>
      <c r="AX165" s="654"/>
    </row>
    <row r="166" spans="1:51" ht="24.75" customHeight="1" x14ac:dyDescent="0.15">
      <c r="A166" s="631"/>
      <c r="B166" s="632"/>
      <c r="C166" s="632"/>
      <c r="D166" s="632"/>
      <c r="E166" s="632"/>
      <c r="F166" s="633"/>
      <c r="G166" s="655" t="s">
        <v>655</v>
      </c>
      <c r="H166" s="656"/>
      <c r="I166" s="656"/>
      <c r="J166" s="656"/>
      <c r="K166" s="657"/>
      <c r="L166" s="658" t="s">
        <v>666</v>
      </c>
      <c r="M166" s="659"/>
      <c r="N166" s="659"/>
      <c r="O166" s="659"/>
      <c r="P166" s="659"/>
      <c r="Q166" s="659"/>
      <c r="R166" s="659"/>
      <c r="S166" s="659"/>
      <c r="T166" s="659"/>
      <c r="U166" s="659"/>
      <c r="V166" s="659"/>
      <c r="W166" s="659"/>
      <c r="X166" s="660"/>
      <c r="Y166" s="661">
        <v>44</v>
      </c>
      <c r="Z166" s="662"/>
      <c r="AA166" s="662"/>
      <c r="AB166" s="663"/>
      <c r="AC166" s="655" t="s">
        <v>664</v>
      </c>
      <c r="AD166" s="656"/>
      <c r="AE166" s="656"/>
      <c r="AF166" s="656"/>
      <c r="AG166" s="657"/>
      <c r="AH166" s="658" t="s">
        <v>665</v>
      </c>
      <c r="AI166" s="659"/>
      <c r="AJ166" s="659"/>
      <c r="AK166" s="659"/>
      <c r="AL166" s="659"/>
      <c r="AM166" s="659"/>
      <c r="AN166" s="659"/>
      <c r="AO166" s="659"/>
      <c r="AP166" s="659"/>
      <c r="AQ166" s="659"/>
      <c r="AR166" s="659"/>
      <c r="AS166" s="659"/>
      <c r="AT166" s="660"/>
      <c r="AU166" s="661">
        <v>3</v>
      </c>
      <c r="AV166" s="662"/>
      <c r="AW166" s="662"/>
      <c r="AX166" s="664"/>
    </row>
    <row r="167" spans="1:51" ht="24.75" customHeight="1" x14ac:dyDescent="0.15">
      <c r="A167" s="631"/>
      <c r="B167" s="632"/>
      <c r="C167" s="632"/>
      <c r="D167" s="632"/>
      <c r="E167" s="632"/>
      <c r="F167" s="633"/>
      <c r="G167" s="641" t="s">
        <v>656</v>
      </c>
      <c r="H167" s="642"/>
      <c r="I167" s="642"/>
      <c r="J167" s="642"/>
      <c r="K167" s="643"/>
      <c r="L167" s="644" t="s">
        <v>657</v>
      </c>
      <c r="M167" s="645"/>
      <c r="N167" s="645"/>
      <c r="O167" s="645"/>
      <c r="P167" s="645"/>
      <c r="Q167" s="645"/>
      <c r="R167" s="645"/>
      <c r="S167" s="645"/>
      <c r="T167" s="645"/>
      <c r="U167" s="645"/>
      <c r="V167" s="645"/>
      <c r="W167" s="645"/>
      <c r="X167" s="646"/>
      <c r="Y167" s="647">
        <v>5</v>
      </c>
      <c r="Z167" s="648"/>
      <c r="AA167" s="648"/>
      <c r="AB167" s="649"/>
      <c r="AC167" s="641" t="s">
        <v>736</v>
      </c>
      <c r="AD167" s="642"/>
      <c r="AE167" s="642"/>
      <c r="AF167" s="642"/>
      <c r="AG167" s="643"/>
      <c r="AH167" s="644" t="s">
        <v>736</v>
      </c>
      <c r="AI167" s="645"/>
      <c r="AJ167" s="645"/>
      <c r="AK167" s="645"/>
      <c r="AL167" s="645"/>
      <c r="AM167" s="645"/>
      <c r="AN167" s="645"/>
      <c r="AO167" s="645"/>
      <c r="AP167" s="645"/>
      <c r="AQ167" s="645"/>
      <c r="AR167" s="645"/>
      <c r="AS167" s="645"/>
      <c r="AT167" s="646"/>
      <c r="AU167" s="647" t="s">
        <v>736</v>
      </c>
      <c r="AV167" s="648"/>
      <c r="AW167" s="648"/>
      <c r="AX167" s="650"/>
    </row>
    <row r="168" spans="1:51" ht="24.75" customHeight="1" thickBot="1" x14ac:dyDescent="0.2">
      <c r="A168" s="631"/>
      <c r="B168" s="632"/>
      <c r="C168" s="632"/>
      <c r="D168" s="632"/>
      <c r="E168" s="632"/>
      <c r="F168" s="633"/>
      <c r="G168" s="665" t="s">
        <v>18</v>
      </c>
      <c r="H168" s="666"/>
      <c r="I168" s="666"/>
      <c r="J168" s="666"/>
      <c r="K168" s="666"/>
      <c r="L168" s="667"/>
      <c r="M168" s="668"/>
      <c r="N168" s="668"/>
      <c r="O168" s="668"/>
      <c r="P168" s="668"/>
      <c r="Q168" s="668"/>
      <c r="R168" s="668"/>
      <c r="S168" s="668"/>
      <c r="T168" s="668"/>
      <c r="U168" s="668"/>
      <c r="V168" s="668"/>
      <c r="W168" s="668"/>
      <c r="X168" s="669"/>
      <c r="Y168" s="670">
        <f>SUM(Y166:AB167)</f>
        <v>49</v>
      </c>
      <c r="Z168" s="671"/>
      <c r="AA168" s="671"/>
      <c r="AB168" s="672"/>
      <c r="AC168" s="665" t="s">
        <v>18</v>
      </c>
      <c r="AD168" s="666"/>
      <c r="AE168" s="666"/>
      <c r="AF168" s="666"/>
      <c r="AG168" s="666"/>
      <c r="AH168" s="667"/>
      <c r="AI168" s="668"/>
      <c r="AJ168" s="668"/>
      <c r="AK168" s="668"/>
      <c r="AL168" s="668"/>
      <c r="AM168" s="668"/>
      <c r="AN168" s="668"/>
      <c r="AO168" s="668"/>
      <c r="AP168" s="668"/>
      <c r="AQ168" s="668"/>
      <c r="AR168" s="668"/>
      <c r="AS168" s="668"/>
      <c r="AT168" s="669"/>
      <c r="AU168" s="670">
        <f>SUM(AU166:AX167)</f>
        <v>3</v>
      </c>
      <c r="AV168" s="671"/>
      <c r="AW168" s="671"/>
      <c r="AX168" s="673"/>
    </row>
    <row r="169" spans="1:51" ht="24.75" customHeight="1" x14ac:dyDescent="0.15">
      <c r="A169" s="631"/>
      <c r="B169" s="632"/>
      <c r="C169" s="632"/>
      <c r="D169" s="632"/>
      <c r="E169" s="632"/>
      <c r="F169" s="633"/>
      <c r="G169" s="634" t="s">
        <v>659</v>
      </c>
      <c r="H169" s="635"/>
      <c r="I169" s="635"/>
      <c r="J169" s="635"/>
      <c r="K169" s="635"/>
      <c r="L169" s="635"/>
      <c r="M169" s="635"/>
      <c r="N169" s="635"/>
      <c r="O169" s="635"/>
      <c r="P169" s="635"/>
      <c r="Q169" s="635"/>
      <c r="R169" s="635"/>
      <c r="S169" s="635"/>
      <c r="T169" s="635"/>
      <c r="U169" s="635"/>
      <c r="V169" s="635"/>
      <c r="W169" s="635"/>
      <c r="X169" s="635"/>
      <c r="Y169" s="635"/>
      <c r="Z169" s="635"/>
      <c r="AA169" s="635"/>
      <c r="AB169" s="636"/>
      <c r="AC169" s="634" t="s">
        <v>660</v>
      </c>
      <c r="AD169" s="635"/>
      <c r="AE169" s="635"/>
      <c r="AF169" s="635"/>
      <c r="AG169" s="635"/>
      <c r="AH169" s="635"/>
      <c r="AI169" s="635"/>
      <c r="AJ169" s="635"/>
      <c r="AK169" s="635"/>
      <c r="AL169" s="635"/>
      <c r="AM169" s="635"/>
      <c r="AN169" s="635"/>
      <c r="AO169" s="635"/>
      <c r="AP169" s="635"/>
      <c r="AQ169" s="635"/>
      <c r="AR169" s="635"/>
      <c r="AS169" s="635"/>
      <c r="AT169" s="635"/>
      <c r="AU169" s="635"/>
      <c r="AV169" s="635"/>
      <c r="AW169" s="635"/>
      <c r="AX169" s="637"/>
      <c r="AY169">
        <f>COUNTA($G$171,$AC$171)</f>
        <v>2</v>
      </c>
    </row>
    <row r="170" spans="1:51" ht="24.75" customHeight="1" x14ac:dyDescent="0.15">
      <c r="A170" s="631"/>
      <c r="B170" s="632"/>
      <c r="C170" s="632"/>
      <c r="D170" s="632"/>
      <c r="E170" s="632"/>
      <c r="F170" s="633"/>
      <c r="G170" s="107" t="s">
        <v>15</v>
      </c>
      <c r="H170" s="638"/>
      <c r="I170" s="638"/>
      <c r="J170" s="638"/>
      <c r="K170" s="638"/>
      <c r="L170" s="639" t="s">
        <v>16</v>
      </c>
      <c r="M170" s="638"/>
      <c r="N170" s="638"/>
      <c r="O170" s="638"/>
      <c r="P170" s="638"/>
      <c r="Q170" s="638"/>
      <c r="R170" s="638"/>
      <c r="S170" s="638"/>
      <c r="T170" s="638"/>
      <c r="U170" s="638"/>
      <c r="V170" s="638"/>
      <c r="W170" s="638"/>
      <c r="X170" s="640"/>
      <c r="Y170" s="651" t="s">
        <v>17</v>
      </c>
      <c r="Z170" s="652"/>
      <c r="AA170" s="652"/>
      <c r="AB170" s="653"/>
      <c r="AC170" s="107" t="s">
        <v>15</v>
      </c>
      <c r="AD170" s="638"/>
      <c r="AE170" s="638"/>
      <c r="AF170" s="638"/>
      <c r="AG170" s="638"/>
      <c r="AH170" s="639" t="s">
        <v>16</v>
      </c>
      <c r="AI170" s="638"/>
      <c r="AJ170" s="638"/>
      <c r="AK170" s="638"/>
      <c r="AL170" s="638"/>
      <c r="AM170" s="638"/>
      <c r="AN170" s="638"/>
      <c r="AO170" s="638"/>
      <c r="AP170" s="638"/>
      <c r="AQ170" s="638"/>
      <c r="AR170" s="638"/>
      <c r="AS170" s="638"/>
      <c r="AT170" s="640"/>
      <c r="AU170" s="651" t="s">
        <v>17</v>
      </c>
      <c r="AV170" s="652"/>
      <c r="AW170" s="652"/>
      <c r="AX170" s="654"/>
      <c r="AY170">
        <f>$AY$169</f>
        <v>2</v>
      </c>
    </row>
    <row r="171" spans="1:51" ht="24.75" customHeight="1" x14ac:dyDescent="0.15">
      <c r="A171" s="631"/>
      <c r="B171" s="632"/>
      <c r="C171" s="632"/>
      <c r="D171" s="632"/>
      <c r="E171" s="632"/>
      <c r="F171" s="633"/>
      <c r="G171" s="655" t="s">
        <v>661</v>
      </c>
      <c r="H171" s="656"/>
      <c r="I171" s="656"/>
      <c r="J171" s="656"/>
      <c r="K171" s="657"/>
      <c r="L171" s="658" t="s">
        <v>666</v>
      </c>
      <c r="M171" s="659"/>
      <c r="N171" s="659"/>
      <c r="O171" s="659"/>
      <c r="P171" s="659"/>
      <c r="Q171" s="659"/>
      <c r="R171" s="659"/>
      <c r="S171" s="659"/>
      <c r="T171" s="659"/>
      <c r="U171" s="659"/>
      <c r="V171" s="659"/>
      <c r="W171" s="659"/>
      <c r="X171" s="660"/>
      <c r="Y171" s="661">
        <v>7</v>
      </c>
      <c r="Z171" s="662"/>
      <c r="AA171" s="662"/>
      <c r="AB171" s="663"/>
      <c r="AC171" s="655" t="s">
        <v>661</v>
      </c>
      <c r="AD171" s="656"/>
      <c r="AE171" s="656"/>
      <c r="AF171" s="656"/>
      <c r="AG171" s="657"/>
      <c r="AH171" s="658" t="s">
        <v>662</v>
      </c>
      <c r="AI171" s="659"/>
      <c r="AJ171" s="659"/>
      <c r="AK171" s="659"/>
      <c r="AL171" s="659"/>
      <c r="AM171" s="659"/>
      <c r="AN171" s="659"/>
      <c r="AO171" s="659"/>
      <c r="AP171" s="659"/>
      <c r="AQ171" s="659"/>
      <c r="AR171" s="659"/>
      <c r="AS171" s="659"/>
      <c r="AT171" s="660"/>
      <c r="AU171" s="661">
        <v>15</v>
      </c>
      <c r="AV171" s="662"/>
      <c r="AW171" s="662"/>
      <c r="AX171" s="664"/>
      <c r="AY171">
        <f>$AY$169</f>
        <v>2</v>
      </c>
    </row>
    <row r="172" spans="1:51" ht="24.75" customHeight="1" x14ac:dyDescent="0.15">
      <c r="A172" s="631"/>
      <c r="B172" s="632"/>
      <c r="C172" s="632"/>
      <c r="D172" s="632"/>
      <c r="E172" s="632"/>
      <c r="F172" s="633"/>
      <c r="G172" s="641" t="s">
        <v>664</v>
      </c>
      <c r="H172" s="642"/>
      <c r="I172" s="642"/>
      <c r="J172" s="642"/>
      <c r="K172" s="643"/>
      <c r="L172" s="644" t="s">
        <v>669</v>
      </c>
      <c r="M172" s="645"/>
      <c r="N172" s="645"/>
      <c r="O172" s="645"/>
      <c r="P172" s="645"/>
      <c r="Q172" s="645"/>
      <c r="R172" s="645"/>
      <c r="S172" s="645"/>
      <c r="T172" s="645"/>
      <c r="U172" s="645"/>
      <c r="V172" s="645"/>
      <c r="W172" s="645"/>
      <c r="X172" s="646"/>
      <c r="Y172" s="647">
        <v>1</v>
      </c>
      <c r="Z172" s="648"/>
      <c r="AA172" s="648"/>
      <c r="AB172" s="649"/>
      <c r="AC172" s="641" t="s">
        <v>736</v>
      </c>
      <c r="AD172" s="642"/>
      <c r="AE172" s="642"/>
      <c r="AF172" s="642"/>
      <c r="AG172" s="643"/>
      <c r="AH172" s="644" t="s">
        <v>736</v>
      </c>
      <c r="AI172" s="645"/>
      <c r="AJ172" s="645"/>
      <c r="AK172" s="645"/>
      <c r="AL172" s="645"/>
      <c r="AM172" s="645"/>
      <c r="AN172" s="645"/>
      <c r="AO172" s="645"/>
      <c r="AP172" s="645"/>
      <c r="AQ172" s="645"/>
      <c r="AR172" s="645"/>
      <c r="AS172" s="645"/>
      <c r="AT172" s="646"/>
      <c r="AU172" s="647" t="s">
        <v>736</v>
      </c>
      <c r="AV172" s="648"/>
      <c r="AW172" s="648"/>
      <c r="AX172" s="650"/>
      <c r="AY172">
        <f>$AY$169</f>
        <v>2</v>
      </c>
    </row>
    <row r="173" spans="1:51" ht="24.75" customHeight="1" x14ac:dyDescent="0.15">
      <c r="A173" s="631"/>
      <c r="B173" s="632"/>
      <c r="C173" s="632"/>
      <c r="D173" s="632"/>
      <c r="E173" s="632"/>
      <c r="F173" s="633"/>
      <c r="G173" s="641" t="s">
        <v>668</v>
      </c>
      <c r="H173" s="642"/>
      <c r="I173" s="642"/>
      <c r="J173" s="642"/>
      <c r="K173" s="643"/>
      <c r="L173" s="644" t="s">
        <v>736</v>
      </c>
      <c r="M173" s="645"/>
      <c r="N173" s="645"/>
      <c r="O173" s="645"/>
      <c r="P173" s="645"/>
      <c r="Q173" s="645"/>
      <c r="R173" s="645"/>
      <c r="S173" s="645"/>
      <c r="T173" s="645"/>
      <c r="U173" s="645"/>
      <c r="V173" s="645"/>
      <c r="W173" s="645"/>
      <c r="X173" s="646"/>
      <c r="Y173" s="647">
        <v>1</v>
      </c>
      <c r="Z173" s="648"/>
      <c r="AA173" s="648"/>
      <c r="AB173" s="649"/>
      <c r="AC173" s="641" t="s">
        <v>736</v>
      </c>
      <c r="AD173" s="642"/>
      <c r="AE173" s="642"/>
      <c r="AF173" s="642"/>
      <c r="AG173" s="643"/>
      <c r="AH173" s="644" t="s">
        <v>736</v>
      </c>
      <c r="AI173" s="645"/>
      <c r="AJ173" s="645"/>
      <c r="AK173" s="645"/>
      <c r="AL173" s="645"/>
      <c r="AM173" s="645"/>
      <c r="AN173" s="645"/>
      <c r="AO173" s="645"/>
      <c r="AP173" s="645"/>
      <c r="AQ173" s="645"/>
      <c r="AR173" s="645"/>
      <c r="AS173" s="645"/>
      <c r="AT173" s="646"/>
      <c r="AU173" s="647" t="s">
        <v>736</v>
      </c>
      <c r="AV173" s="648"/>
      <c r="AW173" s="648"/>
      <c r="AX173" s="650"/>
      <c r="AY173">
        <f>$AY$169</f>
        <v>2</v>
      </c>
    </row>
    <row r="174" spans="1:51" ht="24.75" customHeight="1" thickBot="1" x14ac:dyDescent="0.2">
      <c r="A174" s="631"/>
      <c r="B174" s="632"/>
      <c r="C174" s="632"/>
      <c r="D174" s="632"/>
      <c r="E174" s="632"/>
      <c r="F174" s="633"/>
      <c r="G174" s="665" t="s">
        <v>18</v>
      </c>
      <c r="H174" s="666"/>
      <c r="I174" s="666"/>
      <c r="J174" s="666"/>
      <c r="K174" s="666"/>
      <c r="L174" s="667"/>
      <c r="M174" s="668"/>
      <c r="N174" s="668"/>
      <c r="O174" s="668"/>
      <c r="P174" s="668"/>
      <c r="Q174" s="668"/>
      <c r="R174" s="668"/>
      <c r="S174" s="668"/>
      <c r="T174" s="668"/>
      <c r="U174" s="668"/>
      <c r="V174" s="668"/>
      <c r="W174" s="668"/>
      <c r="X174" s="669"/>
      <c r="Y174" s="670">
        <f>SUM(Y171:AB173)</f>
        <v>9</v>
      </c>
      <c r="Z174" s="671"/>
      <c r="AA174" s="671"/>
      <c r="AB174" s="672"/>
      <c r="AC174" s="665" t="s">
        <v>18</v>
      </c>
      <c r="AD174" s="666"/>
      <c r="AE174" s="666"/>
      <c r="AF174" s="666"/>
      <c r="AG174" s="666"/>
      <c r="AH174" s="667"/>
      <c r="AI174" s="668"/>
      <c r="AJ174" s="668"/>
      <c r="AK174" s="668"/>
      <c r="AL174" s="668"/>
      <c r="AM174" s="668"/>
      <c r="AN174" s="668"/>
      <c r="AO174" s="668"/>
      <c r="AP174" s="668"/>
      <c r="AQ174" s="668"/>
      <c r="AR174" s="668"/>
      <c r="AS174" s="668"/>
      <c r="AT174" s="669"/>
      <c r="AU174" s="670">
        <f>SUM(AU171:AX173)</f>
        <v>15</v>
      </c>
      <c r="AV174" s="671"/>
      <c r="AW174" s="671"/>
      <c r="AX174" s="673"/>
      <c r="AY174">
        <f>$AY$169</f>
        <v>2</v>
      </c>
    </row>
    <row r="175" spans="1:51" ht="24.75" customHeight="1" x14ac:dyDescent="0.15">
      <c r="A175" s="631"/>
      <c r="B175" s="632"/>
      <c r="C175" s="632"/>
      <c r="D175" s="632"/>
      <c r="E175" s="632"/>
      <c r="F175" s="633"/>
      <c r="G175" s="634" t="s">
        <v>675</v>
      </c>
      <c r="H175" s="635"/>
      <c r="I175" s="635"/>
      <c r="J175" s="635"/>
      <c r="K175" s="635"/>
      <c r="L175" s="635"/>
      <c r="M175" s="635"/>
      <c r="N175" s="635"/>
      <c r="O175" s="635"/>
      <c r="P175" s="635"/>
      <c r="Q175" s="635"/>
      <c r="R175" s="635"/>
      <c r="S175" s="635"/>
      <c r="T175" s="635"/>
      <c r="U175" s="635"/>
      <c r="V175" s="635"/>
      <c r="W175" s="635"/>
      <c r="X175" s="635"/>
      <c r="Y175" s="635"/>
      <c r="Z175" s="635"/>
      <c r="AA175" s="635"/>
      <c r="AB175" s="636"/>
      <c r="AC175" s="634" t="s">
        <v>671</v>
      </c>
      <c r="AD175" s="635"/>
      <c r="AE175" s="635"/>
      <c r="AF175" s="635"/>
      <c r="AG175" s="635"/>
      <c r="AH175" s="635"/>
      <c r="AI175" s="635"/>
      <c r="AJ175" s="635"/>
      <c r="AK175" s="635"/>
      <c r="AL175" s="635"/>
      <c r="AM175" s="635"/>
      <c r="AN175" s="635"/>
      <c r="AO175" s="635"/>
      <c r="AP175" s="635"/>
      <c r="AQ175" s="635"/>
      <c r="AR175" s="635"/>
      <c r="AS175" s="635"/>
      <c r="AT175" s="635"/>
      <c r="AU175" s="635"/>
      <c r="AV175" s="635"/>
      <c r="AW175" s="635"/>
      <c r="AX175" s="637"/>
      <c r="AY175">
        <f>COUNTA($G$177,$AC$177)</f>
        <v>2</v>
      </c>
    </row>
    <row r="176" spans="1:51" ht="24.75" customHeight="1" x14ac:dyDescent="0.15">
      <c r="A176" s="631"/>
      <c r="B176" s="632"/>
      <c r="C176" s="632"/>
      <c r="D176" s="632"/>
      <c r="E176" s="632"/>
      <c r="F176" s="633"/>
      <c r="G176" s="107" t="s">
        <v>15</v>
      </c>
      <c r="H176" s="638"/>
      <c r="I176" s="638"/>
      <c r="J176" s="638"/>
      <c r="K176" s="638"/>
      <c r="L176" s="639" t="s">
        <v>16</v>
      </c>
      <c r="M176" s="638"/>
      <c r="N176" s="638"/>
      <c r="O176" s="638"/>
      <c r="P176" s="638"/>
      <c r="Q176" s="638"/>
      <c r="R176" s="638"/>
      <c r="S176" s="638"/>
      <c r="T176" s="638"/>
      <c r="U176" s="638"/>
      <c r="V176" s="638"/>
      <c r="W176" s="638"/>
      <c r="X176" s="640"/>
      <c r="Y176" s="651" t="s">
        <v>17</v>
      </c>
      <c r="Z176" s="652"/>
      <c r="AA176" s="652"/>
      <c r="AB176" s="653"/>
      <c r="AC176" s="107" t="s">
        <v>15</v>
      </c>
      <c r="AD176" s="638"/>
      <c r="AE176" s="638"/>
      <c r="AF176" s="638"/>
      <c r="AG176" s="638"/>
      <c r="AH176" s="639" t="s">
        <v>16</v>
      </c>
      <c r="AI176" s="638"/>
      <c r="AJ176" s="638"/>
      <c r="AK176" s="638"/>
      <c r="AL176" s="638"/>
      <c r="AM176" s="638"/>
      <c r="AN176" s="638"/>
      <c r="AO176" s="638"/>
      <c r="AP176" s="638"/>
      <c r="AQ176" s="638"/>
      <c r="AR176" s="638"/>
      <c r="AS176" s="638"/>
      <c r="AT176" s="640"/>
      <c r="AU176" s="651" t="s">
        <v>17</v>
      </c>
      <c r="AV176" s="652"/>
      <c r="AW176" s="652"/>
      <c r="AX176" s="654"/>
      <c r="AY176">
        <f>$AY$175</f>
        <v>2</v>
      </c>
    </row>
    <row r="177" spans="1:51" ht="24.75" customHeight="1" x14ac:dyDescent="0.15">
      <c r="A177" s="631"/>
      <c r="B177" s="632"/>
      <c r="C177" s="632"/>
      <c r="D177" s="632"/>
      <c r="E177" s="632"/>
      <c r="F177" s="633"/>
      <c r="G177" s="655" t="s">
        <v>670</v>
      </c>
      <c r="H177" s="656"/>
      <c r="I177" s="656"/>
      <c r="J177" s="656"/>
      <c r="K177" s="657"/>
      <c r="L177" s="658" t="s">
        <v>663</v>
      </c>
      <c r="M177" s="659"/>
      <c r="N177" s="659"/>
      <c r="O177" s="659"/>
      <c r="P177" s="659"/>
      <c r="Q177" s="659"/>
      <c r="R177" s="659"/>
      <c r="S177" s="659"/>
      <c r="T177" s="659"/>
      <c r="U177" s="659"/>
      <c r="V177" s="659"/>
      <c r="W177" s="659"/>
      <c r="X177" s="660"/>
      <c r="Y177" s="661">
        <v>15</v>
      </c>
      <c r="Z177" s="662"/>
      <c r="AA177" s="662"/>
      <c r="AB177" s="663"/>
      <c r="AC177" s="655" t="s">
        <v>661</v>
      </c>
      <c r="AD177" s="656"/>
      <c r="AE177" s="656"/>
      <c r="AF177" s="656"/>
      <c r="AG177" s="657"/>
      <c r="AH177" s="658" t="s">
        <v>662</v>
      </c>
      <c r="AI177" s="659"/>
      <c r="AJ177" s="659"/>
      <c r="AK177" s="659"/>
      <c r="AL177" s="659"/>
      <c r="AM177" s="659"/>
      <c r="AN177" s="659"/>
      <c r="AO177" s="659"/>
      <c r="AP177" s="659"/>
      <c r="AQ177" s="659"/>
      <c r="AR177" s="659"/>
      <c r="AS177" s="659"/>
      <c r="AT177" s="660"/>
      <c r="AU177" s="661">
        <v>5</v>
      </c>
      <c r="AV177" s="662"/>
      <c r="AW177" s="662"/>
      <c r="AX177" s="664"/>
      <c r="AY177">
        <f>$AY$175</f>
        <v>2</v>
      </c>
    </row>
    <row r="178" spans="1:51" ht="24.75" customHeight="1" thickBot="1" x14ac:dyDescent="0.2">
      <c r="A178" s="631"/>
      <c r="B178" s="632"/>
      <c r="C178" s="632"/>
      <c r="D178" s="632"/>
      <c r="E178" s="632"/>
      <c r="F178" s="633"/>
      <c r="G178" s="665" t="s">
        <v>18</v>
      </c>
      <c r="H178" s="666"/>
      <c r="I178" s="666"/>
      <c r="J178" s="666"/>
      <c r="K178" s="666"/>
      <c r="L178" s="667"/>
      <c r="M178" s="668"/>
      <c r="N178" s="668"/>
      <c r="O178" s="668"/>
      <c r="P178" s="668"/>
      <c r="Q178" s="668"/>
      <c r="R178" s="668"/>
      <c r="S178" s="668"/>
      <c r="T178" s="668"/>
      <c r="U178" s="668"/>
      <c r="V178" s="668"/>
      <c r="W178" s="668"/>
      <c r="X178" s="669"/>
      <c r="Y178" s="670">
        <f>SUM(Y177:AB177)</f>
        <v>15</v>
      </c>
      <c r="Z178" s="671"/>
      <c r="AA178" s="671"/>
      <c r="AB178" s="672"/>
      <c r="AC178" s="665" t="s">
        <v>18</v>
      </c>
      <c r="AD178" s="666"/>
      <c r="AE178" s="666"/>
      <c r="AF178" s="666"/>
      <c r="AG178" s="666"/>
      <c r="AH178" s="667"/>
      <c r="AI178" s="668"/>
      <c r="AJ178" s="668"/>
      <c r="AK178" s="668"/>
      <c r="AL178" s="668"/>
      <c r="AM178" s="668"/>
      <c r="AN178" s="668"/>
      <c r="AO178" s="668"/>
      <c r="AP178" s="668"/>
      <c r="AQ178" s="668"/>
      <c r="AR178" s="668"/>
      <c r="AS178" s="668"/>
      <c r="AT178" s="669"/>
      <c r="AU178" s="670">
        <f>SUM(AU177:AX177)</f>
        <v>5</v>
      </c>
      <c r="AV178" s="671"/>
      <c r="AW178" s="671"/>
      <c r="AX178" s="673"/>
      <c r="AY178">
        <f>$AY$175</f>
        <v>2</v>
      </c>
    </row>
    <row r="179" spans="1:51" ht="24.75" customHeight="1" x14ac:dyDescent="0.15">
      <c r="A179" s="631"/>
      <c r="B179" s="632"/>
      <c r="C179" s="632"/>
      <c r="D179" s="632"/>
      <c r="E179" s="632"/>
      <c r="F179" s="633"/>
      <c r="G179" s="634" t="s">
        <v>676</v>
      </c>
      <c r="H179" s="635"/>
      <c r="I179" s="635"/>
      <c r="J179" s="635"/>
      <c r="K179" s="635"/>
      <c r="L179" s="635"/>
      <c r="M179" s="635"/>
      <c r="N179" s="635"/>
      <c r="O179" s="635"/>
      <c r="P179" s="635"/>
      <c r="Q179" s="635"/>
      <c r="R179" s="635"/>
      <c r="S179" s="635"/>
      <c r="T179" s="635"/>
      <c r="U179" s="635"/>
      <c r="V179" s="635"/>
      <c r="W179" s="635"/>
      <c r="X179" s="635"/>
      <c r="Y179" s="635"/>
      <c r="Z179" s="635"/>
      <c r="AA179" s="635"/>
      <c r="AB179" s="636"/>
      <c r="AC179" s="634" t="s">
        <v>673</v>
      </c>
      <c r="AD179" s="635"/>
      <c r="AE179" s="635"/>
      <c r="AF179" s="635"/>
      <c r="AG179" s="635"/>
      <c r="AH179" s="635"/>
      <c r="AI179" s="635"/>
      <c r="AJ179" s="635"/>
      <c r="AK179" s="635"/>
      <c r="AL179" s="635"/>
      <c r="AM179" s="635"/>
      <c r="AN179" s="635"/>
      <c r="AO179" s="635"/>
      <c r="AP179" s="635"/>
      <c r="AQ179" s="635"/>
      <c r="AR179" s="635"/>
      <c r="AS179" s="635"/>
      <c r="AT179" s="635"/>
      <c r="AU179" s="635"/>
      <c r="AV179" s="635"/>
      <c r="AW179" s="635"/>
      <c r="AX179" s="637"/>
      <c r="AY179">
        <f>COUNTA($G$181,$AC$181)</f>
        <v>2</v>
      </c>
    </row>
    <row r="180" spans="1:51" ht="24.75" customHeight="1" x14ac:dyDescent="0.15">
      <c r="A180" s="631"/>
      <c r="B180" s="632"/>
      <c r="C180" s="632"/>
      <c r="D180" s="632"/>
      <c r="E180" s="632"/>
      <c r="F180" s="633"/>
      <c r="G180" s="107" t="s">
        <v>15</v>
      </c>
      <c r="H180" s="638"/>
      <c r="I180" s="638"/>
      <c r="J180" s="638"/>
      <c r="K180" s="638"/>
      <c r="L180" s="639" t="s">
        <v>16</v>
      </c>
      <c r="M180" s="638"/>
      <c r="N180" s="638"/>
      <c r="O180" s="638"/>
      <c r="P180" s="638"/>
      <c r="Q180" s="638"/>
      <c r="R180" s="638"/>
      <c r="S180" s="638"/>
      <c r="T180" s="638"/>
      <c r="U180" s="638"/>
      <c r="V180" s="638"/>
      <c r="W180" s="638"/>
      <c r="X180" s="640"/>
      <c r="Y180" s="651" t="s">
        <v>17</v>
      </c>
      <c r="Z180" s="652"/>
      <c r="AA180" s="652"/>
      <c r="AB180" s="653"/>
      <c r="AC180" s="107" t="s">
        <v>15</v>
      </c>
      <c r="AD180" s="638"/>
      <c r="AE180" s="638"/>
      <c r="AF180" s="638"/>
      <c r="AG180" s="638"/>
      <c r="AH180" s="639" t="s">
        <v>16</v>
      </c>
      <c r="AI180" s="638"/>
      <c r="AJ180" s="638"/>
      <c r="AK180" s="638"/>
      <c r="AL180" s="638"/>
      <c r="AM180" s="638"/>
      <c r="AN180" s="638"/>
      <c r="AO180" s="638"/>
      <c r="AP180" s="638"/>
      <c r="AQ180" s="638"/>
      <c r="AR180" s="638"/>
      <c r="AS180" s="638"/>
      <c r="AT180" s="640"/>
      <c r="AU180" s="651" t="s">
        <v>17</v>
      </c>
      <c r="AV180" s="652"/>
      <c r="AW180" s="652"/>
      <c r="AX180" s="654"/>
      <c r="AY180">
        <f>$AY$179</f>
        <v>2</v>
      </c>
    </row>
    <row r="181" spans="1:51" s="16" customFormat="1" ht="24.75" customHeight="1" x14ac:dyDescent="0.15">
      <c r="A181" s="631"/>
      <c r="B181" s="632"/>
      <c r="C181" s="632"/>
      <c r="D181" s="632"/>
      <c r="E181" s="632"/>
      <c r="F181" s="633"/>
      <c r="G181" s="655" t="s">
        <v>670</v>
      </c>
      <c r="H181" s="656"/>
      <c r="I181" s="656"/>
      <c r="J181" s="656"/>
      <c r="K181" s="657"/>
      <c r="L181" s="658" t="s">
        <v>672</v>
      </c>
      <c r="M181" s="659"/>
      <c r="N181" s="659"/>
      <c r="O181" s="659"/>
      <c r="P181" s="659"/>
      <c r="Q181" s="659"/>
      <c r="R181" s="659"/>
      <c r="S181" s="659"/>
      <c r="T181" s="659"/>
      <c r="U181" s="659"/>
      <c r="V181" s="659"/>
      <c r="W181" s="659"/>
      <c r="X181" s="660"/>
      <c r="Y181" s="661">
        <v>5</v>
      </c>
      <c r="Z181" s="662"/>
      <c r="AA181" s="662"/>
      <c r="AB181" s="663"/>
      <c r="AC181" s="655" t="s">
        <v>661</v>
      </c>
      <c r="AD181" s="656"/>
      <c r="AE181" s="656"/>
      <c r="AF181" s="656"/>
      <c r="AG181" s="657"/>
      <c r="AH181" s="658" t="s">
        <v>662</v>
      </c>
      <c r="AI181" s="659"/>
      <c r="AJ181" s="659"/>
      <c r="AK181" s="659"/>
      <c r="AL181" s="659"/>
      <c r="AM181" s="659"/>
      <c r="AN181" s="659"/>
      <c r="AO181" s="659"/>
      <c r="AP181" s="659"/>
      <c r="AQ181" s="659"/>
      <c r="AR181" s="659"/>
      <c r="AS181" s="659"/>
      <c r="AT181" s="660"/>
      <c r="AU181" s="661">
        <v>4</v>
      </c>
      <c r="AV181" s="662"/>
      <c r="AW181" s="662"/>
      <c r="AX181" s="664"/>
      <c r="AY181">
        <f>$AY$179</f>
        <v>2</v>
      </c>
    </row>
    <row r="182" spans="1:51" ht="24.75" customHeight="1" x14ac:dyDescent="0.15">
      <c r="A182" s="631"/>
      <c r="B182" s="632"/>
      <c r="C182" s="632"/>
      <c r="D182" s="632"/>
      <c r="E182" s="632"/>
      <c r="F182" s="633"/>
      <c r="G182" s="665" t="s">
        <v>18</v>
      </c>
      <c r="H182" s="666"/>
      <c r="I182" s="666"/>
      <c r="J182" s="666"/>
      <c r="K182" s="666"/>
      <c r="L182" s="667"/>
      <c r="M182" s="668"/>
      <c r="N182" s="668"/>
      <c r="O182" s="668"/>
      <c r="P182" s="668"/>
      <c r="Q182" s="668"/>
      <c r="R182" s="668"/>
      <c r="S182" s="668"/>
      <c r="T182" s="668"/>
      <c r="U182" s="668"/>
      <c r="V182" s="668"/>
      <c r="W182" s="668"/>
      <c r="X182" s="669"/>
      <c r="Y182" s="670">
        <f>SUM(Y181:AB181)</f>
        <v>5</v>
      </c>
      <c r="Z182" s="671"/>
      <c r="AA182" s="671"/>
      <c r="AB182" s="672"/>
      <c r="AC182" s="665" t="s">
        <v>18</v>
      </c>
      <c r="AD182" s="666"/>
      <c r="AE182" s="666"/>
      <c r="AF182" s="666"/>
      <c r="AG182" s="666"/>
      <c r="AH182" s="667"/>
      <c r="AI182" s="668"/>
      <c r="AJ182" s="668"/>
      <c r="AK182" s="668"/>
      <c r="AL182" s="668"/>
      <c r="AM182" s="668"/>
      <c r="AN182" s="668"/>
      <c r="AO182" s="668"/>
      <c r="AP182" s="668"/>
      <c r="AQ182" s="668"/>
      <c r="AR182" s="668"/>
      <c r="AS182" s="668"/>
      <c r="AT182" s="669"/>
      <c r="AU182" s="670">
        <f>SUM(AU181:AX181)</f>
        <v>4</v>
      </c>
      <c r="AV182" s="671"/>
      <c r="AW182" s="671"/>
      <c r="AX182" s="673"/>
      <c r="AY182">
        <f>$AY$179</f>
        <v>2</v>
      </c>
    </row>
    <row r="183" spans="1:51" ht="24.75" customHeight="1" thickBot="1" x14ac:dyDescent="0.2">
      <c r="A183" s="674" t="s">
        <v>562</v>
      </c>
      <c r="B183" s="675"/>
      <c r="C183" s="675"/>
      <c r="D183" s="675"/>
      <c r="E183" s="675"/>
      <c r="F183" s="675"/>
      <c r="G183" s="675"/>
      <c r="H183" s="675"/>
      <c r="I183" s="675"/>
      <c r="J183" s="675"/>
      <c r="K183" s="675"/>
      <c r="L183" s="675"/>
      <c r="M183" s="675"/>
      <c r="N183" s="675"/>
      <c r="O183" s="675"/>
      <c r="P183" s="675"/>
      <c r="Q183" s="675"/>
      <c r="R183" s="675"/>
      <c r="S183" s="675"/>
      <c r="T183" s="675"/>
      <c r="U183" s="675"/>
      <c r="V183" s="675"/>
      <c r="W183" s="675"/>
      <c r="X183" s="675"/>
      <c r="Y183" s="675"/>
      <c r="Z183" s="675"/>
      <c r="AA183" s="675"/>
      <c r="AB183" s="675"/>
      <c r="AC183" s="675"/>
      <c r="AD183" s="675"/>
      <c r="AE183" s="675"/>
      <c r="AF183" s="675"/>
      <c r="AG183" s="675"/>
      <c r="AH183" s="675"/>
      <c r="AI183" s="675"/>
      <c r="AJ183" s="675"/>
      <c r="AK183" s="676"/>
      <c r="AL183" s="677" t="s">
        <v>224</v>
      </c>
      <c r="AM183" s="678"/>
      <c r="AN183" s="678"/>
      <c r="AO183" s="85" t="s">
        <v>653</v>
      </c>
      <c r="AP183" s="21"/>
      <c r="AQ183" s="21"/>
      <c r="AR183" s="21"/>
      <c r="AS183" s="21"/>
      <c r="AT183" s="21"/>
      <c r="AU183" s="21"/>
      <c r="AV183" s="21"/>
      <c r="AW183" s="21"/>
      <c r="AX183" s="22"/>
      <c r="AY183">
        <f>COUNTIF($AO$183,"☑")</f>
        <v>1</v>
      </c>
    </row>
    <row r="184" spans="1:51" ht="24.75" customHeight="1" x14ac:dyDescent="0.15">
      <c r="A184" s="4"/>
      <c r="B184" s="4"/>
      <c r="C184" s="4"/>
      <c r="D184" s="4"/>
      <c r="E184" s="4"/>
      <c r="F184" s="4"/>
      <c r="G184" s="7"/>
      <c r="H184" s="7"/>
      <c r="I184" s="7"/>
      <c r="J184" s="7"/>
      <c r="K184" s="7"/>
      <c r="L184" s="3"/>
      <c r="M184" s="7"/>
      <c r="N184" s="7"/>
      <c r="O184" s="7"/>
      <c r="P184" s="7"/>
      <c r="Q184" s="7"/>
      <c r="R184" s="7"/>
      <c r="S184" s="7"/>
      <c r="T184" s="7"/>
      <c r="U184" s="7"/>
      <c r="V184" s="7"/>
      <c r="W184" s="7"/>
      <c r="X184" s="7"/>
      <c r="Y184" s="8"/>
      <c r="Z184" s="8"/>
      <c r="AA184" s="8"/>
      <c r="AB184" s="8"/>
      <c r="AC184" s="7"/>
      <c r="AD184" s="7"/>
      <c r="AE184" s="7"/>
      <c r="AF184" s="7"/>
      <c r="AG184" s="7"/>
      <c r="AH184" s="3"/>
      <c r="AI184" s="7"/>
      <c r="AJ184" s="7"/>
      <c r="AK184" s="7"/>
      <c r="AL184" s="7"/>
      <c r="AM184" s="7"/>
      <c r="AN184" s="7"/>
      <c r="AO184" s="7"/>
      <c r="AP184" s="7"/>
      <c r="AQ184" s="7"/>
      <c r="AR184" s="7"/>
      <c r="AS184" s="7"/>
      <c r="AT184" s="7"/>
      <c r="AU184" s="8"/>
      <c r="AV184" s="8"/>
      <c r="AW184" s="8"/>
      <c r="AX184" s="8"/>
    </row>
    <row r="185" spans="1:51" ht="24.75" customHeight="1" x14ac:dyDescent="0.15"/>
    <row r="186" spans="1:51" ht="24.75" customHeight="1" x14ac:dyDescent="0.15">
      <c r="A186" s="9"/>
      <c r="B186" s="1" t="s">
        <v>27</v>
      </c>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row>
    <row r="187" spans="1:51" ht="24.75" customHeight="1" x14ac:dyDescent="0.15">
      <c r="A187" s="9"/>
      <c r="B187" s="45" t="s">
        <v>233</v>
      </c>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row>
    <row r="188" spans="1:51" ht="59.25" customHeight="1" x14ac:dyDescent="0.15">
      <c r="A188" s="679"/>
      <c r="B188" s="679"/>
      <c r="C188" s="679" t="s">
        <v>24</v>
      </c>
      <c r="D188" s="679"/>
      <c r="E188" s="679"/>
      <c r="F188" s="679"/>
      <c r="G188" s="679"/>
      <c r="H188" s="679"/>
      <c r="I188" s="679"/>
      <c r="J188" s="680" t="s">
        <v>196</v>
      </c>
      <c r="K188" s="118"/>
      <c r="L188" s="118"/>
      <c r="M188" s="118"/>
      <c r="N188" s="118"/>
      <c r="O188" s="118"/>
      <c r="P188" s="377" t="s">
        <v>25</v>
      </c>
      <c r="Q188" s="377"/>
      <c r="R188" s="377"/>
      <c r="S188" s="377"/>
      <c r="T188" s="377"/>
      <c r="U188" s="377"/>
      <c r="V188" s="377"/>
      <c r="W188" s="377"/>
      <c r="X188" s="377"/>
      <c r="Y188" s="681" t="s">
        <v>195</v>
      </c>
      <c r="Z188" s="682"/>
      <c r="AA188" s="682"/>
      <c r="AB188" s="682"/>
      <c r="AC188" s="680" t="s">
        <v>223</v>
      </c>
      <c r="AD188" s="680"/>
      <c r="AE188" s="680"/>
      <c r="AF188" s="680"/>
      <c r="AG188" s="680"/>
      <c r="AH188" s="681" t="s">
        <v>238</v>
      </c>
      <c r="AI188" s="679"/>
      <c r="AJ188" s="679"/>
      <c r="AK188" s="679"/>
      <c r="AL188" s="679" t="s">
        <v>19</v>
      </c>
      <c r="AM188" s="679"/>
      <c r="AN188" s="679"/>
      <c r="AO188" s="683"/>
      <c r="AP188" s="684" t="s">
        <v>197</v>
      </c>
      <c r="AQ188" s="684"/>
      <c r="AR188" s="684"/>
      <c r="AS188" s="684"/>
      <c r="AT188" s="684"/>
      <c r="AU188" s="684"/>
      <c r="AV188" s="684"/>
      <c r="AW188" s="684"/>
      <c r="AX188" s="684"/>
    </row>
    <row r="189" spans="1:51" ht="47.25" customHeight="1" x14ac:dyDescent="0.15">
      <c r="A189" s="685">
        <v>1</v>
      </c>
      <c r="B189" s="685">
        <v>1</v>
      </c>
      <c r="C189" s="686" t="s">
        <v>730</v>
      </c>
      <c r="D189" s="687"/>
      <c r="E189" s="687"/>
      <c r="F189" s="687"/>
      <c r="G189" s="687"/>
      <c r="H189" s="687"/>
      <c r="I189" s="687"/>
      <c r="J189" s="688">
        <v>4010001054032</v>
      </c>
      <c r="K189" s="689"/>
      <c r="L189" s="689"/>
      <c r="M189" s="689"/>
      <c r="N189" s="689"/>
      <c r="O189" s="689"/>
      <c r="P189" s="690" t="s">
        <v>678</v>
      </c>
      <c r="Q189" s="691"/>
      <c r="R189" s="691"/>
      <c r="S189" s="691"/>
      <c r="T189" s="691"/>
      <c r="U189" s="691"/>
      <c r="V189" s="691"/>
      <c r="W189" s="691"/>
      <c r="X189" s="691"/>
      <c r="Y189" s="692">
        <v>49</v>
      </c>
      <c r="Z189" s="693"/>
      <c r="AA189" s="693"/>
      <c r="AB189" s="694"/>
      <c r="AC189" s="695" t="s">
        <v>240</v>
      </c>
      <c r="AD189" s="696"/>
      <c r="AE189" s="696"/>
      <c r="AF189" s="696"/>
      <c r="AG189" s="696"/>
      <c r="AH189" s="697">
        <v>2</v>
      </c>
      <c r="AI189" s="698"/>
      <c r="AJ189" s="698"/>
      <c r="AK189" s="698"/>
      <c r="AL189" s="699" t="s">
        <v>636</v>
      </c>
      <c r="AM189" s="700"/>
      <c r="AN189" s="700"/>
      <c r="AO189" s="701"/>
      <c r="AP189" s="702" t="s">
        <v>679</v>
      </c>
      <c r="AQ189" s="702"/>
      <c r="AR189" s="702"/>
      <c r="AS189" s="702"/>
      <c r="AT189" s="702"/>
      <c r="AU189" s="702"/>
      <c r="AV189" s="702"/>
      <c r="AW189" s="702"/>
      <c r="AX189" s="702"/>
    </row>
    <row r="190" spans="1:51" ht="24.75" customHeight="1" x14ac:dyDescent="0.15">
      <c r="A190" s="49"/>
      <c r="B190" s="49"/>
      <c r="C190" s="49"/>
      <c r="D190" s="49"/>
      <c r="E190" s="49"/>
      <c r="F190" s="49"/>
      <c r="G190" s="49"/>
      <c r="H190" s="49"/>
      <c r="I190" s="49"/>
      <c r="J190" s="50"/>
      <c r="K190" s="50"/>
      <c r="L190" s="50"/>
      <c r="M190" s="50"/>
      <c r="N190" s="50"/>
      <c r="O190" s="50"/>
      <c r="P190" s="51"/>
      <c r="Q190" s="51"/>
      <c r="R190" s="51"/>
      <c r="S190" s="51"/>
      <c r="T190" s="51"/>
      <c r="U190" s="51"/>
      <c r="V190" s="51"/>
      <c r="W190" s="51"/>
      <c r="X190" s="51"/>
      <c r="Y190" s="52"/>
      <c r="Z190" s="52"/>
      <c r="AA190" s="52"/>
      <c r="AB190" s="52"/>
      <c r="AC190" s="52"/>
      <c r="AD190" s="52"/>
      <c r="AE190" s="52"/>
      <c r="AF190" s="52"/>
      <c r="AG190" s="52"/>
      <c r="AH190" s="52"/>
      <c r="AI190" s="52"/>
      <c r="AJ190" s="52"/>
      <c r="AK190" s="52"/>
      <c r="AL190" s="52"/>
      <c r="AM190" s="52"/>
      <c r="AN190" s="52"/>
      <c r="AO190" s="52"/>
      <c r="AP190" s="51"/>
      <c r="AQ190" s="51"/>
      <c r="AR190" s="51"/>
      <c r="AS190" s="51"/>
      <c r="AT190" s="51"/>
      <c r="AU190" s="51"/>
      <c r="AV190" s="51"/>
      <c r="AW190" s="51"/>
      <c r="AX190" s="51"/>
      <c r="AY190">
        <f>COUNTA($C$193)</f>
        <v>1</v>
      </c>
    </row>
    <row r="191" spans="1:51" ht="24.75" customHeight="1" x14ac:dyDescent="0.15">
      <c r="A191" s="49"/>
      <c r="B191" s="53" t="s">
        <v>168</v>
      </c>
      <c r="C191" s="49"/>
      <c r="D191" s="49"/>
      <c r="E191" s="49"/>
      <c r="F191" s="49"/>
      <c r="G191" s="49"/>
      <c r="H191" s="49"/>
      <c r="I191" s="49"/>
      <c r="J191" s="49"/>
      <c r="K191" s="49"/>
      <c r="L191" s="49"/>
      <c r="M191" s="49"/>
      <c r="N191" s="49"/>
      <c r="O191" s="49"/>
      <c r="P191" s="54"/>
      <c r="Q191" s="54"/>
      <c r="R191" s="54"/>
      <c r="S191" s="54"/>
      <c r="T191" s="54"/>
      <c r="U191" s="54"/>
      <c r="V191" s="54"/>
      <c r="W191" s="54"/>
      <c r="X191" s="54"/>
      <c r="Y191" s="55"/>
      <c r="Z191" s="55"/>
      <c r="AA191" s="55"/>
      <c r="AB191" s="55"/>
      <c r="AC191" s="55"/>
      <c r="AD191" s="55"/>
      <c r="AE191" s="55"/>
      <c r="AF191" s="55"/>
      <c r="AG191" s="55"/>
      <c r="AH191" s="55"/>
      <c r="AI191" s="55"/>
      <c r="AJ191" s="55"/>
      <c r="AK191" s="55"/>
      <c r="AL191" s="55"/>
      <c r="AM191" s="55"/>
      <c r="AN191" s="55"/>
      <c r="AO191" s="55"/>
      <c r="AP191" s="54"/>
      <c r="AQ191" s="54"/>
      <c r="AR191" s="54"/>
      <c r="AS191" s="54"/>
      <c r="AT191" s="54"/>
      <c r="AU191" s="54"/>
      <c r="AV191" s="54"/>
      <c r="AW191" s="54"/>
      <c r="AX191" s="54"/>
      <c r="AY191">
        <f>$AY$190</f>
        <v>1</v>
      </c>
    </row>
    <row r="192" spans="1:51" ht="59.25" customHeight="1" x14ac:dyDescent="0.15">
      <c r="A192" s="679"/>
      <c r="B192" s="679"/>
      <c r="C192" s="679" t="s">
        <v>24</v>
      </c>
      <c r="D192" s="679"/>
      <c r="E192" s="679"/>
      <c r="F192" s="679"/>
      <c r="G192" s="679"/>
      <c r="H192" s="679"/>
      <c r="I192" s="679"/>
      <c r="J192" s="680" t="s">
        <v>196</v>
      </c>
      <c r="K192" s="118"/>
      <c r="L192" s="118"/>
      <c r="M192" s="118"/>
      <c r="N192" s="118"/>
      <c r="O192" s="118"/>
      <c r="P192" s="377" t="s">
        <v>25</v>
      </c>
      <c r="Q192" s="377"/>
      <c r="R192" s="377"/>
      <c r="S192" s="377"/>
      <c r="T192" s="377"/>
      <c r="U192" s="377"/>
      <c r="V192" s="377"/>
      <c r="W192" s="377"/>
      <c r="X192" s="377"/>
      <c r="Y192" s="681" t="s">
        <v>195</v>
      </c>
      <c r="Z192" s="682"/>
      <c r="AA192" s="682"/>
      <c r="AB192" s="682"/>
      <c r="AC192" s="680" t="s">
        <v>223</v>
      </c>
      <c r="AD192" s="680"/>
      <c r="AE192" s="680"/>
      <c r="AF192" s="680"/>
      <c r="AG192" s="680"/>
      <c r="AH192" s="681" t="s">
        <v>238</v>
      </c>
      <c r="AI192" s="679"/>
      <c r="AJ192" s="679"/>
      <c r="AK192" s="679"/>
      <c r="AL192" s="679" t="s">
        <v>19</v>
      </c>
      <c r="AM192" s="679"/>
      <c r="AN192" s="679"/>
      <c r="AO192" s="683"/>
      <c r="AP192" s="684" t="s">
        <v>197</v>
      </c>
      <c r="AQ192" s="684"/>
      <c r="AR192" s="684"/>
      <c r="AS192" s="684"/>
      <c r="AT192" s="684"/>
      <c r="AU192" s="684"/>
      <c r="AV192" s="684"/>
      <c r="AW192" s="684"/>
      <c r="AX192" s="684"/>
      <c r="AY192">
        <f>$AY$190</f>
        <v>1</v>
      </c>
    </row>
    <row r="193" spans="1:51" ht="50.1" customHeight="1" x14ac:dyDescent="0.15">
      <c r="A193" s="685">
        <v>1</v>
      </c>
      <c r="B193" s="685">
        <v>1</v>
      </c>
      <c r="C193" s="686" t="s">
        <v>731</v>
      </c>
      <c r="D193" s="687"/>
      <c r="E193" s="687"/>
      <c r="F193" s="687"/>
      <c r="G193" s="687"/>
      <c r="H193" s="687"/>
      <c r="I193" s="687"/>
      <c r="J193" s="688">
        <v>3130001062288</v>
      </c>
      <c r="K193" s="689"/>
      <c r="L193" s="689"/>
      <c r="M193" s="689"/>
      <c r="N193" s="689"/>
      <c r="O193" s="689"/>
      <c r="P193" s="690" t="s">
        <v>680</v>
      </c>
      <c r="Q193" s="691"/>
      <c r="R193" s="691"/>
      <c r="S193" s="691"/>
      <c r="T193" s="691"/>
      <c r="U193" s="691"/>
      <c r="V193" s="691"/>
      <c r="W193" s="691"/>
      <c r="X193" s="691"/>
      <c r="Y193" s="692">
        <v>3</v>
      </c>
      <c r="Z193" s="693"/>
      <c r="AA193" s="693"/>
      <c r="AB193" s="694"/>
      <c r="AC193" s="695" t="s">
        <v>76</v>
      </c>
      <c r="AD193" s="696"/>
      <c r="AE193" s="696"/>
      <c r="AF193" s="696"/>
      <c r="AG193" s="696"/>
      <c r="AH193" s="697" t="s">
        <v>636</v>
      </c>
      <c r="AI193" s="698"/>
      <c r="AJ193" s="698"/>
      <c r="AK193" s="698"/>
      <c r="AL193" s="699" t="s">
        <v>636</v>
      </c>
      <c r="AM193" s="700"/>
      <c r="AN193" s="700"/>
      <c r="AO193" s="701"/>
      <c r="AP193" s="702" t="s">
        <v>270</v>
      </c>
      <c r="AQ193" s="702"/>
      <c r="AR193" s="702"/>
      <c r="AS193" s="702"/>
      <c r="AT193" s="702"/>
      <c r="AU193" s="702"/>
      <c r="AV193" s="702"/>
      <c r="AW193" s="702"/>
      <c r="AX193" s="702"/>
      <c r="AY193">
        <f>$AY$190</f>
        <v>1</v>
      </c>
    </row>
    <row r="194" spans="1:51" ht="24.75" customHeight="1" x14ac:dyDescent="0.15">
      <c r="A194" s="56"/>
      <c r="B194" s="56"/>
      <c r="C194" s="56"/>
      <c r="D194" s="56"/>
      <c r="E194" s="56"/>
      <c r="F194" s="56"/>
      <c r="G194" s="56"/>
      <c r="H194" s="56"/>
      <c r="I194" s="56"/>
      <c r="J194" s="56"/>
      <c r="K194" s="56"/>
      <c r="L194" s="56"/>
      <c r="M194" s="56"/>
      <c r="N194" s="56"/>
      <c r="O194" s="56"/>
      <c r="P194" s="57"/>
      <c r="Q194" s="57"/>
      <c r="R194" s="57"/>
      <c r="S194" s="57"/>
      <c r="T194" s="57"/>
      <c r="U194" s="57"/>
      <c r="V194" s="57"/>
      <c r="W194" s="57"/>
      <c r="X194" s="57"/>
      <c r="Y194" s="58"/>
      <c r="Z194" s="58"/>
      <c r="AA194" s="58"/>
      <c r="AB194" s="58"/>
      <c r="AC194" s="58"/>
      <c r="AD194" s="58"/>
      <c r="AE194" s="58"/>
      <c r="AF194" s="58"/>
      <c r="AG194" s="58"/>
      <c r="AH194" s="58"/>
      <c r="AI194" s="58"/>
      <c r="AJ194" s="58"/>
      <c r="AK194" s="58"/>
      <c r="AL194" s="58"/>
      <c r="AM194" s="58"/>
      <c r="AN194" s="58"/>
      <c r="AO194" s="58"/>
      <c r="AP194" s="57"/>
      <c r="AQ194" s="57"/>
      <c r="AR194" s="57"/>
      <c r="AS194" s="57"/>
      <c r="AT194" s="57"/>
      <c r="AU194" s="57"/>
      <c r="AV194" s="57"/>
      <c r="AW194" s="57"/>
      <c r="AX194" s="57"/>
      <c r="AY194">
        <f>COUNTA($C$197)</f>
        <v>1</v>
      </c>
    </row>
    <row r="195" spans="1:51" ht="24.75" customHeight="1" x14ac:dyDescent="0.15">
      <c r="A195" s="49"/>
      <c r="B195" s="53" t="s">
        <v>214</v>
      </c>
      <c r="C195" s="49"/>
      <c r="D195" s="49"/>
      <c r="E195" s="49"/>
      <c r="F195" s="49"/>
      <c r="G195" s="49"/>
      <c r="H195" s="49"/>
      <c r="I195" s="49"/>
      <c r="J195" s="49"/>
      <c r="K195" s="49"/>
      <c r="L195" s="49"/>
      <c r="M195" s="49"/>
      <c r="N195" s="49"/>
      <c r="O195" s="49"/>
      <c r="P195" s="54"/>
      <c r="Q195" s="54"/>
      <c r="R195" s="54"/>
      <c r="S195" s="54"/>
      <c r="T195" s="54"/>
      <c r="U195" s="54"/>
      <c r="V195" s="54"/>
      <c r="W195" s="54"/>
      <c r="X195" s="54"/>
      <c r="Y195" s="55"/>
      <c r="Z195" s="55"/>
      <c r="AA195" s="55"/>
      <c r="AB195" s="55"/>
      <c r="AC195" s="55"/>
      <c r="AD195" s="55"/>
      <c r="AE195" s="55"/>
      <c r="AF195" s="55"/>
      <c r="AG195" s="55"/>
      <c r="AH195" s="55"/>
      <c r="AI195" s="55"/>
      <c r="AJ195" s="55"/>
      <c r="AK195" s="55"/>
      <c r="AL195" s="55"/>
      <c r="AM195" s="55"/>
      <c r="AN195" s="55"/>
      <c r="AO195" s="55"/>
      <c r="AP195" s="54"/>
      <c r="AQ195" s="54"/>
      <c r="AR195" s="54"/>
      <c r="AS195" s="54"/>
      <c r="AT195" s="54"/>
      <c r="AU195" s="54"/>
      <c r="AV195" s="54"/>
      <c r="AW195" s="54"/>
      <c r="AX195" s="54"/>
      <c r="AY195">
        <f>$AY$194</f>
        <v>1</v>
      </c>
    </row>
    <row r="196" spans="1:51" ht="59.25" customHeight="1" x14ac:dyDescent="0.15">
      <c r="A196" s="679"/>
      <c r="B196" s="679"/>
      <c r="C196" s="679" t="s">
        <v>24</v>
      </c>
      <c r="D196" s="679"/>
      <c r="E196" s="679"/>
      <c r="F196" s="679"/>
      <c r="G196" s="679"/>
      <c r="H196" s="679"/>
      <c r="I196" s="679"/>
      <c r="J196" s="680" t="s">
        <v>196</v>
      </c>
      <c r="K196" s="118"/>
      <c r="L196" s="118"/>
      <c r="M196" s="118"/>
      <c r="N196" s="118"/>
      <c r="O196" s="118"/>
      <c r="P196" s="377" t="s">
        <v>25</v>
      </c>
      <c r="Q196" s="377"/>
      <c r="R196" s="377"/>
      <c r="S196" s="377"/>
      <c r="T196" s="377"/>
      <c r="U196" s="377"/>
      <c r="V196" s="377"/>
      <c r="W196" s="377"/>
      <c r="X196" s="377"/>
      <c r="Y196" s="681" t="s">
        <v>195</v>
      </c>
      <c r="Z196" s="682"/>
      <c r="AA196" s="682"/>
      <c r="AB196" s="682"/>
      <c r="AC196" s="680" t="s">
        <v>223</v>
      </c>
      <c r="AD196" s="680"/>
      <c r="AE196" s="680"/>
      <c r="AF196" s="680"/>
      <c r="AG196" s="680"/>
      <c r="AH196" s="681" t="s">
        <v>238</v>
      </c>
      <c r="AI196" s="679"/>
      <c r="AJ196" s="679"/>
      <c r="AK196" s="679"/>
      <c r="AL196" s="679" t="s">
        <v>19</v>
      </c>
      <c r="AM196" s="679"/>
      <c r="AN196" s="679"/>
      <c r="AO196" s="683"/>
      <c r="AP196" s="684" t="s">
        <v>197</v>
      </c>
      <c r="AQ196" s="684"/>
      <c r="AR196" s="684"/>
      <c r="AS196" s="684"/>
      <c r="AT196" s="684"/>
      <c r="AU196" s="684"/>
      <c r="AV196" s="684"/>
      <c r="AW196" s="684"/>
      <c r="AX196" s="684"/>
      <c r="AY196">
        <f>$AY$194</f>
        <v>1</v>
      </c>
    </row>
    <row r="197" spans="1:51" ht="50.1" customHeight="1" x14ac:dyDescent="0.15">
      <c r="A197" s="685">
        <v>1</v>
      </c>
      <c r="B197" s="685">
        <v>1</v>
      </c>
      <c r="C197" s="686" t="s">
        <v>732</v>
      </c>
      <c r="D197" s="687"/>
      <c r="E197" s="687"/>
      <c r="F197" s="687"/>
      <c r="G197" s="687"/>
      <c r="H197" s="687"/>
      <c r="I197" s="687"/>
      <c r="J197" s="688">
        <v>6011501002206</v>
      </c>
      <c r="K197" s="689"/>
      <c r="L197" s="689"/>
      <c r="M197" s="689"/>
      <c r="N197" s="689"/>
      <c r="O197" s="689"/>
      <c r="P197" s="690" t="s">
        <v>681</v>
      </c>
      <c r="Q197" s="691"/>
      <c r="R197" s="691"/>
      <c r="S197" s="691"/>
      <c r="T197" s="691"/>
      <c r="U197" s="691"/>
      <c r="V197" s="691"/>
      <c r="W197" s="691"/>
      <c r="X197" s="691"/>
      <c r="Y197" s="692">
        <v>9</v>
      </c>
      <c r="Z197" s="693"/>
      <c r="AA197" s="693"/>
      <c r="AB197" s="694"/>
      <c r="AC197" s="695" t="s">
        <v>240</v>
      </c>
      <c r="AD197" s="696"/>
      <c r="AE197" s="696"/>
      <c r="AF197" s="696"/>
      <c r="AG197" s="696"/>
      <c r="AH197" s="697">
        <v>2</v>
      </c>
      <c r="AI197" s="698"/>
      <c r="AJ197" s="698"/>
      <c r="AK197" s="698"/>
      <c r="AL197" s="699" t="s">
        <v>636</v>
      </c>
      <c r="AM197" s="700"/>
      <c r="AN197" s="700"/>
      <c r="AO197" s="701"/>
      <c r="AP197" s="702" t="s">
        <v>679</v>
      </c>
      <c r="AQ197" s="702"/>
      <c r="AR197" s="702"/>
      <c r="AS197" s="702"/>
      <c r="AT197" s="702"/>
      <c r="AU197" s="702"/>
      <c r="AV197" s="702"/>
      <c r="AW197" s="702"/>
      <c r="AX197" s="702"/>
      <c r="AY197">
        <f>$AY$194</f>
        <v>1</v>
      </c>
    </row>
    <row r="198" spans="1:51" ht="24.75" customHeight="1" x14ac:dyDescent="0.15">
      <c r="A198" s="56"/>
      <c r="B198" s="56"/>
      <c r="C198" s="56"/>
      <c r="D198" s="56"/>
      <c r="E198" s="56"/>
      <c r="F198" s="56"/>
      <c r="G198" s="56"/>
      <c r="H198" s="56"/>
      <c r="I198" s="56"/>
      <c r="J198" s="56"/>
      <c r="K198" s="56"/>
      <c r="L198" s="56"/>
      <c r="M198" s="56"/>
      <c r="N198" s="56"/>
      <c r="O198" s="56"/>
      <c r="P198" s="57"/>
      <c r="Q198" s="57"/>
      <c r="R198" s="57"/>
      <c r="S198" s="57"/>
      <c r="T198" s="57"/>
      <c r="U198" s="57"/>
      <c r="V198" s="57"/>
      <c r="W198" s="57"/>
      <c r="X198" s="57"/>
      <c r="Y198" s="58"/>
      <c r="Z198" s="58"/>
      <c r="AA198" s="58"/>
      <c r="AB198" s="58"/>
      <c r="AC198" s="58"/>
      <c r="AD198" s="58"/>
      <c r="AE198" s="58"/>
      <c r="AF198" s="58"/>
      <c r="AG198" s="58"/>
      <c r="AH198" s="58"/>
      <c r="AI198" s="58"/>
      <c r="AJ198" s="58"/>
      <c r="AK198" s="58"/>
      <c r="AL198" s="58"/>
      <c r="AM198" s="58"/>
      <c r="AN198" s="58"/>
      <c r="AO198" s="58"/>
      <c r="AP198" s="57"/>
      <c r="AQ198" s="57"/>
      <c r="AR198" s="57"/>
      <c r="AS198" s="57"/>
      <c r="AT198" s="57"/>
      <c r="AU198" s="57"/>
      <c r="AV198" s="57"/>
      <c r="AW198" s="57"/>
      <c r="AX198" s="57"/>
      <c r="AY198">
        <f>COUNTA($C$201)</f>
        <v>1</v>
      </c>
    </row>
    <row r="199" spans="1:51" ht="24.75" customHeight="1" x14ac:dyDescent="0.15">
      <c r="A199" s="49"/>
      <c r="B199" s="53" t="s">
        <v>169</v>
      </c>
      <c r="C199" s="49"/>
      <c r="D199" s="49"/>
      <c r="E199" s="49"/>
      <c r="F199" s="49"/>
      <c r="G199" s="49"/>
      <c r="H199" s="49"/>
      <c r="I199" s="49"/>
      <c r="J199" s="49"/>
      <c r="K199" s="49"/>
      <c r="L199" s="49"/>
      <c r="M199" s="49"/>
      <c r="N199" s="49"/>
      <c r="O199" s="49"/>
      <c r="P199" s="54"/>
      <c r="Q199" s="54"/>
      <c r="R199" s="54"/>
      <c r="S199" s="54"/>
      <c r="T199" s="54"/>
      <c r="U199" s="54"/>
      <c r="V199" s="54"/>
      <c r="W199" s="54"/>
      <c r="X199" s="54"/>
      <c r="Y199" s="55"/>
      <c r="Z199" s="55"/>
      <c r="AA199" s="55"/>
      <c r="AB199" s="55"/>
      <c r="AC199" s="55"/>
      <c r="AD199" s="55"/>
      <c r="AE199" s="55"/>
      <c r="AF199" s="55"/>
      <c r="AG199" s="55"/>
      <c r="AH199" s="55"/>
      <c r="AI199" s="55"/>
      <c r="AJ199" s="55"/>
      <c r="AK199" s="55"/>
      <c r="AL199" s="55"/>
      <c r="AM199" s="55"/>
      <c r="AN199" s="55"/>
      <c r="AO199" s="55"/>
      <c r="AP199" s="54"/>
      <c r="AQ199" s="54"/>
      <c r="AR199" s="54"/>
      <c r="AS199" s="54"/>
      <c r="AT199" s="54"/>
      <c r="AU199" s="54"/>
      <c r="AV199" s="54"/>
      <c r="AW199" s="54"/>
      <c r="AX199" s="54"/>
      <c r="AY199">
        <f>$AY$198</f>
        <v>1</v>
      </c>
    </row>
    <row r="200" spans="1:51" ht="59.25" customHeight="1" x14ac:dyDescent="0.15">
      <c r="A200" s="679"/>
      <c r="B200" s="679"/>
      <c r="C200" s="679" t="s">
        <v>24</v>
      </c>
      <c r="D200" s="679"/>
      <c r="E200" s="679"/>
      <c r="F200" s="679"/>
      <c r="G200" s="679"/>
      <c r="H200" s="679"/>
      <c r="I200" s="679"/>
      <c r="J200" s="680" t="s">
        <v>196</v>
      </c>
      <c r="K200" s="118"/>
      <c r="L200" s="118"/>
      <c r="M200" s="118"/>
      <c r="N200" s="118"/>
      <c r="O200" s="118"/>
      <c r="P200" s="377" t="s">
        <v>25</v>
      </c>
      <c r="Q200" s="377"/>
      <c r="R200" s="377"/>
      <c r="S200" s="377"/>
      <c r="T200" s="377"/>
      <c r="U200" s="377"/>
      <c r="V200" s="377"/>
      <c r="W200" s="377"/>
      <c r="X200" s="377"/>
      <c r="Y200" s="681" t="s">
        <v>195</v>
      </c>
      <c r="Z200" s="682"/>
      <c r="AA200" s="682"/>
      <c r="AB200" s="682"/>
      <c r="AC200" s="680" t="s">
        <v>223</v>
      </c>
      <c r="AD200" s="680"/>
      <c r="AE200" s="680"/>
      <c r="AF200" s="680"/>
      <c r="AG200" s="680"/>
      <c r="AH200" s="681" t="s">
        <v>238</v>
      </c>
      <c r="AI200" s="679"/>
      <c r="AJ200" s="679"/>
      <c r="AK200" s="679"/>
      <c r="AL200" s="679" t="s">
        <v>19</v>
      </c>
      <c r="AM200" s="679"/>
      <c r="AN200" s="679"/>
      <c r="AO200" s="683"/>
      <c r="AP200" s="684" t="s">
        <v>197</v>
      </c>
      <c r="AQ200" s="684"/>
      <c r="AR200" s="684"/>
      <c r="AS200" s="684"/>
      <c r="AT200" s="684"/>
      <c r="AU200" s="684"/>
      <c r="AV200" s="684"/>
      <c r="AW200" s="684"/>
      <c r="AX200" s="684"/>
      <c r="AY200">
        <f>$AY$198</f>
        <v>1</v>
      </c>
    </row>
    <row r="201" spans="1:51" ht="50.1" customHeight="1" x14ac:dyDescent="0.15">
      <c r="A201" s="685">
        <v>1</v>
      </c>
      <c r="B201" s="685">
        <v>1</v>
      </c>
      <c r="C201" s="686" t="s">
        <v>682</v>
      </c>
      <c r="D201" s="687"/>
      <c r="E201" s="687"/>
      <c r="F201" s="687"/>
      <c r="G201" s="687"/>
      <c r="H201" s="687"/>
      <c r="I201" s="687"/>
      <c r="J201" s="688">
        <v>6000020473260</v>
      </c>
      <c r="K201" s="689"/>
      <c r="L201" s="689"/>
      <c r="M201" s="689"/>
      <c r="N201" s="689"/>
      <c r="O201" s="689"/>
      <c r="P201" s="703" t="s">
        <v>683</v>
      </c>
      <c r="Q201" s="704"/>
      <c r="R201" s="704"/>
      <c r="S201" s="704"/>
      <c r="T201" s="704"/>
      <c r="U201" s="704"/>
      <c r="V201" s="704"/>
      <c r="W201" s="704"/>
      <c r="X201" s="704"/>
      <c r="Y201" s="692">
        <v>15</v>
      </c>
      <c r="Z201" s="693"/>
      <c r="AA201" s="693"/>
      <c r="AB201" s="694"/>
      <c r="AC201" s="695" t="s">
        <v>684</v>
      </c>
      <c r="AD201" s="696"/>
      <c r="AE201" s="696"/>
      <c r="AF201" s="696"/>
      <c r="AG201" s="696"/>
      <c r="AH201" s="697" t="s">
        <v>636</v>
      </c>
      <c r="AI201" s="698"/>
      <c r="AJ201" s="698"/>
      <c r="AK201" s="698"/>
      <c r="AL201" s="699" t="s">
        <v>636</v>
      </c>
      <c r="AM201" s="700"/>
      <c r="AN201" s="700"/>
      <c r="AO201" s="701"/>
      <c r="AP201" s="702" t="s">
        <v>636</v>
      </c>
      <c r="AQ201" s="702"/>
      <c r="AR201" s="702"/>
      <c r="AS201" s="702"/>
      <c r="AT201" s="702"/>
      <c r="AU201" s="702"/>
      <c r="AV201" s="702"/>
      <c r="AW201" s="702"/>
      <c r="AX201" s="702"/>
      <c r="AY201">
        <f>$AY$198</f>
        <v>1</v>
      </c>
    </row>
    <row r="202" spans="1:51" ht="24.75" customHeight="1" x14ac:dyDescent="0.15">
      <c r="A202" s="56"/>
      <c r="B202" s="56"/>
      <c r="C202" s="56"/>
      <c r="D202" s="56"/>
      <c r="E202" s="56"/>
      <c r="F202" s="56"/>
      <c r="G202" s="56"/>
      <c r="H202" s="56"/>
      <c r="I202" s="56"/>
      <c r="J202" s="56"/>
      <c r="K202" s="56"/>
      <c r="L202" s="56"/>
      <c r="M202" s="56"/>
      <c r="N202" s="56"/>
      <c r="O202" s="56"/>
      <c r="P202" s="57"/>
      <c r="Q202" s="57"/>
      <c r="R202" s="57"/>
      <c r="S202" s="57"/>
      <c r="T202" s="57"/>
      <c r="U202" s="57"/>
      <c r="V202" s="57"/>
      <c r="W202" s="57"/>
      <c r="X202" s="57"/>
      <c r="Y202" s="58"/>
      <c r="Z202" s="58"/>
      <c r="AA202" s="58"/>
      <c r="AB202" s="58"/>
      <c r="AC202" s="58"/>
      <c r="AD202" s="58"/>
      <c r="AE202" s="58"/>
      <c r="AF202" s="58"/>
      <c r="AG202" s="58"/>
      <c r="AH202" s="58"/>
      <c r="AI202" s="58"/>
      <c r="AJ202" s="58"/>
      <c r="AK202" s="58"/>
      <c r="AL202" s="58"/>
      <c r="AM202" s="58"/>
      <c r="AN202" s="58"/>
      <c r="AO202" s="58"/>
      <c r="AP202" s="57"/>
      <c r="AQ202" s="57"/>
      <c r="AR202" s="57"/>
      <c r="AS202" s="57"/>
      <c r="AT202" s="57"/>
      <c r="AU202" s="57"/>
      <c r="AV202" s="57"/>
      <c r="AW202" s="57"/>
      <c r="AX202" s="57"/>
      <c r="AY202">
        <f>COUNTA($C$205)</f>
        <v>1</v>
      </c>
    </row>
    <row r="203" spans="1:51" ht="24.75" customHeight="1" x14ac:dyDescent="0.15">
      <c r="A203" s="49"/>
      <c r="B203" s="53" t="s">
        <v>170</v>
      </c>
      <c r="C203" s="49"/>
      <c r="D203" s="49"/>
      <c r="E203" s="49"/>
      <c r="F203" s="49"/>
      <c r="G203" s="49"/>
      <c r="H203" s="49"/>
      <c r="I203" s="49"/>
      <c r="J203" s="49"/>
      <c r="K203" s="49"/>
      <c r="L203" s="49"/>
      <c r="M203" s="49"/>
      <c r="N203" s="49"/>
      <c r="O203" s="49"/>
      <c r="P203" s="54"/>
      <c r="Q203" s="54"/>
      <c r="R203" s="54"/>
      <c r="S203" s="54"/>
      <c r="T203" s="54"/>
      <c r="U203" s="54"/>
      <c r="V203" s="54"/>
      <c r="W203" s="54"/>
      <c r="X203" s="54"/>
      <c r="Y203" s="55"/>
      <c r="Z203" s="55"/>
      <c r="AA203" s="55"/>
      <c r="AB203" s="55"/>
      <c r="AC203" s="55"/>
      <c r="AD203" s="55"/>
      <c r="AE203" s="55"/>
      <c r="AF203" s="55"/>
      <c r="AG203" s="55"/>
      <c r="AH203" s="55"/>
      <c r="AI203" s="55"/>
      <c r="AJ203" s="55"/>
      <c r="AK203" s="55"/>
      <c r="AL203" s="55"/>
      <c r="AM203" s="55"/>
      <c r="AN203" s="55"/>
      <c r="AO203" s="55"/>
      <c r="AP203" s="54"/>
      <c r="AQ203" s="54"/>
      <c r="AR203" s="54"/>
      <c r="AS203" s="54"/>
      <c r="AT203" s="54"/>
      <c r="AU203" s="54"/>
      <c r="AV203" s="54"/>
      <c r="AW203" s="54"/>
      <c r="AX203" s="54"/>
      <c r="AY203">
        <f>$AY$202</f>
        <v>1</v>
      </c>
    </row>
    <row r="204" spans="1:51" ht="59.25" customHeight="1" x14ac:dyDescent="0.15">
      <c r="A204" s="679"/>
      <c r="B204" s="679"/>
      <c r="C204" s="679" t="s">
        <v>24</v>
      </c>
      <c r="D204" s="679"/>
      <c r="E204" s="679"/>
      <c r="F204" s="679"/>
      <c r="G204" s="679"/>
      <c r="H204" s="679"/>
      <c r="I204" s="679"/>
      <c r="J204" s="680" t="s">
        <v>196</v>
      </c>
      <c r="K204" s="118"/>
      <c r="L204" s="118"/>
      <c r="M204" s="118"/>
      <c r="N204" s="118"/>
      <c r="O204" s="118"/>
      <c r="P204" s="377" t="s">
        <v>25</v>
      </c>
      <c r="Q204" s="377"/>
      <c r="R204" s="377"/>
      <c r="S204" s="377"/>
      <c r="T204" s="377"/>
      <c r="U204" s="377"/>
      <c r="V204" s="377"/>
      <c r="W204" s="377"/>
      <c r="X204" s="377"/>
      <c r="Y204" s="681" t="s">
        <v>195</v>
      </c>
      <c r="Z204" s="682"/>
      <c r="AA204" s="682"/>
      <c r="AB204" s="682"/>
      <c r="AC204" s="680" t="s">
        <v>223</v>
      </c>
      <c r="AD204" s="680"/>
      <c r="AE204" s="680"/>
      <c r="AF204" s="680"/>
      <c r="AG204" s="680"/>
      <c r="AH204" s="681" t="s">
        <v>238</v>
      </c>
      <c r="AI204" s="679"/>
      <c r="AJ204" s="679"/>
      <c r="AK204" s="679"/>
      <c r="AL204" s="679" t="s">
        <v>19</v>
      </c>
      <c r="AM204" s="679"/>
      <c r="AN204" s="679"/>
      <c r="AO204" s="683"/>
      <c r="AP204" s="684" t="s">
        <v>197</v>
      </c>
      <c r="AQ204" s="684"/>
      <c r="AR204" s="684"/>
      <c r="AS204" s="684"/>
      <c r="AT204" s="684"/>
      <c r="AU204" s="684"/>
      <c r="AV204" s="684"/>
      <c r="AW204" s="684"/>
      <c r="AX204" s="684"/>
      <c r="AY204">
        <f>$AY$202</f>
        <v>1</v>
      </c>
    </row>
    <row r="205" spans="1:51" ht="50.1" customHeight="1" x14ac:dyDescent="0.15">
      <c r="A205" s="685">
        <v>1</v>
      </c>
      <c r="B205" s="685">
        <v>1</v>
      </c>
      <c r="C205" s="686" t="s">
        <v>685</v>
      </c>
      <c r="D205" s="687"/>
      <c r="E205" s="687"/>
      <c r="F205" s="687"/>
      <c r="G205" s="687"/>
      <c r="H205" s="687"/>
      <c r="I205" s="687"/>
      <c r="J205" s="688" t="s">
        <v>636</v>
      </c>
      <c r="K205" s="689"/>
      <c r="L205" s="689"/>
      <c r="M205" s="689"/>
      <c r="N205" s="689"/>
      <c r="O205" s="689"/>
      <c r="P205" s="690" t="s">
        <v>663</v>
      </c>
      <c r="Q205" s="691"/>
      <c r="R205" s="691"/>
      <c r="S205" s="691"/>
      <c r="T205" s="691"/>
      <c r="U205" s="691"/>
      <c r="V205" s="691"/>
      <c r="W205" s="691"/>
      <c r="X205" s="691"/>
      <c r="Y205" s="692">
        <v>15</v>
      </c>
      <c r="Z205" s="693"/>
      <c r="AA205" s="693"/>
      <c r="AB205" s="694"/>
      <c r="AC205" s="695" t="s">
        <v>76</v>
      </c>
      <c r="AD205" s="696"/>
      <c r="AE205" s="696"/>
      <c r="AF205" s="696"/>
      <c r="AG205" s="696"/>
      <c r="AH205" s="697" t="s">
        <v>636</v>
      </c>
      <c r="AI205" s="698"/>
      <c r="AJ205" s="698"/>
      <c r="AK205" s="698"/>
      <c r="AL205" s="699" t="s">
        <v>636</v>
      </c>
      <c r="AM205" s="700"/>
      <c r="AN205" s="700"/>
      <c r="AO205" s="701"/>
      <c r="AP205" s="702" t="s">
        <v>636</v>
      </c>
      <c r="AQ205" s="702"/>
      <c r="AR205" s="702"/>
      <c r="AS205" s="702"/>
      <c r="AT205" s="702"/>
      <c r="AU205" s="702"/>
      <c r="AV205" s="702"/>
      <c r="AW205" s="702"/>
      <c r="AX205" s="702"/>
      <c r="AY205">
        <f>$AY$202</f>
        <v>1</v>
      </c>
    </row>
    <row r="206" spans="1:51" ht="24.75" customHeight="1" x14ac:dyDescent="0.15">
      <c r="A206" s="56"/>
      <c r="B206" s="56"/>
      <c r="C206" s="56"/>
      <c r="D206" s="56"/>
      <c r="E206" s="56"/>
      <c r="F206" s="56"/>
      <c r="G206" s="56"/>
      <c r="H206" s="56"/>
      <c r="I206" s="56"/>
      <c r="J206" s="56"/>
      <c r="K206" s="56"/>
      <c r="L206" s="56"/>
      <c r="M206" s="56"/>
      <c r="N206" s="56"/>
      <c r="O206" s="56"/>
      <c r="P206" s="57"/>
      <c r="Q206" s="57"/>
      <c r="R206" s="57"/>
      <c r="S206" s="57"/>
      <c r="T206" s="57"/>
      <c r="U206" s="57"/>
      <c r="V206" s="57"/>
      <c r="W206" s="57"/>
      <c r="X206" s="57"/>
      <c r="Y206" s="58"/>
      <c r="Z206" s="58"/>
      <c r="AA206" s="58"/>
      <c r="AB206" s="58"/>
      <c r="AC206" s="58"/>
      <c r="AD206" s="58"/>
      <c r="AE206" s="58"/>
      <c r="AF206" s="58"/>
      <c r="AG206" s="58"/>
      <c r="AH206" s="58"/>
      <c r="AI206" s="58"/>
      <c r="AJ206" s="58"/>
      <c r="AK206" s="58"/>
      <c r="AL206" s="58"/>
      <c r="AM206" s="58"/>
      <c r="AN206" s="58"/>
      <c r="AO206" s="58"/>
      <c r="AP206" s="57"/>
      <c r="AQ206" s="57"/>
      <c r="AR206" s="57"/>
      <c r="AS206" s="57"/>
      <c r="AT206" s="57"/>
      <c r="AU206" s="57"/>
      <c r="AV206" s="57"/>
      <c r="AW206" s="57"/>
      <c r="AX206" s="57"/>
      <c r="AY206">
        <f>COUNTA($C$209)</f>
        <v>1</v>
      </c>
    </row>
    <row r="207" spans="1:51" ht="24.75" customHeight="1" x14ac:dyDescent="0.15">
      <c r="A207" s="49"/>
      <c r="B207" s="53" t="s">
        <v>171</v>
      </c>
      <c r="C207" s="49"/>
      <c r="D207" s="49"/>
      <c r="E207" s="49"/>
      <c r="F207" s="49"/>
      <c r="G207" s="49"/>
      <c r="H207" s="49"/>
      <c r="I207" s="49"/>
      <c r="J207" s="49"/>
      <c r="K207" s="49"/>
      <c r="L207" s="49"/>
      <c r="M207" s="49"/>
      <c r="N207" s="49"/>
      <c r="O207" s="49"/>
      <c r="P207" s="54"/>
      <c r="Q207" s="54"/>
      <c r="R207" s="54"/>
      <c r="S207" s="54"/>
      <c r="T207" s="54"/>
      <c r="U207" s="54"/>
      <c r="V207" s="54"/>
      <c r="W207" s="54"/>
      <c r="X207" s="54"/>
      <c r="Y207" s="55"/>
      <c r="Z207" s="55"/>
      <c r="AA207" s="55"/>
      <c r="AB207" s="55"/>
      <c r="AC207" s="55"/>
      <c r="AD207" s="55"/>
      <c r="AE207" s="55"/>
      <c r="AF207" s="55"/>
      <c r="AG207" s="55"/>
      <c r="AH207" s="55"/>
      <c r="AI207" s="55"/>
      <c r="AJ207" s="55"/>
      <c r="AK207" s="55"/>
      <c r="AL207" s="55"/>
      <c r="AM207" s="55"/>
      <c r="AN207" s="55"/>
      <c r="AO207" s="55"/>
      <c r="AP207" s="54"/>
      <c r="AQ207" s="54"/>
      <c r="AR207" s="54"/>
      <c r="AS207" s="54"/>
      <c r="AT207" s="54"/>
      <c r="AU207" s="54"/>
      <c r="AV207" s="54"/>
      <c r="AW207" s="54"/>
      <c r="AX207" s="54"/>
      <c r="AY207">
        <f>$AY$206</f>
        <v>1</v>
      </c>
    </row>
    <row r="208" spans="1:51" ht="59.25" customHeight="1" x14ac:dyDescent="0.15">
      <c r="A208" s="679"/>
      <c r="B208" s="679"/>
      <c r="C208" s="679" t="s">
        <v>24</v>
      </c>
      <c r="D208" s="679"/>
      <c r="E208" s="679"/>
      <c r="F208" s="679"/>
      <c r="G208" s="679"/>
      <c r="H208" s="679"/>
      <c r="I208" s="679"/>
      <c r="J208" s="680" t="s">
        <v>196</v>
      </c>
      <c r="K208" s="118"/>
      <c r="L208" s="118"/>
      <c r="M208" s="118"/>
      <c r="N208" s="118"/>
      <c r="O208" s="118"/>
      <c r="P208" s="377" t="s">
        <v>25</v>
      </c>
      <c r="Q208" s="377"/>
      <c r="R208" s="377"/>
      <c r="S208" s="377"/>
      <c r="T208" s="377"/>
      <c r="U208" s="377"/>
      <c r="V208" s="377"/>
      <c r="W208" s="377"/>
      <c r="X208" s="377"/>
      <c r="Y208" s="681" t="s">
        <v>195</v>
      </c>
      <c r="Z208" s="682"/>
      <c r="AA208" s="682"/>
      <c r="AB208" s="682"/>
      <c r="AC208" s="680" t="s">
        <v>223</v>
      </c>
      <c r="AD208" s="680"/>
      <c r="AE208" s="680"/>
      <c r="AF208" s="680"/>
      <c r="AG208" s="680"/>
      <c r="AH208" s="681" t="s">
        <v>238</v>
      </c>
      <c r="AI208" s="679"/>
      <c r="AJ208" s="679"/>
      <c r="AK208" s="679"/>
      <c r="AL208" s="679" t="s">
        <v>19</v>
      </c>
      <c r="AM208" s="679"/>
      <c r="AN208" s="679"/>
      <c r="AO208" s="683"/>
      <c r="AP208" s="684" t="s">
        <v>197</v>
      </c>
      <c r="AQ208" s="684"/>
      <c r="AR208" s="684"/>
      <c r="AS208" s="684"/>
      <c r="AT208" s="684"/>
      <c r="AU208" s="684"/>
      <c r="AV208" s="684"/>
      <c r="AW208" s="684"/>
      <c r="AX208" s="684"/>
      <c r="AY208">
        <f>$AY$206</f>
        <v>1</v>
      </c>
    </row>
    <row r="209" spans="1:51" ht="50.1" customHeight="1" x14ac:dyDescent="0.15">
      <c r="A209" s="685">
        <v>1</v>
      </c>
      <c r="B209" s="685">
        <v>1</v>
      </c>
      <c r="C209" s="686" t="s">
        <v>686</v>
      </c>
      <c r="D209" s="687"/>
      <c r="E209" s="687"/>
      <c r="F209" s="687"/>
      <c r="G209" s="687"/>
      <c r="H209" s="687"/>
      <c r="I209" s="687"/>
      <c r="J209" s="688">
        <v>5000020473278</v>
      </c>
      <c r="K209" s="689"/>
      <c r="L209" s="689"/>
      <c r="M209" s="689"/>
      <c r="N209" s="689"/>
      <c r="O209" s="689"/>
      <c r="P209" s="703" t="s">
        <v>683</v>
      </c>
      <c r="Q209" s="704"/>
      <c r="R209" s="704"/>
      <c r="S209" s="704"/>
      <c r="T209" s="704"/>
      <c r="U209" s="704"/>
      <c r="V209" s="704"/>
      <c r="W209" s="704"/>
      <c r="X209" s="704"/>
      <c r="Y209" s="692">
        <v>5</v>
      </c>
      <c r="Z209" s="693"/>
      <c r="AA209" s="693"/>
      <c r="AB209" s="694"/>
      <c r="AC209" s="695" t="s">
        <v>684</v>
      </c>
      <c r="AD209" s="696"/>
      <c r="AE209" s="696"/>
      <c r="AF209" s="696"/>
      <c r="AG209" s="696"/>
      <c r="AH209" s="697" t="s">
        <v>636</v>
      </c>
      <c r="AI209" s="698"/>
      <c r="AJ209" s="698"/>
      <c r="AK209" s="698"/>
      <c r="AL209" s="699" t="s">
        <v>636</v>
      </c>
      <c r="AM209" s="700"/>
      <c r="AN209" s="700"/>
      <c r="AO209" s="701"/>
      <c r="AP209" s="702" t="s">
        <v>636</v>
      </c>
      <c r="AQ209" s="702"/>
      <c r="AR209" s="702"/>
      <c r="AS209" s="702"/>
      <c r="AT209" s="702"/>
      <c r="AU209" s="702"/>
      <c r="AV209" s="702"/>
      <c r="AW209" s="702"/>
      <c r="AX209" s="702"/>
      <c r="AY209">
        <f>$AY$206</f>
        <v>1</v>
      </c>
    </row>
    <row r="210" spans="1:51" ht="24.75" customHeight="1" x14ac:dyDescent="0.15">
      <c r="A210" s="56"/>
      <c r="B210" s="56"/>
      <c r="C210" s="56"/>
      <c r="D210" s="56"/>
      <c r="E210" s="56"/>
      <c r="F210" s="56"/>
      <c r="G210" s="56"/>
      <c r="H210" s="56"/>
      <c r="I210" s="56"/>
      <c r="J210" s="56"/>
      <c r="K210" s="56"/>
      <c r="L210" s="56"/>
      <c r="M210" s="56"/>
      <c r="N210" s="56"/>
      <c r="O210" s="56"/>
      <c r="P210" s="57"/>
      <c r="Q210" s="57"/>
      <c r="R210" s="57"/>
      <c r="S210" s="57"/>
      <c r="T210" s="57"/>
      <c r="U210" s="57"/>
      <c r="V210" s="57"/>
      <c r="W210" s="57"/>
      <c r="X210" s="57"/>
      <c r="Y210" s="58"/>
      <c r="Z210" s="58"/>
      <c r="AA210" s="58"/>
      <c r="AB210" s="58"/>
      <c r="AC210" s="58"/>
      <c r="AD210" s="58"/>
      <c r="AE210" s="58"/>
      <c r="AF210" s="58"/>
      <c r="AG210" s="58"/>
      <c r="AH210" s="58"/>
      <c r="AI210" s="58"/>
      <c r="AJ210" s="58"/>
      <c r="AK210" s="58"/>
      <c r="AL210" s="58"/>
      <c r="AM210" s="58"/>
      <c r="AN210" s="58"/>
      <c r="AO210" s="58"/>
      <c r="AP210" s="57"/>
      <c r="AQ210" s="57"/>
      <c r="AR210" s="57"/>
      <c r="AS210" s="57"/>
      <c r="AT210" s="57"/>
      <c r="AU210" s="57"/>
      <c r="AV210" s="57"/>
      <c r="AW210" s="57"/>
      <c r="AX210" s="57"/>
      <c r="AY210">
        <f>COUNTA($C$213)</f>
        <v>1</v>
      </c>
    </row>
    <row r="211" spans="1:51" ht="24.75" customHeight="1" x14ac:dyDescent="0.15">
      <c r="A211" s="49"/>
      <c r="B211" s="53" t="s">
        <v>172</v>
      </c>
      <c r="C211" s="49"/>
      <c r="D211" s="49"/>
      <c r="E211" s="49"/>
      <c r="F211" s="49"/>
      <c r="G211" s="49"/>
      <c r="H211" s="49"/>
      <c r="I211" s="49"/>
      <c r="J211" s="49"/>
      <c r="K211" s="49"/>
      <c r="L211" s="49"/>
      <c r="M211" s="49"/>
      <c r="N211" s="49"/>
      <c r="O211" s="49"/>
      <c r="P211" s="54"/>
      <c r="Q211" s="54"/>
      <c r="R211" s="54"/>
      <c r="S211" s="54"/>
      <c r="T211" s="54"/>
      <c r="U211" s="54"/>
      <c r="V211" s="54"/>
      <c r="W211" s="54"/>
      <c r="X211" s="54"/>
      <c r="Y211" s="55"/>
      <c r="Z211" s="55"/>
      <c r="AA211" s="55"/>
      <c r="AB211" s="55"/>
      <c r="AC211" s="55"/>
      <c r="AD211" s="55"/>
      <c r="AE211" s="55"/>
      <c r="AF211" s="55"/>
      <c r="AG211" s="55"/>
      <c r="AH211" s="55"/>
      <c r="AI211" s="55"/>
      <c r="AJ211" s="55"/>
      <c r="AK211" s="55"/>
      <c r="AL211" s="55"/>
      <c r="AM211" s="55"/>
      <c r="AN211" s="55"/>
      <c r="AO211" s="55"/>
      <c r="AP211" s="54"/>
      <c r="AQ211" s="54"/>
      <c r="AR211" s="54"/>
      <c r="AS211" s="54"/>
      <c r="AT211" s="54"/>
      <c r="AU211" s="54"/>
      <c r="AV211" s="54"/>
      <c r="AW211" s="54"/>
      <c r="AX211" s="54"/>
      <c r="AY211">
        <f>$AY$210</f>
        <v>1</v>
      </c>
    </row>
    <row r="212" spans="1:51" ht="59.25" customHeight="1" x14ac:dyDescent="0.15">
      <c r="A212" s="679"/>
      <c r="B212" s="679"/>
      <c r="C212" s="679" t="s">
        <v>24</v>
      </c>
      <c r="D212" s="679"/>
      <c r="E212" s="679"/>
      <c r="F212" s="679"/>
      <c r="G212" s="679"/>
      <c r="H212" s="679"/>
      <c r="I212" s="679"/>
      <c r="J212" s="680" t="s">
        <v>196</v>
      </c>
      <c r="K212" s="118"/>
      <c r="L212" s="118"/>
      <c r="M212" s="118"/>
      <c r="N212" s="118"/>
      <c r="O212" s="118"/>
      <c r="P212" s="377" t="s">
        <v>25</v>
      </c>
      <c r="Q212" s="377"/>
      <c r="R212" s="377"/>
      <c r="S212" s="377"/>
      <c r="T212" s="377"/>
      <c r="U212" s="377"/>
      <c r="V212" s="377"/>
      <c r="W212" s="377"/>
      <c r="X212" s="377"/>
      <c r="Y212" s="681" t="s">
        <v>195</v>
      </c>
      <c r="Z212" s="682"/>
      <c r="AA212" s="682"/>
      <c r="AB212" s="682"/>
      <c r="AC212" s="680" t="s">
        <v>223</v>
      </c>
      <c r="AD212" s="680"/>
      <c r="AE212" s="680"/>
      <c r="AF212" s="680"/>
      <c r="AG212" s="680"/>
      <c r="AH212" s="681" t="s">
        <v>238</v>
      </c>
      <c r="AI212" s="679"/>
      <c r="AJ212" s="679"/>
      <c r="AK212" s="679"/>
      <c r="AL212" s="679" t="s">
        <v>19</v>
      </c>
      <c r="AM212" s="679"/>
      <c r="AN212" s="679"/>
      <c r="AO212" s="683"/>
      <c r="AP212" s="684" t="s">
        <v>197</v>
      </c>
      <c r="AQ212" s="684"/>
      <c r="AR212" s="684"/>
      <c r="AS212" s="684"/>
      <c r="AT212" s="684"/>
      <c r="AU212" s="684"/>
      <c r="AV212" s="684"/>
      <c r="AW212" s="684"/>
      <c r="AX212" s="684"/>
      <c r="AY212">
        <f>$AY$210</f>
        <v>1</v>
      </c>
    </row>
    <row r="213" spans="1:51" ht="50.1" customHeight="1" x14ac:dyDescent="0.15">
      <c r="A213" s="685">
        <v>1</v>
      </c>
      <c r="B213" s="685">
        <v>1</v>
      </c>
      <c r="C213" s="686" t="s">
        <v>687</v>
      </c>
      <c r="D213" s="687"/>
      <c r="E213" s="687"/>
      <c r="F213" s="687"/>
      <c r="G213" s="687"/>
      <c r="H213" s="687"/>
      <c r="I213" s="687"/>
      <c r="J213" s="688" t="s">
        <v>636</v>
      </c>
      <c r="K213" s="689"/>
      <c r="L213" s="689"/>
      <c r="M213" s="689"/>
      <c r="N213" s="689"/>
      <c r="O213" s="689"/>
      <c r="P213" s="690" t="s">
        <v>672</v>
      </c>
      <c r="Q213" s="691"/>
      <c r="R213" s="691"/>
      <c r="S213" s="691"/>
      <c r="T213" s="691"/>
      <c r="U213" s="691"/>
      <c r="V213" s="691"/>
      <c r="W213" s="691"/>
      <c r="X213" s="691"/>
      <c r="Y213" s="692">
        <v>5</v>
      </c>
      <c r="Z213" s="693"/>
      <c r="AA213" s="693"/>
      <c r="AB213" s="694"/>
      <c r="AC213" s="695" t="s">
        <v>76</v>
      </c>
      <c r="AD213" s="696"/>
      <c r="AE213" s="696"/>
      <c r="AF213" s="696"/>
      <c r="AG213" s="696"/>
      <c r="AH213" s="697" t="s">
        <v>636</v>
      </c>
      <c r="AI213" s="698"/>
      <c r="AJ213" s="698"/>
      <c r="AK213" s="698"/>
      <c r="AL213" s="699" t="s">
        <v>636</v>
      </c>
      <c r="AM213" s="700"/>
      <c r="AN213" s="700"/>
      <c r="AO213" s="701"/>
      <c r="AP213" s="702" t="s">
        <v>636</v>
      </c>
      <c r="AQ213" s="702"/>
      <c r="AR213" s="702"/>
      <c r="AS213" s="702"/>
      <c r="AT213" s="702"/>
      <c r="AU213" s="702"/>
      <c r="AV213" s="702"/>
      <c r="AW213" s="702"/>
      <c r="AX213" s="702"/>
      <c r="AY213">
        <f>$AY$210</f>
        <v>1</v>
      </c>
    </row>
    <row r="214" spans="1:51" ht="24.75" customHeight="1" x14ac:dyDescent="0.15">
      <c r="A214" s="56"/>
      <c r="B214" s="56"/>
      <c r="C214" s="56"/>
      <c r="D214" s="56"/>
      <c r="E214" s="56"/>
      <c r="F214" s="56"/>
      <c r="G214" s="56"/>
      <c r="H214" s="56"/>
      <c r="I214" s="56"/>
      <c r="J214" s="56"/>
      <c r="K214" s="56"/>
      <c r="L214" s="56"/>
      <c r="M214" s="56"/>
      <c r="N214" s="56"/>
      <c r="O214" s="56"/>
      <c r="P214" s="57"/>
      <c r="Q214" s="57"/>
      <c r="R214" s="57"/>
      <c r="S214" s="57"/>
      <c r="T214" s="57"/>
      <c r="U214" s="57"/>
      <c r="V214" s="57"/>
      <c r="W214" s="57"/>
      <c r="X214" s="57"/>
      <c r="Y214" s="58"/>
      <c r="Z214" s="58"/>
      <c r="AA214" s="58"/>
      <c r="AB214" s="58"/>
      <c r="AC214" s="58"/>
      <c r="AD214" s="58"/>
      <c r="AE214" s="58"/>
      <c r="AF214" s="58"/>
      <c r="AG214" s="58"/>
      <c r="AH214" s="58"/>
      <c r="AI214" s="58"/>
      <c r="AJ214" s="58"/>
      <c r="AK214" s="58"/>
      <c r="AL214" s="58"/>
      <c r="AM214" s="58"/>
      <c r="AN214" s="58"/>
      <c r="AO214" s="58"/>
      <c r="AP214" s="57"/>
      <c r="AQ214" s="57"/>
      <c r="AR214" s="57"/>
      <c r="AS214" s="57"/>
      <c r="AT214" s="57"/>
      <c r="AU214" s="57"/>
      <c r="AV214" s="57"/>
      <c r="AW214" s="57"/>
      <c r="AX214" s="57"/>
      <c r="AY214">
        <f>COUNTA($C$217)</f>
        <v>1</v>
      </c>
    </row>
    <row r="215" spans="1:51" ht="24.75" customHeight="1" x14ac:dyDescent="0.15">
      <c r="A215" s="49"/>
      <c r="B215" s="53" t="s">
        <v>173</v>
      </c>
      <c r="C215" s="49"/>
      <c r="D215" s="49"/>
      <c r="E215" s="49"/>
      <c r="F215" s="49"/>
      <c r="G215" s="49"/>
      <c r="H215" s="49"/>
      <c r="I215" s="49"/>
      <c r="J215" s="49"/>
      <c r="K215" s="49"/>
      <c r="L215" s="49"/>
      <c r="M215" s="49"/>
      <c r="N215" s="49"/>
      <c r="O215" s="49"/>
      <c r="P215" s="54"/>
      <c r="Q215" s="54"/>
      <c r="R215" s="54"/>
      <c r="S215" s="54"/>
      <c r="T215" s="54"/>
      <c r="U215" s="54"/>
      <c r="V215" s="54"/>
      <c r="W215" s="54"/>
      <c r="X215" s="54"/>
      <c r="Y215" s="55"/>
      <c r="Z215" s="55"/>
      <c r="AA215" s="55"/>
      <c r="AB215" s="55"/>
      <c r="AC215" s="55"/>
      <c r="AD215" s="55"/>
      <c r="AE215" s="55"/>
      <c r="AF215" s="55"/>
      <c r="AG215" s="55"/>
      <c r="AH215" s="55"/>
      <c r="AI215" s="55"/>
      <c r="AJ215" s="55"/>
      <c r="AK215" s="55"/>
      <c r="AL215" s="55"/>
      <c r="AM215" s="55"/>
      <c r="AN215" s="55"/>
      <c r="AO215" s="55"/>
      <c r="AP215" s="54"/>
      <c r="AQ215" s="54"/>
      <c r="AR215" s="54"/>
      <c r="AS215" s="54"/>
      <c r="AT215" s="54"/>
      <c r="AU215" s="54"/>
      <c r="AV215" s="54"/>
      <c r="AW215" s="54"/>
      <c r="AX215" s="54"/>
      <c r="AY215">
        <f>$AY$214</f>
        <v>1</v>
      </c>
    </row>
    <row r="216" spans="1:51" ht="59.25" customHeight="1" x14ac:dyDescent="0.15">
      <c r="A216" s="679"/>
      <c r="B216" s="679"/>
      <c r="C216" s="679" t="s">
        <v>24</v>
      </c>
      <c r="D216" s="679"/>
      <c r="E216" s="679"/>
      <c r="F216" s="679"/>
      <c r="G216" s="679"/>
      <c r="H216" s="679"/>
      <c r="I216" s="679"/>
      <c r="J216" s="680" t="s">
        <v>196</v>
      </c>
      <c r="K216" s="118"/>
      <c r="L216" s="118"/>
      <c r="M216" s="118"/>
      <c r="N216" s="118"/>
      <c r="O216" s="118"/>
      <c r="P216" s="377" t="s">
        <v>25</v>
      </c>
      <c r="Q216" s="377"/>
      <c r="R216" s="377"/>
      <c r="S216" s="377"/>
      <c r="T216" s="377"/>
      <c r="U216" s="377"/>
      <c r="V216" s="377"/>
      <c r="W216" s="377"/>
      <c r="X216" s="377"/>
      <c r="Y216" s="681" t="s">
        <v>195</v>
      </c>
      <c r="Z216" s="682"/>
      <c r="AA216" s="682"/>
      <c r="AB216" s="682"/>
      <c r="AC216" s="680" t="s">
        <v>223</v>
      </c>
      <c r="AD216" s="680"/>
      <c r="AE216" s="680"/>
      <c r="AF216" s="680"/>
      <c r="AG216" s="680"/>
      <c r="AH216" s="681" t="s">
        <v>238</v>
      </c>
      <c r="AI216" s="679"/>
      <c r="AJ216" s="679"/>
      <c r="AK216" s="679"/>
      <c r="AL216" s="679" t="s">
        <v>19</v>
      </c>
      <c r="AM216" s="679"/>
      <c r="AN216" s="679"/>
      <c r="AO216" s="683"/>
      <c r="AP216" s="684" t="s">
        <v>197</v>
      </c>
      <c r="AQ216" s="684"/>
      <c r="AR216" s="684"/>
      <c r="AS216" s="684"/>
      <c r="AT216" s="684"/>
      <c r="AU216" s="684"/>
      <c r="AV216" s="684"/>
      <c r="AW216" s="684"/>
      <c r="AX216" s="684"/>
      <c r="AY216">
        <f>$AY$214</f>
        <v>1</v>
      </c>
    </row>
    <row r="217" spans="1:51" ht="50.1" customHeight="1" x14ac:dyDescent="0.15">
      <c r="A217" s="685">
        <v>1</v>
      </c>
      <c r="B217" s="685">
        <v>1</v>
      </c>
      <c r="C217" s="686" t="s">
        <v>688</v>
      </c>
      <c r="D217" s="687"/>
      <c r="E217" s="687"/>
      <c r="F217" s="687"/>
      <c r="G217" s="687"/>
      <c r="H217" s="687"/>
      <c r="I217" s="687"/>
      <c r="J217" s="688">
        <v>7000020473243</v>
      </c>
      <c r="K217" s="689"/>
      <c r="L217" s="689"/>
      <c r="M217" s="689"/>
      <c r="N217" s="689"/>
      <c r="O217" s="689"/>
      <c r="P217" s="703" t="s">
        <v>683</v>
      </c>
      <c r="Q217" s="704"/>
      <c r="R217" s="704"/>
      <c r="S217" s="704"/>
      <c r="T217" s="704"/>
      <c r="U217" s="704"/>
      <c r="V217" s="704"/>
      <c r="W217" s="704"/>
      <c r="X217" s="704"/>
      <c r="Y217" s="692">
        <v>4</v>
      </c>
      <c r="Z217" s="693"/>
      <c r="AA217" s="693"/>
      <c r="AB217" s="694"/>
      <c r="AC217" s="695" t="s">
        <v>684</v>
      </c>
      <c r="AD217" s="696"/>
      <c r="AE217" s="696"/>
      <c r="AF217" s="696"/>
      <c r="AG217" s="696"/>
      <c r="AH217" s="697" t="s">
        <v>636</v>
      </c>
      <c r="AI217" s="698"/>
      <c r="AJ217" s="698"/>
      <c r="AK217" s="698"/>
      <c r="AL217" s="699" t="s">
        <v>636</v>
      </c>
      <c r="AM217" s="700"/>
      <c r="AN217" s="700"/>
      <c r="AO217" s="701"/>
      <c r="AP217" s="702" t="s">
        <v>636</v>
      </c>
      <c r="AQ217" s="702"/>
      <c r="AR217" s="702"/>
      <c r="AS217" s="702"/>
      <c r="AT217" s="702"/>
      <c r="AU217" s="702"/>
      <c r="AV217" s="702"/>
      <c r="AW217" s="702"/>
      <c r="AX217" s="702"/>
      <c r="AY217">
        <f>$AY$214</f>
        <v>1</v>
      </c>
    </row>
    <row r="218" spans="1:51" ht="24.75" customHeight="1" x14ac:dyDescent="0.15">
      <c r="A218" s="705" t="s">
        <v>563</v>
      </c>
      <c r="B218" s="706"/>
      <c r="C218" s="706"/>
      <c r="D218" s="706"/>
      <c r="E218" s="706"/>
      <c r="F218" s="706"/>
      <c r="G218" s="706"/>
      <c r="H218" s="706"/>
      <c r="I218" s="706"/>
      <c r="J218" s="706"/>
      <c r="K218" s="706"/>
      <c r="L218" s="706"/>
      <c r="M218" s="706"/>
      <c r="N218" s="706"/>
      <c r="O218" s="706"/>
      <c r="P218" s="706"/>
      <c r="Q218" s="706"/>
      <c r="R218" s="706"/>
      <c r="S218" s="706"/>
      <c r="T218" s="706"/>
      <c r="U218" s="706"/>
      <c r="V218" s="706"/>
      <c r="W218" s="706"/>
      <c r="X218" s="706"/>
      <c r="Y218" s="706"/>
      <c r="Z218" s="706"/>
      <c r="AA218" s="706"/>
      <c r="AB218" s="706"/>
      <c r="AC218" s="706"/>
      <c r="AD218" s="706"/>
      <c r="AE218" s="706"/>
      <c r="AF218" s="706"/>
      <c r="AG218" s="706"/>
      <c r="AH218" s="706"/>
      <c r="AI218" s="706"/>
      <c r="AJ218" s="706"/>
      <c r="AK218" s="707"/>
      <c r="AL218" s="708" t="s">
        <v>224</v>
      </c>
      <c r="AM218" s="709"/>
      <c r="AN218" s="709"/>
      <c r="AO218" s="67" t="s">
        <v>653</v>
      </c>
      <c r="AP218" s="59"/>
      <c r="AQ218" s="59"/>
      <c r="AR218" s="59"/>
      <c r="AS218" s="59"/>
      <c r="AT218" s="59"/>
      <c r="AU218" s="59"/>
      <c r="AV218" s="59"/>
      <c r="AW218" s="59"/>
      <c r="AX218" s="60"/>
      <c r="AY218">
        <f>COUNTIF($AO$218,"☑")</f>
        <v>1</v>
      </c>
    </row>
  </sheetData>
  <sheetProtection formatRows="0"/>
  <dataConsolidate link="1"/>
  <mergeCells count="866">
    <mergeCell ref="AQ132:AS132"/>
    <mergeCell ref="E130:G130"/>
    <mergeCell ref="I130:J130"/>
    <mergeCell ref="L130:M130"/>
    <mergeCell ref="O130:P130"/>
    <mergeCell ref="Q130:S130"/>
    <mergeCell ref="U130:V130"/>
    <mergeCell ref="X130:Y130"/>
    <mergeCell ref="AR130:AS130"/>
    <mergeCell ref="AU130:AV130"/>
    <mergeCell ref="AM49:AP49"/>
    <mergeCell ref="AQ49:AT49"/>
    <mergeCell ref="AU49:AX49"/>
    <mergeCell ref="Y50:AA50"/>
    <mergeCell ref="AB50:AD50"/>
    <mergeCell ref="AE50:AH50"/>
    <mergeCell ref="AI50:AL50"/>
    <mergeCell ref="AM50:AP50"/>
    <mergeCell ref="AQ50:AT50"/>
    <mergeCell ref="AU50:AX50"/>
    <mergeCell ref="AQ82:AT82"/>
    <mergeCell ref="AU82:AX82"/>
    <mergeCell ref="AM84:AP84"/>
    <mergeCell ref="AQ84:AT84"/>
    <mergeCell ref="AU84:AX84"/>
    <mergeCell ref="B46:F50"/>
    <mergeCell ref="G46:O47"/>
    <mergeCell ref="P46:X47"/>
    <mergeCell ref="Y46:AA47"/>
    <mergeCell ref="AB46:AD47"/>
    <mergeCell ref="AE46:AH47"/>
    <mergeCell ref="AI46:AL47"/>
    <mergeCell ref="AM46:AP47"/>
    <mergeCell ref="AQ46:AT46"/>
    <mergeCell ref="AU46:AX46"/>
    <mergeCell ref="AQ47:AR47"/>
    <mergeCell ref="AS47:AT47"/>
    <mergeCell ref="AU47:AV47"/>
    <mergeCell ref="AW47:AX47"/>
    <mergeCell ref="G48:O50"/>
    <mergeCell ref="P48:X50"/>
    <mergeCell ref="Y48:AA48"/>
    <mergeCell ref="AB48:AD48"/>
    <mergeCell ref="AE48:AH48"/>
    <mergeCell ref="AM67:AP67"/>
    <mergeCell ref="AQ67:AT67"/>
    <mergeCell ref="AU67:AX67"/>
    <mergeCell ref="B80:F84"/>
    <mergeCell ref="G80:O81"/>
    <mergeCell ref="P80:X81"/>
    <mergeCell ref="Y80:AA81"/>
    <mergeCell ref="AB80:AD81"/>
    <mergeCell ref="AE80:AH81"/>
    <mergeCell ref="AI80:AL81"/>
    <mergeCell ref="AM80:AP81"/>
    <mergeCell ref="AQ80:AT80"/>
    <mergeCell ref="AU80:AX80"/>
    <mergeCell ref="AQ81:AR81"/>
    <mergeCell ref="AS81:AT81"/>
    <mergeCell ref="AU81:AV81"/>
    <mergeCell ref="AW81:AX81"/>
    <mergeCell ref="G82:O84"/>
    <mergeCell ref="P82:X84"/>
    <mergeCell ref="Y82:AA82"/>
    <mergeCell ref="AB82:AD82"/>
    <mergeCell ref="AE82:AH82"/>
    <mergeCell ref="AI82:AL82"/>
    <mergeCell ref="AM82:AP82"/>
    <mergeCell ref="AM63:AP64"/>
    <mergeCell ref="AQ63:AT63"/>
    <mergeCell ref="AU63:AX63"/>
    <mergeCell ref="AQ64:AR64"/>
    <mergeCell ref="AS64:AT64"/>
    <mergeCell ref="AU64:AV64"/>
    <mergeCell ref="AW64:AX64"/>
    <mergeCell ref="G65:O67"/>
    <mergeCell ref="P65:X67"/>
    <mergeCell ref="Y65:AA65"/>
    <mergeCell ref="AB65:AD65"/>
    <mergeCell ref="AE65:AH65"/>
    <mergeCell ref="AI65:AL65"/>
    <mergeCell ref="AM65:AP65"/>
    <mergeCell ref="AQ65:AT65"/>
    <mergeCell ref="AU65:AX65"/>
    <mergeCell ref="Y66:AA66"/>
    <mergeCell ref="AB66:AD66"/>
    <mergeCell ref="AE66:AH66"/>
    <mergeCell ref="AI66:AL66"/>
    <mergeCell ref="AM66:AP66"/>
    <mergeCell ref="AQ66:AT66"/>
    <mergeCell ref="AU66:AX66"/>
    <mergeCell ref="Y67:AA67"/>
    <mergeCell ref="A218:AK218"/>
    <mergeCell ref="AL218:AN218"/>
    <mergeCell ref="B41:F45"/>
    <mergeCell ref="G41:AA42"/>
    <mergeCell ref="AB41:AX42"/>
    <mergeCell ref="G43:AA45"/>
    <mergeCell ref="AB43:AX45"/>
    <mergeCell ref="A41:A50"/>
    <mergeCell ref="A58:A67"/>
    <mergeCell ref="B58:F62"/>
    <mergeCell ref="G58:AA59"/>
    <mergeCell ref="AB58:AX59"/>
    <mergeCell ref="G77:AA79"/>
    <mergeCell ref="AB77:AX79"/>
    <mergeCell ref="Y83:AA83"/>
    <mergeCell ref="AB83:AD83"/>
    <mergeCell ref="AE83:AH83"/>
    <mergeCell ref="AI83:AL83"/>
    <mergeCell ref="AM83:AP83"/>
    <mergeCell ref="AQ83:AT83"/>
    <mergeCell ref="AU83:AX83"/>
    <mergeCell ref="Y84:AA84"/>
    <mergeCell ref="AB84:AD84"/>
    <mergeCell ref="AE84:AH84"/>
    <mergeCell ref="A216:B216"/>
    <mergeCell ref="C216:I216"/>
    <mergeCell ref="J216:O216"/>
    <mergeCell ref="P216:X216"/>
    <mergeCell ref="Y216:AB216"/>
    <mergeCell ref="AC216:AG216"/>
    <mergeCell ref="AH216:AK216"/>
    <mergeCell ref="AL216:AO216"/>
    <mergeCell ref="AP216:AX216"/>
    <mergeCell ref="AH217:AK217"/>
    <mergeCell ref="AL217:AO217"/>
    <mergeCell ref="AP217:AX217"/>
    <mergeCell ref="A217:B217"/>
    <mergeCell ref="C217:I217"/>
    <mergeCell ref="J217:O217"/>
    <mergeCell ref="P217:X217"/>
    <mergeCell ref="Y217:AB217"/>
    <mergeCell ref="AC217:AG217"/>
    <mergeCell ref="AH212:AK212"/>
    <mergeCell ref="AL212:AO212"/>
    <mergeCell ref="AP212:AX212"/>
    <mergeCell ref="A213:B213"/>
    <mergeCell ref="C213:I213"/>
    <mergeCell ref="J213:O213"/>
    <mergeCell ref="P213:X213"/>
    <mergeCell ref="Y213:AB213"/>
    <mergeCell ref="AC213:AG213"/>
    <mergeCell ref="AH213:AK213"/>
    <mergeCell ref="A212:B212"/>
    <mergeCell ref="C212:I212"/>
    <mergeCell ref="J212:O212"/>
    <mergeCell ref="P212:X212"/>
    <mergeCell ref="Y212:AB212"/>
    <mergeCell ref="AC212:AG212"/>
    <mergeCell ref="AL213:AO213"/>
    <mergeCell ref="AP213:AX213"/>
    <mergeCell ref="A208:B208"/>
    <mergeCell ref="C208:I208"/>
    <mergeCell ref="J208:O208"/>
    <mergeCell ref="P208:X208"/>
    <mergeCell ref="Y208:AB208"/>
    <mergeCell ref="AC208:AG208"/>
    <mergeCell ref="AH208:AK208"/>
    <mergeCell ref="AP209:AX209"/>
    <mergeCell ref="AL208:AO208"/>
    <mergeCell ref="AP208:AX208"/>
    <mergeCell ref="A209:B209"/>
    <mergeCell ref="C209:I209"/>
    <mergeCell ref="J209:O209"/>
    <mergeCell ref="P209:X209"/>
    <mergeCell ref="Y209:AB209"/>
    <mergeCell ref="AC209:AG209"/>
    <mergeCell ref="AH209:AK209"/>
    <mergeCell ref="AL209:AO209"/>
    <mergeCell ref="AP204:AX204"/>
    <mergeCell ref="A205:B205"/>
    <mergeCell ref="C205:I205"/>
    <mergeCell ref="J205:O205"/>
    <mergeCell ref="P205:X205"/>
    <mergeCell ref="Y205:AB205"/>
    <mergeCell ref="AC205:AG205"/>
    <mergeCell ref="AH205:AK205"/>
    <mergeCell ref="AL205:AO205"/>
    <mergeCell ref="AP205:AX205"/>
    <mergeCell ref="A204:B204"/>
    <mergeCell ref="C204:I204"/>
    <mergeCell ref="J204:O204"/>
    <mergeCell ref="P204:X204"/>
    <mergeCell ref="Y204:AB204"/>
    <mergeCell ref="AC204:AG204"/>
    <mergeCell ref="AH204:AK204"/>
    <mergeCell ref="AL204:AO204"/>
    <mergeCell ref="AH201:AK201"/>
    <mergeCell ref="AL201:AO201"/>
    <mergeCell ref="AP201:AX201"/>
    <mergeCell ref="A201:B201"/>
    <mergeCell ref="C201:I201"/>
    <mergeCell ref="J201:O201"/>
    <mergeCell ref="P201:X201"/>
    <mergeCell ref="Y201:AB201"/>
    <mergeCell ref="AC201:AG201"/>
    <mergeCell ref="A200:B200"/>
    <mergeCell ref="C200:I200"/>
    <mergeCell ref="J200:O200"/>
    <mergeCell ref="P200:X200"/>
    <mergeCell ref="Y200:AB200"/>
    <mergeCell ref="AC200:AG200"/>
    <mergeCell ref="AH200:AK200"/>
    <mergeCell ref="AL200:AO200"/>
    <mergeCell ref="AP200:AX200"/>
    <mergeCell ref="AL197:AO197"/>
    <mergeCell ref="AP197:AX197"/>
    <mergeCell ref="AH196:AK196"/>
    <mergeCell ref="AL196:AO196"/>
    <mergeCell ref="AP196:AX196"/>
    <mergeCell ref="A197:B197"/>
    <mergeCell ref="C197:I197"/>
    <mergeCell ref="J197:O197"/>
    <mergeCell ref="P197:X197"/>
    <mergeCell ref="Y197:AB197"/>
    <mergeCell ref="AC197:AG197"/>
    <mergeCell ref="AH197:AK197"/>
    <mergeCell ref="A196:B196"/>
    <mergeCell ref="C196:I196"/>
    <mergeCell ref="J196:O196"/>
    <mergeCell ref="P196:X196"/>
    <mergeCell ref="Y196:AB196"/>
    <mergeCell ref="AC196:AG196"/>
    <mergeCell ref="AL192:AO192"/>
    <mergeCell ref="AP192:AX192"/>
    <mergeCell ref="A193:B193"/>
    <mergeCell ref="C193:I193"/>
    <mergeCell ref="J193:O193"/>
    <mergeCell ref="P193:X193"/>
    <mergeCell ref="Y193:AB193"/>
    <mergeCell ref="AC193:AG193"/>
    <mergeCell ref="AH193:AK193"/>
    <mergeCell ref="AL193:AO193"/>
    <mergeCell ref="A192:B192"/>
    <mergeCell ref="C192:I192"/>
    <mergeCell ref="J192:O192"/>
    <mergeCell ref="P192:X192"/>
    <mergeCell ref="Y192:AB192"/>
    <mergeCell ref="AC192:AG192"/>
    <mergeCell ref="AH192:AK192"/>
    <mergeCell ref="AP193:AX193"/>
    <mergeCell ref="A189:B189"/>
    <mergeCell ref="C189:I189"/>
    <mergeCell ref="J189:O189"/>
    <mergeCell ref="P189:X189"/>
    <mergeCell ref="Y189:AB189"/>
    <mergeCell ref="AC189:AG189"/>
    <mergeCell ref="AH189:AK189"/>
    <mergeCell ref="AL189:AO189"/>
    <mergeCell ref="AP189:AX189"/>
    <mergeCell ref="G181:K181"/>
    <mergeCell ref="L181:X181"/>
    <mergeCell ref="Y181:AB181"/>
    <mergeCell ref="AC181:AG181"/>
    <mergeCell ref="AH181:AT181"/>
    <mergeCell ref="AU181:AX181"/>
    <mergeCell ref="A183:AK183"/>
    <mergeCell ref="AL183:AN183"/>
    <mergeCell ref="A188:B188"/>
    <mergeCell ref="C188:I188"/>
    <mergeCell ref="J188:O188"/>
    <mergeCell ref="P188:X188"/>
    <mergeCell ref="Y188:AB188"/>
    <mergeCell ref="AC188:AG188"/>
    <mergeCell ref="AH188:AK188"/>
    <mergeCell ref="AL188:AO188"/>
    <mergeCell ref="G182:K182"/>
    <mergeCell ref="L182:X182"/>
    <mergeCell ref="Y182:AB182"/>
    <mergeCell ref="AC182:AG182"/>
    <mergeCell ref="AH182:AT182"/>
    <mergeCell ref="AU182:AX182"/>
    <mergeCell ref="AP188:AX188"/>
    <mergeCell ref="G177:K177"/>
    <mergeCell ref="L177:X177"/>
    <mergeCell ref="Y177:AB177"/>
    <mergeCell ref="AC177:AG177"/>
    <mergeCell ref="AH177:AT177"/>
    <mergeCell ref="AU177:AX177"/>
    <mergeCell ref="G179:AB179"/>
    <mergeCell ref="AC179:AX179"/>
    <mergeCell ref="G180:K180"/>
    <mergeCell ref="L180:X180"/>
    <mergeCell ref="Y180:AB180"/>
    <mergeCell ref="AC180:AG180"/>
    <mergeCell ref="AH180:AT180"/>
    <mergeCell ref="AU180:AX180"/>
    <mergeCell ref="G178:K178"/>
    <mergeCell ref="L178:X178"/>
    <mergeCell ref="Y178:AB178"/>
    <mergeCell ref="AC178:AG178"/>
    <mergeCell ref="AH178:AT178"/>
    <mergeCell ref="AU178:AX178"/>
    <mergeCell ref="G171:K171"/>
    <mergeCell ref="L171:X171"/>
    <mergeCell ref="Y171:AB171"/>
    <mergeCell ref="AC171:AG171"/>
    <mergeCell ref="AH171:AT171"/>
    <mergeCell ref="AU171:AX171"/>
    <mergeCell ref="G175:AB175"/>
    <mergeCell ref="AC175:AX175"/>
    <mergeCell ref="G176:K176"/>
    <mergeCell ref="L176:X176"/>
    <mergeCell ref="Y176:AB176"/>
    <mergeCell ref="AC176:AG176"/>
    <mergeCell ref="AH176:AT176"/>
    <mergeCell ref="AU176:AX176"/>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69:AB169"/>
    <mergeCell ref="AC169:AX169"/>
    <mergeCell ref="G170:K170"/>
    <mergeCell ref="L170:X170"/>
    <mergeCell ref="Y170:AB170"/>
    <mergeCell ref="AC170:AG170"/>
    <mergeCell ref="AH170:AT170"/>
    <mergeCell ref="AU170:AX170"/>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Y165:AB165"/>
    <mergeCell ref="AC165:AG165"/>
    <mergeCell ref="AH165:AT165"/>
    <mergeCell ref="AU165:AX165"/>
    <mergeCell ref="G166:K166"/>
    <mergeCell ref="L166:X166"/>
    <mergeCell ref="Y166:AB166"/>
    <mergeCell ref="AC166:AG166"/>
    <mergeCell ref="AH166:AT166"/>
    <mergeCell ref="AU166:AX166"/>
    <mergeCell ref="A164:F182"/>
    <mergeCell ref="G164:AB164"/>
    <mergeCell ref="AC164:AX164"/>
    <mergeCell ref="G165:K165"/>
    <mergeCell ref="L165:X165"/>
    <mergeCell ref="AA132:AB132"/>
    <mergeCell ref="AM131:AN131"/>
    <mergeCell ref="AO131:AP131"/>
    <mergeCell ref="AR131:AS131"/>
    <mergeCell ref="AU131:AV131"/>
    <mergeCell ref="A132:D132"/>
    <mergeCell ref="O132:P132"/>
    <mergeCell ref="U131:V131"/>
    <mergeCell ref="X131:Y131"/>
    <mergeCell ref="AA131:AB131"/>
    <mergeCell ref="AC131:AE131"/>
    <mergeCell ref="AG131:AH131"/>
    <mergeCell ref="AJ131:AK131"/>
    <mergeCell ref="A131:D131"/>
    <mergeCell ref="E131:G131"/>
    <mergeCell ref="I131:J131"/>
    <mergeCell ref="L131:M131"/>
    <mergeCell ref="O131:P131"/>
    <mergeCell ref="Q131:S131"/>
    <mergeCell ref="AA130:AB130"/>
    <mergeCell ref="AC130:AE130"/>
    <mergeCell ref="AG130:AH130"/>
    <mergeCell ref="AJ130:AK130"/>
    <mergeCell ref="AM130:AN130"/>
    <mergeCell ref="AO130:AP130"/>
    <mergeCell ref="AM132:AN132"/>
    <mergeCell ref="AO132:AP132"/>
    <mergeCell ref="A133:F163"/>
    <mergeCell ref="L132:N132"/>
    <mergeCell ref="E132:F132"/>
    <mergeCell ref="G132:I132"/>
    <mergeCell ref="J132:K132"/>
    <mergeCell ref="Q132:R132"/>
    <mergeCell ref="S132:U132"/>
    <mergeCell ref="V132:W132"/>
    <mergeCell ref="AC132:AD132"/>
    <mergeCell ref="AE132:AG132"/>
    <mergeCell ref="AH132:AI132"/>
    <mergeCell ref="Q127:AB127"/>
    <mergeCell ref="AC127:AN127"/>
    <mergeCell ref="AO127:AX127"/>
    <mergeCell ref="A128:D128"/>
    <mergeCell ref="E128:P128"/>
    <mergeCell ref="Q128:AB128"/>
    <mergeCell ref="AC128:AN128"/>
    <mergeCell ref="AO128:AX128"/>
    <mergeCell ref="A125:D125"/>
    <mergeCell ref="E125:P125"/>
    <mergeCell ref="Q125:AB125"/>
    <mergeCell ref="AC125:AN125"/>
    <mergeCell ref="AO125:AX125"/>
    <mergeCell ref="A126:D126"/>
    <mergeCell ref="E126:P126"/>
    <mergeCell ref="Q126:AB126"/>
    <mergeCell ref="AC126:AN126"/>
    <mergeCell ref="AO126:AX126"/>
    <mergeCell ref="A110:B110"/>
    <mergeCell ref="C110:AC110"/>
    <mergeCell ref="AD110:AF110"/>
    <mergeCell ref="AG110:AX110"/>
    <mergeCell ref="E123:P123"/>
    <mergeCell ref="Q123:AB123"/>
    <mergeCell ref="AC123:AN123"/>
    <mergeCell ref="AO123:AX123"/>
    <mergeCell ref="A124:D124"/>
    <mergeCell ref="E124:P124"/>
    <mergeCell ref="Q124:AB124"/>
    <mergeCell ref="AC124:AN124"/>
    <mergeCell ref="AO124:AX124"/>
    <mergeCell ref="A118:E118"/>
    <mergeCell ref="F118:AX118"/>
    <mergeCell ref="A119:AX119"/>
    <mergeCell ref="A120:AX120"/>
    <mergeCell ref="A121:AX121"/>
    <mergeCell ref="A122:D122"/>
    <mergeCell ref="E122:P122"/>
    <mergeCell ref="Q122:AB122"/>
    <mergeCell ref="AC122:AN122"/>
    <mergeCell ref="AO122:AX122"/>
    <mergeCell ref="C100:AC100"/>
    <mergeCell ref="AD100:AF100"/>
    <mergeCell ref="AG100:AX100"/>
    <mergeCell ref="C101:AC101"/>
    <mergeCell ref="AD101:AF101"/>
    <mergeCell ref="AG101:AX101"/>
    <mergeCell ref="AG109:AX109"/>
    <mergeCell ref="A106:B109"/>
    <mergeCell ref="C106:AC106"/>
    <mergeCell ref="AD106:AF106"/>
    <mergeCell ref="AG106:AX106"/>
    <mergeCell ref="C107:AC107"/>
    <mergeCell ref="AD107:AF107"/>
    <mergeCell ref="AG107:AX107"/>
    <mergeCell ref="C108:AC108"/>
    <mergeCell ref="AD108:AF108"/>
    <mergeCell ref="AG108:AX108"/>
    <mergeCell ref="C109:AC109"/>
    <mergeCell ref="AD109:AF109"/>
    <mergeCell ref="A93:B95"/>
    <mergeCell ref="C93:AC93"/>
    <mergeCell ref="AD93:AF93"/>
    <mergeCell ref="AG93:AX93"/>
    <mergeCell ref="C94:AC94"/>
    <mergeCell ref="AD94:AF94"/>
    <mergeCell ref="AG94:AX94"/>
    <mergeCell ref="C95:AC95"/>
    <mergeCell ref="AD95:AF95"/>
    <mergeCell ref="AG95:AX95"/>
    <mergeCell ref="A96:B105"/>
    <mergeCell ref="C96:AC96"/>
    <mergeCell ref="AD96:AF96"/>
    <mergeCell ref="AG96:AX98"/>
    <mergeCell ref="C97:D98"/>
    <mergeCell ref="E97:AC97"/>
    <mergeCell ref="AD97:AF97"/>
    <mergeCell ref="E98:AC98"/>
    <mergeCell ref="AD98:AF98"/>
    <mergeCell ref="C99:AC99"/>
    <mergeCell ref="C104:AC104"/>
    <mergeCell ref="AD104:AF104"/>
    <mergeCell ref="AG104:AX104"/>
    <mergeCell ref="C105:AC105"/>
    <mergeCell ref="AD105:AF105"/>
    <mergeCell ref="AG105:AX105"/>
    <mergeCell ref="C102:AC102"/>
    <mergeCell ref="AD102:AF102"/>
    <mergeCell ref="AG102:AX102"/>
    <mergeCell ref="C103:AC103"/>
    <mergeCell ref="AD103:AF103"/>
    <mergeCell ref="AG103:AX103"/>
    <mergeCell ref="AD99:AF99"/>
    <mergeCell ref="AG99:AX99"/>
    <mergeCell ref="AI70:AL70"/>
    <mergeCell ref="A69:F71"/>
    <mergeCell ref="U89:AX89"/>
    <mergeCell ref="G90:T90"/>
    <mergeCell ref="A91:AX91"/>
    <mergeCell ref="C92:AC92"/>
    <mergeCell ref="AD92:AF92"/>
    <mergeCell ref="AG92:AX92"/>
    <mergeCell ref="W86:AA86"/>
    <mergeCell ref="AB86:AX86"/>
    <mergeCell ref="W87:AA87"/>
    <mergeCell ref="AB87:AX87"/>
    <mergeCell ref="C88:D90"/>
    <mergeCell ref="E88:F90"/>
    <mergeCell ref="G88:I88"/>
    <mergeCell ref="J88:T88"/>
    <mergeCell ref="U88:AX88"/>
    <mergeCell ref="G89:T89"/>
    <mergeCell ref="A85:B90"/>
    <mergeCell ref="C85:D87"/>
    <mergeCell ref="E85:F85"/>
    <mergeCell ref="G85:AX85"/>
    <mergeCell ref="E86:F87"/>
    <mergeCell ref="AI84:AL84"/>
    <mergeCell ref="AM72:AP72"/>
    <mergeCell ref="AQ72:AX72"/>
    <mergeCell ref="G72:X72"/>
    <mergeCell ref="Y72:AA72"/>
    <mergeCell ref="AB72:AD72"/>
    <mergeCell ref="AE72:AH72"/>
    <mergeCell ref="AI72:AL72"/>
    <mergeCell ref="AB74:AD74"/>
    <mergeCell ref="AE74:AH74"/>
    <mergeCell ref="AI74:AL74"/>
    <mergeCell ref="AM56:AP56"/>
    <mergeCell ref="AU70:AX70"/>
    <mergeCell ref="Y71:AA71"/>
    <mergeCell ref="AB71:AD71"/>
    <mergeCell ref="AE71:AH71"/>
    <mergeCell ref="AI71:AL71"/>
    <mergeCell ref="AM71:AP71"/>
    <mergeCell ref="AQ71:AT71"/>
    <mergeCell ref="AU71:AX71"/>
    <mergeCell ref="AI69:AL69"/>
    <mergeCell ref="AM69:AP69"/>
    <mergeCell ref="AQ69:AT69"/>
    <mergeCell ref="AB69:AD69"/>
    <mergeCell ref="AE69:AH69"/>
    <mergeCell ref="AM70:AP70"/>
    <mergeCell ref="AQ70:AT70"/>
    <mergeCell ref="G60:AA62"/>
    <mergeCell ref="AB60:AX62"/>
    <mergeCell ref="AU69:AX69"/>
    <mergeCell ref="G70:O71"/>
    <mergeCell ref="P70:X71"/>
    <mergeCell ref="Y70:AA70"/>
    <mergeCell ref="AB70:AD70"/>
    <mergeCell ref="AE70:AH70"/>
    <mergeCell ref="A72:F74"/>
    <mergeCell ref="A34:F38"/>
    <mergeCell ref="G34:O35"/>
    <mergeCell ref="P34:X35"/>
    <mergeCell ref="Y34:AA35"/>
    <mergeCell ref="AB34:AD35"/>
    <mergeCell ref="AE34:AH35"/>
    <mergeCell ref="AI34:AL35"/>
    <mergeCell ref="AM34:AP35"/>
    <mergeCell ref="AM36:AP36"/>
    <mergeCell ref="Y37:AA37"/>
    <mergeCell ref="AB37:AD37"/>
    <mergeCell ref="AE37:AH37"/>
    <mergeCell ref="AI38:AL38"/>
    <mergeCell ref="AM38:AP38"/>
    <mergeCell ref="A39:F40"/>
    <mergeCell ref="G39:AX40"/>
    <mergeCell ref="AQ56:AX56"/>
    <mergeCell ref="Y57:AA57"/>
    <mergeCell ref="AB57:AD57"/>
    <mergeCell ref="AE57:AH57"/>
    <mergeCell ref="AI57:AL57"/>
    <mergeCell ref="AM57:AP57"/>
    <mergeCell ref="AQ57:AX57"/>
    <mergeCell ref="AM53:AP53"/>
    <mergeCell ref="AQ53:AT53"/>
    <mergeCell ref="AU53:AX53"/>
    <mergeCell ref="AQ34:AT34"/>
    <mergeCell ref="AU34:AX34"/>
    <mergeCell ref="AM74:AP74"/>
    <mergeCell ref="AQ74:AX74"/>
    <mergeCell ref="G73:X74"/>
    <mergeCell ref="Y73:AA73"/>
    <mergeCell ref="AB73:AD73"/>
    <mergeCell ref="AE73:AH73"/>
    <mergeCell ref="AI73:AL73"/>
    <mergeCell ref="AM73:AP73"/>
    <mergeCell ref="AQ73:AX73"/>
    <mergeCell ref="Y74:AA74"/>
    <mergeCell ref="AQ36:AT36"/>
    <mergeCell ref="AU36:AX36"/>
    <mergeCell ref="AQ38:AT38"/>
    <mergeCell ref="AU38:AX38"/>
    <mergeCell ref="G56:X57"/>
    <mergeCell ref="Y56:AA56"/>
    <mergeCell ref="AB56:AD56"/>
    <mergeCell ref="AE56:AH56"/>
    <mergeCell ref="AI56:AL56"/>
    <mergeCell ref="A55:F57"/>
    <mergeCell ref="G55:X55"/>
    <mergeCell ref="Y55:AA55"/>
    <mergeCell ref="AB55:AD55"/>
    <mergeCell ref="AE55:AH55"/>
    <mergeCell ref="AI55:AL55"/>
    <mergeCell ref="G69:O69"/>
    <mergeCell ref="P69:X69"/>
    <mergeCell ref="Y69:AA69"/>
    <mergeCell ref="B63:F67"/>
    <mergeCell ref="G63:O64"/>
    <mergeCell ref="P63:X64"/>
    <mergeCell ref="Y63:AA64"/>
    <mergeCell ref="AB63:AD64"/>
    <mergeCell ref="AE63:AH64"/>
    <mergeCell ref="AI63:AL64"/>
    <mergeCell ref="AB67:AD67"/>
    <mergeCell ref="AE67:AH67"/>
    <mergeCell ref="AI67:AL67"/>
    <mergeCell ref="A28:F30"/>
    <mergeCell ref="G28:O28"/>
    <mergeCell ref="P28:X28"/>
    <mergeCell ref="Y28:AA28"/>
    <mergeCell ref="AB28:AD28"/>
    <mergeCell ref="AE28:AH28"/>
    <mergeCell ref="Y54:AA54"/>
    <mergeCell ref="AB54:AD54"/>
    <mergeCell ref="AE54:AH54"/>
    <mergeCell ref="G53:O54"/>
    <mergeCell ref="P53:X54"/>
    <mergeCell ref="Y53:AA53"/>
    <mergeCell ref="AB53:AD53"/>
    <mergeCell ref="AE53:AH53"/>
    <mergeCell ref="A31:F33"/>
    <mergeCell ref="G31:X31"/>
    <mergeCell ref="Y31:AA31"/>
    <mergeCell ref="AB31:AD31"/>
    <mergeCell ref="AE31:AH31"/>
    <mergeCell ref="AB33:AD33"/>
    <mergeCell ref="AE33:AH33"/>
    <mergeCell ref="Y49:AA49"/>
    <mergeCell ref="AB49:AD49"/>
    <mergeCell ref="AE49:AH49"/>
    <mergeCell ref="AI28:AL28"/>
    <mergeCell ref="AM28:AP28"/>
    <mergeCell ref="AQ28:AT28"/>
    <mergeCell ref="AU28:AX28"/>
    <mergeCell ref="AM55:AP55"/>
    <mergeCell ref="AQ55:AX55"/>
    <mergeCell ref="AM31:AP31"/>
    <mergeCell ref="AQ31:AX31"/>
    <mergeCell ref="Y32:AA32"/>
    <mergeCell ref="AB32:AD32"/>
    <mergeCell ref="AI54:AL54"/>
    <mergeCell ref="AM54:AP54"/>
    <mergeCell ref="AQ54:AT54"/>
    <mergeCell ref="AU54:AX54"/>
    <mergeCell ref="AI52:AL52"/>
    <mergeCell ref="AM52:AP52"/>
    <mergeCell ref="AQ52:AT52"/>
    <mergeCell ref="AU52:AX52"/>
    <mergeCell ref="AI53:AL53"/>
    <mergeCell ref="AM33:AP33"/>
    <mergeCell ref="AQ33:AX33"/>
    <mergeCell ref="AQ35:AR35"/>
    <mergeCell ref="AS35:AT35"/>
    <mergeCell ref="AU35:AV35"/>
    <mergeCell ref="AB52:AD52"/>
    <mergeCell ref="AE52:AH52"/>
    <mergeCell ref="AM29:AP29"/>
    <mergeCell ref="AQ29:AT29"/>
    <mergeCell ref="AU29:AX29"/>
    <mergeCell ref="Y30:AA30"/>
    <mergeCell ref="AB30:AD30"/>
    <mergeCell ref="AE30:AH30"/>
    <mergeCell ref="AI30:AL30"/>
    <mergeCell ref="AM30:AP30"/>
    <mergeCell ref="AQ30:AT30"/>
    <mergeCell ref="AU30:AX30"/>
    <mergeCell ref="AI31:AL31"/>
    <mergeCell ref="AI33:AL33"/>
    <mergeCell ref="AI48:AL48"/>
    <mergeCell ref="AM48:AP48"/>
    <mergeCell ref="AQ48:AT48"/>
    <mergeCell ref="AU48:AX48"/>
    <mergeCell ref="AI49:AL49"/>
    <mergeCell ref="AB29:AD29"/>
    <mergeCell ref="AE29:AH29"/>
    <mergeCell ref="AI29:AL29"/>
    <mergeCell ref="AU37:AX37"/>
    <mergeCell ref="G36:O38"/>
    <mergeCell ref="P36:X38"/>
    <mergeCell ref="Y36:AA36"/>
    <mergeCell ref="AB36:AD36"/>
    <mergeCell ref="AE36:AH36"/>
    <mergeCell ref="AI36:AL36"/>
    <mergeCell ref="Y38:AA38"/>
    <mergeCell ref="AB38:AD38"/>
    <mergeCell ref="AE38:AH38"/>
    <mergeCell ref="AW35:AX35"/>
    <mergeCell ref="AI37:AL37"/>
    <mergeCell ref="AM37:AP37"/>
    <mergeCell ref="AQ37:AT37"/>
    <mergeCell ref="G32:X33"/>
    <mergeCell ref="AE32:AH32"/>
    <mergeCell ref="AI32:AL32"/>
    <mergeCell ref="AM32:AP32"/>
    <mergeCell ref="AQ32:AX32"/>
    <mergeCell ref="Y33:AA33"/>
    <mergeCell ref="A22:F26"/>
    <mergeCell ref="G22:O22"/>
    <mergeCell ref="P22:V22"/>
    <mergeCell ref="W22:AC22"/>
    <mergeCell ref="A68:F68"/>
    <mergeCell ref="G68:AX68"/>
    <mergeCell ref="A75:A84"/>
    <mergeCell ref="B75:F79"/>
    <mergeCell ref="G75:AA76"/>
    <mergeCell ref="AB75:AX76"/>
    <mergeCell ref="G26:O26"/>
    <mergeCell ref="P26:V26"/>
    <mergeCell ref="W26:AC26"/>
    <mergeCell ref="A27:F27"/>
    <mergeCell ref="G27:AX27"/>
    <mergeCell ref="A51:F51"/>
    <mergeCell ref="G51:AX51"/>
    <mergeCell ref="A52:F54"/>
    <mergeCell ref="G52:O52"/>
    <mergeCell ref="P52:X52"/>
    <mergeCell ref="Y52:AA52"/>
    <mergeCell ref="G29:O30"/>
    <mergeCell ref="P29:X30"/>
    <mergeCell ref="Y29:AA29"/>
    <mergeCell ref="G23:O23"/>
    <mergeCell ref="P23:V23"/>
    <mergeCell ref="W23:AC23"/>
    <mergeCell ref="AD23:AX26"/>
    <mergeCell ref="G24:O24"/>
    <mergeCell ref="G21:O21"/>
    <mergeCell ref="P21:V21"/>
    <mergeCell ref="W21:AC21"/>
    <mergeCell ref="AD21:AJ21"/>
    <mergeCell ref="AK21:AQ21"/>
    <mergeCell ref="AR21:AX21"/>
    <mergeCell ref="P24:V24"/>
    <mergeCell ref="W24:AC24"/>
    <mergeCell ref="G25:O25"/>
    <mergeCell ref="P25:V25"/>
    <mergeCell ref="W25:AC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86:V87"/>
    <mergeCell ref="U90:AX90"/>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132:Z132"/>
    <mergeCell ref="AJ132:AL132"/>
    <mergeCell ref="A113:AX113"/>
    <mergeCell ref="A114:AX114"/>
    <mergeCell ref="A115:AX115"/>
    <mergeCell ref="A116:E116"/>
    <mergeCell ref="F116:AX116"/>
    <mergeCell ref="A117:AX117"/>
    <mergeCell ref="A111:B112"/>
    <mergeCell ref="C111:F111"/>
    <mergeCell ref="G111:AX111"/>
    <mergeCell ref="C112:F112"/>
    <mergeCell ref="G112:AX112"/>
    <mergeCell ref="A123:D123"/>
    <mergeCell ref="AT132:AU132"/>
    <mergeCell ref="AV132:AW132"/>
    <mergeCell ref="A129:D129"/>
    <mergeCell ref="E129:P129"/>
    <mergeCell ref="Q129:AB129"/>
    <mergeCell ref="AC129:AN129"/>
    <mergeCell ref="AO129:AX129"/>
    <mergeCell ref="A130:D130"/>
    <mergeCell ref="A127:D127"/>
    <mergeCell ref="E127:P127"/>
  </mergeCells>
  <phoneticPr fontId="5"/>
  <conditionalFormatting sqref="P14:AQ14">
    <cfRule type="expression" dxfId="339" priority="943">
      <formula>IF(RIGHT(TEXT(P14,"0.#"),1)=".",FALSE,TRUE)</formula>
    </cfRule>
    <cfRule type="expression" dxfId="338" priority="944">
      <formula>IF(RIGHT(TEXT(P14,"0.#"),1)=".",TRUE,FALSE)</formula>
    </cfRule>
  </conditionalFormatting>
  <conditionalFormatting sqref="P18:AX18">
    <cfRule type="expression" dxfId="337" priority="941">
      <formula>IF(RIGHT(TEXT(P18,"0.#"),1)=".",FALSE,TRUE)</formula>
    </cfRule>
    <cfRule type="expression" dxfId="336" priority="942">
      <formula>IF(RIGHT(TEXT(P18,"0.#"),1)=".",TRUE,FALSE)</formula>
    </cfRule>
  </conditionalFormatting>
  <conditionalFormatting sqref="Y167">
    <cfRule type="expression" dxfId="335" priority="939">
      <formula>IF(RIGHT(TEXT(Y167,"0.#"),1)=".",FALSE,TRUE)</formula>
    </cfRule>
    <cfRule type="expression" dxfId="334" priority="940">
      <formula>IF(RIGHT(TEXT(Y167,"0.#"),1)=".",TRUE,FALSE)</formula>
    </cfRule>
  </conditionalFormatting>
  <conditionalFormatting sqref="Y168">
    <cfRule type="expression" dxfId="333" priority="937">
      <formula>IF(RIGHT(TEXT(Y168,"0.#"),1)=".",FALSE,TRUE)</formula>
    </cfRule>
    <cfRule type="expression" dxfId="332" priority="938">
      <formula>IF(RIGHT(TEXT(Y168,"0.#"),1)=".",TRUE,FALSE)</formula>
    </cfRule>
  </conditionalFormatting>
  <conditionalFormatting sqref="Y181 Y177 Y173 Y171">
    <cfRule type="expression" dxfId="331" priority="917">
      <formula>IF(RIGHT(TEXT(Y171,"0.#"),1)=".",FALSE,TRUE)</formula>
    </cfRule>
    <cfRule type="expression" dxfId="330" priority="918">
      <formula>IF(RIGHT(TEXT(Y171,"0.#"),1)=".",TRUE,FALSE)</formula>
    </cfRule>
  </conditionalFormatting>
  <conditionalFormatting sqref="P16:AQ17 P15:AX15 P13:AX13">
    <cfRule type="expression" dxfId="329" priority="935">
      <formula>IF(RIGHT(TEXT(P13,"0.#"),1)=".",FALSE,TRUE)</formula>
    </cfRule>
    <cfRule type="expression" dxfId="328" priority="936">
      <formula>IF(RIGHT(TEXT(P13,"0.#"),1)=".",TRUE,FALSE)</formula>
    </cfRule>
  </conditionalFormatting>
  <conditionalFormatting sqref="P19:AJ19">
    <cfRule type="expression" dxfId="327" priority="933">
      <formula>IF(RIGHT(TEXT(P19,"0.#"),1)=".",FALSE,TRUE)</formula>
    </cfRule>
    <cfRule type="expression" dxfId="326" priority="934">
      <formula>IF(RIGHT(TEXT(P19,"0.#"),1)=".",TRUE,FALSE)</formula>
    </cfRule>
  </conditionalFormatting>
  <conditionalFormatting sqref="AE29 AQ29">
    <cfRule type="expression" dxfId="325" priority="931">
      <formula>IF(RIGHT(TEXT(AE29,"0.#"),1)=".",FALSE,TRUE)</formula>
    </cfRule>
    <cfRule type="expression" dxfId="324" priority="932">
      <formula>IF(RIGHT(TEXT(AE29,"0.#"),1)=".",TRUE,FALSE)</formula>
    </cfRule>
  </conditionalFormatting>
  <conditionalFormatting sqref="Y166">
    <cfRule type="expression" dxfId="323" priority="929">
      <formula>IF(RIGHT(TEXT(Y166,"0.#"),1)=".",FALSE,TRUE)</formula>
    </cfRule>
    <cfRule type="expression" dxfId="322" priority="930">
      <formula>IF(RIGHT(TEXT(Y166,"0.#"),1)=".",TRUE,FALSE)</formula>
    </cfRule>
  </conditionalFormatting>
  <conditionalFormatting sqref="AU167">
    <cfRule type="expression" dxfId="321" priority="927">
      <formula>IF(RIGHT(TEXT(AU167,"0.#"),1)=".",FALSE,TRUE)</formula>
    </cfRule>
    <cfRule type="expression" dxfId="320" priority="928">
      <formula>IF(RIGHT(TEXT(AU167,"0.#"),1)=".",TRUE,FALSE)</formula>
    </cfRule>
  </conditionalFormatting>
  <conditionalFormatting sqref="AU168">
    <cfRule type="expression" dxfId="319" priority="925">
      <formula>IF(RIGHT(TEXT(AU168,"0.#"),1)=".",FALSE,TRUE)</formula>
    </cfRule>
    <cfRule type="expression" dxfId="318" priority="926">
      <formula>IF(RIGHT(TEXT(AU168,"0.#"),1)=".",TRUE,FALSE)</formula>
    </cfRule>
  </conditionalFormatting>
  <conditionalFormatting sqref="AU166">
    <cfRule type="expression" dxfId="317" priority="923">
      <formula>IF(RIGHT(TEXT(AU166,"0.#"),1)=".",FALSE,TRUE)</formula>
    </cfRule>
    <cfRule type="expression" dxfId="316" priority="924">
      <formula>IF(RIGHT(TEXT(AU166,"0.#"),1)=".",TRUE,FALSE)</formula>
    </cfRule>
  </conditionalFormatting>
  <conditionalFormatting sqref="Y172">
    <cfRule type="expression" dxfId="315" priority="921">
      <formula>IF(RIGHT(TEXT(Y172,"0.#"),1)=".",FALSE,TRUE)</formula>
    </cfRule>
    <cfRule type="expression" dxfId="314" priority="922">
      <formula>IF(RIGHT(TEXT(Y172,"0.#"),1)=".",TRUE,FALSE)</formula>
    </cfRule>
  </conditionalFormatting>
  <conditionalFormatting sqref="Y182 Y178 Y174">
    <cfRule type="expression" dxfId="313" priority="919">
      <formula>IF(RIGHT(TEXT(Y174,"0.#"),1)=".",FALSE,TRUE)</formula>
    </cfRule>
    <cfRule type="expression" dxfId="312" priority="920">
      <formula>IF(RIGHT(TEXT(Y174,"0.#"),1)=".",TRUE,FALSE)</formula>
    </cfRule>
  </conditionalFormatting>
  <conditionalFormatting sqref="AU172">
    <cfRule type="expression" dxfId="311" priority="915">
      <formula>IF(RIGHT(TEXT(AU172,"0.#"),1)=".",FALSE,TRUE)</formula>
    </cfRule>
    <cfRule type="expression" dxfId="310" priority="916">
      <formula>IF(RIGHT(TEXT(AU172,"0.#"),1)=".",TRUE,FALSE)</formula>
    </cfRule>
  </conditionalFormatting>
  <conditionalFormatting sqref="AU182 AU178 AU174">
    <cfRule type="expression" dxfId="309" priority="913">
      <formula>IF(RIGHT(TEXT(AU174,"0.#"),1)=".",FALSE,TRUE)</formula>
    </cfRule>
    <cfRule type="expression" dxfId="308" priority="914">
      <formula>IF(RIGHT(TEXT(AU174,"0.#"),1)=".",TRUE,FALSE)</formula>
    </cfRule>
  </conditionalFormatting>
  <conditionalFormatting sqref="AU181 AU173 AU171">
    <cfRule type="expression" dxfId="307" priority="911">
      <formula>IF(RIGHT(TEXT(AU171,"0.#"),1)=".",FALSE,TRUE)</formula>
    </cfRule>
    <cfRule type="expression" dxfId="306" priority="912">
      <formula>IF(RIGHT(TEXT(AU171,"0.#"),1)=".",TRUE,FALSE)</formula>
    </cfRule>
  </conditionalFormatting>
  <conditionalFormatting sqref="AI29">
    <cfRule type="expression" dxfId="305" priority="909">
      <formula>IF(RIGHT(TEXT(AI29,"0.#"),1)=".",FALSE,TRUE)</formula>
    </cfRule>
    <cfRule type="expression" dxfId="304" priority="910">
      <formula>IF(RIGHT(TEXT(AI29,"0.#"),1)=".",TRUE,FALSE)</formula>
    </cfRule>
  </conditionalFormatting>
  <conditionalFormatting sqref="AM29">
    <cfRule type="expression" dxfId="303" priority="907">
      <formula>IF(RIGHT(TEXT(AM29,"0.#"),1)=".",FALSE,TRUE)</formula>
    </cfRule>
    <cfRule type="expression" dxfId="302" priority="908">
      <formula>IF(RIGHT(TEXT(AM29,"0.#"),1)=".",TRUE,FALSE)</formula>
    </cfRule>
  </conditionalFormatting>
  <conditionalFormatting sqref="AE30">
    <cfRule type="expression" dxfId="301" priority="905">
      <formula>IF(RIGHT(TEXT(AE30,"0.#"),1)=".",FALSE,TRUE)</formula>
    </cfRule>
    <cfRule type="expression" dxfId="300" priority="906">
      <formula>IF(RIGHT(TEXT(AE30,"0.#"),1)=".",TRUE,FALSE)</formula>
    </cfRule>
  </conditionalFormatting>
  <conditionalFormatting sqref="AI30">
    <cfRule type="expression" dxfId="299" priority="903">
      <formula>IF(RIGHT(TEXT(AI30,"0.#"),1)=".",FALSE,TRUE)</formula>
    </cfRule>
    <cfRule type="expression" dxfId="298" priority="904">
      <formula>IF(RIGHT(TEXT(AI30,"0.#"),1)=".",TRUE,FALSE)</formula>
    </cfRule>
  </conditionalFormatting>
  <conditionalFormatting sqref="AM30">
    <cfRule type="expression" dxfId="297" priority="901">
      <formula>IF(RIGHT(TEXT(AM30,"0.#"),1)=".",FALSE,TRUE)</formula>
    </cfRule>
    <cfRule type="expression" dxfId="296" priority="902">
      <formula>IF(RIGHT(TEXT(AM30,"0.#"),1)=".",TRUE,FALSE)</formula>
    </cfRule>
  </conditionalFormatting>
  <conditionalFormatting sqref="AQ30">
    <cfRule type="expression" dxfId="295" priority="899">
      <formula>IF(RIGHT(TEXT(AQ30,"0.#"),1)=".",FALSE,TRUE)</formula>
    </cfRule>
    <cfRule type="expression" dxfId="294" priority="900">
      <formula>IF(RIGHT(TEXT(AQ30,"0.#"),1)=".",TRUE,FALSE)</formula>
    </cfRule>
  </conditionalFormatting>
  <conditionalFormatting sqref="AL189:AO189">
    <cfRule type="expression" dxfId="293" priority="861">
      <formula>IF(AND(AL189&gt;=0, RIGHT(TEXT(AL189,"0.#"),1)&lt;&gt;"."),TRUE,FALSE)</formula>
    </cfRule>
    <cfRule type="expression" dxfId="292" priority="862">
      <formula>IF(AND(AL189&gt;=0, RIGHT(TEXT(AL189,"0.#"),1)="."),TRUE,FALSE)</formula>
    </cfRule>
    <cfRule type="expression" dxfId="291" priority="863">
      <formula>IF(AND(AL189&lt;0, RIGHT(TEXT(AL189,"0.#"),1)&lt;&gt;"."),TRUE,FALSE)</formula>
    </cfRule>
    <cfRule type="expression" dxfId="290" priority="864">
      <formula>IF(AND(AL189&lt;0, RIGHT(TEXT(AL189,"0.#"),1)="."),TRUE,FALSE)</formula>
    </cfRule>
  </conditionalFormatting>
  <conditionalFormatting sqref="Y189">
    <cfRule type="expression" dxfId="289" priority="859">
      <formula>IF(RIGHT(TEXT(Y189,"0.#"),1)=".",FALSE,TRUE)</formula>
    </cfRule>
    <cfRule type="expression" dxfId="288" priority="860">
      <formula>IF(RIGHT(TEXT(Y189,"0.#"),1)=".",TRUE,FALSE)</formula>
    </cfRule>
  </conditionalFormatting>
  <conditionalFormatting sqref="Y193">
    <cfRule type="expression" dxfId="287" priority="791">
      <formula>IF(RIGHT(TEXT(Y193,"0.#"),1)=".",FALSE,TRUE)</formula>
    </cfRule>
    <cfRule type="expression" dxfId="286" priority="792">
      <formula>IF(RIGHT(TEXT(Y193,"0.#"),1)=".",TRUE,FALSE)</formula>
    </cfRule>
  </conditionalFormatting>
  <conditionalFormatting sqref="Y197">
    <cfRule type="expression" dxfId="285" priority="779">
      <formula>IF(RIGHT(TEXT(Y197,"0.#"),1)=".",FALSE,TRUE)</formula>
    </cfRule>
    <cfRule type="expression" dxfId="284" priority="780">
      <formula>IF(RIGHT(TEXT(Y197,"0.#"),1)=".",TRUE,FALSE)</formula>
    </cfRule>
  </conditionalFormatting>
  <conditionalFormatting sqref="Y201">
    <cfRule type="expression" dxfId="283" priority="767">
      <formula>IF(RIGHT(TEXT(Y201,"0.#"),1)=".",FALSE,TRUE)</formula>
    </cfRule>
    <cfRule type="expression" dxfId="282" priority="768">
      <formula>IF(RIGHT(TEXT(Y201,"0.#"),1)=".",TRUE,FALSE)</formula>
    </cfRule>
  </conditionalFormatting>
  <conditionalFormatting sqref="Y205">
    <cfRule type="expression" dxfId="281" priority="755">
      <formula>IF(RIGHT(TEXT(Y205,"0.#"),1)=".",FALSE,TRUE)</formula>
    </cfRule>
    <cfRule type="expression" dxfId="280" priority="756">
      <formula>IF(RIGHT(TEXT(Y205,"0.#"),1)=".",TRUE,FALSE)</formula>
    </cfRule>
  </conditionalFormatting>
  <conditionalFormatting sqref="W23">
    <cfRule type="expression" dxfId="279" priority="857">
      <formula>IF(RIGHT(TEXT(W23,"0.#"),1)=".",FALSE,TRUE)</formula>
    </cfRule>
    <cfRule type="expression" dxfId="278" priority="858">
      <formula>IF(RIGHT(TEXT(W23,"0.#"),1)=".",TRUE,FALSE)</formula>
    </cfRule>
  </conditionalFormatting>
  <conditionalFormatting sqref="W24:W25">
    <cfRule type="expression" dxfId="277" priority="855">
      <formula>IF(RIGHT(TEXT(W24,"0.#"),1)=".",FALSE,TRUE)</formula>
    </cfRule>
    <cfRule type="expression" dxfId="276" priority="856">
      <formula>IF(RIGHT(TEXT(W24,"0.#"),1)=".",TRUE,FALSE)</formula>
    </cfRule>
  </conditionalFormatting>
  <conditionalFormatting sqref="P23">
    <cfRule type="expression" dxfId="275" priority="851">
      <formula>IF(RIGHT(TEXT(P23,"0.#"),1)=".",FALSE,TRUE)</formula>
    </cfRule>
    <cfRule type="expression" dxfId="274" priority="852">
      <formula>IF(RIGHT(TEXT(P23,"0.#"),1)=".",TRUE,FALSE)</formula>
    </cfRule>
  </conditionalFormatting>
  <conditionalFormatting sqref="P24">
    <cfRule type="expression" dxfId="273" priority="849">
      <formula>IF(RIGHT(TEXT(P24,"0.#"),1)=".",FALSE,TRUE)</formula>
    </cfRule>
    <cfRule type="expression" dxfId="272" priority="850">
      <formula>IF(RIGHT(TEXT(P24,"0.#"),1)=".",TRUE,FALSE)</formula>
    </cfRule>
  </conditionalFormatting>
  <conditionalFormatting sqref="AL193:AO193">
    <cfRule type="expression" dxfId="271" priority="793">
      <formula>IF(AND(AL193&gt;=0, RIGHT(TEXT(AL193,"0.#"),1)&lt;&gt;"."),TRUE,FALSE)</formula>
    </cfRule>
    <cfRule type="expression" dxfId="270" priority="794">
      <formula>IF(AND(AL193&gt;=0, RIGHT(TEXT(AL193,"0.#"),1)="."),TRUE,FALSE)</formula>
    </cfRule>
    <cfRule type="expression" dxfId="269" priority="795">
      <formula>IF(AND(AL193&lt;0, RIGHT(TEXT(AL193,"0.#"),1)&lt;&gt;"."),TRUE,FALSE)</formula>
    </cfRule>
    <cfRule type="expression" dxfId="268" priority="796">
      <formula>IF(AND(AL193&lt;0, RIGHT(TEXT(AL193,"0.#"),1)="."),TRUE,FALSE)</formula>
    </cfRule>
  </conditionalFormatting>
  <conditionalFormatting sqref="Y213">
    <cfRule type="expression" dxfId="267" priority="731">
      <formula>IF(RIGHT(TEXT(Y213,"0.#"),1)=".",FALSE,TRUE)</formula>
    </cfRule>
    <cfRule type="expression" dxfId="266" priority="732">
      <formula>IF(RIGHT(TEXT(Y213,"0.#"),1)=".",TRUE,FALSE)</formula>
    </cfRule>
  </conditionalFormatting>
  <conditionalFormatting sqref="AU30">
    <cfRule type="expression" dxfId="265" priority="715">
      <formula>IF(RIGHT(TEXT(AU30,"0.#"),1)=".",FALSE,TRUE)</formula>
    </cfRule>
    <cfRule type="expression" dxfId="264" priority="716">
      <formula>IF(RIGHT(TEXT(AU30,"0.#"),1)=".",TRUE,FALSE)</formula>
    </cfRule>
  </conditionalFormatting>
  <conditionalFormatting sqref="AU29">
    <cfRule type="expression" dxfId="263" priority="717">
      <formula>IF(RIGHT(TEXT(AU29,"0.#"),1)=".",FALSE,TRUE)</formula>
    </cfRule>
    <cfRule type="expression" dxfId="262" priority="718">
      <formula>IF(RIGHT(TEXT(AU29,"0.#"),1)=".",TRUE,FALSE)</formula>
    </cfRule>
  </conditionalFormatting>
  <conditionalFormatting sqref="P26:AC26">
    <cfRule type="expression" dxfId="261" priority="713">
      <formula>IF(RIGHT(TEXT(P26,"0.#"),1)=".",FALSE,TRUE)</formula>
    </cfRule>
    <cfRule type="expression" dxfId="260" priority="714">
      <formula>IF(RIGHT(TEXT(P26,"0.#"),1)=".",TRUE,FALSE)</formula>
    </cfRule>
  </conditionalFormatting>
  <conditionalFormatting sqref="AU36:AU38">
    <cfRule type="expression" dxfId="259" priority="691">
      <formula>IF(RIGHT(TEXT(AU36,"0.#"),1)=".",FALSE,TRUE)</formula>
    </cfRule>
    <cfRule type="expression" dxfId="258" priority="692">
      <formula>IF(RIGHT(TEXT(AU36,"0.#"),1)=".",TRUE,FALSE)</formula>
    </cfRule>
  </conditionalFormatting>
  <conditionalFormatting sqref="AE36">
    <cfRule type="expression" dxfId="257" priority="711">
      <formula>IF(RIGHT(TEXT(AE36,"0.#"),1)=".",FALSE,TRUE)</formula>
    </cfRule>
    <cfRule type="expression" dxfId="256" priority="712">
      <formula>IF(RIGHT(TEXT(AE36,"0.#"),1)=".",TRUE,FALSE)</formula>
    </cfRule>
  </conditionalFormatting>
  <conditionalFormatting sqref="AQ36:AQ38">
    <cfRule type="expression" dxfId="255" priority="693">
      <formula>IF(RIGHT(TEXT(AQ36,"0.#"),1)=".",FALSE,TRUE)</formula>
    </cfRule>
    <cfRule type="expression" dxfId="254" priority="694">
      <formula>IF(RIGHT(TEXT(AQ36,"0.#"),1)=".",TRUE,FALSE)</formula>
    </cfRule>
  </conditionalFormatting>
  <conditionalFormatting sqref="AI38">
    <cfRule type="expression" dxfId="253" priority="705">
      <formula>IF(RIGHT(TEXT(AI38,"0.#"),1)=".",FALSE,TRUE)</formula>
    </cfRule>
    <cfRule type="expression" dxfId="252" priority="706">
      <formula>IF(RIGHT(TEXT(AI38,"0.#"),1)=".",TRUE,FALSE)</formula>
    </cfRule>
  </conditionalFormatting>
  <conditionalFormatting sqref="AE37">
    <cfRule type="expression" dxfId="251" priority="709">
      <formula>IF(RIGHT(TEXT(AE37,"0.#"),1)=".",FALSE,TRUE)</formula>
    </cfRule>
    <cfRule type="expression" dxfId="250" priority="710">
      <formula>IF(RIGHT(TEXT(AE37,"0.#"),1)=".",TRUE,FALSE)</formula>
    </cfRule>
  </conditionalFormatting>
  <conditionalFormatting sqref="AE38">
    <cfRule type="expression" dxfId="249" priority="707">
      <formula>IF(RIGHT(TEXT(AE38,"0.#"),1)=".",FALSE,TRUE)</formula>
    </cfRule>
    <cfRule type="expression" dxfId="248" priority="708">
      <formula>IF(RIGHT(TEXT(AE38,"0.#"),1)=".",TRUE,FALSE)</formula>
    </cfRule>
  </conditionalFormatting>
  <conditionalFormatting sqref="AI36">
    <cfRule type="expression" dxfId="247" priority="701">
      <formula>IF(RIGHT(TEXT(AI36,"0.#"),1)=".",FALSE,TRUE)</formula>
    </cfRule>
    <cfRule type="expression" dxfId="246" priority="702">
      <formula>IF(RIGHT(TEXT(AI36,"0.#"),1)=".",TRUE,FALSE)</formula>
    </cfRule>
  </conditionalFormatting>
  <conditionalFormatting sqref="AI37">
    <cfRule type="expression" dxfId="245" priority="703">
      <formula>IF(RIGHT(TEXT(AI37,"0.#"),1)=".",FALSE,TRUE)</formula>
    </cfRule>
    <cfRule type="expression" dxfId="244" priority="704">
      <formula>IF(RIGHT(TEXT(AI37,"0.#"),1)=".",TRUE,FALSE)</formula>
    </cfRule>
  </conditionalFormatting>
  <conditionalFormatting sqref="AM56">
    <cfRule type="expression" dxfId="243" priority="663">
      <formula>IF(RIGHT(TEXT(AM56,"0.#"),1)=".",FALSE,TRUE)</formula>
    </cfRule>
    <cfRule type="expression" dxfId="242" priority="664">
      <formula>IF(RIGHT(TEXT(AM56,"0.#"),1)=".",TRUE,FALSE)</formula>
    </cfRule>
  </conditionalFormatting>
  <conditionalFormatting sqref="AE57 AM57">
    <cfRule type="expression" dxfId="241" priority="661">
      <formula>IF(RIGHT(TEXT(AE57,"0.#"),1)=".",FALSE,TRUE)</formula>
    </cfRule>
    <cfRule type="expression" dxfId="240" priority="662">
      <formula>IF(RIGHT(TEXT(AE57,"0.#"),1)=".",TRUE,FALSE)</formula>
    </cfRule>
  </conditionalFormatting>
  <conditionalFormatting sqref="AI57">
    <cfRule type="expression" dxfId="239" priority="659">
      <formula>IF(RIGHT(TEXT(AI57,"0.#"),1)=".",FALSE,TRUE)</formula>
    </cfRule>
    <cfRule type="expression" dxfId="238" priority="660">
      <formula>IF(RIGHT(TEXT(AI57,"0.#"),1)=".",TRUE,FALSE)</formula>
    </cfRule>
  </conditionalFormatting>
  <conditionalFormatting sqref="AQ57">
    <cfRule type="expression" dxfId="237" priority="657">
      <formula>IF(RIGHT(TEXT(AQ57,"0.#"),1)=".",FALSE,TRUE)</formula>
    </cfRule>
    <cfRule type="expression" dxfId="236" priority="658">
      <formula>IF(RIGHT(TEXT(AQ57,"0.#"),1)=".",TRUE,FALSE)</formula>
    </cfRule>
  </conditionalFormatting>
  <conditionalFormatting sqref="AE56 AQ56">
    <cfRule type="expression" dxfId="235" priority="667">
      <formula>IF(RIGHT(TEXT(AE56,"0.#"),1)=".",FALSE,TRUE)</formula>
    </cfRule>
    <cfRule type="expression" dxfId="234" priority="668">
      <formula>IF(RIGHT(TEXT(AE56,"0.#"),1)=".",TRUE,FALSE)</formula>
    </cfRule>
  </conditionalFormatting>
  <conditionalFormatting sqref="AI56">
    <cfRule type="expression" dxfId="233" priority="665">
      <formula>IF(RIGHT(TEXT(AI56,"0.#"),1)=".",FALSE,TRUE)</formula>
    </cfRule>
    <cfRule type="expression" dxfId="232" priority="666">
      <formula>IF(RIGHT(TEXT(AI56,"0.#"),1)=".",TRUE,FALSE)</formula>
    </cfRule>
  </conditionalFormatting>
  <conditionalFormatting sqref="AE53 AQ53">
    <cfRule type="expression" dxfId="231" priority="655">
      <formula>IF(RIGHT(TEXT(AE53,"0.#"),1)=".",FALSE,TRUE)</formula>
    </cfRule>
    <cfRule type="expression" dxfId="230" priority="656">
      <formula>IF(RIGHT(TEXT(AE53,"0.#"),1)=".",TRUE,FALSE)</formula>
    </cfRule>
  </conditionalFormatting>
  <conditionalFormatting sqref="AI53">
    <cfRule type="expression" dxfId="229" priority="653">
      <formula>IF(RIGHT(TEXT(AI53,"0.#"),1)=".",FALSE,TRUE)</formula>
    </cfRule>
    <cfRule type="expression" dxfId="228" priority="654">
      <formula>IF(RIGHT(TEXT(AI53,"0.#"),1)=".",TRUE,FALSE)</formula>
    </cfRule>
  </conditionalFormatting>
  <conditionalFormatting sqref="AM53">
    <cfRule type="expression" dxfId="227" priority="651">
      <formula>IF(RIGHT(TEXT(AM53,"0.#"),1)=".",FALSE,TRUE)</formula>
    </cfRule>
    <cfRule type="expression" dxfId="226" priority="652">
      <formula>IF(RIGHT(TEXT(AM53,"0.#"),1)=".",TRUE,FALSE)</formula>
    </cfRule>
  </conditionalFormatting>
  <conditionalFormatting sqref="AE54">
    <cfRule type="expression" dxfId="225" priority="649">
      <formula>IF(RIGHT(TEXT(AE54,"0.#"),1)=".",FALSE,TRUE)</formula>
    </cfRule>
    <cfRule type="expression" dxfId="224" priority="650">
      <formula>IF(RIGHT(TEXT(AE54,"0.#"),1)=".",TRUE,FALSE)</formula>
    </cfRule>
  </conditionalFormatting>
  <conditionalFormatting sqref="AI54">
    <cfRule type="expression" dxfId="223" priority="647">
      <formula>IF(RIGHT(TEXT(AI54,"0.#"),1)=".",FALSE,TRUE)</formula>
    </cfRule>
    <cfRule type="expression" dxfId="222" priority="648">
      <formula>IF(RIGHT(TEXT(AI54,"0.#"),1)=".",TRUE,FALSE)</formula>
    </cfRule>
  </conditionalFormatting>
  <conditionalFormatting sqref="AM54">
    <cfRule type="expression" dxfId="221" priority="645">
      <formula>IF(RIGHT(TEXT(AM54,"0.#"),1)=".",FALSE,TRUE)</formula>
    </cfRule>
    <cfRule type="expression" dxfId="220" priority="646">
      <formula>IF(RIGHT(TEXT(AM54,"0.#"),1)=".",TRUE,FALSE)</formula>
    </cfRule>
  </conditionalFormatting>
  <conditionalFormatting sqref="AQ54">
    <cfRule type="expression" dxfId="219" priority="643">
      <formula>IF(RIGHT(TEXT(AQ54,"0.#"),1)=".",FALSE,TRUE)</formula>
    </cfRule>
    <cfRule type="expression" dxfId="218" priority="644">
      <formula>IF(RIGHT(TEXT(AQ54,"0.#"),1)=".",TRUE,FALSE)</formula>
    </cfRule>
  </conditionalFormatting>
  <conditionalFormatting sqref="AU53">
    <cfRule type="expression" dxfId="217" priority="641">
      <formula>IF(RIGHT(TEXT(AU53,"0.#"),1)=".",FALSE,TRUE)</formula>
    </cfRule>
    <cfRule type="expression" dxfId="216" priority="642">
      <formula>IF(RIGHT(TEXT(AU53,"0.#"),1)=".",TRUE,FALSE)</formula>
    </cfRule>
  </conditionalFormatting>
  <conditionalFormatting sqref="AU54">
    <cfRule type="expression" dxfId="215" priority="639">
      <formula>IF(RIGHT(TEXT(AU54,"0.#"),1)=".",FALSE,TRUE)</formula>
    </cfRule>
    <cfRule type="expression" dxfId="214" priority="640">
      <formula>IF(RIGHT(TEXT(AU54,"0.#"),1)=".",TRUE,FALSE)</formula>
    </cfRule>
  </conditionalFormatting>
  <conditionalFormatting sqref="AE70 AQ70">
    <cfRule type="expression" dxfId="213" priority="601">
      <formula>IF(RIGHT(TEXT(AE70,"0.#"),1)=".",FALSE,TRUE)</formula>
    </cfRule>
    <cfRule type="expression" dxfId="212" priority="602">
      <formula>IF(RIGHT(TEXT(AE70,"0.#"),1)=".",TRUE,FALSE)</formula>
    </cfRule>
  </conditionalFormatting>
  <conditionalFormatting sqref="AI70">
    <cfRule type="expression" dxfId="211" priority="599">
      <formula>IF(RIGHT(TEXT(AI70,"0.#"),1)=".",FALSE,TRUE)</formula>
    </cfRule>
    <cfRule type="expression" dxfId="210" priority="600">
      <formula>IF(RIGHT(TEXT(AI70,"0.#"),1)=".",TRUE,FALSE)</formula>
    </cfRule>
  </conditionalFormatting>
  <conditionalFormatting sqref="AM70">
    <cfRule type="expression" dxfId="209" priority="597">
      <formula>IF(RIGHT(TEXT(AM70,"0.#"),1)=".",FALSE,TRUE)</formula>
    </cfRule>
    <cfRule type="expression" dxfId="208" priority="598">
      <formula>IF(RIGHT(TEXT(AM70,"0.#"),1)=".",TRUE,FALSE)</formula>
    </cfRule>
  </conditionalFormatting>
  <conditionalFormatting sqref="AE71">
    <cfRule type="expression" dxfId="207" priority="595">
      <formula>IF(RIGHT(TEXT(AE71,"0.#"),1)=".",FALSE,TRUE)</formula>
    </cfRule>
    <cfRule type="expression" dxfId="206" priority="596">
      <formula>IF(RIGHT(TEXT(AE71,"0.#"),1)=".",TRUE,FALSE)</formula>
    </cfRule>
  </conditionalFormatting>
  <conditionalFormatting sqref="AI71">
    <cfRule type="expression" dxfId="205" priority="593">
      <formula>IF(RIGHT(TEXT(AI71,"0.#"),1)=".",FALSE,TRUE)</formula>
    </cfRule>
    <cfRule type="expression" dxfId="204" priority="594">
      <formula>IF(RIGHT(TEXT(AI71,"0.#"),1)=".",TRUE,FALSE)</formula>
    </cfRule>
  </conditionalFormatting>
  <conditionalFormatting sqref="AM71">
    <cfRule type="expression" dxfId="203" priority="591">
      <formula>IF(RIGHT(TEXT(AM71,"0.#"),1)=".",FALSE,TRUE)</formula>
    </cfRule>
    <cfRule type="expression" dxfId="202" priority="592">
      <formula>IF(RIGHT(TEXT(AM71,"0.#"),1)=".",TRUE,FALSE)</formula>
    </cfRule>
  </conditionalFormatting>
  <conditionalFormatting sqref="AQ71">
    <cfRule type="expression" dxfId="201" priority="589">
      <formula>IF(RIGHT(TEXT(AQ71,"0.#"),1)=".",FALSE,TRUE)</formula>
    </cfRule>
    <cfRule type="expression" dxfId="200" priority="590">
      <formula>IF(RIGHT(TEXT(AQ71,"0.#"),1)=".",TRUE,FALSE)</formula>
    </cfRule>
  </conditionalFormatting>
  <conditionalFormatting sqref="AU70">
    <cfRule type="expression" dxfId="199" priority="587">
      <formula>IF(RIGHT(TEXT(AU70,"0.#"),1)=".",FALSE,TRUE)</formula>
    </cfRule>
    <cfRule type="expression" dxfId="198" priority="588">
      <formula>IF(RIGHT(TEXT(AU70,"0.#"),1)=".",TRUE,FALSE)</formula>
    </cfRule>
  </conditionalFormatting>
  <conditionalFormatting sqref="AU71">
    <cfRule type="expression" dxfId="197" priority="585">
      <formula>IF(RIGHT(TEXT(AU71,"0.#"),1)=".",FALSE,TRUE)</formula>
    </cfRule>
    <cfRule type="expression" dxfId="196" priority="586">
      <formula>IF(RIGHT(TEXT(AU71,"0.#"),1)=".",TRUE,FALSE)</formula>
    </cfRule>
  </conditionalFormatting>
  <conditionalFormatting sqref="AM32">
    <cfRule type="expression" dxfId="195" priority="579">
      <formula>IF(RIGHT(TEXT(AM32,"0.#"),1)=".",FALSE,TRUE)</formula>
    </cfRule>
    <cfRule type="expression" dxfId="194" priority="580">
      <formula>IF(RIGHT(TEXT(AM32,"0.#"),1)=".",TRUE,FALSE)</formula>
    </cfRule>
  </conditionalFormatting>
  <conditionalFormatting sqref="AE33 AM33">
    <cfRule type="expression" dxfId="193" priority="577">
      <formula>IF(RIGHT(TEXT(AE33,"0.#"),1)=".",FALSE,TRUE)</formula>
    </cfRule>
    <cfRule type="expression" dxfId="192" priority="578">
      <formula>IF(RIGHT(TEXT(AE33,"0.#"),1)=".",TRUE,FALSE)</formula>
    </cfRule>
  </conditionalFormatting>
  <conditionalFormatting sqref="AI33">
    <cfRule type="expression" dxfId="191" priority="575">
      <formula>IF(RIGHT(TEXT(AI33,"0.#"),1)=".",FALSE,TRUE)</formula>
    </cfRule>
    <cfRule type="expression" dxfId="190" priority="576">
      <formula>IF(RIGHT(TEXT(AI33,"0.#"),1)=".",TRUE,FALSE)</formula>
    </cfRule>
  </conditionalFormatting>
  <conditionalFormatting sqref="AQ33">
    <cfRule type="expression" dxfId="189" priority="573">
      <formula>IF(RIGHT(TEXT(AQ33,"0.#"),1)=".",FALSE,TRUE)</formula>
    </cfRule>
    <cfRule type="expression" dxfId="188" priority="574">
      <formula>IF(RIGHT(TEXT(AQ33,"0.#"),1)=".",TRUE,FALSE)</formula>
    </cfRule>
  </conditionalFormatting>
  <conditionalFormatting sqref="AE32 AQ32">
    <cfRule type="expression" dxfId="187" priority="583">
      <formula>IF(RIGHT(TEXT(AE32,"0.#"),1)=".",FALSE,TRUE)</formula>
    </cfRule>
    <cfRule type="expression" dxfId="186" priority="584">
      <formula>IF(RIGHT(TEXT(AE32,"0.#"),1)=".",TRUE,FALSE)</formula>
    </cfRule>
  </conditionalFormatting>
  <conditionalFormatting sqref="AI32">
    <cfRule type="expression" dxfId="185" priority="581">
      <formula>IF(RIGHT(TEXT(AI32,"0.#"),1)=".",FALSE,TRUE)</formula>
    </cfRule>
    <cfRule type="expression" dxfId="184" priority="582">
      <formula>IF(RIGHT(TEXT(AI32,"0.#"),1)=".",TRUE,FALSE)</formula>
    </cfRule>
  </conditionalFormatting>
  <conditionalFormatting sqref="AM73">
    <cfRule type="expression" dxfId="183" priority="567">
      <formula>IF(RIGHT(TEXT(AM73,"0.#"),1)=".",FALSE,TRUE)</formula>
    </cfRule>
    <cfRule type="expression" dxfId="182" priority="568">
      <formula>IF(RIGHT(TEXT(AM73,"0.#"),1)=".",TRUE,FALSE)</formula>
    </cfRule>
  </conditionalFormatting>
  <conditionalFormatting sqref="AE74 AM74">
    <cfRule type="expression" dxfId="181" priority="565">
      <formula>IF(RIGHT(TEXT(AE74,"0.#"),1)=".",FALSE,TRUE)</formula>
    </cfRule>
    <cfRule type="expression" dxfId="180" priority="566">
      <formula>IF(RIGHT(TEXT(AE74,"0.#"),1)=".",TRUE,FALSE)</formula>
    </cfRule>
  </conditionalFormatting>
  <conditionalFormatting sqref="AI74">
    <cfRule type="expression" dxfId="179" priority="563">
      <formula>IF(RIGHT(TEXT(AI74,"0.#"),1)=".",FALSE,TRUE)</formula>
    </cfRule>
    <cfRule type="expression" dxfId="178" priority="564">
      <formula>IF(RIGHT(TEXT(AI74,"0.#"),1)=".",TRUE,FALSE)</formula>
    </cfRule>
  </conditionalFormatting>
  <conditionalFormatting sqref="AQ74">
    <cfRule type="expression" dxfId="177" priority="561">
      <formula>IF(RIGHT(TEXT(AQ74,"0.#"),1)=".",FALSE,TRUE)</formula>
    </cfRule>
    <cfRule type="expression" dxfId="176" priority="562">
      <formula>IF(RIGHT(TEXT(AQ74,"0.#"),1)=".",TRUE,FALSE)</formula>
    </cfRule>
  </conditionalFormatting>
  <conditionalFormatting sqref="AE73 AQ73">
    <cfRule type="expression" dxfId="175" priority="571">
      <formula>IF(RIGHT(TEXT(AE73,"0.#"),1)=".",FALSE,TRUE)</formula>
    </cfRule>
    <cfRule type="expression" dxfId="174" priority="572">
      <formula>IF(RIGHT(TEXT(AE73,"0.#"),1)=".",TRUE,FALSE)</formula>
    </cfRule>
  </conditionalFormatting>
  <conditionalFormatting sqref="AI73">
    <cfRule type="expression" dxfId="173" priority="569">
      <formula>IF(RIGHT(TEXT(AI73,"0.#"),1)=".",FALSE,TRUE)</formula>
    </cfRule>
    <cfRule type="expression" dxfId="172" priority="570">
      <formula>IF(RIGHT(TEXT(AI73,"0.#"),1)=".",TRUE,FALSE)</formula>
    </cfRule>
  </conditionalFormatting>
  <conditionalFormatting sqref="AE65">
    <cfRule type="expression" dxfId="171" priority="235">
      <formula>IF(RIGHT(TEXT(AE65,"0.#"),1)=".",FALSE,TRUE)</formula>
    </cfRule>
    <cfRule type="expression" dxfId="170" priority="236">
      <formula>IF(RIGHT(TEXT(AE65,"0.#"),1)=".",TRUE,FALSE)</formula>
    </cfRule>
  </conditionalFormatting>
  <conditionalFormatting sqref="AE66">
    <cfRule type="expression" dxfId="169" priority="233">
      <formula>IF(RIGHT(TEXT(AE66,"0.#"),1)=".",FALSE,TRUE)</formula>
    </cfRule>
    <cfRule type="expression" dxfId="168" priority="234">
      <formula>IF(RIGHT(TEXT(AE66,"0.#"),1)=".",TRUE,FALSE)</formula>
    </cfRule>
  </conditionalFormatting>
  <conditionalFormatting sqref="AM65">
    <cfRule type="expression" dxfId="167" priority="223">
      <formula>IF(RIGHT(TEXT(AM65,"0.#"),1)=".",FALSE,TRUE)</formula>
    </cfRule>
    <cfRule type="expression" dxfId="166" priority="224">
      <formula>IF(RIGHT(TEXT(AM65,"0.#"),1)=".",TRUE,FALSE)</formula>
    </cfRule>
  </conditionalFormatting>
  <conditionalFormatting sqref="AE67">
    <cfRule type="expression" dxfId="165" priority="231">
      <formula>IF(RIGHT(TEXT(AE67,"0.#"),1)=".",FALSE,TRUE)</formula>
    </cfRule>
    <cfRule type="expression" dxfId="164" priority="232">
      <formula>IF(RIGHT(TEXT(AE67,"0.#"),1)=".",TRUE,FALSE)</formula>
    </cfRule>
  </conditionalFormatting>
  <conditionalFormatting sqref="AI67">
    <cfRule type="expression" dxfId="163" priority="229">
      <formula>IF(RIGHT(TEXT(AI67,"0.#"),1)=".",FALSE,TRUE)</formula>
    </cfRule>
    <cfRule type="expression" dxfId="162" priority="230">
      <formula>IF(RIGHT(TEXT(AI67,"0.#"),1)=".",TRUE,FALSE)</formula>
    </cfRule>
  </conditionalFormatting>
  <conditionalFormatting sqref="AI66">
    <cfRule type="expression" dxfId="161" priority="227">
      <formula>IF(RIGHT(TEXT(AI66,"0.#"),1)=".",FALSE,TRUE)</formula>
    </cfRule>
    <cfRule type="expression" dxfId="160" priority="228">
      <formula>IF(RIGHT(TEXT(AI66,"0.#"),1)=".",TRUE,FALSE)</formula>
    </cfRule>
  </conditionalFormatting>
  <conditionalFormatting sqref="AI65">
    <cfRule type="expression" dxfId="159" priority="225">
      <formula>IF(RIGHT(TEXT(AI65,"0.#"),1)=".",FALSE,TRUE)</formula>
    </cfRule>
    <cfRule type="expression" dxfId="158" priority="226">
      <formula>IF(RIGHT(TEXT(AI65,"0.#"),1)=".",TRUE,FALSE)</formula>
    </cfRule>
  </conditionalFormatting>
  <conditionalFormatting sqref="AM66">
    <cfRule type="expression" dxfId="157" priority="221">
      <formula>IF(RIGHT(TEXT(AM66,"0.#"),1)=".",FALSE,TRUE)</formula>
    </cfRule>
    <cfRule type="expression" dxfId="156" priority="222">
      <formula>IF(RIGHT(TEXT(AM66,"0.#"),1)=".",TRUE,FALSE)</formula>
    </cfRule>
  </conditionalFormatting>
  <conditionalFormatting sqref="AM67">
    <cfRule type="expression" dxfId="155" priority="219">
      <formula>IF(RIGHT(TEXT(AM67,"0.#"),1)=".",FALSE,TRUE)</formula>
    </cfRule>
    <cfRule type="expression" dxfId="154" priority="220">
      <formula>IF(RIGHT(TEXT(AM67,"0.#"),1)=".",TRUE,FALSE)</formula>
    </cfRule>
  </conditionalFormatting>
  <conditionalFormatting sqref="AQ65:AQ67">
    <cfRule type="expression" dxfId="153" priority="217">
      <formula>IF(RIGHT(TEXT(AQ65,"0.#"),1)=".",FALSE,TRUE)</formula>
    </cfRule>
    <cfRule type="expression" dxfId="152" priority="218">
      <formula>IF(RIGHT(TEXT(AQ65,"0.#"),1)=".",TRUE,FALSE)</formula>
    </cfRule>
  </conditionalFormatting>
  <conditionalFormatting sqref="AU65:AU67">
    <cfRule type="expression" dxfId="151" priority="215">
      <formula>IF(RIGHT(TEXT(AU65,"0.#"),1)=".",FALSE,TRUE)</formula>
    </cfRule>
    <cfRule type="expression" dxfId="150" priority="216">
      <formula>IF(RIGHT(TEXT(AU65,"0.#"),1)=".",TRUE,FALSE)</formula>
    </cfRule>
  </conditionalFormatting>
  <conditionalFormatting sqref="AE82">
    <cfRule type="expression" dxfId="149" priority="191">
      <formula>IF(RIGHT(TEXT(AE82,"0.#"),1)=".",FALSE,TRUE)</formula>
    </cfRule>
    <cfRule type="expression" dxfId="148" priority="192">
      <formula>IF(RIGHT(TEXT(AE82,"0.#"),1)=".",TRUE,FALSE)</formula>
    </cfRule>
  </conditionalFormatting>
  <conditionalFormatting sqref="AE83">
    <cfRule type="expression" dxfId="147" priority="189">
      <formula>IF(RIGHT(TEXT(AE83,"0.#"),1)=".",FALSE,TRUE)</formula>
    </cfRule>
    <cfRule type="expression" dxfId="146" priority="190">
      <formula>IF(RIGHT(TEXT(AE83,"0.#"),1)=".",TRUE,FALSE)</formula>
    </cfRule>
  </conditionalFormatting>
  <conditionalFormatting sqref="AM82">
    <cfRule type="expression" dxfId="145" priority="179">
      <formula>IF(RIGHT(TEXT(AM82,"0.#"),1)=".",FALSE,TRUE)</formula>
    </cfRule>
    <cfRule type="expression" dxfId="144" priority="180">
      <formula>IF(RIGHT(TEXT(AM82,"0.#"),1)=".",TRUE,FALSE)</formula>
    </cfRule>
  </conditionalFormatting>
  <conditionalFormatting sqref="AE84">
    <cfRule type="expression" dxfId="143" priority="187">
      <formula>IF(RIGHT(TEXT(AE84,"0.#"),1)=".",FALSE,TRUE)</formula>
    </cfRule>
    <cfRule type="expression" dxfId="142" priority="188">
      <formula>IF(RIGHT(TEXT(AE84,"0.#"),1)=".",TRUE,FALSE)</formula>
    </cfRule>
  </conditionalFormatting>
  <conditionalFormatting sqref="AI84">
    <cfRule type="expression" dxfId="141" priority="185">
      <formula>IF(RIGHT(TEXT(AI84,"0.#"),1)=".",FALSE,TRUE)</formula>
    </cfRule>
    <cfRule type="expression" dxfId="140" priority="186">
      <formula>IF(RIGHT(TEXT(AI84,"0.#"),1)=".",TRUE,FALSE)</formula>
    </cfRule>
  </conditionalFormatting>
  <conditionalFormatting sqref="AI83">
    <cfRule type="expression" dxfId="139" priority="183">
      <formula>IF(RIGHT(TEXT(AI83,"0.#"),1)=".",FALSE,TRUE)</formula>
    </cfRule>
    <cfRule type="expression" dxfId="138" priority="184">
      <formula>IF(RIGHT(TEXT(AI83,"0.#"),1)=".",TRUE,FALSE)</formula>
    </cfRule>
  </conditionalFormatting>
  <conditionalFormatting sqref="AI82">
    <cfRule type="expression" dxfId="137" priority="181">
      <formula>IF(RIGHT(TEXT(AI82,"0.#"),1)=".",FALSE,TRUE)</formula>
    </cfRule>
    <cfRule type="expression" dxfId="136" priority="182">
      <formula>IF(RIGHT(TEXT(AI82,"0.#"),1)=".",TRUE,FALSE)</formula>
    </cfRule>
  </conditionalFormatting>
  <conditionalFormatting sqref="AM83">
    <cfRule type="expression" dxfId="135" priority="177">
      <formula>IF(RIGHT(TEXT(AM83,"0.#"),1)=".",FALSE,TRUE)</formula>
    </cfRule>
    <cfRule type="expression" dxfId="134" priority="178">
      <formula>IF(RIGHT(TEXT(AM83,"0.#"),1)=".",TRUE,FALSE)</formula>
    </cfRule>
  </conditionalFormatting>
  <conditionalFormatting sqref="AM84">
    <cfRule type="expression" dxfId="133" priority="175">
      <formula>IF(RIGHT(TEXT(AM84,"0.#"),1)=".",FALSE,TRUE)</formula>
    </cfRule>
    <cfRule type="expression" dxfId="132" priority="176">
      <formula>IF(RIGHT(TEXT(AM84,"0.#"),1)=".",TRUE,FALSE)</formula>
    </cfRule>
  </conditionalFormatting>
  <conditionalFormatting sqref="AQ82:AQ84">
    <cfRule type="expression" dxfId="131" priority="173">
      <formula>IF(RIGHT(TEXT(AQ82,"0.#"),1)=".",FALSE,TRUE)</formula>
    </cfRule>
    <cfRule type="expression" dxfId="130" priority="174">
      <formula>IF(RIGHT(TEXT(AQ82,"0.#"),1)=".",TRUE,FALSE)</formula>
    </cfRule>
  </conditionalFormatting>
  <conditionalFormatting sqref="AU82:AU84">
    <cfRule type="expression" dxfId="129" priority="171">
      <formula>IF(RIGHT(TEXT(AU82,"0.#"),1)=".",FALSE,TRUE)</formula>
    </cfRule>
    <cfRule type="expression" dxfId="128" priority="172">
      <formula>IF(RIGHT(TEXT(AU82,"0.#"),1)=".",TRUE,FALSE)</formula>
    </cfRule>
  </conditionalFormatting>
  <conditionalFormatting sqref="AE48">
    <cfRule type="expression" dxfId="127" priority="59">
      <formula>IF(RIGHT(TEXT(AE48,"0.#"),1)=".",FALSE,TRUE)</formula>
    </cfRule>
    <cfRule type="expression" dxfId="126" priority="60">
      <formula>IF(RIGHT(TEXT(AE48,"0.#"),1)=".",TRUE,FALSE)</formula>
    </cfRule>
  </conditionalFormatting>
  <conditionalFormatting sqref="AE49">
    <cfRule type="expression" dxfId="125" priority="57">
      <formula>IF(RIGHT(TEXT(AE49,"0.#"),1)=".",FALSE,TRUE)</formula>
    </cfRule>
    <cfRule type="expression" dxfId="124" priority="58">
      <formula>IF(RIGHT(TEXT(AE49,"0.#"),1)=".",TRUE,FALSE)</formula>
    </cfRule>
  </conditionalFormatting>
  <conditionalFormatting sqref="AM48">
    <cfRule type="expression" dxfId="123" priority="47">
      <formula>IF(RIGHT(TEXT(AM48,"0.#"),1)=".",FALSE,TRUE)</formula>
    </cfRule>
    <cfRule type="expression" dxfId="122" priority="48">
      <formula>IF(RIGHT(TEXT(AM48,"0.#"),1)=".",TRUE,FALSE)</formula>
    </cfRule>
  </conditionalFormatting>
  <conditionalFormatting sqref="AE50">
    <cfRule type="expression" dxfId="121" priority="55">
      <formula>IF(RIGHT(TEXT(AE50,"0.#"),1)=".",FALSE,TRUE)</formula>
    </cfRule>
    <cfRule type="expression" dxfId="120" priority="56">
      <formula>IF(RIGHT(TEXT(AE50,"0.#"),1)=".",TRUE,FALSE)</formula>
    </cfRule>
  </conditionalFormatting>
  <conditionalFormatting sqref="AI50">
    <cfRule type="expression" dxfId="119" priority="53">
      <formula>IF(RIGHT(TEXT(AI50,"0.#"),1)=".",FALSE,TRUE)</formula>
    </cfRule>
    <cfRule type="expression" dxfId="118" priority="54">
      <formula>IF(RIGHT(TEXT(AI50,"0.#"),1)=".",TRUE,FALSE)</formula>
    </cfRule>
  </conditionalFormatting>
  <conditionalFormatting sqref="AI49">
    <cfRule type="expression" dxfId="117" priority="51">
      <formula>IF(RIGHT(TEXT(AI49,"0.#"),1)=".",FALSE,TRUE)</formula>
    </cfRule>
    <cfRule type="expression" dxfId="116" priority="52">
      <formula>IF(RIGHT(TEXT(AI49,"0.#"),1)=".",TRUE,FALSE)</formula>
    </cfRule>
  </conditionalFormatting>
  <conditionalFormatting sqref="AI48">
    <cfRule type="expression" dxfId="115" priority="49">
      <formula>IF(RIGHT(TEXT(AI48,"0.#"),1)=".",FALSE,TRUE)</formula>
    </cfRule>
    <cfRule type="expression" dxfId="114" priority="50">
      <formula>IF(RIGHT(TEXT(AI48,"0.#"),1)=".",TRUE,FALSE)</formula>
    </cfRule>
  </conditionalFormatting>
  <conditionalFormatting sqref="AM49">
    <cfRule type="expression" dxfId="113" priority="45">
      <formula>IF(RIGHT(TEXT(AM49,"0.#"),1)=".",FALSE,TRUE)</formula>
    </cfRule>
    <cfRule type="expression" dxfId="112" priority="46">
      <formula>IF(RIGHT(TEXT(AM49,"0.#"),1)=".",TRUE,FALSE)</formula>
    </cfRule>
  </conditionalFormatting>
  <conditionalFormatting sqref="AM50">
    <cfRule type="expression" dxfId="111" priority="43">
      <formula>IF(RIGHT(TEXT(AM50,"0.#"),1)=".",FALSE,TRUE)</formula>
    </cfRule>
    <cfRule type="expression" dxfId="110" priority="44">
      <formula>IF(RIGHT(TEXT(AM50,"0.#"),1)=".",TRUE,FALSE)</formula>
    </cfRule>
  </conditionalFormatting>
  <conditionalFormatting sqref="AQ48:AQ50">
    <cfRule type="expression" dxfId="109" priority="41">
      <formula>IF(RIGHT(TEXT(AQ48,"0.#"),1)=".",FALSE,TRUE)</formula>
    </cfRule>
    <cfRule type="expression" dxfId="108" priority="42">
      <formula>IF(RIGHT(TEXT(AQ48,"0.#"),1)=".",TRUE,FALSE)</formula>
    </cfRule>
  </conditionalFormatting>
  <conditionalFormatting sqref="AU48:AU50">
    <cfRule type="expression" dxfId="107" priority="39">
      <formula>IF(RIGHT(TEXT(AU48,"0.#"),1)=".",FALSE,TRUE)</formula>
    </cfRule>
    <cfRule type="expression" dxfId="106" priority="40">
      <formula>IF(RIGHT(TEXT(AU48,"0.#"),1)=".",TRUE,FALSE)</formula>
    </cfRule>
  </conditionalFormatting>
  <conditionalFormatting sqref="P25">
    <cfRule type="expression" dxfId="105" priority="37">
      <formula>IF(RIGHT(TEXT(P25,"0.#"),1)=".",FALSE,TRUE)</formula>
    </cfRule>
    <cfRule type="expression" dxfId="104" priority="38">
      <formula>IF(RIGHT(TEXT(P25,"0.#"),1)=".",TRUE,FALSE)</formula>
    </cfRule>
  </conditionalFormatting>
  <conditionalFormatting sqref="AM38">
    <cfRule type="expression" dxfId="103" priority="35">
      <formula>IF(RIGHT(TEXT(AM38,"0.#"),1)=".",FALSE,TRUE)</formula>
    </cfRule>
    <cfRule type="expression" dxfId="102" priority="36">
      <formula>IF(RIGHT(TEXT(AM38,"0.#"),1)=".",TRUE,FALSE)</formula>
    </cfRule>
  </conditionalFormatting>
  <conditionalFormatting sqref="AM36">
    <cfRule type="expression" dxfId="101" priority="31">
      <formula>IF(RIGHT(TEXT(AM36,"0.#"),1)=".",FALSE,TRUE)</formula>
    </cfRule>
    <cfRule type="expression" dxfId="100" priority="32">
      <formula>IF(RIGHT(TEXT(AM36,"0.#"),1)=".",TRUE,FALSE)</formula>
    </cfRule>
  </conditionalFormatting>
  <conditionalFormatting sqref="AM37">
    <cfRule type="expression" dxfId="99" priority="33">
      <formula>IF(RIGHT(TEXT(AM37,"0.#"),1)=".",FALSE,TRUE)</formula>
    </cfRule>
    <cfRule type="expression" dxfId="98" priority="34">
      <formula>IF(RIGHT(TEXT(AM37,"0.#"),1)=".",TRUE,FALSE)</formula>
    </cfRule>
  </conditionalFormatting>
  <conditionalFormatting sqref="AU177">
    <cfRule type="expression" dxfId="97" priority="29">
      <formula>IF(RIGHT(TEXT(AU177,"0.#"),1)=".",FALSE,TRUE)</formula>
    </cfRule>
    <cfRule type="expression" dxfId="96" priority="30">
      <formula>IF(RIGHT(TEXT(AU177,"0.#"),1)=".",TRUE,FALSE)</formula>
    </cfRule>
  </conditionalFormatting>
  <conditionalFormatting sqref="AL197:AO197">
    <cfRule type="expression" dxfId="95" priority="25">
      <formula>IF(AND(AL197&gt;=0, RIGHT(TEXT(AL197,"0.#"),1)&lt;&gt;"."),TRUE,FALSE)</formula>
    </cfRule>
    <cfRule type="expression" dxfId="94" priority="26">
      <formula>IF(AND(AL197&gt;=0, RIGHT(TEXT(AL197,"0.#"),1)="."),TRUE,FALSE)</formula>
    </cfRule>
    <cfRule type="expression" dxfId="93" priority="27">
      <formula>IF(AND(AL197&lt;0, RIGHT(TEXT(AL197,"0.#"),1)&lt;&gt;"."),TRUE,FALSE)</formula>
    </cfRule>
    <cfRule type="expression" dxfId="92" priority="28">
      <formula>IF(AND(AL197&lt;0, RIGHT(TEXT(AL197,"0.#"),1)="."),TRUE,FALSE)</formula>
    </cfRule>
  </conditionalFormatting>
  <conditionalFormatting sqref="AL201:AO201">
    <cfRule type="expression" dxfId="91" priority="21">
      <formula>IF(AND(AL201&gt;=0, RIGHT(TEXT(AL201,"0.#"),1)&lt;&gt;"."),TRUE,FALSE)</formula>
    </cfRule>
    <cfRule type="expression" dxfId="90" priority="22">
      <formula>IF(AND(AL201&gt;=0, RIGHT(TEXT(AL201,"0.#"),1)="."),TRUE,FALSE)</formula>
    </cfRule>
    <cfRule type="expression" dxfId="89" priority="23">
      <formula>IF(AND(AL201&lt;0, RIGHT(TEXT(AL201,"0.#"),1)&lt;&gt;"."),TRUE,FALSE)</formula>
    </cfRule>
    <cfRule type="expression" dxfId="88" priority="24">
      <formula>IF(AND(AL201&lt;0, RIGHT(TEXT(AL201,"0.#"),1)="."),TRUE,FALSE)</formula>
    </cfRule>
  </conditionalFormatting>
  <conditionalFormatting sqref="AL205:AO205">
    <cfRule type="expression" dxfId="87" priority="17">
      <formula>IF(AND(AL205&gt;=0, RIGHT(TEXT(AL205,"0.#"),1)&lt;&gt;"."),TRUE,FALSE)</formula>
    </cfRule>
    <cfRule type="expression" dxfId="86" priority="18">
      <formula>IF(AND(AL205&gt;=0, RIGHT(TEXT(AL205,"0.#"),1)="."),TRUE,FALSE)</formula>
    </cfRule>
    <cfRule type="expression" dxfId="85" priority="19">
      <formula>IF(AND(AL205&lt;0, RIGHT(TEXT(AL205,"0.#"),1)&lt;&gt;"."),TRUE,FALSE)</formula>
    </cfRule>
    <cfRule type="expression" dxfId="84" priority="20">
      <formula>IF(AND(AL205&lt;0, RIGHT(TEXT(AL205,"0.#"),1)="."),TRUE,FALSE)</formula>
    </cfRule>
  </conditionalFormatting>
  <conditionalFormatting sqref="Y209">
    <cfRule type="expression" dxfId="83" priority="15">
      <formula>IF(RIGHT(TEXT(Y209,"0.#"),1)=".",FALSE,TRUE)</formula>
    </cfRule>
    <cfRule type="expression" dxfId="82" priority="16">
      <formula>IF(RIGHT(TEXT(Y209,"0.#"),1)=".",TRUE,FALSE)</formula>
    </cfRule>
  </conditionalFormatting>
  <conditionalFormatting sqref="AL209:AO209">
    <cfRule type="expression" dxfId="81" priority="11">
      <formula>IF(AND(AL209&gt;=0, RIGHT(TEXT(AL209,"0.#"),1)&lt;&gt;"."),TRUE,FALSE)</formula>
    </cfRule>
    <cfRule type="expression" dxfId="80" priority="12">
      <formula>IF(AND(AL209&gt;=0, RIGHT(TEXT(AL209,"0.#"),1)="."),TRUE,FALSE)</formula>
    </cfRule>
    <cfRule type="expression" dxfId="79" priority="13">
      <formula>IF(AND(AL209&lt;0, RIGHT(TEXT(AL209,"0.#"),1)&lt;&gt;"."),TRUE,FALSE)</formula>
    </cfRule>
    <cfRule type="expression" dxfId="78" priority="14">
      <formula>IF(AND(AL209&lt;0, RIGHT(TEXT(AL209,"0.#"),1)="."),TRUE,FALSE)</formula>
    </cfRule>
  </conditionalFormatting>
  <conditionalFormatting sqref="AL213:AO213">
    <cfRule type="expression" dxfId="77" priority="7">
      <formula>IF(AND(AL213&gt;=0, RIGHT(TEXT(AL213,"0.#"),1)&lt;&gt;"."),TRUE,FALSE)</formula>
    </cfRule>
    <cfRule type="expression" dxfId="76" priority="8">
      <formula>IF(AND(AL213&gt;=0, RIGHT(TEXT(AL213,"0.#"),1)="."),TRUE,FALSE)</formula>
    </cfRule>
    <cfRule type="expression" dxfId="75" priority="9">
      <formula>IF(AND(AL213&lt;0, RIGHT(TEXT(AL213,"0.#"),1)&lt;&gt;"."),TRUE,FALSE)</formula>
    </cfRule>
    <cfRule type="expression" dxfId="74" priority="10">
      <formula>IF(AND(AL213&lt;0, RIGHT(TEXT(AL213,"0.#"),1)="."),TRUE,FALSE)</formula>
    </cfRule>
  </conditionalFormatting>
  <conditionalFormatting sqref="Y217">
    <cfRule type="expression" dxfId="73" priority="5">
      <formula>IF(RIGHT(TEXT(Y217,"0.#"),1)=".",FALSE,TRUE)</formula>
    </cfRule>
    <cfRule type="expression" dxfId="72" priority="6">
      <formula>IF(RIGHT(TEXT(Y217,"0.#"),1)=".",TRUE,FALSE)</formula>
    </cfRule>
  </conditionalFormatting>
  <conditionalFormatting sqref="AL217:AO217">
    <cfRule type="expression" dxfId="71" priority="1">
      <formula>IF(AND(AL217&gt;=0, RIGHT(TEXT(AL217,"0.#"),1)&lt;&gt;"."),TRUE,FALSE)</formula>
    </cfRule>
    <cfRule type="expression" dxfId="70" priority="2">
      <formula>IF(AND(AL217&gt;=0, RIGHT(TEXT(AL217,"0.#"),1)="."),TRUE,FALSE)</formula>
    </cfRule>
    <cfRule type="expression" dxfId="69" priority="3">
      <formula>IF(AND(AL217&lt;0, RIGHT(TEXT(AL217,"0.#"),1)&lt;&gt;"."),TRUE,FALSE)</formula>
    </cfRule>
    <cfRule type="expression" dxfId="68" priority="4">
      <formula>IF(AND(AL217&lt;0, RIGHT(TEXT(AL217,"0.#"),1)="."),TRUE,FALSE)</formula>
    </cfRule>
  </conditionalFormatting>
  <dataValidations count="16">
    <dataValidation type="whole" allowBlank="1" showInputMessage="1" showErrorMessage="1" sqref="O130:P131 AX130:AX132 AA130:AB131 AM130:AN131">
      <formula1>0</formula1>
      <formula2>99</formula2>
    </dataValidation>
    <dataValidation type="whole" allowBlank="1" showInputMessage="1" showErrorMessage="1" sqref="AJ130:AK131 X130:Y131 AJ132 L130:L132 M130:M131 X132 AU130:AV13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6:E116">
      <formula1>T行政事業レビュー推進チームの所見</formula1>
    </dataValidation>
    <dataValidation type="custom" imeMode="disabled" allowBlank="1" showInputMessage="1" showErrorMessage="1" sqref="AH189:AK189 AH193:AK193 AH197:AK197 AH201:AK201 AH205:AK205 AH209:AK209 AH213:AK213 AH217:AK217">
      <formula1>OR(AND(MOD(IF(ISNUMBER(AH189), AH189, 0.5),1)=0, 0&lt;=AH189), AH189="-")</formula1>
    </dataValidation>
    <dataValidation type="whole" imeMode="disabled" allowBlank="1" showInputMessage="1" showErrorMessage="1" sqref="AW2:AX2">
      <formula1>0</formula1>
      <formula2>99</formula2>
    </dataValidation>
    <dataValidation type="list" allowBlank="1" showInputMessage="1" showErrorMessage="1" sqref="A118:E118">
      <formula1>T所見を踏まえた改善点</formula1>
    </dataValidation>
    <dataValidation type="list" allowBlank="1" showInputMessage="1" showErrorMessage="1" error="プルダウンリストから選択してください。" sqref="AD97:AF98">
      <formula1>"有,無"</formula1>
    </dataValidation>
    <dataValidation type="list" allowBlank="1" showInputMessage="1" showErrorMessage="1" error="プルダウンリストから選択してください。" sqref="AD93:AF96 AD99:AD110 AE99:AF103 AE105:AF110">
      <formula1>"○,△,×,‐"</formula1>
    </dataValidation>
    <dataValidation type="list" allowBlank="1" showInputMessage="1" showErrorMessage="1" sqref="AO183 AO218">
      <formula1>"　, ☑"</formula1>
    </dataValidation>
    <dataValidation type="list" allowBlank="1" showInputMessage="1" showErrorMessage="1" sqref="S5:X5">
      <formula1>T終了年度</formula1>
    </dataValidation>
    <dataValidation type="custom" imeMode="disabled" allowBlank="1" showInputMessage="1" showErrorMessage="1" sqref="AY23 AQ47:AR47 P13:AX13 AR15:AX15 P14:AQ18 AR18:AX18 P19:AJ19 Y166:AB167 AU166:AX167 Y171:AB173 AU171:AX173 Y177:AB177 AU177:AX177 Y181:AB181 AU181:AX181 Y189:AB189 AL189:AO189 Y193:AB193 AL193:AO193 Y197:AB197 AL197:AO197 Y201:AB201 AL201:AO201 Y205:AB205 AL205:AO205 Y209:AB209 AL209:AO209 Y213:AB213 AL213:AO213 Y217:AB217 AL217:AO217 AQ35:AR35 AU35:AX35 AE36:AX38 AE56:AX56 AE29:AX30 AE70:AX71 AE32:AX32 AE73:AX73 AE53:AX54 AU64:AX64 AE65:AX67 AQ64:AR64 AU81:AX81 AE82:AX84 AQ81:AR81 AU47:AX47 AE48:AX50 P23:AC26">
      <formula1>OR(ISNUMBER(P13), P13="-")</formula1>
    </dataValidation>
    <dataValidation type="list" allowBlank="1" showInputMessage="1" showErrorMessage="1" sqref="Q132:R132 AC132:AD132 AO132:AP132">
      <formula1>$U$44</formula1>
    </dataValidation>
    <dataValidation type="custom" allowBlank="1" showInputMessage="1" showErrorMessage="1" errorTitle="法人番号チェック" error="法人番号は13桁の数字で入力してください。" sqref="J217:O217 J213:O213 J209:O209 J205:O205 J201:O201 J197:O197 J193:O193 J189:O189">
      <formula1>OR(J189="-",AND(LEN(J189)=13,IFERROR(SEARCH("-",J189),"")="",IFERROR(SEARCH(".",J189),"")="",ISNUMBER(J189)))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0" max="16383" man="1"/>
    <brk id="84" max="16383" man="1"/>
    <brk id="114" max="16383" man="1"/>
    <brk id="132" max="16383" man="1"/>
    <brk id="163" max="16383" man="1"/>
    <brk id="202"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U131:V131 I131:J131 AG131:AH131 AR131:AS131</xm:sqref>
        </x14:dataValidation>
        <x14:dataValidation type="list" allowBlank="1" showInputMessage="1" showErrorMessage="1">
          <x14:formula1>
            <xm:f>入力規則等!$U$40:$U$42</xm:f>
          </x14:formula1>
          <xm:sqref>AG130:AH130 U130:V130 I130:J130 AR130:AS130</xm:sqref>
        </x14:dataValidation>
        <x14:dataValidation type="list" allowBlank="1" showInputMessage="1" showErrorMessage="1">
          <x14:formula1>
            <xm:f>入力規則等!$AG$2:$AG$13</xm:f>
          </x14:formula1>
          <xm:sqref>AC189:AG189 AC193:AG193 AC197:AG197 AC201:AG201 AC205:AG205 AC209:AG209 AC213:AG213 AC217:AG217</xm:sqref>
        </x14:dataValidation>
        <x14:dataValidation type="list" allowBlank="1" showInputMessage="1" showErrorMessage="1">
          <x14:formula1>
            <xm:f>入力規則等!$AI$2:$AI$8</xm:f>
          </x14:formula1>
          <xm:sqref>J88:T88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AO130:AP131 Q130:S131 AC130:AE131 E130:G131</xm:sqref>
        </x14:dataValidation>
        <x14:dataValidation type="list" allowBlank="1" showInputMessage="1" showErrorMessage="1">
          <x14:formula1>
            <xm:f>入力規則等!$U$48</xm:f>
          </x14:formula1>
          <xm:sqref>E132:F132</xm:sqref>
        </x14:dataValidation>
        <x14:dataValidation type="list" allowBlank="1" showInputMessage="1" showErrorMessage="1">
          <x14:formula1>
            <xm:f>入力規則等!$U$13:$U$35</xm:f>
          </x14:formula1>
          <xm:sqref>AJ2:AM2 AE132:AG132 G132:I132 AQ132:AS132 S132:U132</xm:sqref>
        </x14:dataValidation>
        <x14:dataValidation type="list" allowBlank="1" showInputMessage="1" showErrorMessage="1">
          <x14:formula1>
            <xm:f>入力規則等!$U$56:$U$58</xm:f>
          </x14:formula1>
          <xm:sqref>J132:K132 AT132:AU132 AH132:AI132 V132:W132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6"/>
  <sheetViews>
    <sheetView view="pageBreakPreview" zoomScale="85" zoomScaleNormal="75" zoomScaleSheetLayoutView="85"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748" t="s">
        <v>26</v>
      </c>
      <c r="B2" s="749"/>
      <c r="C2" s="749"/>
      <c r="D2" s="749"/>
      <c r="E2" s="749"/>
      <c r="F2" s="750"/>
      <c r="G2" s="634" t="s">
        <v>674</v>
      </c>
      <c r="H2" s="635"/>
      <c r="I2" s="635"/>
      <c r="J2" s="635"/>
      <c r="K2" s="635"/>
      <c r="L2" s="635"/>
      <c r="M2" s="635"/>
      <c r="N2" s="635"/>
      <c r="O2" s="635"/>
      <c r="P2" s="635"/>
      <c r="Q2" s="635"/>
      <c r="R2" s="635"/>
      <c r="S2" s="635"/>
      <c r="T2" s="635"/>
      <c r="U2" s="635"/>
      <c r="V2" s="635"/>
      <c r="W2" s="635"/>
      <c r="X2" s="635"/>
      <c r="Y2" s="635"/>
      <c r="Z2" s="635"/>
      <c r="AA2" s="635"/>
      <c r="AB2" s="636"/>
      <c r="AC2" s="634" t="s">
        <v>741</v>
      </c>
      <c r="AD2" s="754"/>
      <c r="AE2" s="754"/>
      <c r="AF2" s="754"/>
      <c r="AG2" s="754"/>
      <c r="AH2" s="754"/>
      <c r="AI2" s="754"/>
      <c r="AJ2" s="754"/>
      <c r="AK2" s="754"/>
      <c r="AL2" s="754"/>
      <c r="AM2" s="754"/>
      <c r="AN2" s="754"/>
      <c r="AO2" s="754"/>
      <c r="AP2" s="754"/>
      <c r="AQ2" s="754"/>
      <c r="AR2" s="754"/>
      <c r="AS2" s="754"/>
      <c r="AT2" s="754"/>
      <c r="AU2" s="754"/>
      <c r="AV2" s="754"/>
      <c r="AW2" s="754"/>
      <c r="AX2" s="755"/>
      <c r="AY2">
        <f>COUNTA($G$4,$AC$4)</f>
        <v>2</v>
      </c>
    </row>
    <row r="3" spans="1:51" ht="24.75" customHeight="1" x14ac:dyDescent="0.15">
      <c r="A3" s="751"/>
      <c r="B3" s="752"/>
      <c r="C3" s="752"/>
      <c r="D3" s="752"/>
      <c r="E3" s="752"/>
      <c r="F3" s="753"/>
      <c r="G3" s="107" t="s">
        <v>15</v>
      </c>
      <c r="H3" s="638"/>
      <c r="I3" s="638"/>
      <c r="J3" s="638"/>
      <c r="K3" s="638"/>
      <c r="L3" s="639" t="s">
        <v>16</v>
      </c>
      <c r="M3" s="638"/>
      <c r="N3" s="638"/>
      <c r="O3" s="638"/>
      <c r="P3" s="638"/>
      <c r="Q3" s="638"/>
      <c r="R3" s="638"/>
      <c r="S3" s="638"/>
      <c r="T3" s="638"/>
      <c r="U3" s="638"/>
      <c r="V3" s="638"/>
      <c r="W3" s="638"/>
      <c r="X3" s="640"/>
      <c r="Y3" s="651" t="s">
        <v>17</v>
      </c>
      <c r="Z3" s="652"/>
      <c r="AA3" s="652"/>
      <c r="AB3" s="653"/>
      <c r="AC3" s="107" t="s">
        <v>15</v>
      </c>
      <c r="AD3" s="638"/>
      <c r="AE3" s="638"/>
      <c r="AF3" s="638"/>
      <c r="AG3" s="638"/>
      <c r="AH3" s="639" t="s">
        <v>16</v>
      </c>
      <c r="AI3" s="638"/>
      <c r="AJ3" s="638"/>
      <c r="AK3" s="638"/>
      <c r="AL3" s="638"/>
      <c r="AM3" s="638"/>
      <c r="AN3" s="638"/>
      <c r="AO3" s="638"/>
      <c r="AP3" s="638"/>
      <c r="AQ3" s="638"/>
      <c r="AR3" s="638"/>
      <c r="AS3" s="638"/>
      <c r="AT3" s="640"/>
      <c r="AU3" s="651" t="s">
        <v>17</v>
      </c>
      <c r="AV3" s="652"/>
      <c r="AW3" s="652"/>
      <c r="AX3" s="654"/>
      <c r="AY3" s="34">
        <f>$AY$2</f>
        <v>2</v>
      </c>
    </row>
    <row r="4" spans="1:51" ht="24.75" customHeight="1" x14ac:dyDescent="0.15">
      <c r="A4" s="751"/>
      <c r="B4" s="752"/>
      <c r="C4" s="752"/>
      <c r="D4" s="752"/>
      <c r="E4" s="752"/>
      <c r="F4" s="753"/>
      <c r="G4" s="655" t="s">
        <v>670</v>
      </c>
      <c r="H4" s="656"/>
      <c r="I4" s="656"/>
      <c r="J4" s="656"/>
      <c r="K4" s="657"/>
      <c r="L4" s="658" t="s">
        <v>677</v>
      </c>
      <c r="M4" s="659"/>
      <c r="N4" s="659"/>
      <c r="O4" s="659"/>
      <c r="P4" s="659"/>
      <c r="Q4" s="659"/>
      <c r="R4" s="659"/>
      <c r="S4" s="659"/>
      <c r="T4" s="659"/>
      <c r="U4" s="659"/>
      <c r="V4" s="659"/>
      <c r="W4" s="659"/>
      <c r="X4" s="660"/>
      <c r="Y4" s="661">
        <v>4</v>
      </c>
      <c r="Z4" s="662"/>
      <c r="AA4" s="662"/>
      <c r="AB4" s="663"/>
      <c r="AC4" s="655" t="s">
        <v>707</v>
      </c>
      <c r="AD4" s="744"/>
      <c r="AE4" s="744"/>
      <c r="AF4" s="744"/>
      <c r="AG4" s="745"/>
      <c r="AH4" s="658" t="s">
        <v>708</v>
      </c>
      <c r="AI4" s="746"/>
      <c r="AJ4" s="746"/>
      <c r="AK4" s="746"/>
      <c r="AL4" s="746"/>
      <c r="AM4" s="746"/>
      <c r="AN4" s="746"/>
      <c r="AO4" s="746"/>
      <c r="AP4" s="746"/>
      <c r="AQ4" s="746"/>
      <c r="AR4" s="746"/>
      <c r="AS4" s="746"/>
      <c r="AT4" s="747"/>
      <c r="AU4" s="661">
        <v>15</v>
      </c>
      <c r="AV4" s="662"/>
      <c r="AW4" s="662"/>
      <c r="AX4" s="664"/>
      <c r="AY4" s="34">
        <f t="shared" ref="AY4:AY7" si="0">$AY$2</f>
        <v>2</v>
      </c>
    </row>
    <row r="5" spans="1:51" ht="24.75" customHeight="1" x14ac:dyDescent="0.15">
      <c r="A5" s="751"/>
      <c r="B5" s="752"/>
      <c r="C5" s="752"/>
      <c r="D5" s="752"/>
      <c r="E5" s="752"/>
      <c r="F5" s="753"/>
      <c r="G5" s="641"/>
      <c r="H5" s="642"/>
      <c r="I5" s="642"/>
      <c r="J5" s="642"/>
      <c r="K5" s="643"/>
      <c r="L5" s="644"/>
      <c r="M5" s="645"/>
      <c r="N5" s="645"/>
      <c r="O5" s="645"/>
      <c r="P5" s="645"/>
      <c r="Q5" s="645"/>
      <c r="R5" s="645"/>
      <c r="S5" s="645"/>
      <c r="T5" s="645"/>
      <c r="U5" s="645"/>
      <c r="V5" s="645"/>
      <c r="W5" s="645"/>
      <c r="X5" s="646"/>
      <c r="Y5" s="647"/>
      <c r="Z5" s="648"/>
      <c r="AA5" s="648"/>
      <c r="AB5" s="649"/>
      <c r="AC5" s="641" t="s">
        <v>661</v>
      </c>
      <c r="AD5" s="740"/>
      <c r="AE5" s="740"/>
      <c r="AF5" s="740"/>
      <c r="AG5" s="741"/>
      <c r="AH5" s="644" t="s">
        <v>709</v>
      </c>
      <c r="AI5" s="742"/>
      <c r="AJ5" s="742"/>
      <c r="AK5" s="742"/>
      <c r="AL5" s="742"/>
      <c r="AM5" s="742"/>
      <c r="AN5" s="742"/>
      <c r="AO5" s="742"/>
      <c r="AP5" s="742"/>
      <c r="AQ5" s="742"/>
      <c r="AR5" s="742"/>
      <c r="AS5" s="742"/>
      <c r="AT5" s="743"/>
      <c r="AU5" s="647">
        <v>21</v>
      </c>
      <c r="AV5" s="648"/>
      <c r="AW5" s="648"/>
      <c r="AX5" s="650"/>
      <c r="AY5" s="34">
        <f t="shared" si="0"/>
        <v>2</v>
      </c>
    </row>
    <row r="6" spans="1:51" ht="24.75" customHeight="1" x14ac:dyDescent="0.15">
      <c r="A6" s="751"/>
      <c r="B6" s="752"/>
      <c r="C6" s="752"/>
      <c r="D6" s="752"/>
      <c r="E6" s="752"/>
      <c r="F6" s="753"/>
      <c r="G6" s="641"/>
      <c r="H6" s="642"/>
      <c r="I6" s="642"/>
      <c r="J6" s="642"/>
      <c r="K6" s="643"/>
      <c r="L6" s="644"/>
      <c r="M6" s="645"/>
      <c r="N6" s="645"/>
      <c r="O6" s="645"/>
      <c r="P6" s="645"/>
      <c r="Q6" s="645"/>
      <c r="R6" s="645"/>
      <c r="S6" s="645"/>
      <c r="T6" s="645"/>
      <c r="U6" s="645"/>
      <c r="V6" s="645"/>
      <c r="W6" s="645"/>
      <c r="X6" s="646"/>
      <c r="Y6" s="647"/>
      <c r="Z6" s="648"/>
      <c r="AA6" s="648"/>
      <c r="AB6" s="649"/>
      <c r="AC6" s="641" t="s">
        <v>76</v>
      </c>
      <c r="AD6" s="740"/>
      <c r="AE6" s="740"/>
      <c r="AF6" s="740"/>
      <c r="AG6" s="741"/>
      <c r="AH6" s="644" t="s">
        <v>710</v>
      </c>
      <c r="AI6" s="742"/>
      <c r="AJ6" s="742"/>
      <c r="AK6" s="742"/>
      <c r="AL6" s="742"/>
      <c r="AM6" s="742"/>
      <c r="AN6" s="742"/>
      <c r="AO6" s="742"/>
      <c r="AP6" s="742"/>
      <c r="AQ6" s="742"/>
      <c r="AR6" s="742"/>
      <c r="AS6" s="742"/>
      <c r="AT6" s="743"/>
      <c r="AU6" s="647">
        <v>2</v>
      </c>
      <c r="AV6" s="648"/>
      <c r="AW6" s="648"/>
      <c r="AX6" s="650"/>
      <c r="AY6" s="34">
        <f t="shared" si="0"/>
        <v>2</v>
      </c>
    </row>
    <row r="7" spans="1:51" ht="24.75" customHeight="1" thickBot="1" x14ac:dyDescent="0.2">
      <c r="A7" s="751"/>
      <c r="B7" s="752"/>
      <c r="C7" s="752"/>
      <c r="D7" s="752"/>
      <c r="E7" s="752"/>
      <c r="F7" s="753"/>
      <c r="G7" s="665" t="s">
        <v>18</v>
      </c>
      <c r="H7" s="666"/>
      <c r="I7" s="666"/>
      <c r="J7" s="666"/>
      <c r="K7" s="666"/>
      <c r="L7" s="667"/>
      <c r="M7" s="668"/>
      <c r="N7" s="668"/>
      <c r="O7" s="668"/>
      <c r="P7" s="668"/>
      <c r="Q7" s="668"/>
      <c r="R7" s="668"/>
      <c r="S7" s="668"/>
      <c r="T7" s="668"/>
      <c r="U7" s="668"/>
      <c r="V7" s="668"/>
      <c r="W7" s="668"/>
      <c r="X7" s="669"/>
      <c r="Y7" s="670">
        <f>SUM(Y4:AB6)</f>
        <v>4</v>
      </c>
      <c r="Z7" s="671"/>
      <c r="AA7" s="671"/>
      <c r="AB7" s="672"/>
      <c r="AC7" s="665" t="s">
        <v>18</v>
      </c>
      <c r="AD7" s="666"/>
      <c r="AE7" s="666"/>
      <c r="AF7" s="666"/>
      <c r="AG7" s="666"/>
      <c r="AH7" s="667"/>
      <c r="AI7" s="668"/>
      <c r="AJ7" s="668"/>
      <c r="AK7" s="668"/>
      <c r="AL7" s="668"/>
      <c r="AM7" s="668"/>
      <c r="AN7" s="668"/>
      <c r="AO7" s="668"/>
      <c r="AP7" s="668"/>
      <c r="AQ7" s="668"/>
      <c r="AR7" s="668"/>
      <c r="AS7" s="668"/>
      <c r="AT7" s="669"/>
      <c r="AU7" s="670">
        <f>SUM(AU4:AX6)</f>
        <v>38</v>
      </c>
      <c r="AV7" s="671"/>
      <c r="AW7" s="671"/>
      <c r="AX7" s="673"/>
      <c r="AY7" s="34">
        <f t="shared" si="0"/>
        <v>2</v>
      </c>
    </row>
    <row r="8" spans="1:51" ht="30" customHeight="1" x14ac:dyDescent="0.15">
      <c r="A8" s="751"/>
      <c r="B8" s="752"/>
      <c r="C8" s="752"/>
      <c r="D8" s="752"/>
      <c r="E8" s="752"/>
      <c r="F8" s="753"/>
      <c r="G8" s="634" t="s">
        <v>742</v>
      </c>
      <c r="H8" s="635"/>
      <c r="I8" s="635"/>
      <c r="J8" s="635"/>
      <c r="K8" s="635"/>
      <c r="L8" s="635"/>
      <c r="M8" s="635"/>
      <c r="N8" s="635"/>
      <c r="O8" s="635"/>
      <c r="P8" s="635"/>
      <c r="Q8" s="635"/>
      <c r="R8" s="635"/>
      <c r="S8" s="635"/>
      <c r="T8" s="635"/>
      <c r="U8" s="635"/>
      <c r="V8" s="635"/>
      <c r="W8" s="635"/>
      <c r="X8" s="635"/>
      <c r="Y8" s="635"/>
      <c r="Z8" s="635"/>
      <c r="AA8" s="635"/>
      <c r="AB8" s="636"/>
      <c r="AC8" s="634" t="s">
        <v>740</v>
      </c>
      <c r="AD8" s="635"/>
      <c r="AE8" s="635"/>
      <c r="AF8" s="635"/>
      <c r="AG8" s="635"/>
      <c r="AH8" s="635"/>
      <c r="AI8" s="635"/>
      <c r="AJ8" s="635"/>
      <c r="AK8" s="635"/>
      <c r="AL8" s="635"/>
      <c r="AM8" s="635"/>
      <c r="AN8" s="635"/>
      <c r="AO8" s="635"/>
      <c r="AP8" s="635"/>
      <c r="AQ8" s="635"/>
      <c r="AR8" s="635"/>
      <c r="AS8" s="635"/>
      <c r="AT8" s="635"/>
      <c r="AU8" s="635"/>
      <c r="AV8" s="635"/>
      <c r="AW8" s="635"/>
      <c r="AX8" s="637"/>
      <c r="AY8">
        <f>COUNTA($G$10,$AC$10)</f>
        <v>2</v>
      </c>
    </row>
    <row r="9" spans="1:51" ht="25.5" customHeight="1" x14ac:dyDescent="0.15">
      <c r="A9" s="751"/>
      <c r="B9" s="752"/>
      <c r="C9" s="752"/>
      <c r="D9" s="752"/>
      <c r="E9" s="752"/>
      <c r="F9" s="753"/>
      <c r="G9" s="107" t="s">
        <v>15</v>
      </c>
      <c r="H9" s="638"/>
      <c r="I9" s="638"/>
      <c r="J9" s="638"/>
      <c r="K9" s="638"/>
      <c r="L9" s="639" t="s">
        <v>16</v>
      </c>
      <c r="M9" s="638"/>
      <c r="N9" s="638"/>
      <c r="O9" s="638"/>
      <c r="P9" s="638"/>
      <c r="Q9" s="638"/>
      <c r="R9" s="638"/>
      <c r="S9" s="638"/>
      <c r="T9" s="638"/>
      <c r="U9" s="638"/>
      <c r="V9" s="638"/>
      <c r="W9" s="638"/>
      <c r="X9" s="640"/>
      <c r="Y9" s="651" t="s">
        <v>17</v>
      </c>
      <c r="Z9" s="652"/>
      <c r="AA9" s="652"/>
      <c r="AB9" s="653"/>
      <c r="AC9" s="107" t="s">
        <v>15</v>
      </c>
      <c r="AD9" s="638"/>
      <c r="AE9" s="638"/>
      <c r="AF9" s="638"/>
      <c r="AG9" s="638"/>
      <c r="AH9" s="639" t="s">
        <v>16</v>
      </c>
      <c r="AI9" s="638"/>
      <c r="AJ9" s="638"/>
      <c r="AK9" s="638"/>
      <c r="AL9" s="638"/>
      <c r="AM9" s="638"/>
      <c r="AN9" s="638"/>
      <c r="AO9" s="638"/>
      <c r="AP9" s="638"/>
      <c r="AQ9" s="638"/>
      <c r="AR9" s="638"/>
      <c r="AS9" s="638"/>
      <c r="AT9" s="640"/>
      <c r="AU9" s="651" t="s">
        <v>17</v>
      </c>
      <c r="AV9" s="652"/>
      <c r="AW9" s="652"/>
      <c r="AX9" s="654"/>
      <c r="AY9" s="34">
        <f>$AY$8</f>
        <v>2</v>
      </c>
    </row>
    <row r="10" spans="1:51" ht="50.1" customHeight="1" x14ac:dyDescent="0.15">
      <c r="A10" s="751"/>
      <c r="B10" s="752"/>
      <c r="C10" s="752"/>
      <c r="D10" s="752"/>
      <c r="E10" s="752"/>
      <c r="F10" s="753"/>
      <c r="G10" s="655" t="s">
        <v>661</v>
      </c>
      <c r="H10" s="656"/>
      <c r="I10" s="656"/>
      <c r="J10" s="656"/>
      <c r="K10" s="657"/>
      <c r="L10" s="658" t="s">
        <v>700</v>
      </c>
      <c r="M10" s="659"/>
      <c r="N10" s="659"/>
      <c r="O10" s="659"/>
      <c r="P10" s="659"/>
      <c r="Q10" s="659"/>
      <c r="R10" s="659"/>
      <c r="S10" s="659"/>
      <c r="T10" s="659"/>
      <c r="U10" s="659"/>
      <c r="V10" s="659"/>
      <c r="W10" s="659"/>
      <c r="X10" s="660"/>
      <c r="Y10" s="661">
        <v>7</v>
      </c>
      <c r="Z10" s="662"/>
      <c r="AA10" s="662"/>
      <c r="AB10" s="663"/>
      <c r="AC10" s="655" t="s">
        <v>661</v>
      </c>
      <c r="AD10" s="656"/>
      <c r="AE10" s="656"/>
      <c r="AF10" s="656"/>
      <c r="AG10" s="657"/>
      <c r="AH10" s="658" t="s">
        <v>701</v>
      </c>
      <c r="AI10" s="659"/>
      <c r="AJ10" s="659"/>
      <c r="AK10" s="659"/>
      <c r="AL10" s="659"/>
      <c r="AM10" s="659"/>
      <c r="AN10" s="659"/>
      <c r="AO10" s="659"/>
      <c r="AP10" s="659"/>
      <c r="AQ10" s="659"/>
      <c r="AR10" s="659"/>
      <c r="AS10" s="659"/>
      <c r="AT10" s="660"/>
      <c r="AU10" s="661">
        <v>3</v>
      </c>
      <c r="AV10" s="662"/>
      <c r="AW10" s="662"/>
      <c r="AX10" s="664"/>
      <c r="AY10" s="34">
        <f>$AY$8</f>
        <v>2</v>
      </c>
    </row>
    <row r="11" spans="1:51" ht="24.75" customHeight="1" thickBot="1" x14ac:dyDescent="0.2">
      <c r="A11" s="751"/>
      <c r="B11" s="752"/>
      <c r="C11" s="752"/>
      <c r="D11" s="752"/>
      <c r="E11" s="752"/>
      <c r="F11" s="753"/>
      <c r="G11" s="665" t="s">
        <v>18</v>
      </c>
      <c r="H11" s="666"/>
      <c r="I11" s="666"/>
      <c r="J11" s="666"/>
      <c r="K11" s="666"/>
      <c r="L11" s="667"/>
      <c r="M11" s="668"/>
      <c r="N11" s="668"/>
      <c r="O11" s="668"/>
      <c r="P11" s="668"/>
      <c r="Q11" s="668"/>
      <c r="R11" s="668"/>
      <c r="S11" s="668"/>
      <c r="T11" s="668"/>
      <c r="U11" s="668"/>
      <c r="V11" s="668"/>
      <c r="W11" s="668"/>
      <c r="X11" s="669"/>
      <c r="Y11" s="670">
        <f>SUM(Y10:AB10)</f>
        <v>7</v>
      </c>
      <c r="Z11" s="671"/>
      <c r="AA11" s="671"/>
      <c r="AB11" s="672"/>
      <c r="AC11" s="665" t="s">
        <v>18</v>
      </c>
      <c r="AD11" s="666"/>
      <c r="AE11" s="666"/>
      <c r="AF11" s="666"/>
      <c r="AG11" s="666"/>
      <c r="AH11" s="667"/>
      <c r="AI11" s="668"/>
      <c r="AJ11" s="668"/>
      <c r="AK11" s="668"/>
      <c r="AL11" s="668"/>
      <c r="AM11" s="668"/>
      <c r="AN11" s="668"/>
      <c r="AO11" s="668"/>
      <c r="AP11" s="668"/>
      <c r="AQ11" s="668"/>
      <c r="AR11" s="668"/>
      <c r="AS11" s="668"/>
      <c r="AT11" s="669"/>
      <c r="AU11" s="670">
        <f>SUM(AU10:AX10)</f>
        <v>3</v>
      </c>
      <c r="AV11" s="671"/>
      <c r="AW11" s="671"/>
      <c r="AX11" s="673"/>
      <c r="AY11" s="34">
        <f>$AY$8</f>
        <v>2</v>
      </c>
    </row>
    <row r="12" spans="1:51" ht="30" customHeight="1" x14ac:dyDescent="0.15">
      <c r="A12" s="751"/>
      <c r="B12" s="752"/>
      <c r="C12" s="752"/>
      <c r="D12" s="752"/>
      <c r="E12" s="752"/>
      <c r="F12" s="753"/>
      <c r="G12" s="634" t="s">
        <v>743</v>
      </c>
      <c r="H12" s="635"/>
      <c r="I12" s="635"/>
      <c r="J12" s="635"/>
      <c r="K12" s="635"/>
      <c r="L12" s="635"/>
      <c r="M12" s="635"/>
      <c r="N12" s="635"/>
      <c r="O12" s="635"/>
      <c r="P12" s="635"/>
      <c r="Q12" s="635"/>
      <c r="R12" s="635"/>
      <c r="S12" s="635"/>
      <c r="T12" s="635"/>
      <c r="U12" s="635"/>
      <c r="V12" s="635"/>
      <c r="W12" s="635"/>
      <c r="X12" s="635"/>
      <c r="Y12" s="635"/>
      <c r="Z12" s="635"/>
      <c r="AA12" s="635"/>
      <c r="AB12" s="636"/>
      <c r="AC12" s="634" t="s">
        <v>744</v>
      </c>
      <c r="AD12" s="635"/>
      <c r="AE12" s="635"/>
      <c r="AF12" s="635"/>
      <c r="AG12" s="635"/>
      <c r="AH12" s="635"/>
      <c r="AI12" s="635"/>
      <c r="AJ12" s="635"/>
      <c r="AK12" s="635"/>
      <c r="AL12" s="635"/>
      <c r="AM12" s="635"/>
      <c r="AN12" s="635"/>
      <c r="AO12" s="635"/>
      <c r="AP12" s="635"/>
      <c r="AQ12" s="635"/>
      <c r="AR12" s="635"/>
      <c r="AS12" s="635"/>
      <c r="AT12" s="635"/>
      <c r="AU12" s="635"/>
      <c r="AV12" s="635"/>
      <c r="AW12" s="635"/>
      <c r="AX12" s="637"/>
      <c r="AY12">
        <f>COUNTA($G$14,$AC$14)</f>
        <v>2</v>
      </c>
    </row>
    <row r="13" spans="1:51" ht="24.75" customHeight="1" x14ac:dyDescent="0.15">
      <c r="A13" s="751"/>
      <c r="B13" s="752"/>
      <c r="C13" s="752"/>
      <c r="D13" s="752"/>
      <c r="E13" s="752"/>
      <c r="F13" s="753"/>
      <c r="G13" s="107" t="s">
        <v>15</v>
      </c>
      <c r="H13" s="638"/>
      <c r="I13" s="638"/>
      <c r="J13" s="638"/>
      <c r="K13" s="638"/>
      <c r="L13" s="639" t="s">
        <v>16</v>
      </c>
      <c r="M13" s="638"/>
      <c r="N13" s="638"/>
      <c r="O13" s="638"/>
      <c r="P13" s="638"/>
      <c r="Q13" s="638"/>
      <c r="R13" s="638"/>
      <c r="S13" s="638"/>
      <c r="T13" s="638"/>
      <c r="U13" s="638"/>
      <c r="V13" s="638"/>
      <c r="W13" s="638"/>
      <c r="X13" s="640"/>
      <c r="Y13" s="651" t="s">
        <v>17</v>
      </c>
      <c r="Z13" s="652"/>
      <c r="AA13" s="652"/>
      <c r="AB13" s="653"/>
      <c r="AC13" s="107" t="s">
        <v>15</v>
      </c>
      <c r="AD13" s="638"/>
      <c r="AE13" s="638"/>
      <c r="AF13" s="638"/>
      <c r="AG13" s="638"/>
      <c r="AH13" s="639" t="s">
        <v>16</v>
      </c>
      <c r="AI13" s="638"/>
      <c r="AJ13" s="638"/>
      <c r="AK13" s="638"/>
      <c r="AL13" s="638"/>
      <c r="AM13" s="638"/>
      <c r="AN13" s="638"/>
      <c r="AO13" s="638"/>
      <c r="AP13" s="638"/>
      <c r="AQ13" s="638"/>
      <c r="AR13" s="638"/>
      <c r="AS13" s="638"/>
      <c r="AT13" s="640"/>
      <c r="AU13" s="651" t="s">
        <v>17</v>
      </c>
      <c r="AV13" s="652"/>
      <c r="AW13" s="652"/>
      <c r="AX13" s="654"/>
      <c r="AY13" s="34">
        <f>$AY$12</f>
        <v>2</v>
      </c>
    </row>
    <row r="14" spans="1:51" ht="24.75" customHeight="1" x14ac:dyDescent="0.15">
      <c r="A14" s="751"/>
      <c r="B14" s="752"/>
      <c r="C14" s="752"/>
      <c r="D14" s="752"/>
      <c r="E14" s="752"/>
      <c r="F14" s="753"/>
      <c r="G14" s="655" t="s">
        <v>707</v>
      </c>
      <c r="H14" s="744"/>
      <c r="I14" s="744"/>
      <c r="J14" s="744"/>
      <c r="K14" s="745"/>
      <c r="L14" s="658" t="s">
        <v>712</v>
      </c>
      <c r="M14" s="746"/>
      <c r="N14" s="746"/>
      <c r="O14" s="746"/>
      <c r="P14" s="746"/>
      <c r="Q14" s="746"/>
      <c r="R14" s="746"/>
      <c r="S14" s="746"/>
      <c r="T14" s="746"/>
      <c r="U14" s="746"/>
      <c r="V14" s="746"/>
      <c r="W14" s="746"/>
      <c r="X14" s="747"/>
      <c r="Y14" s="661">
        <v>2</v>
      </c>
      <c r="Z14" s="662"/>
      <c r="AA14" s="662"/>
      <c r="AB14" s="663"/>
      <c r="AC14" s="655" t="s">
        <v>707</v>
      </c>
      <c r="AD14" s="744"/>
      <c r="AE14" s="744"/>
      <c r="AF14" s="744"/>
      <c r="AG14" s="745"/>
      <c r="AH14" s="658" t="s">
        <v>713</v>
      </c>
      <c r="AI14" s="746"/>
      <c r="AJ14" s="746"/>
      <c r="AK14" s="746"/>
      <c r="AL14" s="746"/>
      <c r="AM14" s="746"/>
      <c r="AN14" s="746"/>
      <c r="AO14" s="746"/>
      <c r="AP14" s="746"/>
      <c r="AQ14" s="746"/>
      <c r="AR14" s="746"/>
      <c r="AS14" s="746"/>
      <c r="AT14" s="747"/>
      <c r="AU14" s="661">
        <v>1</v>
      </c>
      <c r="AV14" s="662"/>
      <c r="AW14" s="662"/>
      <c r="AX14" s="664"/>
      <c r="AY14" s="34">
        <f>$AY$12</f>
        <v>2</v>
      </c>
    </row>
    <row r="15" spans="1:51" ht="24.75" customHeight="1" x14ac:dyDescent="0.15">
      <c r="A15" s="751"/>
      <c r="B15" s="752"/>
      <c r="C15" s="752"/>
      <c r="D15" s="752"/>
      <c r="E15" s="752"/>
      <c r="F15" s="753"/>
      <c r="G15" s="641" t="s">
        <v>661</v>
      </c>
      <c r="H15" s="740"/>
      <c r="I15" s="740"/>
      <c r="J15" s="740"/>
      <c r="K15" s="741"/>
      <c r="L15" s="644" t="s">
        <v>711</v>
      </c>
      <c r="M15" s="742"/>
      <c r="N15" s="742"/>
      <c r="O15" s="742"/>
      <c r="P15" s="742"/>
      <c r="Q15" s="742"/>
      <c r="R15" s="742"/>
      <c r="S15" s="742"/>
      <c r="T15" s="742"/>
      <c r="U15" s="742"/>
      <c r="V15" s="742"/>
      <c r="W15" s="742"/>
      <c r="X15" s="743"/>
      <c r="Y15" s="647">
        <v>3</v>
      </c>
      <c r="Z15" s="648"/>
      <c r="AA15" s="648"/>
      <c r="AB15" s="649"/>
      <c r="AC15" s="641" t="s">
        <v>661</v>
      </c>
      <c r="AD15" s="740"/>
      <c r="AE15" s="740"/>
      <c r="AF15" s="740"/>
      <c r="AG15" s="741"/>
      <c r="AH15" s="644" t="s">
        <v>714</v>
      </c>
      <c r="AI15" s="742"/>
      <c r="AJ15" s="742"/>
      <c r="AK15" s="742"/>
      <c r="AL15" s="742"/>
      <c r="AM15" s="742"/>
      <c r="AN15" s="742"/>
      <c r="AO15" s="742"/>
      <c r="AP15" s="742"/>
      <c r="AQ15" s="742"/>
      <c r="AR15" s="742"/>
      <c r="AS15" s="742"/>
      <c r="AT15" s="743"/>
      <c r="AU15" s="647">
        <v>3</v>
      </c>
      <c r="AV15" s="648"/>
      <c r="AW15" s="648"/>
      <c r="AX15" s="650"/>
      <c r="AY15" s="34">
        <f>$AY$12</f>
        <v>2</v>
      </c>
    </row>
    <row r="16" spans="1:51" ht="24.75" customHeight="1" x14ac:dyDescent="0.15">
      <c r="A16" s="751"/>
      <c r="B16" s="752"/>
      <c r="C16" s="752"/>
      <c r="D16" s="752"/>
      <c r="E16" s="752"/>
      <c r="F16" s="753"/>
      <c r="G16" s="665" t="s">
        <v>18</v>
      </c>
      <c r="H16" s="666"/>
      <c r="I16" s="666"/>
      <c r="J16" s="666"/>
      <c r="K16" s="666"/>
      <c r="L16" s="667"/>
      <c r="M16" s="668"/>
      <c r="N16" s="668"/>
      <c r="O16" s="668"/>
      <c r="P16" s="668"/>
      <c r="Q16" s="668"/>
      <c r="R16" s="668"/>
      <c r="S16" s="668"/>
      <c r="T16" s="668"/>
      <c r="U16" s="668"/>
      <c r="V16" s="668"/>
      <c r="W16" s="668"/>
      <c r="X16" s="669"/>
      <c r="Y16" s="670">
        <f>SUM(Y14:AB15)</f>
        <v>5</v>
      </c>
      <c r="Z16" s="671"/>
      <c r="AA16" s="671"/>
      <c r="AB16" s="672"/>
      <c r="AC16" s="665" t="s">
        <v>18</v>
      </c>
      <c r="AD16" s="666"/>
      <c r="AE16" s="666"/>
      <c r="AF16" s="666"/>
      <c r="AG16" s="666"/>
      <c r="AH16" s="667"/>
      <c r="AI16" s="668"/>
      <c r="AJ16" s="668"/>
      <c r="AK16" s="668"/>
      <c r="AL16" s="668"/>
      <c r="AM16" s="668"/>
      <c r="AN16" s="668"/>
      <c r="AO16" s="668"/>
      <c r="AP16" s="668"/>
      <c r="AQ16" s="668"/>
      <c r="AR16" s="668"/>
      <c r="AS16" s="668"/>
      <c r="AT16" s="669"/>
      <c r="AU16" s="670">
        <f>SUM(AU14:AX15)</f>
        <v>4</v>
      </c>
      <c r="AV16" s="671"/>
      <c r="AW16" s="671"/>
      <c r="AX16" s="673"/>
      <c r="AY16" s="34">
        <f>$AY$12</f>
        <v>2</v>
      </c>
    </row>
  </sheetData>
  <sheetProtection formatRows="0"/>
  <mergeCells count="79">
    <mergeCell ref="A2:F16"/>
    <mergeCell ref="G2:AB2"/>
    <mergeCell ref="AC2:AX2"/>
    <mergeCell ref="G3:K3"/>
    <mergeCell ref="L3:X3"/>
    <mergeCell ref="Y3:AB3"/>
    <mergeCell ref="AC3:AG3"/>
    <mergeCell ref="AH3:AT3"/>
    <mergeCell ref="AU3:AX3"/>
    <mergeCell ref="G4:K4"/>
    <mergeCell ref="L4:X4"/>
    <mergeCell ref="Y4:AB4"/>
    <mergeCell ref="AC4:AG4"/>
    <mergeCell ref="AH4:AT4"/>
    <mergeCell ref="AU4:AX4"/>
    <mergeCell ref="AU7:AX7"/>
    <mergeCell ref="AU5:AX5"/>
    <mergeCell ref="G6:K6"/>
    <mergeCell ref="L6:X6"/>
    <mergeCell ref="Y6:AB6"/>
    <mergeCell ref="AC6:AG6"/>
    <mergeCell ref="AH6:AT6"/>
    <mergeCell ref="AU6:AX6"/>
    <mergeCell ref="G5:K5"/>
    <mergeCell ref="L5:X5"/>
    <mergeCell ref="Y5:AB5"/>
    <mergeCell ref="AC5:AG5"/>
    <mergeCell ref="AH5:AT5"/>
    <mergeCell ref="G7:K7"/>
    <mergeCell ref="L7:X7"/>
    <mergeCell ref="Y7:AB7"/>
    <mergeCell ref="AC7:AG7"/>
    <mergeCell ref="AH7:AT7"/>
    <mergeCell ref="G8:AB8"/>
    <mergeCell ref="AC8:AX8"/>
    <mergeCell ref="G9:K9"/>
    <mergeCell ref="L9:X9"/>
    <mergeCell ref="Y9:AB9"/>
    <mergeCell ref="AC9:AG9"/>
    <mergeCell ref="AH9:AT9"/>
    <mergeCell ref="AU9:AX9"/>
    <mergeCell ref="AU11:AX11"/>
    <mergeCell ref="G10:K10"/>
    <mergeCell ref="L10:X10"/>
    <mergeCell ref="Y10:AB10"/>
    <mergeCell ref="AC10:AG10"/>
    <mergeCell ref="AH10:AT10"/>
    <mergeCell ref="AU10:AX10"/>
    <mergeCell ref="G11:K11"/>
    <mergeCell ref="L11:X11"/>
    <mergeCell ref="Y11:AB11"/>
    <mergeCell ref="AC11:AG11"/>
    <mergeCell ref="AH11:AT11"/>
    <mergeCell ref="AU14:AX14"/>
    <mergeCell ref="G12:AB12"/>
    <mergeCell ref="AC12:AX12"/>
    <mergeCell ref="G13:K13"/>
    <mergeCell ref="L13:X13"/>
    <mergeCell ref="Y13:AB13"/>
    <mergeCell ref="AC13:AG13"/>
    <mergeCell ref="AH13:AT13"/>
    <mergeCell ref="AU13:AX13"/>
    <mergeCell ref="G14:K14"/>
    <mergeCell ref="L14:X14"/>
    <mergeCell ref="Y14:AB14"/>
    <mergeCell ref="AC14:AG14"/>
    <mergeCell ref="AH14:AT14"/>
    <mergeCell ref="AU16:AX16"/>
    <mergeCell ref="G15:K15"/>
    <mergeCell ref="L15:X15"/>
    <mergeCell ref="Y15:AB15"/>
    <mergeCell ref="AC15:AG15"/>
    <mergeCell ref="AH15:AT15"/>
    <mergeCell ref="AU15:AX15"/>
    <mergeCell ref="G16:K16"/>
    <mergeCell ref="L16:X16"/>
    <mergeCell ref="Y16:AB16"/>
    <mergeCell ref="AC16:AG16"/>
    <mergeCell ref="AH16:AT16"/>
  </mergeCells>
  <phoneticPr fontId="5"/>
  <conditionalFormatting sqref="Y5">
    <cfRule type="expression" dxfId="67" priority="279">
      <formula>IF(RIGHT(TEXT(Y5,"0.#"),1)=".",FALSE,TRUE)</formula>
    </cfRule>
    <cfRule type="expression" dxfId="66" priority="280">
      <formula>IF(RIGHT(TEXT(Y5,"0.#"),1)=".",TRUE,FALSE)</formula>
    </cfRule>
  </conditionalFormatting>
  <conditionalFormatting sqref="Y7">
    <cfRule type="expression" dxfId="65" priority="277">
      <formula>IF(RIGHT(TEXT(Y7,"0.#"),1)=".",FALSE,TRUE)</formula>
    </cfRule>
    <cfRule type="expression" dxfId="64" priority="278">
      <formula>IF(RIGHT(TEXT(Y7,"0.#"),1)=".",TRUE,FALSE)</formula>
    </cfRule>
  </conditionalFormatting>
  <conditionalFormatting sqref="Y6 Y4">
    <cfRule type="expression" dxfId="63" priority="275">
      <formula>IF(RIGHT(TEXT(Y4,"0.#"),1)=".",FALSE,TRUE)</formula>
    </cfRule>
    <cfRule type="expression" dxfId="62" priority="276">
      <formula>IF(RIGHT(TEXT(Y4,"0.#"),1)=".",TRUE,FALSE)</formula>
    </cfRule>
  </conditionalFormatting>
  <conditionalFormatting sqref="AU7">
    <cfRule type="expression" dxfId="61" priority="271">
      <formula>IF(RIGHT(TEXT(AU7,"0.#"),1)=".",FALSE,TRUE)</formula>
    </cfRule>
    <cfRule type="expression" dxfId="60" priority="272">
      <formula>IF(RIGHT(TEXT(AU7,"0.#"),1)=".",TRUE,FALSE)</formula>
    </cfRule>
  </conditionalFormatting>
  <conditionalFormatting sqref="Y11">
    <cfRule type="expression" dxfId="59" priority="265">
      <formula>IF(RIGHT(TEXT(Y11,"0.#"),1)=".",FALSE,TRUE)</formula>
    </cfRule>
    <cfRule type="expression" dxfId="58" priority="266">
      <formula>IF(RIGHT(TEXT(Y11,"0.#"),1)=".",TRUE,FALSE)</formula>
    </cfRule>
  </conditionalFormatting>
  <conditionalFormatting sqref="Y10">
    <cfRule type="expression" dxfId="57" priority="263">
      <formula>IF(RIGHT(TEXT(Y10,"0.#"),1)=".",FALSE,TRUE)</formula>
    </cfRule>
    <cfRule type="expression" dxfId="56" priority="264">
      <formula>IF(RIGHT(TEXT(Y10,"0.#"),1)=".",TRUE,FALSE)</formula>
    </cfRule>
  </conditionalFormatting>
  <conditionalFormatting sqref="AU11">
    <cfRule type="expression" dxfId="55" priority="259">
      <formula>IF(RIGHT(TEXT(AU11,"0.#"),1)=".",FALSE,TRUE)</formula>
    </cfRule>
    <cfRule type="expression" dxfId="54" priority="260">
      <formula>IF(RIGHT(TEXT(AU11,"0.#"),1)=".",TRUE,FALSE)</formula>
    </cfRule>
  </conditionalFormatting>
  <conditionalFormatting sqref="AU10">
    <cfRule type="expression" dxfId="53" priority="257">
      <formula>IF(RIGHT(TEXT(AU10,"0.#"),1)=".",FALSE,TRUE)</formula>
    </cfRule>
    <cfRule type="expression" dxfId="52" priority="258">
      <formula>IF(RIGHT(TEXT(AU10,"0.#"),1)=".",TRUE,FALSE)</formula>
    </cfRule>
  </conditionalFormatting>
  <conditionalFormatting sqref="Y15">
    <cfRule type="expression" dxfId="51" priority="255">
      <formula>IF(RIGHT(TEXT(Y15,"0.#"),1)=".",FALSE,TRUE)</formula>
    </cfRule>
    <cfRule type="expression" dxfId="50" priority="256">
      <formula>IF(RIGHT(TEXT(Y15,"0.#"),1)=".",TRUE,FALSE)</formula>
    </cfRule>
  </conditionalFormatting>
  <conditionalFormatting sqref="Y16">
    <cfRule type="expression" dxfId="49" priority="253">
      <formula>IF(RIGHT(TEXT(Y16,"0.#"),1)=".",FALSE,TRUE)</formula>
    </cfRule>
    <cfRule type="expression" dxfId="48" priority="254">
      <formula>IF(RIGHT(TEXT(Y16,"0.#"),1)=".",TRUE,FALSE)</formula>
    </cfRule>
  </conditionalFormatting>
  <conditionalFormatting sqref="Y14">
    <cfRule type="expression" dxfId="47" priority="251">
      <formula>IF(RIGHT(TEXT(Y14,"0.#"),1)=".",FALSE,TRUE)</formula>
    </cfRule>
    <cfRule type="expression" dxfId="46" priority="252">
      <formula>IF(RIGHT(TEXT(Y14,"0.#"),1)=".",TRUE,FALSE)</formula>
    </cfRule>
  </conditionalFormatting>
  <conditionalFormatting sqref="AU15">
    <cfRule type="expression" dxfId="45" priority="249">
      <formula>IF(RIGHT(TEXT(AU15,"0.#"),1)=".",FALSE,TRUE)</formula>
    </cfRule>
    <cfRule type="expression" dxfId="44" priority="250">
      <formula>IF(RIGHT(TEXT(AU15,"0.#"),1)=".",TRUE,FALSE)</formula>
    </cfRule>
  </conditionalFormatting>
  <conditionalFormatting sqref="AU16">
    <cfRule type="expression" dxfId="43" priority="247">
      <formula>IF(RIGHT(TEXT(AU16,"0.#"),1)=".",FALSE,TRUE)</formula>
    </cfRule>
    <cfRule type="expression" dxfId="42" priority="248">
      <formula>IF(RIGHT(TEXT(AU16,"0.#"),1)=".",TRUE,FALSE)</formula>
    </cfRule>
  </conditionalFormatting>
  <conditionalFormatting sqref="AU14">
    <cfRule type="expression" dxfId="41" priority="245">
      <formula>IF(RIGHT(TEXT(AU14,"0.#"),1)=".",FALSE,TRUE)</formula>
    </cfRule>
    <cfRule type="expression" dxfId="40" priority="246">
      <formula>IF(RIGHT(TEXT(AU14,"0.#"),1)=".",TRUE,FALSE)</formula>
    </cfRule>
  </conditionalFormatting>
  <conditionalFormatting sqref="AU5">
    <cfRule type="expression" dxfId="39" priority="3">
      <formula>IF(RIGHT(TEXT(AU5,"0.#"),1)=".",FALSE,TRUE)</formula>
    </cfRule>
    <cfRule type="expression" dxfId="38" priority="4">
      <formula>IF(RIGHT(TEXT(AU5,"0.#"),1)=".",TRUE,FALSE)</formula>
    </cfRule>
  </conditionalFormatting>
  <conditionalFormatting sqref="AU6 AU4">
    <cfRule type="expression" dxfId="37" priority="1">
      <formula>IF(RIGHT(TEXT(AU4,"0.#"),1)=".",FALSE,TRUE)</formula>
    </cfRule>
    <cfRule type="expression" dxfId="36" priority="2">
      <formula>IF(RIGHT(TEXT(AU4,"0.#"),1)=".",TRUE,FALSE)</formula>
    </cfRule>
  </conditionalFormatting>
  <dataValidations count="1">
    <dataValidation type="custom" imeMode="disabled" allowBlank="1" showInputMessage="1" showErrorMessage="1" sqref="Y4:AB6 AU4:AX6 Y10:AB10 AU10:AX10 Y14:AB15 AU14:AX15 CM16:CP16 BQ16:BT16">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24"/>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1" customWidth="1"/>
    <col min="34" max="37" width="3.5" style="61" customWidth="1"/>
    <col min="38" max="41" width="2.625" style="61" customWidth="1"/>
    <col min="42" max="50" width="3.25" style="62"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1" x14ac:dyDescent="0.15">
      <c r="A2" s="9"/>
      <c r="B2" s="45" t="s">
        <v>215</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1" customFormat="1" ht="59.25" customHeight="1" x14ac:dyDescent="0.15">
      <c r="A3" s="679"/>
      <c r="B3" s="679"/>
      <c r="C3" s="679" t="s">
        <v>24</v>
      </c>
      <c r="D3" s="679"/>
      <c r="E3" s="679"/>
      <c r="F3" s="679"/>
      <c r="G3" s="679"/>
      <c r="H3" s="679"/>
      <c r="I3" s="679"/>
      <c r="J3" s="758" t="s">
        <v>196</v>
      </c>
      <c r="K3" s="759"/>
      <c r="L3" s="759"/>
      <c r="M3" s="759"/>
      <c r="N3" s="759"/>
      <c r="O3" s="759"/>
      <c r="P3" s="377" t="s">
        <v>25</v>
      </c>
      <c r="Q3" s="377"/>
      <c r="R3" s="377"/>
      <c r="S3" s="377"/>
      <c r="T3" s="377"/>
      <c r="U3" s="377"/>
      <c r="V3" s="377"/>
      <c r="W3" s="377"/>
      <c r="X3" s="377"/>
      <c r="Y3" s="681" t="s">
        <v>229</v>
      </c>
      <c r="Z3" s="682"/>
      <c r="AA3" s="682"/>
      <c r="AB3" s="682"/>
      <c r="AC3" s="758" t="s">
        <v>223</v>
      </c>
      <c r="AD3" s="758"/>
      <c r="AE3" s="758"/>
      <c r="AF3" s="758"/>
      <c r="AG3" s="758"/>
      <c r="AH3" s="681" t="s">
        <v>189</v>
      </c>
      <c r="AI3" s="679"/>
      <c r="AJ3" s="679"/>
      <c r="AK3" s="679"/>
      <c r="AL3" s="679" t="s">
        <v>19</v>
      </c>
      <c r="AM3" s="679"/>
      <c r="AN3" s="679"/>
      <c r="AO3" s="683"/>
      <c r="AP3" s="760" t="s">
        <v>197</v>
      </c>
      <c r="AQ3" s="760"/>
      <c r="AR3" s="760"/>
      <c r="AS3" s="760"/>
      <c r="AT3" s="760"/>
      <c r="AU3" s="760"/>
      <c r="AV3" s="760"/>
      <c r="AW3" s="760"/>
      <c r="AX3" s="760"/>
      <c r="AY3">
        <f>$AY$2</f>
        <v>1</v>
      </c>
    </row>
    <row r="4" spans="1:51" ht="50.1" customHeight="1" x14ac:dyDescent="0.15">
      <c r="A4" s="756">
        <v>1</v>
      </c>
      <c r="B4" s="756">
        <v>1</v>
      </c>
      <c r="C4" s="686" t="s">
        <v>689</v>
      </c>
      <c r="D4" s="687"/>
      <c r="E4" s="687"/>
      <c r="F4" s="687"/>
      <c r="G4" s="687"/>
      <c r="H4" s="687"/>
      <c r="I4" s="687"/>
      <c r="J4" s="688" t="s">
        <v>636</v>
      </c>
      <c r="K4" s="689"/>
      <c r="L4" s="689"/>
      <c r="M4" s="689"/>
      <c r="N4" s="689"/>
      <c r="O4" s="689"/>
      <c r="P4" s="690" t="s">
        <v>677</v>
      </c>
      <c r="Q4" s="691"/>
      <c r="R4" s="691"/>
      <c r="S4" s="691"/>
      <c r="T4" s="691"/>
      <c r="U4" s="691"/>
      <c r="V4" s="691"/>
      <c r="W4" s="691"/>
      <c r="X4" s="691"/>
      <c r="Y4" s="692">
        <v>4</v>
      </c>
      <c r="Z4" s="693"/>
      <c r="AA4" s="693"/>
      <c r="AB4" s="694"/>
      <c r="AC4" s="695" t="s">
        <v>76</v>
      </c>
      <c r="AD4" s="696"/>
      <c r="AE4" s="696"/>
      <c r="AF4" s="696"/>
      <c r="AG4" s="696"/>
      <c r="AH4" s="697" t="s">
        <v>636</v>
      </c>
      <c r="AI4" s="698"/>
      <c r="AJ4" s="698"/>
      <c r="AK4" s="698"/>
      <c r="AL4" s="699" t="s">
        <v>636</v>
      </c>
      <c r="AM4" s="700"/>
      <c r="AN4" s="700"/>
      <c r="AO4" s="701"/>
      <c r="AP4" s="702" t="s">
        <v>636</v>
      </c>
      <c r="AQ4" s="702"/>
      <c r="AR4" s="702"/>
      <c r="AS4" s="702"/>
      <c r="AT4" s="702"/>
      <c r="AU4" s="702"/>
      <c r="AV4" s="702"/>
      <c r="AW4" s="702"/>
      <c r="AX4" s="702"/>
      <c r="AY4">
        <f>$AY$2</f>
        <v>1</v>
      </c>
    </row>
    <row r="5" spans="1:51" x14ac:dyDescent="0.15">
      <c r="A5" s="37"/>
      <c r="B5" s="37"/>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1" x14ac:dyDescent="0.15">
      <c r="A6" s="9"/>
      <c r="B6" s="45" t="s">
        <v>216</v>
      </c>
      <c r="C6" s="49"/>
      <c r="D6" s="49"/>
      <c r="E6" s="49"/>
      <c r="F6" s="49"/>
      <c r="G6" s="49"/>
      <c r="H6" s="49"/>
      <c r="I6" s="49"/>
      <c r="J6" s="49"/>
      <c r="K6" s="49"/>
      <c r="L6" s="49"/>
      <c r="M6" s="49"/>
      <c r="N6" s="49"/>
      <c r="O6" s="49"/>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P6" s="54"/>
      <c r="AQ6" s="54"/>
      <c r="AR6" s="54"/>
      <c r="AS6" s="54"/>
      <c r="AT6" s="54"/>
      <c r="AU6" s="54"/>
      <c r="AV6" s="54"/>
      <c r="AW6" s="54"/>
      <c r="AX6" s="54"/>
      <c r="AY6">
        <f>$AY$5</f>
        <v>1</v>
      </c>
    </row>
    <row r="7" spans="1:51" customFormat="1" ht="59.25" customHeight="1" x14ac:dyDescent="0.15">
      <c r="A7" s="679"/>
      <c r="B7" s="679"/>
      <c r="C7" s="679" t="s">
        <v>24</v>
      </c>
      <c r="D7" s="679"/>
      <c r="E7" s="679"/>
      <c r="F7" s="679"/>
      <c r="G7" s="679"/>
      <c r="H7" s="679"/>
      <c r="I7" s="679"/>
      <c r="J7" s="758" t="s">
        <v>196</v>
      </c>
      <c r="K7" s="759"/>
      <c r="L7" s="759"/>
      <c r="M7" s="759"/>
      <c r="N7" s="759"/>
      <c r="O7" s="759"/>
      <c r="P7" s="377" t="s">
        <v>25</v>
      </c>
      <c r="Q7" s="377"/>
      <c r="R7" s="377"/>
      <c r="S7" s="377"/>
      <c r="T7" s="377"/>
      <c r="U7" s="377"/>
      <c r="V7" s="377"/>
      <c r="W7" s="377"/>
      <c r="X7" s="377"/>
      <c r="Y7" s="681" t="s">
        <v>229</v>
      </c>
      <c r="Z7" s="682"/>
      <c r="AA7" s="682"/>
      <c r="AB7" s="682"/>
      <c r="AC7" s="758" t="s">
        <v>223</v>
      </c>
      <c r="AD7" s="758"/>
      <c r="AE7" s="758"/>
      <c r="AF7" s="758"/>
      <c r="AG7" s="758"/>
      <c r="AH7" s="681" t="s">
        <v>189</v>
      </c>
      <c r="AI7" s="679"/>
      <c r="AJ7" s="679"/>
      <c r="AK7" s="679"/>
      <c r="AL7" s="679" t="s">
        <v>19</v>
      </c>
      <c r="AM7" s="679"/>
      <c r="AN7" s="679"/>
      <c r="AO7" s="683"/>
      <c r="AP7" s="760" t="s">
        <v>197</v>
      </c>
      <c r="AQ7" s="760"/>
      <c r="AR7" s="760"/>
      <c r="AS7" s="760"/>
      <c r="AT7" s="760"/>
      <c r="AU7" s="760"/>
      <c r="AV7" s="760"/>
      <c r="AW7" s="760"/>
      <c r="AX7" s="760"/>
      <c r="AY7">
        <f>$AY$5</f>
        <v>1</v>
      </c>
    </row>
    <row r="8" spans="1:51" ht="50.1" customHeight="1" x14ac:dyDescent="0.15">
      <c r="A8" s="756">
        <v>1</v>
      </c>
      <c r="B8" s="756">
        <v>1</v>
      </c>
      <c r="C8" s="761" t="s">
        <v>733</v>
      </c>
      <c r="D8" s="766"/>
      <c r="E8" s="766"/>
      <c r="F8" s="766"/>
      <c r="G8" s="766"/>
      <c r="H8" s="766"/>
      <c r="I8" s="767"/>
      <c r="J8" s="688">
        <v>4180001031246</v>
      </c>
      <c r="K8" s="689"/>
      <c r="L8" s="689"/>
      <c r="M8" s="689"/>
      <c r="N8" s="689"/>
      <c r="O8" s="689"/>
      <c r="P8" s="704" t="s">
        <v>702</v>
      </c>
      <c r="Q8" s="704"/>
      <c r="R8" s="704"/>
      <c r="S8" s="704"/>
      <c r="T8" s="704"/>
      <c r="U8" s="704"/>
      <c r="V8" s="704"/>
      <c r="W8" s="704"/>
      <c r="X8" s="704"/>
      <c r="Y8" s="692">
        <v>38</v>
      </c>
      <c r="Z8" s="693"/>
      <c r="AA8" s="693"/>
      <c r="AB8" s="694"/>
      <c r="AC8" s="757" t="s">
        <v>240</v>
      </c>
      <c r="AD8" s="757"/>
      <c r="AE8" s="757"/>
      <c r="AF8" s="757"/>
      <c r="AG8" s="757"/>
      <c r="AH8" s="764">
        <v>1</v>
      </c>
      <c r="AI8" s="765"/>
      <c r="AJ8" s="765"/>
      <c r="AK8" s="765"/>
      <c r="AL8" s="699" t="s">
        <v>270</v>
      </c>
      <c r="AM8" s="700"/>
      <c r="AN8" s="700"/>
      <c r="AO8" s="701"/>
      <c r="AP8" s="702" t="s">
        <v>679</v>
      </c>
      <c r="AQ8" s="702"/>
      <c r="AR8" s="702"/>
      <c r="AS8" s="702"/>
      <c r="AT8" s="702"/>
      <c r="AU8" s="702"/>
      <c r="AV8" s="702"/>
      <c r="AW8" s="702"/>
      <c r="AX8" s="702"/>
      <c r="AY8">
        <f>$AY$5</f>
        <v>1</v>
      </c>
    </row>
    <row r="9" spans="1:51" x14ac:dyDescent="0.15">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1" x14ac:dyDescent="0.15">
      <c r="A10" s="9"/>
      <c r="B10" s="45" t="s">
        <v>174</v>
      </c>
      <c r="C10" s="49"/>
      <c r="D10" s="49"/>
      <c r="E10" s="49"/>
      <c r="F10" s="49"/>
      <c r="G10" s="49"/>
      <c r="H10" s="49"/>
      <c r="I10" s="49"/>
      <c r="J10" s="49"/>
      <c r="K10" s="49"/>
      <c r="L10" s="49"/>
      <c r="M10" s="49"/>
      <c r="N10" s="49"/>
      <c r="O10" s="49"/>
      <c r="P10" s="54"/>
      <c r="Q10" s="54"/>
      <c r="R10" s="54"/>
      <c r="S10" s="54"/>
      <c r="T10" s="54"/>
      <c r="U10" s="54"/>
      <c r="V10" s="54"/>
      <c r="W10" s="54"/>
      <c r="X10" s="54"/>
      <c r="Y10" s="55"/>
      <c r="Z10" s="55"/>
      <c r="AA10" s="55"/>
      <c r="AB10" s="55"/>
      <c r="AC10" s="55"/>
      <c r="AD10" s="55"/>
      <c r="AE10" s="55"/>
      <c r="AF10" s="55"/>
      <c r="AG10" s="55"/>
      <c r="AH10" s="55"/>
      <c r="AI10" s="55"/>
      <c r="AJ10" s="55"/>
      <c r="AK10" s="55"/>
      <c r="AL10" s="55"/>
      <c r="AM10" s="55"/>
      <c r="AN10" s="55"/>
      <c r="AO10" s="55"/>
      <c r="AP10" s="54"/>
      <c r="AQ10" s="54"/>
      <c r="AR10" s="54"/>
      <c r="AS10" s="54"/>
      <c r="AT10" s="54"/>
      <c r="AU10" s="54"/>
      <c r="AV10" s="54"/>
      <c r="AW10" s="54"/>
      <c r="AX10" s="54"/>
      <c r="AY10" s="34">
        <f>$AY$9</f>
        <v>1</v>
      </c>
    </row>
    <row r="11" spans="1:51" customFormat="1" ht="59.25" customHeight="1" x14ac:dyDescent="0.15">
      <c r="A11" s="679"/>
      <c r="B11" s="679"/>
      <c r="C11" s="679" t="s">
        <v>24</v>
      </c>
      <c r="D11" s="679"/>
      <c r="E11" s="679"/>
      <c r="F11" s="679"/>
      <c r="G11" s="679"/>
      <c r="H11" s="679"/>
      <c r="I11" s="679"/>
      <c r="J11" s="758" t="s">
        <v>196</v>
      </c>
      <c r="K11" s="759"/>
      <c r="L11" s="759"/>
      <c r="M11" s="759"/>
      <c r="N11" s="759"/>
      <c r="O11" s="759"/>
      <c r="P11" s="377" t="s">
        <v>25</v>
      </c>
      <c r="Q11" s="377"/>
      <c r="R11" s="377"/>
      <c r="S11" s="377"/>
      <c r="T11" s="377"/>
      <c r="U11" s="377"/>
      <c r="V11" s="377"/>
      <c r="W11" s="377"/>
      <c r="X11" s="377"/>
      <c r="Y11" s="681" t="s">
        <v>229</v>
      </c>
      <c r="Z11" s="682"/>
      <c r="AA11" s="682"/>
      <c r="AB11" s="682"/>
      <c r="AC11" s="758" t="s">
        <v>223</v>
      </c>
      <c r="AD11" s="758"/>
      <c r="AE11" s="758"/>
      <c r="AF11" s="758"/>
      <c r="AG11" s="758"/>
      <c r="AH11" s="681" t="s">
        <v>189</v>
      </c>
      <c r="AI11" s="679"/>
      <c r="AJ11" s="679"/>
      <c r="AK11" s="679"/>
      <c r="AL11" s="679" t="s">
        <v>19</v>
      </c>
      <c r="AM11" s="679"/>
      <c r="AN11" s="679"/>
      <c r="AO11" s="683"/>
      <c r="AP11" s="760" t="s">
        <v>197</v>
      </c>
      <c r="AQ11" s="760"/>
      <c r="AR11" s="760"/>
      <c r="AS11" s="760"/>
      <c r="AT11" s="760"/>
      <c r="AU11" s="760"/>
      <c r="AV11" s="760"/>
      <c r="AW11" s="760"/>
      <c r="AX11" s="760"/>
      <c r="AY11" s="34">
        <f>$AY$9</f>
        <v>1</v>
      </c>
    </row>
    <row r="12" spans="1:51" ht="50.1" customHeight="1" x14ac:dyDescent="0.15">
      <c r="A12" s="756">
        <v>1</v>
      </c>
      <c r="B12" s="756">
        <v>1</v>
      </c>
      <c r="C12" s="761" t="s">
        <v>739</v>
      </c>
      <c r="D12" s="762"/>
      <c r="E12" s="762"/>
      <c r="F12" s="762"/>
      <c r="G12" s="762"/>
      <c r="H12" s="762"/>
      <c r="I12" s="763"/>
      <c r="J12" s="688">
        <v>5013201004656</v>
      </c>
      <c r="K12" s="689"/>
      <c r="L12" s="689"/>
      <c r="M12" s="689"/>
      <c r="N12" s="689"/>
      <c r="O12" s="689"/>
      <c r="P12" s="704" t="s">
        <v>703</v>
      </c>
      <c r="Q12" s="704"/>
      <c r="R12" s="704"/>
      <c r="S12" s="704"/>
      <c r="T12" s="704"/>
      <c r="U12" s="704"/>
      <c r="V12" s="704"/>
      <c r="W12" s="704"/>
      <c r="X12" s="704"/>
      <c r="Y12" s="692">
        <v>7</v>
      </c>
      <c r="Z12" s="693"/>
      <c r="AA12" s="693"/>
      <c r="AB12" s="694"/>
      <c r="AC12" s="757" t="s">
        <v>244</v>
      </c>
      <c r="AD12" s="757"/>
      <c r="AE12" s="757"/>
      <c r="AF12" s="757"/>
      <c r="AG12" s="757"/>
      <c r="AH12" s="764">
        <v>1</v>
      </c>
      <c r="AI12" s="765"/>
      <c r="AJ12" s="765"/>
      <c r="AK12" s="765"/>
      <c r="AL12" s="699" t="s">
        <v>270</v>
      </c>
      <c r="AM12" s="700"/>
      <c r="AN12" s="700"/>
      <c r="AO12" s="701"/>
      <c r="AP12" s="702" t="s">
        <v>679</v>
      </c>
      <c r="AQ12" s="702"/>
      <c r="AR12" s="702"/>
      <c r="AS12" s="702"/>
      <c r="AT12" s="702"/>
      <c r="AU12" s="702"/>
      <c r="AV12" s="702"/>
      <c r="AW12" s="702"/>
      <c r="AX12" s="702"/>
      <c r="AY12" s="34">
        <f>$AY$9</f>
        <v>1</v>
      </c>
    </row>
    <row r="13" spans="1:51" x14ac:dyDescent="0.15">
      <c r="P13" s="62"/>
      <c r="Q13" s="62"/>
      <c r="R13" s="62"/>
      <c r="S13" s="62"/>
      <c r="T13" s="62"/>
      <c r="U13" s="62"/>
      <c r="V13" s="62"/>
      <c r="W13" s="62"/>
      <c r="X13" s="62"/>
      <c r="Y13" s="63"/>
      <c r="Z13" s="63"/>
      <c r="AA13" s="63"/>
      <c r="AB13" s="63"/>
      <c r="AC13" s="63"/>
      <c r="AD13" s="63"/>
      <c r="AE13" s="63"/>
      <c r="AF13" s="63"/>
      <c r="AG13" s="63"/>
      <c r="AH13" s="63"/>
      <c r="AI13" s="63"/>
      <c r="AJ13" s="63"/>
      <c r="AK13" s="63"/>
      <c r="AL13" s="63"/>
      <c r="AM13" s="63"/>
      <c r="AN13" s="63"/>
      <c r="AO13" s="63"/>
      <c r="AY13">
        <f>COUNTA($C$16)</f>
        <v>1</v>
      </c>
    </row>
    <row r="14" spans="1:51" x14ac:dyDescent="0.15">
      <c r="A14" s="9"/>
      <c r="B14" s="45" t="s">
        <v>175</v>
      </c>
      <c r="C14" s="49"/>
      <c r="D14" s="49"/>
      <c r="E14" s="49"/>
      <c r="F14" s="49"/>
      <c r="G14" s="49"/>
      <c r="H14" s="49"/>
      <c r="I14" s="49"/>
      <c r="J14" s="49"/>
      <c r="K14" s="49"/>
      <c r="L14" s="49"/>
      <c r="M14" s="49"/>
      <c r="N14" s="49"/>
      <c r="O14" s="49"/>
      <c r="P14" s="54"/>
      <c r="Q14" s="54"/>
      <c r="R14" s="54"/>
      <c r="S14" s="54"/>
      <c r="T14" s="54"/>
      <c r="U14" s="54"/>
      <c r="V14" s="54"/>
      <c r="W14" s="54"/>
      <c r="X14" s="54"/>
      <c r="Y14" s="55"/>
      <c r="Z14" s="55"/>
      <c r="AA14" s="55"/>
      <c r="AB14" s="55"/>
      <c r="AC14" s="55"/>
      <c r="AD14" s="55"/>
      <c r="AE14" s="55"/>
      <c r="AF14" s="55"/>
      <c r="AG14" s="55"/>
      <c r="AH14" s="55"/>
      <c r="AI14" s="55"/>
      <c r="AJ14" s="55"/>
      <c r="AK14" s="55"/>
      <c r="AL14" s="55"/>
      <c r="AM14" s="55"/>
      <c r="AN14" s="55"/>
      <c r="AO14" s="55"/>
      <c r="AP14" s="54"/>
      <c r="AQ14" s="54"/>
      <c r="AR14" s="54"/>
      <c r="AS14" s="54"/>
      <c r="AT14" s="54"/>
      <c r="AU14" s="54"/>
      <c r="AV14" s="54"/>
      <c r="AW14" s="54"/>
      <c r="AX14" s="54"/>
      <c r="AY14" s="34">
        <f>$AY$13</f>
        <v>1</v>
      </c>
    </row>
    <row r="15" spans="1:51" customFormat="1" ht="59.25" customHeight="1" x14ac:dyDescent="0.15">
      <c r="A15" s="679"/>
      <c r="B15" s="679"/>
      <c r="C15" s="679" t="s">
        <v>24</v>
      </c>
      <c r="D15" s="679"/>
      <c r="E15" s="679"/>
      <c r="F15" s="679"/>
      <c r="G15" s="679"/>
      <c r="H15" s="679"/>
      <c r="I15" s="679"/>
      <c r="J15" s="758" t="s">
        <v>196</v>
      </c>
      <c r="K15" s="759"/>
      <c r="L15" s="759"/>
      <c r="M15" s="759"/>
      <c r="N15" s="759"/>
      <c r="O15" s="759"/>
      <c r="P15" s="377" t="s">
        <v>25</v>
      </c>
      <c r="Q15" s="377"/>
      <c r="R15" s="377"/>
      <c r="S15" s="377"/>
      <c r="T15" s="377"/>
      <c r="U15" s="377"/>
      <c r="V15" s="377"/>
      <c r="W15" s="377"/>
      <c r="X15" s="377"/>
      <c r="Y15" s="681" t="s">
        <v>229</v>
      </c>
      <c r="Z15" s="682"/>
      <c r="AA15" s="682"/>
      <c r="AB15" s="682"/>
      <c r="AC15" s="758" t="s">
        <v>223</v>
      </c>
      <c r="AD15" s="758"/>
      <c r="AE15" s="758"/>
      <c r="AF15" s="758"/>
      <c r="AG15" s="758"/>
      <c r="AH15" s="681" t="s">
        <v>189</v>
      </c>
      <c r="AI15" s="679"/>
      <c r="AJ15" s="679"/>
      <c r="AK15" s="679"/>
      <c r="AL15" s="679" t="s">
        <v>19</v>
      </c>
      <c r="AM15" s="679"/>
      <c r="AN15" s="679"/>
      <c r="AO15" s="683"/>
      <c r="AP15" s="760" t="s">
        <v>197</v>
      </c>
      <c r="AQ15" s="760"/>
      <c r="AR15" s="760"/>
      <c r="AS15" s="760"/>
      <c r="AT15" s="760"/>
      <c r="AU15" s="760"/>
      <c r="AV15" s="760"/>
      <c r="AW15" s="760"/>
      <c r="AX15" s="760"/>
      <c r="AY15" s="34">
        <f>$AY$13</f>
        <v>1</v>
      </c>
    </row>
    <row r="16" spans="1:51" ht="50.1" customHeight="1" x14ac:dyDescent="0.15">
      <c r="A16" s="756">
        <v>1</v>
      </c>
      <c r="B16" s="756">
        <v>1</v>
      </c>
      <c r="C16" s="761" t="s">
        <v>738</v>
      </c>
      <c r="D16" s="762"/>
      <c r="E16" s="762"/>
      <c r="F16" s="762"/>
      <c r="G16" s="762"/>
      <c r="H16" s="762"/>
      <c r="I16" s="763"/>
      <c r="J16" s="688">
        <v>5013201004656</v>
      </c>
      <c r="K16" s="689"/>
      <c r="L16" s="689"/>
      <c r="M16" s="689"/>
      <c r="N16" s="689"/>
      <c r="O16" s="689"/>
      <c r="P16" s="704" t="s">
        <v>704</v>
      </c>
      <c r="Q16" s="704"/>
      <c r="R16" s="704"/>
      <c r="S16" s="704"/>
      <c r="T16" s="704"/>
      <c r="U16" s="704"/>
      <c r="V16" s="704"/>
      <c r="W16" s="704"/>
      <c r="X16" s="704"/>
      <c r="Y16" s="692">
        <v>3</v>
      </c>
      <c r="Z16" s="693"/>
      <c r="AA16" s="693"/>
      <c r="AB16" s="694"/>
      <c r="AC16" s="757" t="s">
        <v>244</v>
      </c>
      <c r="AD16" s="757"/>
      <c r="AE16" s="757"/>
      <c r="AF16" s="757"/>
      <c r="AG16" s="757"/>
      <c r="AH16" s="764">
        <v>1</v>
      </c>
      <c r="AI16" s="765"/>
      <c r="AJ16" s="765"/>
      <c r="AK16" s="765"/>
      <c r="AL16" s="699" t="s">
        <v>270</v>
      </c>
      <c r="AM16" s="700"/>
      <c r="AN16" s="700"/>
      <c r="AO16" s="701"/>
      <c r="AP16" s="702" t="s">
        <v>679</v>
      </c>
      <c r="AQ16" s="702"/>
      <c r="AR16" s="702"/>
      <c r="AS16" s="702"/>
      <c r="AT16" s="702"/>
      <c r="AU16" s="702"/>
      <c r="AV16" s="702"/>
      <c r="AW16" s="702"/>
      <c r="AX16" s="702"/>
      <c r="AY16" s="34">
        <f>$AY$13</f>
        <v>1</v>
      </c>
    </row>
    <row r="17" spans="1:51" x14ac:dyDescent="0.15">
      <c r="P17" s="62"/>
      <c r="Q17" s="62"/>
      <c r="R17" s="62"/>
      <c r="S17" s="62"/>
      <c r="T17" s="62"/>
      <c r="U17" s="62"/>
      <c r="V17" s="62"/>
      <c r="W17" s="62"/>
      <c r="X17" s="62"/>
      <c r="Y17" s="63"/>
      <c r="Z17" s="63"/>
      <c r="AA17" s="63"/>
      <c r="AB17" s="63"/>
      <c r="AC17" s="63"/>
      <c r="AD17" s="63"/>
      <c r="AE17" s="63"/>
      <c r="AF17" s="63"/>
      <c r="AG17" s="63"/>
      <c r="AH17" s="63"/>
      <c r="AI17" s="63"/>
      <c r="AJ17" s="63"/>
      <c r="AK17" s="63"/>
      <c r="AL17" s="63"/>
      <c r="AM17" s="63"/>
      <c r="AN17" s="63"/>
      <c r="AO17" s="63"/>
      <c r="AY17">
        <f>COUNTA($C$20)</f>
        <v>1</v>
      </c>
    </row>
    <row r="18" spans="1:51" x14ac:dyDescent="0.15">
      <c r="A18" s="9"/>
      <c r="B18" s="45" t="s">
        <v>176</v>
      </c>
      <c r="C18" s="49"/>
      <c r="D18" s="49"/>
      <c r="E18" s="49"/>
      <c r="F18" s="49"/>
      <c r="G18" s="49"/>
      <c r="H18" s="49"/>
      <c r="I18" s="49"/>
      <c r="J18" s="49"/>
      <c r="K18" s="49"/>
      <c r="L18" s="49"/>
      <c r="M18" s="49"/>
      <c r="N18" s="49"/>
      <c r="O18" s="49"/>
      <c r="P18" s="54"/>
      <c r="Q18" s="54"/>
      <c r="R18" s="54"/>
      <c r="S18" s="54"/>
      <c r="T18" s="54"/>
      <c r="U18" s="54"/>
      <c r="V18" s="54"/>
      <c r="W18" s="54"/>
      <c r="X18" s="54"/>
      <c r="Y18" s="55"/>
      <c r="Z18" s="55"/>
      <c r="AA18" s="55"/>
      <c r="AB18" s="55"/>
      <c r="AC18" s="55"/>
      <c r="AD18" s="55"/>
      <c r="AE18" s="55"/>
      <c r="AF18" s="55"/>
      <c r="AG18" s="55"/>
      <c r="AH18" s="55"/>
      <c r="AI18" s="55"/>
      <c r="AJ18" s="55"/>
      <c r="AK18" s="55"/>
      <c r="AL18" s="55"/>
      <c r="AM18" s="55"/>
      <c r="AN18" s="55"/>
      <c r="AO18" s="55"/>
      <c r="AP18" s="54"/>
      <c r="AQ18" s="54"/>
      <c r="AR18" s="54"/>
      <c r="AS18" s="54"/>
      <c r="AT18" s="54"/>
      <c r="AU18" s="54"/>
      <c r="AV18" s="54"/>
      <c r="AW18" s="54"/>
      <c r="AX18" s="54"/>
      <c r="AY18" s="34">
        <f>$AY$17</f>
        <v>1</v>
      </c>
    </row>
    <row r="19" spans="1:51" customFormat="1" ht="59.25" customHeight="1" x14ac:dyDescent="0.15">
      <c r="A19" s="679"/>
      <c r="B19" s="679"/>
      <c r="C19" s="679" t="s">
        <v>24</v>
      </c>
      <c r="D19" s="679"/>
      <c r="E19" s="679"/>
      <c r="F19" s="679"/>
      <c r="G19" s="679"/>
      <c r="H19" s="679"/>
      <c r="I19" s="679"/>
      <c r="J19" s="758" t="s">
        <v>196</v>
      </c>
      <c r="K19" s="759"/>
      <c r="L19" s="759"/>
      <c r="M19" s="759"/>
      <c r="N19" s="759"/>
      <c r="O19" s="759"/>
      <c r="P19" s="377" t="s">
        <v>25</v>
      </c>
      <c r="Q19" s="377"/>
      <c r="R19" s="377"/>
      <c r="S19" s="377"/>
      <c r="T19" s="377"/>
      <c r="U19" s="377"/>
      <c r="V19" s="377"/>
      <c r="W19" s="377"/>
      <c r="X19" s="377"/>
      <c r="Y19" s="681" t="s">
        <v>229</v>
      </c>
      <c r="Z19" s="682"/>
      <c r="AA19" s="682"/>
      <c r="AB19" s="682"/>
      <c r="AC19" s="758" t="s">
        <v>223</v>
      </c>
      <c r="AD19" s="758"/>
      <c r="AE19" s="758"/>
      <c r="AF19" s="758"/>
      <c r="AG19" s="758"/>
      <c r="AH19" s="681" t="s">
        <v>189</v>
      </c>
      <c r="AI19" s="679"/>
      <c r="AJ19" s="679"/>
      <c r="AK19" s="679"/>
      <c r="AL19" s="679" t="s">
        <v>19</v>
      </c>
      <c r="AM19" s="679"/>
      <c r="AN19" s="679"/>
      <c r="AO19" s="683"/>
      <c r="AP19" s="760" t="s">
        <v>197</v>
      </c>
      <c r="AQ19" s="760"/>
      <c r="AR19" s="760"/>
      <c r="AS19" s="760"/>
      <c r="AT19" s="760"/>
      <c r="AU19" s="760"/>
      <c r="AV19" s="760"/>
      <c r="AW19" s="760"/>
      <c r="AX19" s="760"/>
      <c r="AY19" s="34">
        <f>$AY$17</f>
        <v>1</v>
      </c>
    </row>
    <row r="20" spans="1:51" ht="50.1" customHeight="1" x14ac:dyDescent="0.15">
      <c r="A20" s="756">
        <v>1</v>
      </c>
      <c r="B20" s="756">
        <v>1</v>
      </c>
      <c r="C20" s="686" t="s">
        <v>734</v>
      </c>
      <c r="D20" s="687"/>
      <c r="E20" s="687"/>
      <c r="F20" s="687"/>
      <c r="G20" s="687"/>
      <c r="H20" s="687"/>
      <c r="I20" s="687"/>
      <c r="J20" s="688">
        <v>3360001008895</v>
      </c>
      <c r="K20" s="689"/>
      <c r="L20" s="689"/>
      <c r="M20" s="689"/>
      <c r="N20" s="689"/>
      <c r="O20" s="689"/>
      <c r="P20" s="703" t="s">
        <v>715</v>
      </c>
      <c r="Q20" s="704"/>
      <c r="R20" s="704"/>
      <c r="S20" s="704"/>
      <c r="T20" s="704"/>
      <c r="U20" s="704"/>
      <c r="V20" s="704"/>
      <c r="W20" s="704"/>
      <c r="X20" s="704"/>
      <c r="Y20" s="692">
        <v>5</v>
      </c>
      <c r="Z20" s="693"/>
      <c r="AA20" s="693"/>
      <c r="AB20" s="694"/>
      <c r="AC20" s="757" t="s">
        <v>76</v>
      </c>
      <c r="AD20" s="757"/>
      <c r="AE20" s="757"/>
      <c r="AF20" s="757"/>
      <c r="AG20" s="757"/>
      <c r="AH20" s="699" t="s">
        <v>270</v>
      </c>
      <c r="AI20" s="700"/>
      <c r="AJ20" s="700"/>
      <c r="AK20" s="701"/>
      <c r="AL20" s="699" t="s">
        <v>270</v>
      </c>
      <c r="AM20" s="700"/>
      <c r="AN20" s="700"/>
      <c r="AO20" s="701"/>
      <c r="AP20" s="702" t="s">
        <v>270</v>
      </c>
      <c r="AQ20" s="702"/>
      <c r="AR20" s="702"/>
      <c r="AS20" s="702"/>
      <c r="AT20" s="702"/>
      <c r="AU20" s="702"/>
      <c r="AV20" s="702"/>
      <c r="AW20" s="702"/>
      <c r="AX20" s="702"/>
      <c r="AY20" s="34">
        <f>$AY$17</f>
        <v>1</v>
      </c>
    </row>
    <row r="21" spans="1:51" x14ac:dyDescent="0.15">
      <c r="P21" s="62"/>
      <c r="Q21" s="62"/>
      <c r="R21" s="62"/>
      <c r="S21" s="62"/>
      <c r="T21" s="62"/>
      <c r="U21" s="62"/>
      <c r="V21" s="62"/>
      <c r="W21" s="62"/>
      <c r="X21" s="62"/>
      <c r="Y21" s="63"/>
      <c r="Z21" s="63"/>
      <c r="AA21" s="63"/>
      <c r="AB21" s="63"/>
      <c r="AC21" s="63"/>
      <c r="AD21" s="63"/>
      <c r="AE21" s="63"/>
      <c r="AF21" s="63"/>
      <c r="AG21" s="63"/>
      <c r="AH21" s="63"/>
      <c r="AI21" s="63"/>
      <c r="AJ21" s="63"/>
      <c r="AK21" s="63"/>
      <c r="AL21" s="63"/>
      <c r="AM21" s="63"/>
      <c r="AN21" s="63"/>
      <c r="AO21" s="63"/>
      <c r="AY21">
        <f>COUNTA($C$24)</f>
        <v>1</v>
      </c>
    </row>
    <row r="22" spans="1:51" x14ac:dyDescent="0.15">
      <c r="A22" s="9"/>
      <c r="B22" s="45" t="s">
        <v>177</v>
      </c>
      <c r="C22" s="49"/>
      <c r="D22" s="49"/>
      <c r="E22" s="49"/>
      <c r="F22" s="49"/>
      <c r="G22" s="49"/>
      <c r="H22" s="49"/>
      <c r="I22" s="49"/>
      <c r="J22" s="49"/>
      <c r="K22" s="49"/>
      <c r="L22" s="49"/>
      <c r="M22" s="49"/>
      <c r="N22" s="49"/>
      <c r="O22" s="49"/>
      <c r="P22" s="54"/>
      <c r="Q22" s="54"/>
      <c r="R22" s="54"/>
      <c r="S22" s="54"/>
      <c r="T22" s="54"/>
      <c r="U22" s="54"/>
      <c r="V22" s="54"/>
      <c r="W22" s="54"/>
      <c r="X22" s="54"/>
      <c r="Y22" s="55"/>
      <c r="Z22" s="55"/>
      <c r="AA22" s="55"/>
      <c r="AB22" s="55"/>
      <c r="AC22" s="55"/>
      <c r="AD22" s="55"/>
      <c r="AE22" s="55"/>
      <c r="AF22" s="55"/>
      <c r="AG22" s="55"/>
      <c r="AH22" s="55"/>
      <c r="AI22" s="55"/>
      <c r="AJ22" s="55"/>
      <c r="AK22" s="55"/>
      <c r="AL22" s="55"/>
      <c r="AM22" s="55"/>
      <c r="AN22" s="55"/>
      <c r="AO22" s="55"/>
      <c r="AP22" s="54"/>
      <c r="AQ22" s="54"/>
      <c r="AR22" s="54"/>
      <c r="AS22" s="54"/>
      <c r="AT22" s="54"/>
      <c r="AU22" s="54"/>
      <c r="AV22" s="54"/>
      <c r="AW22" s="54"/>
      <c r="AX22" s="54"/>
      <c r="AY22" s="34">
        <f>$AY$21</f>
        <v>1</v>
      </c>
    </row>
    <row r="23" spans="1:51" customFormat="1" ht="59.25" customHeight="1" x14ac:dyDescent="0.15">
      <c r="A23" s="679"/>
      <c r="B23" s="679"/>
      <c r="C23" s="679" t="s">
        <v>24</v>
      </c>
      <c r="D23" s="679"/>
      <c r="E23" s="679"/>
      <c r="F23" s="679"/>
      <c r="G23" s="679"/>
      <c r="H23" s="679"/>
      <c r="I23" s="679"/>
      <c r="J23" s="758" t="s">
        <v>196</v>
      </c>
      <c r="K23" s="759"/>
      <c r="L23" s="759"/>
      <c r="M23" s="759"/>
      <c r="N23" s="759"/>
      <c r="O23" s="759"/>
      <c r="P23" s="377" t="s">
        <v>25</v>
      </c>
      <c r="Q23" s="377"/>
      <c r="R23" s="377"/>
      <c r="S23" s="377"/>
      <c r="T23" s="377"/>
      <c r="U23" s="377"/>
      <c r="V23" s="377"/>
      <c r="W23" s="377"/>
      <c r="X23" s="377"/>
      <c r="Y23" s="681" t="s">
        <v>229</v>
      </c>
      <c r="Z23" s="682"/>
      <c r="AA23" s="682"/>
      <c r="AB23" s="682"/>
      <c r="AC23" s="758" t="s">
        <v>223</v>
      </c>
      <c r="AD23" s="758"/>
      <c r="AE23" s="758"/>
      <c r="AF23" s="758"/>
      <c r="AG23" s="758"/>
      <c r="AH23" s="681" t="s">
        <v>189</v>
      </c>
      <c r="AI23" s="679"/>
      <c r="AJ23" s="679"/>
      <c r="AK23" s="679"/>
      <c r="AL23" s="679" t="s">
        <v>19</v>
      </c>
      <c r="AM23" s="679"/>
      <c r="AN23" s="679"/>
      <c r="AO23" s="683"/>
      <c r="AP23" s="760" t="s">
        <v>197</v>
      </c>
      <c r="AQ23" s="760"/>
      <c r="AR23" s="760"/>
      <c r="AS23" s="760"/>
      <c r="AT23" s="760"/>
      <c r="AU23" s="760"/>
      <c r="AV23" s="760"/>
      <c r="AW23" s="760"/>
      <c r="AX23" s="760"/>
      <c r="AY23" s="34">
        <f>$AY$21</f>
        <v>1</v>
      </c>
    </row>
    <row r="24" spans="1:51" ht="50.1" customHeight="1" x14ac:dyDescent="0.15">
      <c r="A24" s="756">
        <v>1</v>
      </c>
      <c r="B24" s="756">
        <v>1</v>
      </c>
      <c r="C24" s="686" t="s">
        <v>735</v>
      </c>
      <c r="D24" s="687"/>
      <c r="E24" s="687"/>
      <c r="F24" s="687"/>
      <c r="G24" s="687"/>
      <c r="H24" s="687"/>
      <c r="I24" s="687"/>
      <c r="J24" s="688">
        <v>8120001098329</v>
      </c>
      <c r="K24" s="689"/>
      <c r="L24" s="689"/>
      <c r="M24" s="689"/>
      <c r="N24" s="689"/>
      <c r="O24" s="689"/>
      <c r="P24" s="690" t="s">
        <v>716</v>
      </c>
      <c r="Q24" s="691"/>
      <c r="R24" s="691"/>
      <c r="S24" s="691"/>
      <c r="T24" s="691"/>
      <c r="U24" s="691"/>
      <c r="V24" s="691"/>
      <c r="W24" s="691"/>
      <c r="X24" s="691"/>
      <c r="Y24" s="692">
        <v>4</v>
      </c>
      <c r="Z24" s="693"/>
      <c r="AA24" s="693"/>
      <c r="AB24" s="694"/>
      <c r="AC24" s="757" t="s">
        <v>76</v>
      </c>
      <c r="AD24" s="757"/>
      <c r="AE24" s="757"/>
      <c r="AF24" s="757"/>
      <c r="AG24" s="757"/>
      <c r="AH24" s="699" t="s">
        <v>270</v>
      </c>
      <c r="AI24" s="700"/>
      <c r="AJ24" s="700"/>
      <c r="AK24" s="701"/>
      <c r="AL24" s="699" t="s">
        <v>270</v>
      </c>
      <c r="AM24" s="700"/>
      <c r="AN24" s="700"/>
      <c r="AO24" s="701"/>
      <c r="AP24" s="702" t="s">
        <v>270</v>
      </c>
      <c r="AQ24" s="702"/>
      <c r="AR24" s="702"/>
      <c r="AS24" s="702"/>
      <c r="AT24" s="702"/>
      <c r="AU24" s="702"/>
      <c r="AV24" s="702"/>
      <c r="AW24" s="702"/>
      <c r="AX24" s="702"/>
      <c r="AY24" s="34">
        <f>$AY$21</f>
        <v>1</v>
      </c>
    </row>
  </sheetData>
  <sheetProtection formatRows="0"/>
  <mergeCells count="108">
    <mergeCell ref="AP3:AX3"/>
    <mergeCell ref="AL12:AO12"/>
    <mergeCell ref="AP12:AX12"/>
    <mergeCell ref="AP19:AX19"/>
    <mergeCell ref="C23:I23"/>
    <mergeCell ref="J23:O23"/>
    <mergeCell ref="P23:X23"/>
    <mergeCell ref="Y23:AB23"/>
    <mergeCell ref="AC23:AG23"/>
    <mergeCell ref="AH23:AK23"/>
    <mergeCell ref="AL23:AO23"/>
    <mergeCell ref="AP23:AX23"/>
    <mergeCell ref="A3:B3"/>
    <mergeCell ref="A4:B4"/>
    <mergeCell ref="C3:I3"/>
    <mergeCell ref="J3:O3"/>
    <mergeCell ref="P3:X3"/>
    <mergeCell ref="Y3:AB3"/>
    <mergeCell ref="AC3:AG3"/>
    <mergeCell ref="AH3:AK3"/>
    <mergeCell ref="AL3:AO3"/>
    <mergeCell ref="AP8:AX8"/>
    <mergeCell ref="C4:I4"/>
    <mergeCell ref="J4:O4"/>
    <mergeCell ref="P4:X4"/>
    <mergeCell ref="Y4:AB4"/>
    <mergeCell ref="AC4:AG4"/>
    <mergeCell ref="AH4:AK4"/>
    <mergeCell ref="AL4:AO4"/>
    <mergeCell ref="AP4:AX4"/>
    <mergeCell ref="AP11:AX11"/>
    <mergeCell ref="C12:I12"/>
    <mergeCell ref="J12:O12"/>
    <mergeCell ref="P12:X12"/>
    <mergeCell ref="Y12:AB12"/>
    <mergeCell ref="AC12:AG12"/>
    <mergeCell ref="AH12:AK12"/>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12:B12"/>
    <mergeCell ref="A11:B11"/>
    <mergeCell ref="C11:I11"/>
    <mergeCell ref="J11:O11"/>
    <mergeCell ref="P11:X11"/>
    <mergeCell ref="Y11:AB11"/>
    <mergeCell ref="AC11:AG11"/>
    <mergeCell ref="AH11:AK11"/>
    <mergeCell ref="AL11:AO11"/>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24:B24"/>
    <mergeCell ref="A23:B23"/>
    <mergeCell ref="C24:I24"/>
    <mergeCell ref="J24:O24"/>
    <mergeCell ref="P24:X24"/>
    <mergeCell ref="Y24:AB24"/>
    <mergeCell ref="AC24:AG24"/>
    <mergeCell ref="AH24:AK24"/>
    <mergeCell ref="AL24:AO24"/>
  </mergeCells>
  <phoneticPr fontId="5"/>
  <conditionalFormatting sqref="Y12">
    <cfRule type="expression" dxfId="35" priority="253">
      <formula>IF(RIGHT(TEXT(Y12,"0.#"),1)=".",FALSE,TRUE)</formula>
    </cfRule>
    <cfRule type="expression" dxfId="34" priority="254">
      <formula>IF(RIGHT(TEXT(Y12,"0.#"),1)=".",TRUE,FALSE)</formula>
    </cfRule>
  </conditionalFormatting>
  <conditionalFormatting sqref="Y16">
    <cfRule type="expression" dxfId="33" priority="247">
      <formula>IF(RIGHT(TEXT(Y16,"0.#"),1)=".",FALSE,TRUE)</formula>
    </cfRule>
    <cfRule type="expression" dxfId="32" priority="248">
      <formula>IF(RIGHT(TEXT(Y16,"0.#"),1)=".",TRUE,FALSE)</formula>
    </cfRule>
  </conditionalFormatting>
  <conditionalFormatting sqref="Y24">
    <cfRule type="expression" dxfId="31" priority="235">
      <formula>IF(RIGHT(TEXT(Y24,"0.#"),1)=".",FALSE,TRUE)</formula>
    </cfRule>
    <cfRule type="expression" dxfId="30" priority="236">
      <formula>IF(RIGHT(TEXT(Y24,"0.#"),1)=".",TRUE,FALSE)</formula>
    </cfRule>
  </conditionalFormatting>
  <conditionalFormatting sqref="Y4">
    <cfRule type="expression" dxfId="29" priority="29">
      <formula>IF(RIGHT(TEXT(Y4,"0.#"),1)=".",FALSE,TRUE)</formula>
    </cfRule>
    <cfRule type="expression" dxfId="28" priority="30">
      <formula>IF(RIGHT(TEXT(Y4,"0.#"),1)=".",TRUE,FALSE)</formula>
    </cfRule>
  </conditionalFormatting>
  <conditionalFormatting sqref="AL4:AO4">
    <cfRule type="expression" dxfId="27" priority="25">
      <formula>IF(AND(AL4&gt;=0, RIGHT(TEXT(AL4,"0.#"),1)&lt;&gt;"."),TRUE,FALSE)</formula>
    </cfRule>
    <cfRule type="expression" dxfId="26" priority="26">
      <formula>IF(AND(AL4&gt;=0, RIGHT(TEXT(AL4,"0.#"),1)="."),TRUE,FALSE)</formula>
    </cfRule>
    <cfRule type="expression" dxfId="25" priority="27">
      <formula>IF(AND(AL4&lt;0, RIGHT(TEXT(AL4,"0.#"),1)&lt;&gt;"."),TRUE,FALSE)</formula>
    </cfRule>
    <cfRule type="expression" dxfId="24" priority="28">
      <formula>IF(AND(AL4&lt;0, RIGHT(TEXT(AL4,"0.#"),1)="."),TRUE,FALSE)</formula>
    </cfRule>
  </conditionalFormatting>
  <conditionalFormatting sqref="Y8">
    <cfRule type="expression" dxfId="23" priority="23">
      <formula>IF(RIGHT(TEXT(Y8,"0.#"),1)=".",FALSE,TRUE)</formula>
    </cfRule>
    <cfRule type="expression" dxfId="22" priority="24">
      <formula>IF(RIGHT(TEXT(Y8,"0.#"),1)=".",TRUE,FALSE)</formula>
    </cfRule>
  </conditionalFormatting>
  <conditionalFormatting sqref="AL8:AO8">
    <cfRule type="expression" dxfId="21" priority="19">
      <formula>IF(AND(AL8&gt;=0, RIGHT(TEXT(AL8,"0.#"),1)&lt;&gt;"."),TRUE,FALSE)</formula>
    </cfRule>
    <cfRule type="expression" dxfId="20" priority="20">
      <formula>IF(AND(AL8&gt;=0, RIGHT(TEXT(AL8,"0.#"),1)="."),TRUE,FALSE)</formula>
    </cfRule>
    <cfRule type="expression" dxfId="19" priority="21">
      <formula>IF(AND(AL8&lt;0, RIGHT(TEXT(AL8,"0.#"),1)&lt;&gt;"."),TRUE,FALSE)</formula>
    </cfRule>
    <cfRule type="expression" dxfId="18" priority="22">
      <formula>IF(AND(AL8&lt;0, RIGHT(TEXT(AL8,"0.#"),1)="."),TRUE,FALSE)</formula>
    </cfRule>
  </conditionalFormatting>
  <conditionalFormatting sqref="AL12:AO12">
    <cfRule type="expression" dxfId="17" priority="15">
      <formula>IF(AND(AL12&gt;=0, RIGHT(TEXT(AL12,"0.#"),1)&lt;&gt;"."),TRUE,FALSE)</formula>
    </cfRule>
    <cfRule type="expression" dxfId="16" priority="16">
      <formula>IF(AND(AL12&gt;=0, RIGHT(TEXT(AL12,"0.#"),1)="."),TRUE,FALSE)</formula>
    </cfRule>
    <cfRule type="expression" dxfId="15" priority="17">
      <formula>IF(AND(AL12&lt;0, RIGHT(TEXT(AL12,"0.#"),1)&lt;&gt;"."),TRUE,FALSE)</formula>
    </cfRule>
    <cfRule type="expression" dxfId="14" priority="18">
      <formula>IF(AND(AL12&lt;0, RIGHT(TEXT(AL12,"0.#"),1)="."),TRUE,FALSE)</formula>
    </cfRule>
  </conditionalFormatting>
  <conditionalFormatting sqref="AL16:AO16">
    <cfRule type="expression" dxfId="13" priority="11">
      <formula>IF(AND(AL16&gt;=0, RIGHT(TEXT(AL16,"0.#"),1)&lt;&gt;"."),TRUE,FALSE)</formula>
    </cfRule>
    <cfRule type="expression" dxfId="12" priority="12">
      <formula>IF(AND(AL16&gt;=0, RIGHT(TEXT(AL16,"0.#"),1)="."),TRUE,FALSE)</formula>
    </cfRule>
    <cfRule type="expression" dxfId="11" priority="13">
      <formula>IF(AND(AL16&lt;0, RIGHT(TEXT(AL16,"0.#"),1)&lt;&gt;"."),TRUE,FALSE)</formula>
    </cfRule>
    <cfRule type="expression" dxfId="10" priority="14">
      <formula>IF(AND(AL16&lt;0, RIGHT(TEXT(AL16,"0.#"),1)="."),TRUE,FALSE)</formula>
    </cfRule>
  </conditionalFormatting>
  <conditionalFormatting sqref="Y20">
    <cfRule type="expression" dxfId="9" priority="9">
      <formula>IF(RIGHT(TEXT(Y20,"0.#"),1)=".",FALSE,TRUE)</formula>
    </cfRule>
    <cfRule type="expression" dxfId="8" priority="10">
      <formula>IF(RIGHT(TEXT(Y20,"0.#"),1)=".",TRUE,FALSE)</formula>
    </cfRule>
  </conditionalFormatting>
  <conditionalFormatting sqref="AH20:AO20">
    <cfRule type="expression" dxfId="7" priority="5">
      <formula>IF(AND(AH20&gt;=0, RIGHT(TEXT(AH20,"0.#"),1)&lt;&gt;"."),TRUE,FALSE)</formula>
    </cfRule>
    <cfRule type="expression" dxfId="6" priority="6">
      <formula>IF(AND(AH20&gt;=0, RIGHT(TEXT(AH20,"0.#"),1)="."),TRUE,FALSE)</formula>
    </cfRule>
    <cfRule type="expression" dxfId="5" priority="7">
      <formula>IF(AND(AH20&lt;0, RIGHT(TEXT(AH20,"0.#"),1)&lt;&gt;"."),TRUE,FALSE)</formula>
    </cfRule>
    <cfRule type="expression" dxfId="4" priority="8">
      <formula>IF(AND(AH20&lt;0, RIGHT(TEXT(AH20,"0.#"),1)="."),TRUE,FALSE)</formula>
    </cfRule>
  </conditionalFormatting>
  <conditionalFormatting sqref="AH24:AO24">
    <cfRule type="expression" dxfId="3" priority="1">
      <formula>IF(AND(AH24&gt;=0, RIGHT(TEXT(AH24,"0.#"),1)&lt;&gt;"."),TRUE,FALSE)</formula>
    </cfRule>
    <cfRule type="expression" dxfId="2" priority="2">
      <formula>IF(AND(AH24&gt;=0, RIGHT(TEXT(AH24,"0.#"),1)="."),TRUE,FALSE)</formula>
    </cfRule>
    <cfRule type="expression" dxfId="1" priority="3">
      <formula>IF(AND(AH24&lt;0, RIGHT(TEXT(AH24,"0.#"),1)&lt;&gt;"."),TRUE,FALSE)</formula>
    </cfRule>
    <cfRule type="expression" dxfId="0" priority="4">
      <formula>IF(AND(AH24&lt;0, RIGHT(TEXT(AH24,"0.#"),1)="."),TRUE,FALSE)</formula>
    </cfRule>
  </conditionalFormatting>
  <dataValidations count="3">
    <dataValidation type="custom" imeMode="disabled" allowBlank="1" showInputMessage="1" showErrorMessage="1" sqref="AL8 AL24 AL12 AL20 AL16 AL4 Y4:AB4 Y8:AB8 Y12:AB12 Y16:AB16 Y20:AB20 Y24:AB24">
      <formula1>OR(ISNUMBER(Y4), Y4="-")</formula1>
    </dataValidation>
    <dataValidation type="custom" imeMode="disabled" allowBlank="1" showInputMessage="1" showErrorMessage="1" sqref="AH4:AK4 AH8:AK8 AH12:AK12 AH16:AK16 AH20:AK20 AH24:AK24">
      <formula1>OR(AND(MOD(IF(ISNUMBER(AH4), AH4, 0.5),1)=0, 0&lt;=AH4), AH4="-")</formula1>
    </dataValidation>
    <dataValidation type="custom" allowBlank="1" showInputMessage="1" showErrorMessage="1" errorTitle="法人番号チェック" error="法人番号は13桁の数字で入力してください。" sqref="J24:O24 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97</v>
      </c>
      <c r="L1" s="25" t="s">
        <v>80</v>
      </c>
      <c r="O1" s="13"/>
      <c r="P1" s="26" t="s">
        <v>5</v>
      </c>
      <c r="Q1" s="26" t="s">
        <v>69</v>
      </c>
      <c r="T1" s="13"/>
      <c r="U1" s="29" t="s">
        <v>161</v>
      </c>
      <c r="W1" s="29" t="s">
        <v>160</v>
      </c>
      <c r="Y1" s="29" t="s">
        <v>77</v>
      </c>
      <c r="Z1" s="29" t="s">
        <v>403</v>
      </c>
      <c r="AA1" s="29" t="s">
        <v>78</v>
      </c>
      <c r="AB1" s="29" t="s">
        <v>404</v>
      </c>
      <c r="AC1" s="29" t="s">
        <v>32</v>
      </c>
      <c r="AD1" s="28"/>
      <c r="AE1" s="29" t="s">
        <v>44</v>
      </c>
      <c r="AF1" s="30"/>
      <c r="AG1" s="46" t="s">
        <v>182</v>
      </c>
      <c r="AI1" s="46" t="s">
        <v>185</v>
      </c>
      <c r="AK1" s="46" t="s">
        <v>190</v>
      </c>
      <c r="AM1" s="69"/>
      <c r="AN1" s="69"/>
      <c r="AP1" s="28" t="s">
        <v>231</v>
      </c>
    </row>
    <row r="2" spans="1:42" ht="13.5" customHeight="1" x14ac:dyDescent="0.15">
      <c r="A2" s="14" t="s">
        <v>81</v>
      </c>
      <c r="B2" s="15"/>
      <c r="C2" s="13" t="str">
        <f>IF(B2="","",A2)</f>
        <v/>
      </c>
      <c r="D2" s="13" t="str">
        <f>IF(C2="","",IF(D1&lt;&gt;"",CONCATENATE(D1,"、",C2),C2))</f>
        <v/>
      </c>
      <c r="F2" s="12" t="s">
        <v>68</v>
      </c>
      <c r="G2" s="17" t="s">
        <v>631</v>
      </c>
      <c r="H2" s="13" t="str">
        <f>IF(G2="","",F2)</f>
        <v>一般会計</v>
      </c>
      <c r="I2" s="13" t="str">
        <f>IF(H2="","",IF(I1&lt;&gt;"",CONCATENATE(I1,"、",H2),H2))</f>
        <v>一般会計</v>
      </c>
      <c r="K2" s="14" t="s">
        <v>98</v>
      </c>
      <c r="L2" s="15"/>
      <c r="M2" s="13" t="str">
        <f>IF(L2="","",K2)</f>
        <v/>
      </c>
      <c r="N2" s="13" t="str">
        <f>IF(M2="","",IF(N1&lt;&gt;"",CONCATENATE(N1,"、",M2),M2))</f>
        <v/>
      </c>
      <c r="O2" s="13"/>
      <c r="P2" s="12" t="s">
        <v>70</v>
      </c>
      <c r="Q2" s="17"/>
      <c r="R2" s="13" t="str">
        <f>IF(Q2="","",P2)</f>
        <v/>
      </c>
      <c r="S2" s="13" t="str">
        <f>IF(R2="","",IF(S1&lt;&gt;"",CONCATENATE(S1,"、",R2),R2))</f>
        <v/>
      </c>
      <c r="T2" s="13"/>
      <c r="U2" s="84">
        <v>21</v>
      </c>
      <c r="W2" s="32" t="s">
        <v>166</v>
      </c>
      <c r="Y2" s="32" t="s">
        <v>64</v>
      </c>
      <c r="Z2" s="32" t="s">
        <v>64</v>
      </c>
      <c r="AA2" s="77" t="s">
        <v>273</v>
      </c>
      <c r="AB2" s="77" t="s">
        <v>498</v>
      </c>
      <c r="AC2" s="78" t="s">
        <v>130</v>
      </c>
      <c r="AD2" s="28"/>
      <c r="AE2" s="38" t="s">
        <v>162</v>
      </c>
      <c r="AF2" s="30"/>
      <c r="AG2" s="47" t="s">
        <v>239</v>
      </c>
      <c r="AI2" s="46" t="s">
        <v>270</v>
      </c>
      <c r="AK2" s="46" t="s">
        <v>191</v>
      </c>
      <c r="AM2" s="69"/>
      <c r="AN2" s="69"/>
      <c r="AP2" s="47" t="s">
        <v>239</v>
      </c>
    </row>
    <row r="3" spans="1:42" ht="13.5" customHeight="1" x14ac:dyDescent="0.15">
      <c r="A3" s="14" t="s">
        <v>82</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71</v>
      </c>
      <c r="Q3" s="17" t="s">
        <v>631</v>
      </c>
      <c r="R3" s="13" t="str">
        <f t="shared" ref="R3:R8" si="3">IF(Q3="","",P3)</f>
        <v>委託・請負</v>
      </c>
      <c r="S3" s="13" t="str">
        <f t="shared" ref="S3:S8" si="4">IF(R3="",S2,IF(S2&lt;&gt;"",CONCATENATE(S2,"、",R3),R3))</f>
        <v>委託・請負</v>
      </c>
      <c r="T3" s="13"/>
      <c r="U3" s="32" t="s">
        <v>529</v>
      </c>
      <c r="W3" s="32" t="s">
        <v>141</v>
      </c>
      <c r="Y3" s="32" t="s">
        <v>65</v>
      </c>
      <c r="Z3" s="32" t="s">
        <v>405</v>
      </c>
      <c r="AA3" s="77" t="s">
        <v>371</v>
      </c>
      <c r="AB3" s="77" t="s">
        <v>499</v>
      </c>
      <c r="AC3" s="78" t="s">
        <v>131</v>
      </c>
      <c r="AD3" s="28"/>
      <c r="AE3" s="38" t="s">
        <v>163</v>
      </c>
      <c r="AF3" s="30"/>
      <c r="AG3" s="47" t="s">
        <v>240</v>
      </c>
      <c r="AI3" s="46" t="s">
        <v>184</v>
      </c>
      <c r="AK3" s="46" t="str">
        <f>CHAR(CODE(AK2)+1)</f>
        <v>B</v>
      </c>
      <c r="AM3" s="69"/>
      <c r="AN3" s="69"/>
      <c r="AP3" s="47" t="s">
        <v>240</v>
      </c>
    </row>
    <row r="4" spans="1:42" ht="13.5" customHeight="1" x14ac:dyDescent="0.15">
      <c r="A4" s="14" t="s">
        <v>83</v>
      </c>
      <c r="B4" s="15" t="s">
        <v>631</v>
      </c>
      <c r="C4" s="13" t="str">
        <f t="shared" si="0"/>
        <v>沖縄振興</v>
      </c>
      <c r="D4" s="13" t="str">
        <f>IF(C4="",D3,IF(D3&lt;&gt;"",CONCATENATE(D3,"、",C4),C4))</f>
        <v>沖縄振興</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72</v>
      </c>
      <c r="Q4" s="17" t="s">
        <v>631</v>
      </c>
      <c r="R4" s="13" t="str">
        <f t="shared" si="3"/>
        <v>補助</v>
      </c>
      <c r="S4" s="13" t="str">
        <f t="shared" si="4"/>
        <v>委託・請負、補助</v>
      </c>
      <c r="T4" s="13"/>
      <c r="U4" s="32" t="s">
        <v>587</v>
      </c>
      <c r="W4" s="32" t="s">
        <v>142</v>
      </c>
      <c r="Y4" s="32" t="s">
        <v>278</v>
      </c>
      <c r="Z4" s="32" t="s">
        <v>406</v>
      </c>
      <c r="AA4" s="77" t="s">
        <v>372</v>
      </c>
      <c r="AB4" s="77" t="s">
        <v>500</v>
      </c>
      <c r="AC4" s="77" t="s">
        <v>132</v>
      </c>
      <c r="AD4" s="28"/>
      <c r="AE4" s="38" t="s">
        <v>164</v>
      </c>
      <c r="AF4" s="30"/>
      <c r="AG4" s="47" t="s">
        <v>241</v>
      </c>
      <c r="AI4" s="46" t="s">
        <v>186</v>
      </c>
      <c r="AK4" s="46" t="str">
        <f t="shared" ref="AK4:AK49" si="7">CHAR(CODE(AK3)+1)</f>
        <v>C</v>
      </c>
      <c r="AM4" s="69"/>
      <c r="AN4" s="69"/>
      <c r="AP4" s="47" t="s">
        <v>241</v>
      </c>
    </row>
    <row r="5" spans="1:42" ht="13.5" customHeight="1" x14ac:dyDescent="0.15">
      <c r="A5" s="14" t="s">
        <v>84</v>
      </c>
      <c r="B5" s="15"/>
      <c r="C5" s="13" t="str">
        <f t="shared" si="0"/>
        <v/>
      </c>
      <c r="D5" s="13" t="str">
        <f>IF(C5="",D4,IF(D4&lt;&gt;"",CONCATENATE(D4,"、",C5),C5))</f>
        <v>沖縄振興</v>
      </c>
      <c r="F5" s="18" t="s">
        <v>109</v>
      </c>
      <c r="G5" s="17"/>
      <c r="H5" s="13" t="str">
        <f t="shared" si="1"/>
        <v/>
      </c>
      <c r="I5" s="13" t="str">
        <f t="shared" si="5"/>
        <v>一般会計</v>
      </c>
      <c r="K5" s="14" t="s">
        <v>101</v>
      </c>
      <c r="L5" s="15"/>
      <c r="M5" s="13" t="str">
        <f t="shared" si="2"/>
        <v/>
      </c>
      <c r="N5" s="13" t="str">
        <f t="shared" si="6"/>
        <v/>
      </c>
      <c r="O5" s="13"/>
      <c r="P5" s="12" t="s">
        <v>73</v>
      </c>
      <c r="Q5" s="17"/>
      <c r="R5" s="13" t="str">
        <f t="shared" si="3"/>
        <v/>
      </c>
      <c r="S5" s="13" t="str">
        <f t="shared" si="4"/>
        <v>委託・請負、補助</v>
      </c>
      <c r="T5" s="13"/>
      <c r="W5" s="32" t="s">
        <v>553</v>
      </c>
      <c r="Y5" s="32" t="s">
        <v>279</v>
      </c>
      <c r="Z5" s="32" t="s">
        <v>407</v>
      </c>
      <c r="AA5" s="77" t="s">
        <v>373</v>
      </c>
      <c r="AB5" s="77" t="s">
        <v>501</v>
      </c>
      <c r="AC5" s="77" t="s">
        <v>165</v>
      </c>
      <c r="AD5" s="31"/>
      <c r="AE5" s="38" t="s">
        <v>251</v>
      </c>
      <c r="AF5" s="30"/>
      <c r="AG5" s="47" t="s">
        <v>242</v>
      </c>
      <c r="AI5" s="46" t="s">
        <v>276</v>
      </c>
      <c r="AK5" s="46" t="str">
        <f t="shared" si="7"/>
        <v>D</v>
      </c>
      <c r="AP5" s="47" t="s">
        <v>242</v>
      </c>
    </row>
    <row r="6" spans="1:42" ht="13.5" customHeight="1" x14ac:dyDescent="0.15">
      <c r="A6" s="14" t="s">
        <v>85</v>
      </c>
      <c r="B6" s="15"/>
      <c r="C6" s="13" t="str">
        <f t="shared" si="0"/>
        <v/>
      </c>
      <c r="D6" s="13" t="str">
        <f t="shared" ref="D6:D21" si="8">IF(C6="",D5,IF(D5&lt;&gt;"",CONCATENATE(D5,"、",C6),C6))</f>
        <v>沖縄振興</v>
      </c>
      <c r="F6" s="18" t="s">
        <v>110</v>
      </c>
      <c r="G6" s="17"/>
      <c r="H6" s="13" t="str">
        <f t="shared" si="1"/>
        <v/>
      </c>
      <c r="I6" s="13" t="str">
        <f t="shared" si="5"/>
        <v>一般会計</v>
      </c>
      <c r="K6" s="14" t="s">
        <v>102</v>
      </c>
      <c r="L6" s="15"/>
      <c r="M6" s="13" t="str">
        <f t="shared" si="2"/>
        <v/>
      </c>
      <c r="N6" s="13" t="str">
        <f t="shared" si="6"/>
        <v/>
      </c>
      <c r="O6" s="13"/>
      <c r="P6" s="12" t="s">
        <v>74</v>
      </c>
      <c r="Q6" s="17"/>
      <c r="R6" s="13" t="str">
        <f t="shared" si="3"/>
        <v/>
      </c>
      <c r="S6" s="13" t="str">
        <f t="shared" si="4"/>
        <v>委託・請負、補助</v>
      </c>
      <c r="T6" s="13"/>
      <c r="U6" s="32" t="s">
        <v>253</v>
      </c>
      <c r="W6" s="32" t="s">
        <v>555</v>
      </c>
      <c r="Y6" s="32" t="s">
        <v>280</v>
      </c>
      <c r="Z6" s="32" t="s">
        <v>408</v>
      </c>
      <c r="AA6" s="77" t="s">
        <v>374</v>
      </c>
      <c r="AB6" s="77" t="s">
        <v>502</v>
      </c>
      <c r="AC6" s="77" t="s">
        <v>133</v>
      </c>
      <c r="AD6" s="31"/>
      <c r="AE6" s="38" t="s">
        <v>249</v>
      </c>
      <c r="AF6" s="30"/>
      <c r="AG6" s="47" t="s">
        <v>243</v>
      </c>
      <c r="AI6" s="46" t="s">
        <v>277</v>
      </c>
      <c r="AK6" s="46" t="str">
        <f>CHAR(CODE(AK5)+1)</f>
        <v>E</v>
      </c>
      <c r="AP6" s="47" t="s">
        <v>243</v>
      </c>
    </row>
    <row r="7" spans="1:42" ht="13.5" customHeight="1" x14ac:dyDescent="0.15">
      <c r="A7" s="14" t="s">
        <v>86</v>
      </c>
      <c r="B7" s="15"/>
      <c r="C7" s="13" t="str">
        <f t="shared" si="0"/>
        <v/>
      </c>
      <c r="D7" s="13" t="str">
        <f t="shared" si="8"/>
        <v>沖縄振興</v>
      </c>
      <c r="F7" s="18" t="s">
        <v>198</v>
      </c>
      <c r="G7" s="17"/>
      <c r="H7" s="13" t="str">
        <f t="shared" si="1"/>
        <v/>
      </c>
      <c r="I7" s="13" t="str">
        <f t="shared" si="5"/>
        <v>一般会計</v>
      </c>
      <c r="K7" s="14" t="s">
        <v>103</v>
      </c>
      <c r="L7" s="15"/>
      <c r="M7" s="13" t="str">
        <f t="shared" si="2"/>
        <v/>
      </c>
      <c r="N7" s="13" t="str">
        <f t="shared" si="6"/>
        <v/>
      </c>
      <c r="O7" s="13"/>
      <c r="P7" s="12" t="s">
        <v>75</v>
      </c>
      <c r="Q7" s="17"/>
      <c r="R7" s="13" t="str">
        <f t="shared" si="3"/>
        <v/>
      </c>
      <c r="S7" s="13" t="str">
        <f t="shared" si="4"/>
        <v>委託・請負、補助</v>
      </c>
      <c r="T7" s="13"/>
      <c r="U7" s="32"/>
      <c r="W7" s="32" t="s">
        <v>143</v>
      </c>
      <c r="Y7" s="32" t="s">
        <v>281</v>
      </c>
      <c r="Z7" s="32" t="s">
        <v>409</v>
      </c>
      <c r="AA7" s="77" t="s">
        <v>375</v>
      </c>
      <c r="AB7" s="77" t="s">
        <v>503</v>
      </c>
      <c r="AC7" s="31"/>
      <c r="AD7" s="31"/>
      <c r="AE7" s="32" t="s">
        <v>133</v>
      </c>
      <c r="AF7" s="30"/>
      <c r="AG7" s="47" t="s">
        <v>244</v>
      </c>
      <c r="AH7" s="72"/>
      <c r="AI7" s="47" t="s">
        <v>266</v>
      </c>
      <c r="AK7" s="46" t="str">
        <f>CHAR(CODE(AK6)+1)</f>
        <v>F</v>
      </c>
      <c r="AP7" s="47" t="s">
        <v>244</v>
      </c>
    </row>
    <row r="8" spans="1:42" ht="13.5" customHeight="1" x14ac:dyDescent="0.15">
      <c r="A8" s="14" t="s">
        <v>87</v>
      </c>
      <c r="B8" s="15"/>
      <c r="C8" s="13" t="str">
        <f t="shared" si="0"/>
        <v/>
      </c>
      <c r="D8" s="13" t="str">
        <f t="shared" si="8"/>
        <v>沖縄振興</v>
      </c>
      <c r="F8" s="18" t="s">
        <v>111</v>
      </c>
      <c r="G8" s="17"/>
      <c r="H8" s="13" t="str">
        <f t="shared" si="1"/>
        <v/>
      </c>
      <c r="I8" s="13" t="str">
        <f t="shared" si="5"/>
        <v>一般会計</v>
      </c>
      <c r="K8" s="14" t="s">
        <v>104</v>
      </c>
      <c r="L8" s="15"/>
      <c r="M8" s="13" t="str">
        <f t="shared" si="2"/>
        <v/>
      </c>
      <c r="N8" s="13" t="str">
        <f t="shared" si="6"/>
        <v/>
      </c>
      <c r="O8" s="13"/>
      <c r="P8" s="12" t="s">
        <v>76</v>
      </c>
      <c r="Q8" s="17"/>
      <c r="R8" s="13" t="str">
        <f t="shared" si="3"/>
        <v/>
      </c>
      <c r="S8" s="13" t="str">
        <f t="shared" si="4"/>
        <v>委託・請負、補助</v>
      </c>
      <c r="T8" s="13"/>
      <c r="U8" s="32" t="s">
        <v>274</v>
      </c>
      <c r="W8" s="32" t="s">
        <v>144</v>
      </c>
      <c r="Y8" s="32" t="s">
        <v>282</v>
      </c>
      <c r="Z8" s="32" t="s">
        <v>410</v>
      </c>
      <c r="AA8" s="77" t="s">
        <v>376</v>
      </c>
      <c r="AB8" s="77" t="s">
        <v>504</v>
      </c>
      <c r="AC8" s="31"/>
      <c r="AD8" s="31"/>
      <c r="AE8" s="31"/>
      <c r="AF8" s="30"/>
      <c r="AG8" s="47" t="s">
        <v>245</v>
      </c>
      <c r="AI8" s="46" t="s">
        <v>267</v>
      </c>
      <c r="AK8" s="46" t="str">
        <f t="shared" si="7"/>
        <v>G</v>
      </c>
      <c r="AP8" s="47" t="s">
        <v>245</v>
      </c>
    </row>
    <row r="9" spans="1:42" ht="13.5" customHeight="1" x14ac:dyDescent="0.15">
      <c r="A9" s="14" t="s">
        <v>88</v>
      </c>
      <c r="B9" s="15"/>
      <c r="C9" s="13" t="str">
        <f t="shared" si="0"/>
        <v/>
      </c>
      <c r="D9" s="13" t="str">
        <f t="shared" si="8"/>
        <v>沖縄振興</v>
      </c>
      <c r="F9" s="18" t="s">
        <v>199</v>
      </c>
      <c r="G9" s="17"/>
      <c r="H9" s="13" t="str">
        <f t="shared" si="1"/>
        <v/>
      </c>
      <c r="I9" s="13" t="str">
        <f t="shared" si="5"/>
        <v>一般会計</v>
      </c>
      <c r="K9" s="14" t="s">
        <v>105</v>
      </c>
      <c r="L9" s="15"/>
      <c r="M9" s="13" t="str">
        <f t="shared" si="2"/>
        <v/>
      </c>
      <c r="N9" s="13" t="str">
        <f t="shared" si="6"/>
        <v/>
      </c>
      <c r="O9" s="13"/>
      <c r="P9" s="13"/>
      <c r="Q9" s="19"/>
      <c r="T9" s="13"/>
      <c r="U9" s="32" t="s">
        <v>275</v>
      </c>
      <c r="W9" s="32" t="s">
        <v>145</v>
      </c>
      <c r="Y9" s="32" t="s">
        <v>283</v>
      </c>
      <c r="Z9" s="32" t="s">
        <v>411</v>
      </c>
      <c r="AA9" s="77" t="s">
        <v>377</v>
      </c>
      <c r="AB9" s="77" t="s">
        <v>505</v>
      </c>
      <c r="AC9" s="31"/>
      <c r="AD9" s="31"/>
      <c r="AE9" s="31"/>
      <c r="AF9" s="30"/>
      <c r="AG9" s="47" t="s">
        <v>246</v>
      </c>
      <c r="AI9" s="68"/>
      <c r="AK9" s="46" t="str">
        <f t="shared" si="7"/>
        <v>H</v>
      </c>
      <c r="AP9" s="47" t="s">
        <v>246</v>
      </c>
    </row>
    <row r="10" spans="1:42" ht="13.5" customHeight="1" x14ac:dyDescent="0.15">
      <c r="A10" s="14" t="s">
        <v>219</v>
      </c>
      <c r="B10" s="15"/>
      <c r="C10" s="13" t="str">
        <f t="shared" si="0"/>
        <v/>
      </c>
      <c r="D10" s="13" t="str">
        <f t="shared" si="8"/>
        <v>沖縄振興</v>
      </c>
      <c r="F10" s="18" t="s">
        <v>112</v>
      </c>
      <c r="G10" s="17"/>
      <c r="H10" s="13" t="str">
        <f t="shared" si="1"/>
        <v/>
      </c>
      <c r="I10" s="13" t="str">
        <f t="shared" si="5"/>
        <v>一般会計</v>
      </c>
      <c r="K10" s="14" t="s">
        <v>220</v>
      </c>
      <c r="L10" s="15"/>
      <c r="M10" s="13" t="str">
        <f t="shared" si="2"/>
        <v/>
      </c>
      <c r="N10" s="13" t="str">
        <f t="shared" si="6"/>
        <v/>
      </c>
      <c r="O10" s="13"/>
      <c r="P10" s="13" t="str">
        <f>S8</f>
        <v>委託・請負、補助</v>
      </c>
      <c r="Q10" s="19"/>
      <c r="T10" s="13"/>
      <c r="W10" s="32" t="s">
        <v>146</v>
      </c>
      <c r="Y10" s="32" t="s">
        <v>284</v>
      </c>
      <c r="Z10" s="32" t="s">
        <v>412</v>
      </c>
      <c r="AA10" s="77" t="s">
        <v>378</v>
      </c>
      <c r="AB10" s="77" t="s">
        <v>506</v>
      </c>
      <c r="AC10" s="31"/>
      <c r="AD10" s="31"/>
      <c r="AE10" s="31"/>
      <c r="AF10" s="30"/>
      <c r="AG10" s="47" t="s">
        <v>234</v>
      </c>
      <c r="AK10" s="46" t="str">
        <f t="shared" si="7"/>
        <v>I</v>
      </c>
      <c r="AP10" s="46" t="s">
        <v>232</v>
      </c>
    </row>
    <row r="11" spans="1:42" ht="13.5" customHeight="1" x14ac:dyDescent="0.15">
      <c r="A11" s="14" t="s">
        <v>89</v>
      </c>
      <c r="B11" s="15"/>
      <c r="C11" s="13" t="str">
        <f t="shared" si="0"/>
        <v/>
      </c>
      <c r="D11" s="13" t="str">
        <f t="shared" si="8"/>
        <v>沖縄振興</v>
      </c>
      <c r="F11" s="18" t="s">
        <v>113</v>
      </c>
      <c r="G11" s="17"/>
      <c r="H11" s="13" t="str">
        <f t="shared" si="1"/>
        <v/>
      </c>
      <c r="I11" s="13" t="str">
        <f t="shared" si="5"/>
        <v>一般会計</v>
      </c>
      <c r="K11" s="14" t="s">
        <v>106</v>
      </c>
      <c r="L11" s="15" t="s">
        <v>631</v>
      </c>
      <c r="M11" s="13" t="str">
        <f t="shared" si="2"/>
        <v>その他の事項経費</v>
      </c>
      <c r="N11" s="13" t="str">
        <f t="shared" si="6"/>
        <v>その他の事項経費</v>
      </c>
      <c r="O11" s="13"/>
      <c r="P11" s="13"/>
      <c r="Q11" s="19"/>
      <c r="T11" s="13"/>
      <c r="W11" s="32" t="s">
        <v>584</v>
      </c>
      <c r="Y11" s="32" t="s">
        <v>285</v>
      </c>
      <c r="Z11" s="32" t="s">
        <v>413</v>
      </c>
      <c r="AA11" s="77" t="s">
        <v>379</v>
      </c>
      <c r="AB11" s="77" t="s">
        <v>507</v>
      </c>
      <c r="AC11" s="31"/>
      <c r="AD11" s="31"/>
      <c r="AE11" s="31"/>
      <c r="AF11" s="30"/>
      <c r="AG11" s="46" t="s">
        <v>237</v>
      </c>
      <c r="AK11" s="46" t="str">
        <f t="shared" si="7"/>
        <v>J</v>
      </c>
    </row>
    <row r="12" spans="1:42" ht="13.5" customHeight="1" x14ac:dyDescent="0.15">
      <c r="A12" s="14" t="s">
        <v>90</v>
      </c>
      <c r="B12" s="15"/>
      <c r="C12" s="13" t="str">
        <f t="shared" ref="C12:C23" si="9">IF(B12="","",A12)</f>
        <v/>
      </c>
      <c r="D12" s="13" t="str">
        <f t="shared" si="8"/>
        <v>沖縄振興</v>
      </c>
      <c r="F12" s="18" t="s">
        <v>114</v>
      </c>
      <c r="G12" s="17"/>
      <c r="H12" s="13" t="str">
        <f t="shared" si="1"/>
        <v/>
      </c>
      <c r="I12" s="13" t="str">
        <f t="shared" si="5"/>
        <v>一般会計</v>
      </c>
      <c r="K12" s="13"/>
      <c r="L12" s="13"/>
      <c r="O12" s="13"/>
      <c r="P12" s="13"/>
      <c r="Q12" s="19"/>
      <c r="T12" s="13"/>
      <c r="U12" s="29" t="s">
        <v>530</v>
      </c>
      <c r="W12" s="32" t="s">
        <v>147</v>
      </c>
      <c r="Y12" s="32" t="s">
        <v>286</v>
      </c>
      <c r="Z12" s="32" t="s">
        <v>414</v>
      </c>
      <c r="AA12" s="77" t="s">
        <v>380</v>
      </c>
      <c r="AB12" s="77" t="s">
        <v>508</v>
      </c>
      <c r="AC12" s="31"/>
      <c r="AD12" s="31"/>
      <c r="AE12" s="31"/>
      <c r="AF12" s="30"/>
      <c r="AG12" s="46" t="s">
        <v>235</v>
      </c>
      <c r="AK12" s="46" t="str">
        <f t="shared" si="7"/>
        <v>K</v>
      </c>
    </row>
    <row r="13" spans="1:42" ht="13.5" customHeight="1" x14ac:dyDescent="0.15">
      <c r="A13" s="14" t="s">
        <v>91</v>
      </c>
      <c r="B13" s="15"/>
      <c r="C13" s="13" t="str">
        <f t="shared" si="9"/>
        <v/>
      </c>
      <c r="D13" s="13" t="str">
        <f t="shared" si="8"/>
        <v>沖縄振興</v>
      </c>
      <c r="F13" s="18" t="s">
        <v>115</v>
      </c>
      <c r="G13" s="17"/>
      <c r="H13" s="13" t="str">
        <f t="shared" si="1"/>
        <v/>
      </c>
      <c r="I13" s="13" t="str">
        <f t="shared" si="5"/>
        <v>一般会計</v>
      </c>
      <c r="K13" s="13" t="str">
        <f>N11</f>
        <v>その他の事項経費</v>
      </c>
      <c r="L13" s="13"/>
      <c r="O13" s="13"/>
      <c r="P13" s="13"/>
      <c r="Q13" s="19"/>
      <c r="T13" s="13"/>
      <c r="U13" s="32" t="s">
        <v>166</v>
      </c>
      <c r="W13" s="32" t="s">
        <v>148</v>
      </c>
      <c r="Y13" s="32" t="s">
        <v>287</v>
      </c>
      <c r="Z13" s="32" t="s">
        <v>415</v>
      </c>
      <c r="AA13" s="77" t="s">
        <v>381</v>
      </c>
      <c r="AB13" s="77" t="s">
        <v>509</v>
      </c>
      <c r="AC13" s="31"/>
      <c r="AD13" s="31"/>
      <c r="AE13" s="31"/>
      <c r="AF13" s="30"/>
      <c r="AG13" s="46" t="s">
        <v>236</v>
      </c>
      <c r="AK13" s="46" t="str">
        <f t="shared" si="7"/>
        <v>L</v>
      </c>
    </row>
    <row r="14" spans="1:42" ht="13.5" customHeight="1" x14ac:dyDescent="0.15">
      <c r="A14" s="14" t="s">
        <v>92</v>
      </c>
      <c r="B14" s="15"/>
      <c r="C14" s="13" t="str">
        <f t="shared" si="9"/>
        <v/>
      </c>
      <c r="D14" s="13" t="str">
        <f t="shared" si="8"/>
        <v>沖縄振興</v>
      </c>
      <c r="F14" s="18" t="s">
        <v>116</v>
      </c>
      <c r="G14" s="17"/>
      <c r="H14" s="13" t="str">
        <f t="shared" si="1"/>
        <v/>
      </c>
      <c r="I14" s="13" t="str">
        <f t="shared" si="5"/>
        <v>一般会計</v>
      </c>
      <c r="K14" s="13"/>
      <c r="L14" s="13"/>
      <c r="O14" s="13"/>
      <c r="P14" s="13"/>
      <c r="Q14" s="19"/>
      <c r="T14" s="13"/>
      <c r="U14" s="32" t="s">
        <v>531</v>
      </c>
      <c r="W14" s="32" t="s">
        <v>149</v>
      </c>
      <c r="Y14" s="32" t="s">
        <v>288</v>
      </c>
      <c r="Z14" s="32" t="s">
        <v>416</v>
      </c>
      <c r="AA14" s="77" t="s">
        <v>382</v>
      </c>
      <c r="AB14" s="77" t="s">
        <v>510</v>
      </c>
      <c r="AC14" s="31"/>
      <c r="AD14" s="31"/>
      <c r="AE14" s="31"/>
      <c r="AF14" s="30"/>
      <c r="AG14" s="68"/>
      <c r="AK14" s="46" t="str">
        <f t="shared" si="7"/>
        <v>M</v>
      </c>
    </row>
    <row r="15" spans="1:42" ht="13.5" customHeight="1" x14ac:dyDescent="0.15">
      <c r="A15" s="14" t="s">
        <v>93</v>
      </c>
      <c r="B15" s="15"/>
      <c r="C15" s="13" t="str">
        <f t="shared" si="9"/>
        <v/>
      </c>
      <c r="D15" s="13" t="str">
        <f t="shared" si="8"/>
        <v>沖縄振興</v>
      </c>
      <c r="F15" s="18" t="s">
        <v>117</v>
      </c>
      <c r="G15" s="17"/>
      <c r="H15" s="13" t="str">
        <f t="shared" si="1"/>
        <v/>
      </c>
      <c r="I15" s="13" t="str">
        <f t="shared" si="5"/>
        <v>一般会計</v>
      </c>
      <c r="K15" s="13"/>
      <c r="L15" s="13"/>
      <c r="O15" s="13"/>
      <c r="P15" s="13"/>
      <c r="Q15" s="19"/>
      <c r="T15" s="13"/>
      <c r="U15" s="32" t="s">
        <v>532</v>
      </c>
      <c r="W15" s="32" t="s">
        <v>150</v>
      </c>
      <c r="Y15" s="32" t="s">
        <v>289</v>
      </c>
      <c r="Z15" s="32" t="s">
        <v>417</v>
      </c>
      <c r="AA15" s="77" t="s">
        <v>383</v>
      </c>
      <c r="AB15" s="77" t="s">
        <v>511</v>
      </c>
      <c r="AC15" s="31"/>
      <c r="AD15" s="31"/>
      <c r="AE15" s="31"/>
      <c r="AF15" s="30"/>
      <c r="AG15" s="69"/>
      <c r="AK15" s="46" t="str">
        <f t="shared" si="7"/>
        <v>N</v>
      </c>
    </row>
    <row r="16" spans="1:42" ht="13.5" customHeight="1" x14ac:dyDescent="0.15">
      <c r="A16" s="14" t="s">
        <v>94</v>
      </c>
      <c r="B16" s="15"/>
      <c r="C16" s="13" t="str">
        <f t="shared" si="9"/>
        <v/>
      </c>
      <c r="D16" s="13" t="str">
        <f t="shared" si="8"/>
        <v>沖縄振興</v>
      </c>
      <c r="F16" s="18" t="s">
        <v>118</v>
      </c>
      <c r="G16" s="17"/>
      <c r="H16" s="13" t="str">
        <f t="shared" si="1"/>
        <v/>
      </c>
      <c r="I16" s="13" t="str">
        <f t="shared" si="5"/>
        <v>一般会計</v>
      </c>
      <c r="K16" s="13"/>
      <c r="L16" s="13"/>
      <c r="O16" s="13"/>
      <c r="P16" s="13"/>
      <c r="Q16" s="19"/>
      <c r="T16" s="13"/>
      <c r="U16" s="32" t="s">
        <v>533</v>
      </c>
      <c r="W16" s="32" t="s">
        <v>151</v>
      </c>
      <c r="Y16" s="32" t="s">
        <v>290</v>
      </c>
      <c r="Z16" s="32" t="s">
        <v>418</v>
      </c>
      <c r="AA16" s="77" t="s">
        <v>384</v>
      </c>
      <c r="AB16" s="77" t="s">
        <v>512</v>
      </c>
      <c r="AC16" s="31"/>
      <c r="AD16" s="31"/>
      <c r="AE16" s="31"/>
      <c r="AF16" s="30"/>
      <c r="AG16" s="69"/>
      <c r="AK16" s="46" t="str">
        <f t="shared" si="7"/>
        <v>O</v>
      </c>
    </row>
    <row r="17" spans="1:37" ht="13.5" customHeight="1" x14ac:dyDescent="0.15">
      <c r="A17" s="14" t="s">
        <v>95</v>
      </c>
      <c r="B17" s="15"/>
      <c r="C17" s="13" t="str">
        <f t="shared" si="9"/>
        <v/>
      </c>
      <c r="D17" s="13" t="str">
        <f t="shared" si="8"/>
        <v>沖縄振興</v>
      </c>
      <c r="F17" s="18" t="s">
        <v>119</v>
      </c>
      <c r="G17" s="17"/>
      <c r="H17" s="13" t="str">
        <f t="shared" si="1"/>
        <v/>
      </c>
      <c r="I17" s="13" t="str">
        <f t="shared" si="5"/>
        <v>一般会計</v>
      </c>
      <c r="K17" s="13"/>
      <c r="L17" s="13"/>
      <c r="O17" s="13"/>
      <c r="P17" s="13"/>
      <c r="Q17" s="19"/>
      <c r="T17" s="13"/>
      <c r="U17" s="32" t="s">
        <v>551</v>
      </c>
      <c r="W17" s="32" t="s">
        <v>152</v>
      </c>
      <c r="Y17" s="32" t="s">
        <v>291</v>
      </c>
      <c r="Z17" s="32" t="s">
        <v>419</v>
      </c>
      <c r="AA17" s="77" t="s">
        <v>385</v>
      </c>
      <c r="AB17" s="77" t="s">
        <v>513</v>
      </c>
      <c r="AC17" s="31"/>
      <c r="AD17" s="31"/>
      <c r="AE17" s="31"/>
      <c r="AF17" s="30"/>
      <c r="AG17" s="69"/>
      <c r="AK17" s="46" t="str">
        <f t="shared" si="7"/>
        <v>P</v>
      </c>
    </row>
    <row r="18" spans="1:37" ht="13.5" customHeight="1" x14ac:dyDescent="0.15">
      <c r="A18" s="14" t="s">
        <v>96</v>
      </c>
      <c r="B18" s="15"/>
      <c r="C18" s="13" t="str">
        <f t="shared" si="9"/>
        <v/>
      </c>
      <c r="D18" s="13" t="str">
        <f t="shared" si="8"/>
        <v>沖縄振興</v>
      </c>
      <c r="F18" s="18" t="s">
        <v>120</v>
      </c>
      <c r="G18" s="17"/>
      <c r="H18" s="13" t="str">
        <f t="shared" si="1"/>
        <v/>
      </c>
      <c r="I18" s="13" t="str">
        <f t="shared" si="5"/>
        <v>一般会計</v>
      </c>
      <c r="K18" s="13"/>
      <c r="L18" s="13"/>
      <c r="O18" s="13"/>
      <c r="P18" s="13"/>
      <c r="Q18" s="19"/>
      <c r="T18" s="13"/>
      <c r="U18" s="32" t="s">
        <v>534</v>
      </c>
      <c r="W18" s="32" t="s">
        <v>153</v>
      </c>
      <c r="Y18" s="32" t="s">
        <v>292</v>
      </c>
      <c r="Z18" s="32" t="s">
        <v>420</v>
      </c>
      <c r="AA18" s="77" t="s">
        <v>386</v>
      </c>
      <c r="AB18" s="77" t="s">
        <v>514</v>
      </c>
      <c r="AC18" s="31"/>
      <c r="AD18" s="31"/>
      <c r="AE18" s="31"/>
      <c r="AF18" s="30"/>
      <c r="AK18" s="46" t="str">
        <f t="shared" si="7"/>
        <v>Q</v>
      </c>
    </row>
    <row r="19" spans="1:37" ht="13.5" customHeight="1" x14ac:dyDescent="0.15">
      <c r="A19" s="14" t="s">
        <v>209</v>
      </c>
      <c r="B19" s="15"/>
      <c r="C19" s="13" t="str">
        <f t="shared" si="9"/>
        <v/>
      </c>
      <c r="D19" s="13" t="str">
        <f t="shared" si="8"/>
        <v>沖縄振興</v>
      </c>
      <c r="F19" s="18" t="s">
        <v>121</v>
      </c>
      <c r="G19" s="17"/>
      <c r="H19" s="13" t="str">
        <f t="shared" si="1"/>
        <v/>
      </c>
      <c r="I19" s="13" t="str">
        <f t="shared" si="5"/>
        <v>一般会計</v>
      </c>
      <c r="K19" s="13"/>
      <c r="L19" s="13"/>
      <c r="O19" s="13"/>
      <c r="P19" s="13"/>
      <c r="Q19" s="19"/>
      <c r="T19" s="13"/>
      <c r="U19" s="32" t="s">
        <v>535</v>
      </c>
      <c r="W19" s="32" t="s">
        <v>154</v>
      </c>
      <c r="Y19" s="32" t="s">
        <v>293</v>
      </c>
      <c r="Z19" s="32" t="s">
        <v>421</v>
      </c>
      <c r="AA19" s="77" t="s">
        <v>387</v>
      </c>
      <c r="AB19" s="77" t="s">
        <v>515</v>
      </c>
      <c r="AC19" s="31"/>
      <c r="AD19" s="31"/>
      <c r="AE19" s="31"/>
      <c r="AF19" s="30"/>
      <c r="AK19" s="46" t="str">
        <f t="shared" si="7"/>
        <v>R</v>
      </c>
    </row>
    <row r="20" spans="1:37" ht="13.5" customHeight="1" x14ac:dyDescent="0.15">
      <c r="A20" s="14" t="s">
        <v>210</v>
      </c>
      <c r="B20" s="15" t="s">
        <v>631</v>
      </c>
      <c r="C20" s="13" t="str">
        <f t="shared" si="9"/>
        <v>地方創生</v>
      </c>
      <c r="D20" s="13" t="str">
        <f t="shared" si="8"/>
        <v>沖縄振興、地方創生</v>
      </c>
      <c r="F20" s="18" t="s">
        <v>208</v>
      </c>
      <c r="G20" s="17"/>
      <c r="H20" s="13" t="str">
        <f t="shared" si="1"/>
        <v/>
      </c>
      <c r="I20" s="13" t="str">
        <f t="shared" si="5"/>
        <v>一般会計</v>
      </c>
      <c r="K20" s="13"/>
      <c r="L20" s="13"/>
      <c r="O20" s="13"/>
      <c r="P20" s="13"/>
      <c r="Q20" s="19"/>
      <c r="T20" s="13"/>
      <c r="U20" s="32" t="s">
        <v>536</v>
      </c>
      <c r="W20" s="32" t="s">
        <v>155</v>
      </c>
      <c r="Y20" s="32" t="s">
        <v>294</v>
      </c>
      <c r="Z20" s="32" t="s">
        <v>422</v>
      </c>
      <c r="AA20" s="77" t="s">
        <v>388</v>
      </c>
      <c r="AB20" s="77" t="s">
        <v>516</v>
      </c>
      <c r="AC20" s="31"/>
      <c r="AD20" s="31"/>
      <c r="AE20" s="31"/>
      <c r="AF20" s="30"/>
      <c r="AK20" s="46" t="str">
        <f t="shared" si="7"/>
        <v>S</v>
      </c>
    </row>
    <row r="21" spans="1:37" ht="13.5" customHeight="1" x14ac:dyDescent="0.15">
      <c r="A21" s="14" t="s">
        <v>211</v>
      </c>
      <c r="B21" s="15"/>
      <c r="C21" s="13" t="str">
        <f t="shared" si="9"/>
        <v/>
      </c>
      <c r="D21" s="13" t="str">
        <f t="shared" si="8"/>
        <v>沖縄振興、地方創生</v>
      </c>
      <c r="F21" s="18" t="s">
        <v>122</v>
      </c>
      <c r="G21" s="17"/>
      <c r="H21" s="13" t="str">
        <f t="shared" si="1"/>
        <v/>
      </c>
      <c r="I21" s="13" t="str">
        <f t="shared" si="5"/>
        <v>一般会計</v>
      </c>
      <c r="K21" s="13"/>
      <c r="L21" s="13"/>
      <c r="O21" s="13"/>
      <c r="P21" s="13"/>
      <c r="Q21" s="19"/>
      <c r="T21" s="13"/>
      <c r="U21" s="32" t="s">
        <v>537</v>
      </c>
      <c r="W21" s="32" t="s">
        <v>156</v>
      </c>
      <c r="Y21" s="32" t="s">
        <v>295</v>
      </c>
      <c r="Z21" s="32" t="s">
        <v>423</v>
      </c>
      <c r="AA21" s="77" t="s">
        <v>389</v>
      </c>
      <c r="AB21" s="77" t="s">
        <v>517</v>
      </c>
      <c r="AC21" s="31"/>
      <c r="AD21" s="31"/>
      <c r="AE21" s="31"/>
      <c r="AF21" s="30"/>
      <c r="AK21" s="46" t="str">
        <f t="shared" si="7"/>
        <v>T</v>
      </c>
    </row>
    <row r="22" spans="1:37" ht="13.5" customHeight="1" x14ac:dyDescent="0.15">
      <c r="A22" s="14" t="s">
        <v>212</v>
      </c>
      <c r="B22" s="15"/>
      <c r="C22" s="13" t="str">
        <f t="shared" si="9"/>
        <v/>
      </c>
      <c r="D22" s="13" t="str">
        <f>IF(C22="",D21,IF(D21&lt;&gt;"",CONCATENATE(D21,"、",C22),C22))</f>
        <v>沖縄振興、地方創生</v>
      </c>
      <c r="F22" s="18" t="s">
        <v>123</v>
      </c>
      <c r="G22" s="17"/>
      <c r="H22" s="13" t="str">
        <f t="shared" si="1"/>
        <v/>
      </c>
      <c r="I22" s="13" t="str">
        <f t="shared" si="5"/>
        <v>一般会計</v>
      </c>
      <c r="K22" s="13"/>
      <c r="L22" s="13"/>
      <c r="O22" s="13"/>
      <c r="P22" s="13"/>
      <c r="Q22" s="19"/>
      <c r="T22" s="13"/>
      <c r="U22" s="32" t="s">
        <v>586</v>
      </c>
      <c r="W22" s="32" t="s">
        <v>157</v>
      </c>
      <c r="Y22" s="32" t="s">
        <v>296</v>
      </c>
      <c r="Z22" s="32" t="s">
        <v>424</v>
      </c>
      <c r="AA22" s="77" t="s">
        <v>390</v>
      </c>
      <c r="AB22" s="77" t="s">
        <v>518</v>
      </c>
      <c r="AC22" s="31"/>
      <c r="AD22" s="31"/>
      <c r="AE22" s="31"/>
      <c r="AF22" s="30"/>
      <c r="AK22" s="46" t="str">
        <f t="shared" si="7"/>
        <v>U</v>
      </c>
    </row>
    <row r="23" spans="1:37" ht="13.5" customHeight="1" x14ac:dyDescent="0.15">
      <c r="A23" s="75" t="s">
        <v>268</v>
      </c>
      <c r="B23" s="15"/>
      <c r="C23" s="13" t="str">
        <f t="shared" si="9"/>
        <v/>
      </c>
      <c r="D23" s="13" t="str">
        <f>IF(C23="",D22,IF(D22&lt;&gt;"",CONCATENATE(D22,"、",C23),C23))</f>
        <v>沖縄振興、地方創生</v>
      </c>
      <c r="F23" s="18" t="s">
        <v>124</v>
      </c>
      <c r="G23" s="17"/>
      <c r="H23" s="13" t="str">
        <f t="shared" si="1"/>
        <v/>
      </c>
      <c r="I23" s="13" t="str">
        <f t="shared" si="5"/>
        <v>一般会計</v>
      </c>
      <c r="K23" s="13"/>
      <c r="L23" s="13"/>
      <c r="O23" s="13"/>
      <c r="P23" s="13"/>
      <c r="Q23" s="19"/>
      <c r="T23" s="13"/>
      <c r="U23" s="32" t="s">
        <v>538</v>
      </c>
      <c r="W23" s="32" t="s">
        <v>158</v>
      </c>
      <c r="Y23" s="32" t="s">
        <v>297</v>
      </c>
      <c r="Z23" s="32" t="s">
        <v>425</v>
      </c>
      <c r="AA23" s="77" t="s">
        <v>391</v>
      </c>
      <c r="AB23" s="77" t="s">
        <v>519</v>
      </c>
      <c r="AC23" s="31"/>
      <c r="AD23" s="31"/>
      <c r="AE23" s="31"/>
      <c r="AF23" s="30"/>
      <c r="AK23" s="46" t="str">
        <f t="shared" si="7"/>
        <v>V</v>
      </c>
    </row>
    <row r="24" spans="1:37" ht="13.5" customHeight="1" x14ac:dyDescent="0.15">
      <c r="A24" s="87"/>
      <c r="B24" s="73"/>
      <c r="F24" s="18" t="s">
        <v>271</v>
      </c>
      <c r="G24" s="17"/>
      <c r="H24" s="13" t="str">
        <f t="shared" si="1"/>
        <v/>
      </c>
      <c r="I24" s="13" t="str">
        <f t="shared" si="5"/>
        <v>一般会計</v>
      </c>
      <c r="K24" s="13"/>
      <c r="L24" s="13"/>
      <c r="O24" s="13"/>
      <c r="P24" s="13"/>
      <c r="Q24" s="19"/>
      <c r="T24" s="13"/>
      <c r="U24" s="32" t="s">
        <v>539</v>
      </c>
      <c r="W24" s="32" t="s">
        <v>159</v>
      </c>
      <c r="Y24" s="32" t="s">
        <v>298</v>
      </c>
      <c r="Z24" s="32" t="s">
        <v>426</v>
      </c>
      <c r="AA24" s="77" t="s">
        <v>392</v>
      </c>
      <c r="AB24" s="77" t="s">
        <v>520</v>
      </c>
      <c r="AC24" s="31"/>
      <c r="AD24" s="31"/>
      <c r="AE24" s="31"/>
      <c r="AF24" s="30"/>
      <c r="AK24" s="46" t="str">
        <f>CHAR(CODE(AK23)+1)</f>
        <v>W</v>
      </c>
    </row>
    <row r="25" spans="1:37" ht="13.5" customHeight="1" x14ac:dyDescent="0.15">
      <c r="A25" s="74"/>
      <c r="B25" s="73"/>
      <c r="F25" s="18" t="s">
        <v>125</v>
      </c>
      <c r="G25" s="17"/>
      <c r="H25" s="13" t="str">
        <f t="shared" si="1"/>
        <v/>
      </c>
      <c r="I25" s="13" t="str">
        <f t="shared" si="5"/>
        <v>一般会計</v>
      </c>
      <c r="K25" s="13"/>
      <c r="L25" s="13"/>
      <c r="O25" s="13"/>
      <c r="P25" s="13"/>
      <c r="Q25" s="19"/>
      <c r="T25" s="13"/>
      <c r="U25" s="32" t="s">
        <v>540</v>
      </c>
      <c r="W25" s="66"/>
      <c r="Y25" s="32" t="s">
        <v>299</v>
      </c>
      <c r="Z25" s="32" t="s">
        <v>427</v>
      </c>
      <c r="AA25" s="77" t="s">
        <v>393</v>
      </c>
      <c r="AB25" s="77" t="s">
        <v>521</v>
      </c>
      <c r="AC25" s="31"/>
      <c r="AD25" s="31"/>
      <c r="AE25" s="31"/>
      <c r="AF25" s="30"/>
      <c r="AK25" s="46" t="str">
        <f t="shared" si="7"/>
        <v>X</v>
      </c>
    </row>
    <row r="26" spans="1:37" ht="13.5" customHeight="1" x14ac:dyDescent="0.15">
      <c r="A26" s="74"/>
      <c r="B26" s="73"/>
      <c r="F26" s="18" t="s">
        <v>126</v>
      </c>
      <c r="G26" s="17"/>
      <c r="H26" s="13" t="str">
        <f t="shared" si="1"/>
        <v/>
      </c>
      <c r="I26" s="13" t="str">
        <f t="shared" si="5"/>
        <v>一般会計</v>
      </c>
      <c r="K26" s="13"/>
      <c r="L26" s="13"/>
      <c r="O26" s="13"/>
      <c r="P26" s="13"/>
      <c r="Q26" s="19"/>
      <c r="T26" s="13"/>
      <c r="U26" s="32" t="s">
        <v>541</v>
      </c>
      <c r="Y26" s="32" t="s">
        <v>300</v>
      </c>
      <c r="Z26" s="32" t="s">
        <v>428</v>
      </c>
      <c r="AA26" s="77" t="s">
        <v>394</v>
      </c>
      <c r="AB26" s="77" t="s">
        <v>522</v>
      </c>
      <c r="AC26" s="31"/>
      <c r="AD26" s="31"/>
      <c r="AE26" s="31"/>
      <c r="AF26" s="30"/>
      <c r="AK26" s="46" t="str">
        <f t="shared" si="7"/>
        <v>Y</v>
      </c>
    </row>
    <row r="27" spans="1:37" ht="13.5" customHeight="1" x14ac:dyDescent="0.15">
      <c r="A27" s="13" t="str">
        <f>IF(D23="", "-", D23)</f>
        <v>沖縄振興、地方創生</v>
      </c>
      <c r="B27" s="13"/>
      <c r="F27" s="18" t="s">
        <v>127</v>
      </c>
      <c r="G27" s="17"/>
      <c r="H27" s="13" t="str">
        <f t="shared" si="1"/>
        <v/>
      </c>
      <c r="I27" s="13" t="str">
        <f t="shared" si="5"/>
        <v>一般会計</v>
      </c>
      <c r="K27" s="13"/>
      <c r="L27" s="13"/>
      <c r="O27" s="13"/>
      <c r="P27" s="13"/>
      <c r="Q27" s="19"/>
      <c r="T27" s="13"/>
      <c r="U27" s="32" t="s">
        <v>542</v>
      </c>
      <c r="Y27" s="32" t="s">
        <v>301</v>
      </c>
      <c r="Z27" s="32" t="s">
        <v>429</v>
      </c>
      <c r="AA27" s="77" t="s">
        <v>395</v>
      </c>
      <c r="AB27" s="77" t="s">
        <v>523</v>
      </c>
      <c r="AC27" s="31"/>
      <c r="AD27" s="31"/>
      <c r="AE27" s="31"/>
      <c r="AF27" s="30"/>
      <c r="AK27" s="46"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543</v>
      </c>
      <c r="Y28" s="32" t="s">
        <v>302</v>
      </c>
      <c r="Z28" s="32" t="s">
        <v>430</v>
      </c>
      <c r="AA28" s="77" t="s">
        <v>396</v>
      </c>
      <c r="AB28" s="77" t="s">
        <v>524</v>
      </c>
      <c r="AC28" s="31"/>
      <c r="AD28" s="31"/>
      <c r="AE28" s="31"/>
      <c r="AF28" s="30"/>
      <c r="AK28" s="46" t="s">
        <v>192</v>
      </c>
    </row>
    <row r="29" spans="1:37" ht="13.5" customHeight="1" x14ac:dyDescent="0.15">
      <c r="A29" s="13"/>
      <c r="B29" s="13"/>
      <c r="F29" s="18" t="s">
        <v>200</v>
      </c>
      <c r="G29" s="17"/>
      <c r="H29" s="13" t="str">
        <f t="shared" si="1"/>
        <v/>
      </c>
      <c r="I29" s="13" t="str">
        <f t="shared" si="5"/>
        <v>一般会計</v>
      </c>
      <c r="K29" s="13"/>
      <c r="L29" s="13"/>
      <c r="O29" s="13"/>
      <c r="P29" s="13"/>
      <c r="Q29" s="19"/>
      <c r="T29" s="13"/>
      <c r="U29" s="32" t="s">
        <v>544</v>
      </c>
      <c r="Y29" s="32" t="s">
        <v>303</v>
      </c>
      <c r="Z29" s="32" t="s">
        <v>431</v>
      </c>
      <c r="AA29" s="77" t="s">
        <v>397</v>
      </c>
      <c r="AB29" s="77" t="s">
        <v>525</v>
      </c>
      <c r="AC29" s="31"/>
      <c r="AD29" s="31"/>
      <c r="AE29" s="31"/>
      <c r="AF29" s="30"/>
      <c r="AK29" s="46" t="str">
        <f t="shared" si="7"/>
        <v>b</v>
      </c>
    </row>
    <row r="30" spans="1:37" ht="13.5" customHeight="1" x14ac:dyDescent="0.15">
      <c r="A30" s="13"/>
      <c r="B30" s="13"/>
      <c r="F30" s="18" t="s">
        <v>201</v>
      </c>
      <c r="G30" s="17"/>
      <c r="H30" s="13" t="str">
        <f t="shared" si="1"/>
        <v/>
      </c>
      <c r="I30" s="13" t="str">
        <f t="shared" si="5"/>
        <v>一般会計</v>
      </c>
      <c r="K30" s="13"/>
      <c r="L30" s="13"/>
      <c r="O30" s="13"/>
      <c r="P30" s="13"/>
      <c r="Q30" s="19"/>
      <c r="T30" s="13"/>
      <c r="U30" s="32" t="s">
        <v>545</v>
      </c>
      <c r="Y30" s="32" t="s">
        <v>304</v>
      </c>
      <c r="Z30" s="32" t="s">
        <v>432</v>
      </c>
      <c r="AA30" s="77" t="s">
        <v>398</v>
      </c>
      <c r="AB30" s="77" t="s">
        <v>526</v>
      </c>
      <c r="AC30" s="31"/>
      <c r="AD30" s="31"/>
      <c r="AE30" s="31"/>
      <c r="AF30" s="30"/>
      <c r="AK30" s="46" t="str">
        <f t="shared" si="7"/>
        <v>c</v>
      </c>
    </row>
    <row r="31" spans="1:37" ht="13.5" customHeight="1" x14ac:dyDescent="0.15">
      <c r="A31" s="13"/>
      <c r="B31" s="13"/>
      <c r="F31" s="18" t="s">
        <v>202</v>
      </c>
      <c r="G31" s="17"/>
      <c r="H31" s="13" t="str">
        <f t="shared" si="1"/>
        <v/>
      </c>
      <c r="I31" s="13" t="str">
        <f t="shared" si="5"/>
        <v>一般会計</v>
      </c>
      <c r="K31" s="13"/>
      <c r="L31" s="13"/>
      <c r="O31" s="13"/>
      <c r="P31" s="13"/>
      <c r="Q31" s="19"/>
      <c r="T31" s="13"/>
      <c r="U31" s="32" t="s">
        <v>546</v>
      </c>
      <c r="Y31" s="32" t="s">
        <v>305</v>
      </c>
      <c r="Z31" s="32" t="s">
        <v>433</v>
      </c>
      <c r="AA31" s="77" t="s">
        <v>399</v>
      </c>
      <c r="AB31" s="77" t="s">
        <v>527</v>
      </c>
      <c r="AC31" s="31"/>
      <c r="AD31" s="31"/>
      <c r="AE31" s="31"/>
      <c r="AF31" s="30"/>
      <c r="AK31" s="46" t="str">
        <f t="shared" si="7"/>
        <v>d</v>
      </c>
    </row>
    <row r="32" spans="1:37" ht="13.5" customHeight="1" x14ac:dyDescent="0.15">
      <c r="A32" s="13"/>
      <c r="B32" s="13"/>
      <c r="F32" s="18" t="s">
        <v>203</v>
      </c>
      <c r="G32" s="17"/>
      <c r="H32" s="13" t="str">
        <f t="shared" si="1"/>
        <v/>
      </c>
      <c r="I32" s="13" t="str">
        <f t="shared" si="5"/>
        <v>一般会計</v>
      </c>
      <c r="K32" s="13"/>
      <c r="L32" s="13"/>
      <c r="O32" s="13"/>
      <c r="P32" s="13"/>
      <c r="Q32" s="19"/>
      <c r="T32" s="13"/>
      <c r="U32" s="32" t="s">
        <v>547</v>
      </c>
      <c r="Y32" s="32" t="s">
        <v>306</v>
      </c>
      <c r="Z32" s="32" t="s">
        <v>434</v>
      </c>
      <c r="AA32" s="77" t="s">
        <v>66</v>
      </c>
      <c r="AB32" s="77" t="s">
        <v>66</v>
      </c>
      <c r="AC32" s="31"/>
      <c r="AD32" s="31"/>
      <c r="AE32" s="31"/>
      <c r="AF32" s="30"/>
      <c r="AK32" s="46" t="str">
        <f t="shared" si="7"/>
        <v>e</v>
      </c>
    </row>
    <row r="33" spans="1:37" ht="13.5" customHeight="1" x14ac:dyDescent="0.15">
      <c r="A33" s="13"/>
      <c r="B33" s="13"/>
      <c r="F33" s="18" t="s">
        <v>204</v>
      </c>
      <c r="G33" s="17"/>
      <c r="H33" s="13" t="str">
        <f t="shared" si="1"/>
        <v/>
      </c>
      <c r="I33" s="13" t="str">
        <f t="shared" si="5"/>
        <v>一般会計</v>
      </c>
      <c r="K33" s="13"/>
      <c r="L33" s="13"/>
      <c r="O33" s="13"/>
      <c r="P33" s="13"/>
      <c r="Q33" s="19"/>
      <c r="T33" s="13"/>
      <c r="U33" s="32" t="s">
        <v>548</v>
      </c>
      <c r="Y33" s="32" t="s">
        <v>307</v>
      </c>
      <c r="Z33" s="32" t="s">
        <v>435</v>
      </c>
      <c r="AA33" s="66"/>
      <c r="AB33" s="31"/>
      <c r="AC33" s="31"/>
      <c r="AD33" s="31"/>
      <c r="AE33" s="31"/>
      <c r="AF33" s="30"/>
      <c r="AK33" s="46" t="str">
        <f t="shared" si="7"/>
        <v>f</v>
      </c>
    </row>
    <row r="34" spans="1:37" ht="13.5" customHeight="1" x14ac:dyDescent="0.15">
      <c r="A34" s="13"/>
      <c r="B34" s="13"/>
      <c r="F34" s="18" t="s">
        <v>205</v>
      </c>
      <c r="G34" s="17"/>
      <c r="H34" s="13" t="str">
        <f t="shared" si="1"/>
        <v/>
      </c>
      <c r="I34" s="13" t="str">
        <f t="shared" si="5"/>
        <v>一般会計</v>
      </c>
      <c r="K34" s="13"/>
      <c r="L34" s="13"/>
      <c r="O34" s="13"/>
      <c r="P34" s="13"/>
      <c r="Q34" s="19"/>
      <c r="T34" s="13"/>
      <c r="U34" s="32" t="s">
        <v>549</v>
      </c>
      <c r="Y34" s="32" t="s">
        <v>308</v>
      </c>
      <c r="Z34" s="32" t="s">
        <v>436</v>
      </c>
      <c r="AB34" s="31"/>
      <c r="AC34" s="31"/>
      <c r="AD34" s="31"/>
      <c r="AE34" s="31"/>
      <c r="AF34" s="30"/>
      <c r="AK34" s="46" t="str">
        <f t="shared" si="7"/>
        <v>g</v>
      </c>
    </row>
    <row r="35" spans="1:37" ht="13.5" customHeight="1" x14ac:dyDescent="0.15">
      <c r="A35" s="13"/>
      <c r="B35" s="13"/>
      <c r="F35" s="18" t="s">
        <v>206</v>
      </c>
      <c r="G35" s="17"/>
      <c r="H35" s="13" t="str">
        <f t="shared" si="1"/>
        <v/>
      </c>
      <c r="I35" s="13" t="str">
        <f t="shared" si="5"/>
        <v>一般会計</v>
      </c>
      <c r="K35" s="13"/>
      <c r="L35" s="13"/>
      <c r="O35" s="13"/>
      <c r="P35" s="13"/>
      <c r="Q35" s="19"/>
      <c r="T35" s="13"/>
      <c r="U35" s="32" t="s">
        <v>550</v>
      </c>
      <c r="Y35" s="32" t="s">
        <v>309</v>
      </c>
      <c r="Z35" s="32" t="s">
        <v>437</v>
      </c>
      <c r="AC35" s="31"/>
      <c r="AF35" s="30"/>
      <c r="AK35" s="46" t="str">
        <f t="shared" si="7"/>
        <v>h</v>
      </c>
    </row>
    <row r="36" spans="1:37" ht="13.5" customHeight="1" x14ac:dyDescent="0.15">
      <c r="A36" s="13"/>
      <c r="B36" s="13"/>
      <c r="F36" s="18" t="s">
        <v>207</v>
      </c>
      <c r="G36" s="17"/>
      <c r="H36" s="13" t="str">
        <f t="shared" si="1"/>
        <v/>
      </c>
      <c r="I36" s="13" t="str">
        <f t="shared" si="5"/>
        <v>一般会計</v>
      </c>
      <c r="K36" s="13"/>
      <c r="L36" s="13"/>
      <c r="O36" s="13"/>
      <c r="P36" s="13"/>
      <c r="Q36" s="19"/>
      <c r="T36" s="13"/>
      <c r="Y36" s="32" t="s">
        <v>310</v>
      </c>
      <c r="Z36" s="32" t="s">
        <v>438</v>
      </c>
      <c r="AF36" s="30"/>
      <c r="AK36" s="46"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311</v>
      </c>
      <c r="Z37" s="32" t="s">
        <v>439</v>
      </c>
      <c r="AF37" s="30"/>
      <c r="AK37" s="46" t="str">
        <f t="shared" si="7"/>
        <v>j</v>
      </c>
    </row>
    <row r="38" spans="1:37" x14ac:dyDescent="0.15">
      <c r="A38" s="13"/>
      <c r="B38" s="13"/>
      <c r="F38" s="13"/>
      <c r="G38" s="19"/>
      <c r="K38" s="13"/>
      <c r="L38" s="13"/>
      <c r="O38" s="13"/>
      <c r="P38" s="13"/>
      <c r="Q38" s="19"/>
      <c r="T38" s="13"/>
      <c r="Y38" s="32" t="s">
        <v>312</v>
      </c>
      <c r="Z38" s="32" t="s">
        <v>440</v>
      </c>
      <c r="AF38" s="30"/>
      <c r="AK38" s="46" t="str">
        <f t="shared" si="7"/>
        <v>k</v>
      </c>
    </row>
    <row r="39" spans="1:37" x14ac:dyDescent="0.15">
      <c r="A39" s="13"/>
      <c r="B39" s="13"/>
      <c r="F39" s="13" t="str">
        <f>I37</f>
        <v>一般会計</v>
      </c>
      <c r="G39" s="19"/>
      <c r="K39" s="13"/>
      <c r="L39" s="13"/>
      <c r="O39" s="13"/>
      <c r="P39" s="13"/>
      <c r="Q39" s="19"/>
      <c r="T39" s="13"/>
      <c r="U39" s="32" t="s">
        <v>552</v>
      </c>
      <c r="Y39" s="32" t="s">
        <v>313</v>
      </c>
      <c r="Z39" s="32" t="s">
        <v>441</v>
      </c>
      <c r="AF39" s="30"/>
      <c r="AK39" s="46" t="str">
        <f t="shared" si="7"/>
        <v>l</v>
      </c>
    </row>
    <row r="40" spans="1:37" x14ac:dyDescent="0.15">
      <c r="A40" s="13"/>
      <c r="B40" s="13"/>
      <c r="F40" s="13"/>
      <c r="G40" s="19"/>
      <c r="K40" s="13"/>
      <c r="L40" s="13"/>
      <c r="O40" s="13"/>
      <c r="P40" s="13"/>
      <c r="Q40" s="19"/>
      <c r="T40" s="13"/>
      <c r="U40" s="32"/>
      <c r="Y40" s="32" t="s">
        <v>314</v>
      </c>
      <c r="Z40" s="32" t="s">
        <v>442</v>
      </c>
      <c r="AF40" s="30"/>
      <c r="AK40" s="46" t="str">
        <f t="shared" si="7"/>
        <v>m</v>
      </c>
    </row>
    <row r="41" spans="1:37" x14ac:dyDescent="0.15">
      <c r="A41" s="13"/>
      <c r="B41" s="13"/>
      <c r="F41" s="13"/>
      <c r="G41" s="19"/>
      <c r="K41" s="13"/>
      <c r="L41" s="13"/>
      <c r="O41" s="13"/>
      <c r="P41" s="13"/>
      <c r="Q41" s="19"/>
      <c r="T41" s="13"/>
      <c r="U41" s="32" t="s">
        <v>254</v>
      </c>
      <c r="Y41" s="32" t="s">
        <v>315</v>
      </c>
      <c r="Z41" s="32" t="s">
        <v>443</v>
      </c>
      <c r="AF41" s="30"/>
      <c r="AK41" s="46" t="str">
        <f t="shared" si="7"/>
        <v>n</v>
      </c>
    </row>
    <row r="42" spans="1:37" x14ac:dyDescent="0.15">
      <c r="A42" s="13"/>
      <c r="B42" s="13"/>
      <c r="F42" s="13"/>
      <c r="G42" s="19"/>
      <c r="K42" s="13"/>
      <c r="L42" s="13"/>
      <c r="O42" s="13"/>
      <c r="P42" s="13"/>
      <c r="Q42" s="19"/>
      <c r="T42" s="13"/>
      <c r="U42" s="32" t="s">
        <v>264</v>
      </c>
      <c r="Y42" s="32" t="s">
        <v>316</v>
      </c>
      <c r="Z42" s="32" t="s">
        <v>444</v>
      </c>
      <c r="AF42" s="30"/>
      <c r="AK42" s="46" t="str">
        <f t="shared" si="7"/>
        <v>o</v>
      </c>
    </row>
    <row r="43" spans="1:37" x14ac:dyDescent="0.15">
      <c r="A43" s="13"/>
      <c r="B43" s="13"/>
      <c r="F43" s="13"/>
      <c r="G43" s="19"/>
      <c r="K43" s="13"/>
      <c r="L43" s="13"/>
      <c r="O43" s="13"/>
      <c r="P43" s="13"/>
      <c r="Q43" s="19"/>
      <c r="T43" s="13"/>
      <c r="Y43" s="32" t="s">
        <v>317</v>
      </c>
      <c r="Z43" s="32" t="s">
        <v>445</v>
      </c>
      <c r="AF43" s="30"/>
      <c r="AK43" s="46" t="str">
        <f t="shared" si="7"/>
        <v>p</v>
      </c>
    </row>
    <row r="44" spans="1:37" x14ac:dyDescent="0.15">
      <c r="A44" s="13"/>
      <c r="B44" s="13"/>
      <c r="F44" s="13"/>
      <c r="G44" s="19"/>
      <c r="K44" s="13"/>
      <c r="L44" s="13"/>
      <c r="O44" s="13"/>
      <c r="P44" s="13"/>
      <c r="Q44" s="19"/>
      <c r="T44" s="13"/>
      <c r="Y44" s="32" t="s">
        <v>318</v>
      </c>
      <c r="Z44" s="32" t="s">
        <v>446</v>
      </c>
      <c r="AF44" s="30"/>
      <c r="AK44" s="46" t="str">
        <f t="shared" si="7"/>
        <v>q</v>
      </c>
    </row>
    <row r="45" spans="1:37" x14ac:dyDescent="0.15">
      <c r="A45" s="13"/>
      <c r="B45" s="13"/>
      <c r="F45" s="13"/>
      <c r="G45" s="19"/>
      <c r="K45" s="13"/>
      <c r="L45" s="13"/>
      <c r="O45" s="13"/>
      <c r="P45" s="13"/>
      <c r="Q45" s="19"/>
      <c r="T45" s="13"/>
      <c r="U45" s="29" t="s">
        <v>161</v>
      </c>
      <c r="Y45" s="32" t="s">
        <v>319</v>
      </c>
      <c r="Z45" s="32" t="s">
        <v>447</v>
      </c>
      <c r="AF45" s="30"/>
      <c r="AK45" s="46" t="str">
        <f t="shared" si="7"/>
        <v>r</v>
      </c>
    </row>
    <row r="46" spans="1:37" x14ac:dyDescent="0.15">
      <c r="A46" s="13"/>
      <c r="B46" s="13"/>
      <c r="F46" s="13"/>
      <c r="G46" s="19"/>
      <c r="K46" s="13"/>
      <c r="L46" s="13"/>
      <c r="O46" s="13"/>
      <c r="P46" s="13"/>
      <c r="Q46" s="19"/>
      <c r="T46" s="13"/>
      <c r="U46" s="84" t="s">
        <v>585</v>
      </c>
      <c r="Y46" s="32" t="s">
        <v>320</v>
      </c>
      <c r="Z46" s="32" t="s">
        <v>448</v>
      </c>
      <c r="AF46" s="30"/>
      <c r="AK46" s="46" t="str">
        <f t="shared" si="7"/>
        <v>s</v>
      </c>
    </row>
    <row r="47" spans="1:37" x14ac:dyDescent="0.15">
      <c r="A47" s="13"/>
      <c r="B47" s="13"/>
      <c r="F47" s="13"/>
      <c r="G47" s="19"/>
      <c r="K47" s="13"/>
      <c r="L47" s="13"/>
      <c r="O47" s="13"/>
      <c r="P47" s="13"/>
      <c r="Q47" s="19"/>
      <c r="T47" s="13"/>
      <c r="Y47" s="32" t="s">
        <v>321</v>
      </c>
      <c r="Z47" s="32" t="s">
        <v>449</v>
      </c>
      <c r="AF47" s="30"/>
      <c r="AK47" s="46" t="str">
        <f t="shared" si="7"/>
        <v>t</v>
      </c>
    </row>
    <row r="48" spans="1:37" x14ac:dyDescent="0.15">
      <c r="A48" s="13"/>
      <c r="B48" s="13"/>
      <c r="F48" s="13"/>
      <c r="G48" s="19"/>
      <c r="K48" s="13"/>
      <c r="L48" s="13"/>
      <c r="O48" s="13"/>
      <c r="P48" s="13"/>
      <c r="Q48" s="19"/>
      <c r="T48" s="13"/>
      <c r="U48" s="84">
        <v>2021</v>
      </c>
      <c r="Y48" s="32" t="s">
        <v>322</v>
      </c>
      <c r="Z48" s="32" t="s">
        <v>450</v>
      </c>
      <c r="AF48" s="30"/>
      <c r="AK48" s="46" t="str">
        <f t="shared" si="7"/>
        <v>u</v>
      </c>
    </row>
    <row r="49" spans="1:37" x14ac:dyDescent="0.15">
      <c r="A49" s="13"/>
      <c r="B49" s="13"/>
      <c r="F49" s="13"/>
      <c r="G49" s="19"/>
      <c r="K49" s="13"/>
      <c r="L49" s="13"/>
      <c r="O49" s="13"/>
      <c r="P49" s="13"/>
      <c r="Q49" s="19"/>
      <c r="T49" s="13"/>
      <c r="U49" s="84">
        <v>2022</v>
      </c>
      <c r="Y49" s="32" t="s">
        <v>323</v>
      </c>
      <c r="Z49" s="32" t="s">
        <v>451</v>
      </c>
      <c r="AF49" s="30"/>
      <c r="AK49" s="46" t="str">
        <f t="shared" si="7"/>
        <v>v</v>
      </c>
    </row>
    <row r="50" spans="1:37" x14ac:dyDescent="0.15">
      <c r="A50" s="13"/>
      <c r="B50" s="13"/>
      <c r="F50" s="13"/>
      <c r="G50" s="19"/>
      <c r="K50" s="13"/>
      <c r="L50" s="13"/>
      <c r="O50" s="13"/>
      <c r="P50" s="13"/>
      <c r="Q50" s="19"/>
      <c r="T50" s="13"/>
      <c r="U50" s="84">
        <v>2023</v>
      </c>
      <c r="Y50" s="32" t="s">
        <v>324</v>
      </c>
      <c r="Z50" s="32" t="s">
        <v>452</v>
      </c>
      <c r="AF50" s="30"/>
    </row>
    <row r="51" spans="1:37" x14ac:dyDescent="0.15">
      <c r="A51" s="13"/>
      <c r="B51" s="13"/>
      <c r="F51" s="13"/>
      <c r="G51" s="19"/>
      <c r="K51" s="13"/>
      <c r="L51" s="13"/>
      <c r="O51" s="13"/>
      <c r="P51" s="13"/>
      <c r="Q51" s="19"/>
      <c r="T51" s="13"/>
      <c r="U51" s="84">
        <v>2024</v>
      </c>
      <c r="Y51" s="32" t="s">
        <v>325</v>
      </c>
      <c r="Z51" s="32" t="s">
        <v>453</v>
      </c>
      <c r="AF51" s="30"/>
    </row>
    <row r="52" spans="1:37" x14ac:dyDescent="0.15">
      <c r="A52" s="13"/>
      <c r="B52" s="13"/>
      <c r="F52" s="13"/>
      <c r="G52" s="19"/>
      <c r="K52" s="13"/>
      <c r="L52" s="13"/>
      <c r="O52" s="13"/>
      <c r="P52" s="13"/>
      <c r="Q52" s="19"/>
      <c r="T52" s="13"/>
      <c r="U52" s="84">
        <v>2025</v>
      </c>
      <c r="Y52" s="32" t="s">
        <v>326</v>
      </c>
      <c r="Z52" s="32" t="s">
        <v>454</v>
      </c>
      <c r="AF52" s="30"/>
    </row>
    <row r="53" spans="1:37" x14ac:dyDescent="0.15">
      <c r="A53" s="13"/>
      <c r="B53" s="13"/>
      <c r="F53" s="13"/>
      <c r="G53" s="19"/>
      <c r="K53" s="13"/>
      <c r="L53" s="13"/>
      <c r="O53" s="13"/>
      <c r="P53" s="13"/>
      <c r="Q53" s="19"/>
      <c r="T53" s="13"/>
      <c r="U53" s="84">
        <v>2026</v>
      </c>
      <c r="Y53" s="32" t="s">
        <v>327</v>
      </c>
      <c r="Z53" s="32" t="s">
        <v>455</v>
      </c>
      <c r="AF53" s="30"/>
    </row>
    <row r="54" spans="1:37" x14ac:dyDescent="0.15">
      <c r="A54" s="13"/>
      <c r="B54" s="13"/>
      <c r="F54" s="13"/>
      <c r="G54" s="19"/>
      <c r="K54" s="13"/>
      <c r="L54" s="13"/>
      <c r="O54" s="13"/>
      <c r="P54" s="20"/>
      <c r="Q54" s="19"/>
      <c r="T54" s="13"/>
      <c r="Y54" s="32" t="s">
        <v>328</v>
      </c>
      <c r="Z54" s="32" t="s">
        <v>456</v>
      </c>
      <c r="AF54" s="30"/>
    </row>
    <row r="55" spans="1:37" x14ac:dyDescent="0.15">
      <c r="A55" s="13"/>
      <c r="B55" s="13"/>
      <c r="F55" s="13"/>
      <c r="G55" s="19"/>
      <c r="K55" s="13"/>
      <c r="L55" s="13"/>
      <c r="O55" s="13"/>
      <c r="P55" s="13"/>
      <c r="Q55" s="19"/>
      <c r="T55" s="13"/>
      <c r="Y55" s="32" t="s">
        <v>329</v>
      </c>
      <c r="Z55" s="32" t="s">
        <v>457</v>
      </c>
      <c r="AF55" s="30"/>
    </row>
    <row r="56" spans="1:37" x14ac:dyDescent="0.15">
      <c r="A56" s="13"/>
      <c r="B56" s="13"/>
      <c r="F56" s="13"/>
      <c r="G56" s="19"/>
      <c r="K56" s="13"/>
      <c r="L56" s="13"/>
      <c r="O56" s="13"/>
      <c r="P56" s="13"/>
      <c r="Q56" s="19"/>
      <c r="T56" s="13"/>
      <c r="U56" s="84">
        <v>20</v>
      </c>
      <c r="Y56" s="32" t="s">
        <v>330</v>
      </c>
      <c r="Z56" s="32" t="s">
        <v>458</v>
      </c>
      <c r="AF56" s="30"/>
    </row>
    <row r="57" spans="1:37" x14ac:dyDescent="0.15">
      <c r="A57" s="13"/>
      <c r="B57" s="13"/>
      <c r="F57" s="13"/>
      <c r="G57" s="19"/>
      <c r="K57" s="13"/>
      <c r="L57" s="13"/>
      <c r="O57" s="13"/>
      <c r="P57" s="13"/>
      <c r="Q57" s="19"/>
      <c r="T57" s="13"/>
      <c r="U57" s="32" t="s">
        <v>528</v>
      </c>
      <c r="Y57" s="32" t="s">
        <v>331</v>
      </c>
      <c r="Z57" s="32" t="s">
        <v>459</v>
      </c>
      <c r="AF57" s="30"/>
    </row>
    <row r="58" spans="1:37" x14ac:dyDescent="0.15">
      <c r="A58" s="13"/>
      <c r="B58" s="13"/>
      <c r="F58" s="13"/>
      <c r="G58" s="19"/>
      <c r="K58" s="13"/>
      <c r="L58" s="13"/>
      <c r="O58" s="13"/>
      <c r="P58" s="13"/>
      <c r="Q58" s="19"/>
      <c r="T58" s="13"/>
      <c r="U58" s="32" t="s">
        <v>529</v>
      </c>
      <c r="Y58" s="32" t="s">
        <v>332</v>
      </c>
      <c r="Z58" s="32" t="s">
        <v>460</v>
      </c>
      <c r="AF58" s="30"/>
    </row>
    <row r="59" spans="1:37" x14ac:dyDescent="0.15">
      <c r="A59" s="13"/>
      <c r="B59" s="13"/>
      <c r="F59" s="13"/>
      <c r="G59" s="19"/>
      <c r="K59" s="13"/>
      <c r="L59" s="13"/>
      <c r="O59" s="13"/>
      <c r="P59" s="13"/>
      <c r="Q59" s="19"/>
      <c r="T59" s="13"/>
      <c r="Y59" s="32" t="s">
        <v>333</v>
      </c>
      <c r="Z59" s="32" t="s">
        <v>461</v>
      </c>
      <c r="AF59" s="30"/>
    </row>
    <row r="60" spans="1:37" x14ac:dyDescent="0.15">
      <c r="A60" s="13"/>
      <c r="B60" s="13"/>
      <c r="F60" s="13"/>
      <c r="G60" s="19"/>
      <c r="K60" s="13"/>
      <c r="L60" s="13"/>
      <c r="O60" s="13"/>
      <c r="P60" s="13"/>
      <c r="Q60" s="19"/>
      <c r="T60" s="13"/>
      <c r="Y60" s="32" t="s">
        <v>334</v>
      </c>
      <c r="Z60" s="32" t="s">
        <v>462</v>
      </c>
      <c r="AF60" s="30"/>
    </row>
    <row r="61" spans="1:37" x14ac:dyDescent="0.15">
      <c r="A61" s="13"/>
      <c r="B61" s="13"/>
      <c r="F61" s="13"/>
      <c r="G61" s="19"/>
      <c r="K61" s="13"/>
      <c r="L61" s="13"/>
      <c r="O61" s="13"/>
      <c r="P61" s="13"/>
      <c r="Q61" s="19"/>
      <c r="T61" s="13"/>
      <c r="Y61" s="32" t="s">
        <v>335</v>
      </c>
      <c r="Z61" s="32" t="s">
        <v>463</v>
      </c>
      <c r="AF61" s="30"/>
    </row>
    <row r="62" spans="1:37" x14ac:dyDescent="0.15">
      <c r="A62" s="13"/>
      <c r="B62" s="13"/>
      <c r="F62" s="13"/>
      <c r="G62" s="19"/>
      <c r="K62" s="13"/>
      <c r="L62" s="13"/>
      <c r="O62" s="13"/>
      <c r="P62" s="13"/>
      <c r="Q62" s="19"/>
      <c r="T62" s="13"/>
      <c r="Y62" s="32" t="s">
        <v>336</v>
      </c>
      <c r="Z62" s="32" t="s">
        <v>464</v>
      </c>
      <c r="AF62" s="30"/>
    </row>
    <row r="63" spans="1:37" x14ac:dyDescent="0.15">
      <c r="A63" s="13"/>
      <c r="B63" s="13"/>
      <c r="F63" s="13"/>
      <c r="G63" s="19"/>
      <c r="K63" s="13"/>
      <c r="L63" s="13"/>
      <c r="O63" s="13"/>
      <c r="P63" s="13"/>
      <c r="Q63" s="19"/>
      <c r="T63" s="13"/>
      <c r="Y63" s="32" t="s">
        <v>337</v>
      </c>
      <c r="Z63" s="32" t="s">
        <v>465</v>
      </c>
      <c r="AF63" s="30"/>
    </row>
    <row r="64" spans="1:37" x14ac:dyDescent="0.15">
      <c r="A64" s="13"/>
      <c r="B64" s="13"/>
      <c r="F64" s="13"/>
      <c r="G64" s="19"/>
      <c r="K64" s="13"/>
      <c r="L64" s="13"/>
      <c r="O64" s="13"/>
      <c r="P64" s="13"/>
      <c r="Q64" s="19"/>
      <c r="T64" s="13"/>
      <c r="Y64" s="32" t="s">
        <v>338</v>
      </c>
      <c r="Z64" s="32" t="s">
        <v>466</v>
      </c>
      <c r="AF64" s="30"/>
    </row>
    <row r="65" spans="1:32" x14ac:dyDescent="0.15">
      <c r="A65" s="13"/>
      <c r="B65" s="13"/>
      <c r="F65" s="13"/>
      <c r="G65" s="19"/>
      <c r="K65" s="13"/>
      <c r="L65" s="13"/>
      <c r="O65" s="13"/>
      <c r="P65" s="13"/>
      <c r="Q65" s="19"/>
      <c r="T65" s="13"/>
      <c r="Y65" s="32" t="s">
        <v>339</v>
      </c>
      <c r="Z65" s="32" t="s">
        <v>467</v>
      </c>
      <c r="AF65" s="30"/>
    </row>
    <row r="66" spans="1:32" x14ac:dyDescent="0.15">
      <c r="A66" s="13"/>
      <c r="B66" s="13"/>
      <c r="F66" s="13"/>
      <c r="G66" s="19"/>
      <c r="K66" s="13"/>
      <c r="L66" s="13"/>
      <c r="O66" s="13"/>
      <c r="P66" s="13"/>
      <c r="Q66" s="19"/>
      <c r="T66" s="13"/>
      <c r="Y66" s="32" t="s">
        <v>67</v>
      </c>
      <c r="Z66" s="32" t="s">
        <v>468</v>
      </c>
      <c r="AF66" s="30"/>
    </row>
    <row r="67" spans="1:32" x14ac:dyDescent="0.15">
      <c r="A67" s="13"/>
      <c r="B67" s="13"/>
      <c r="F67" s="13"/>
      <c r="G67" s="19"/>
      <c r="K67" s="13"/>
      <c r="L67" s="13"/>
      <c r="O67" s="13"/>
      <c r="P67" s="13"/>
      <c r="Q67" s="19"/>
      <c r="T67" s="13"/>
      <c r="Y67" s="32" t="s">
        <v>340</v>
      </c>
      <c r="Z67" s="32" t="s">
        <v>469</v>
      </c>
      <c r="AF67" s="30"/>
    </row>
    <row r="68" spans="1:32" x14ac:dyDescent="0.15">
      <c r="A68" s="13"/>
      <c r="B68" s="13"/>
      <c r="F68" s="13"/>
      <c r="G68" s="19"/>
      <c r="K68" s="13"/>
      <c r="L68" s="13"/>
      <c r="O68" s="13"/>
      <c r="P68" s="13"/>
      <c r="Q68" s="19"/>
      <c r="T68" s="13"/>
      <c r="Y68" s="32" t="s">
        <v>341</v>
      </c>
      <c r="Z68" s="32" t="s">
        <v>470</v>
      </c>
      <c r="AF68" s="30"/>
    </row>
    <row r="69" spans="1:32" x14ac:dyDescent="0.15">
      <c r="A69" s="13"/>
      <c r="B69" s="13"/>
      <c r="F69" s="13"/>
      <c r="G69" s="19"/>
      <c r="K69" s="13"/>
      <c r="L69" s="13"/>
      <c r="O69" s="13"/>
      <c r="P69" s="13"/>
      <c r="Q69" s="19"/>
      <c r="T69" s="13"/>
      <c r="Y69" s="32" t="s">
        <v>342</v>
      </c>
      <c r="Z69" s="32" t="s">
        <v>471</v>
      </c>
      <c r="AF69" s="30"/>
    </row>
    <row r="70" spans="1:32" x14ac:dyDescent="0.15">
      <c r="A70" s="13"/>
      <c r="B70" s="13"/>
      <c r="Y70" s="32" t="s">
        <v>343</v>
      </c>
      <c r="Z70" s="32" t="s">
        <v>472</v>
      </c>
    </row>
    <row r="71" spans="1:32" x14ac:dyDescent="0.15">
      <c r="Y71" s="32" t="s">
        <v>344</v>
      </c>
      <c r="Z71" s="32" t="s">
        <v>473</v>
      </c>
    </row>
    <row r="72" spans="1:32" x14ac:dyDescent="0.15">
      <c r="Y72" s="32" t="s">
        <v>345</v>
      </c>
      <c r="Z72" s="32" t="s">
        <v>474</v>
      </c>
    </row>
    <row r="73" spans="1:32" x14ac:dyDescent="0.15">
      <c r="Y73" s="32" t="s">
        <v>346</v>
      </c>
      <c r="Z73" s="32" t="s">
        <v>475</v>
      </c>
    </row>
    <row r="74" spans="1:32" x14ac:dyDescent="0.15">
      <c r="Y74" s="32" t="s">
        <v>347</v>
      </c>
      <c r="Z74" s="32" t="s">
        <v>476</v>
      </c>
    </row>
    <row r="75" spans="1:32" x14ac:dyDescent="0.15">
      <c r="Y75" s="32" t="s">
        <v>348</v>
      </c>
      <c r="Z75" s="32" t="s">
        <v>477</v>
      </c>
    </row>
    <row r="76" spans="1:32" x14ac:dyDescent="0.15">
      <c r="Y76" s="32" t="s">
        <v>349</v>
      </c>
      <c r="Z76" s="32" t="s">
        <v>478</v>
      </c>
    </row>
    <row r="77" spans="1:32" x14ac:dyDescent="0.15">
      <c r="Y77" s="32" t="s">
        <v>350</v>
      </c>
      <c r="Z77" s="32" t="s">
        <v>479</v>
      </c>
    </row>
    <row r="78" spans="1:32" x14ac:dyDescent="0.15">
      <c r="Y78" s="32" t="s">
        <v>351</v>
      </c>
      <c r="Z78" s="32" t="s">
        <v>480</v>
      </c>
    </row>
    <row r="79" spans="1:32" x14ac:dyDescent="0.15">
      <c r="Y79" s="32" t="s">
        <v>352</v>
      </c>
      <c r="Z79" s="32" t="s">
        <v>481</v>
      </c>
    </row>
    <row r="80" spans="1:32" x14ac:dyDescent="0.15">
      <c r="Y80" s="32" t="s">
        <v>353</v>
      </c>
      <c r="Z80" s="32" t="s">
        <v>482</v>
      </c>
    </row>
    <row r="81" spans="25:26" x14ac:dyDescent="0.15">
      <c r="Y81" s="32" t="s">
        <v>354</v>
      </c>
      <c r="Z81" s="32" t="s">
        <v>483</v>
      </c>
    </row>
    <row r="82" spans="25:26" x14ac:dyDescent="0.15">
      <c r="Y82" s="32" t="s">
        <v>355</v>
      </c>
      <c r="Z82" s="32" t="s">
        <v>484</v>
      </c>
    </row>
    <row r="83" spans="25:26" x14ac:dyDescent="0.15">
      <c r="Y83" s="32" t="s">
        <v>356</v>
      </c>
      <c r="Z83" s="32" t="s">
        <v>485</v>
      </c>
    </row>
    <row r="84" spans="25:26" x14ac:dyDescent="0.15">
      <c r="Y84" s="32" t="s">
        <v>357</v>
      </c>
      <c r="Z84" s="32" t="s">
        <v>486</v>
      </c>
    </row>
    <row r="85" spans="25:26" x14ac:dyDescent="0.15">
      <c r="Y85" s="32" t="s">
        <v>358</v>
      </c>
      <c r="Z85" s="32" t="s">
        <v>487</v>
      </c>
    </row>
    <row r="86" spans="25:26" x14ac:dyDescent="0.15">
      <c r="Y86" s="32" t="s">
        <v>359</v>
      </c>
      <c r="Z86" s="32" t="s">
        <v>488</v>
      </c>
    </row>
    <row r="87" spans="25:26" x14ac:dyDescent="0.15">
      <c r="Y87" s="32" t="s">
        <v>360</v>
      </c>
      <c r="Z87" s="32" t="s">
        <v>489</v>
      </c>
    </row>
    <row r="88" spans="25:26" x14ac:dyDescent="0.15">
      <c r="Y88" s="32" t="s">
        <v>361</v>
      </c>
      <c r="Z88" s="32" t="s">
        <v>490</v>
      </c>
    </row>
    <row r="89" spans="25:26" x14ac:dyDescent="0.15">
      <c r="Y89" s="32" t="s">
        <v>362</v>
      </c>
      <c r="Z89" s="32" t="s">
        <v>491</v>
      </c>
    </row>
    <row r="90" spans="25:26" x14ac:dyDescent="0.15">
      <c r="Y90" s="32" t="s">
        <v>363</v>
      </c>
      <c r="Z90" s="32" t="s">
        <v>492</v>
      </c>
    </row>
    <row r="91" spans="25:26" x14ac:dyDescent="0.15">
      <c r="Y91" s="32" t="s">
        <v>364</v>
      </c>
      <c r="Z91" s="32" t="s">
        <v>493</v>
      </c>
    </row>
    <row r="92" spans="25:26" x14ac:dyDescent="0.15">
      <c r="Y92" s="32" t="s">
        <v>365</v>
      </c>
      <c r="Z92" s="32" t="s">
        <v>494</v>
      </c>
    </row>
    <row r="93" spans="25:26" x14ac:dyDescent="0.15">
      <c r="Y93" s="32" t="s">
        <v>366</v>
      </c>
      <c r="Z93" s="32" t="s">
        <v>495</v>
      </c>
    </row>
    <row r="94" spans="25:26" x14ac:dyDescent="0.15">
      <c r="Y94" s="32" t="s">
        <v>367</v>
      </c>
      <c r="Z94" s="32" t="s">
        <v>496</v>
      </c>
    </row>
    <row r="95" spans="25:26" x14ac:dyDescent="0.15">
      <c r="Y95" s="32" t="s">
        <v>368</v>
      </c>
      <c r="Z95" s="32" t="s">
        <v>497</v>
      </c>
    </row>
    <row r="96" spans="25:26" x14ac:dyDescent="0.15">
      <c r="Y96" s="32" t="s">
        <v>272</v>
      </c>
      <c r="Z96" s="32" t="s">
        <v>498</v>
      </c>
    </row>
    <row r="97" spans="25:26" x14ac:dyDescent="0.15">
      <c r="Y97" s="32" t="s">
        <v>369</v>
      </c>
      <c r="Z97" s="32" t="s">
        <v>499</v>
      </c>
    </row>
    <row r="98" spans="25:26" x14ac:dyDescent="0.15">
      <c r="Y98" s="32" t="s">
        <v>370</v>
      </c>
      <c r="Z98" s="32" t="s">
        <v>500</v>
      </c>
    </row>
    <row r="99" spans="25:26" x14ac:dyDescent="0.15">
      <c r="Y99" s="32" t="s">
        <v>400</v>
      </c>
      <c r="Z99" s="32" t="s">
        <v>501</v>
      </c>
    </row>
    <row r="100" spans="25:26" x14ac:dyDescent="0.15">
      <c r="Y100" s="32" t="s">
        <v>588</v>
      </c>
      <c r="Z100" s="32" t="s">
        <v>502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別紙2</vt:lpstr>
      <vt:lpstr>別紙3</vt:lpstr>
      <vt:lpstr>入力規則等</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2022-08-25T13:03:17Z</dcterms:created>
  <dcterms:modified xsi:type="dcterms:W3CDTF">2022-08-26T14:31:20Z</dcterms:modified>
</cp:coreProperties>
</file>