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行政事業レビューシート!$AZ$1:$AZ$255</definedName>
    <definedName name="_xlnm._FilterDatabase" localSheetId="2" hidden="1">別紙2!$AZ$1:$AZ$14</definedName>
    <definedName name="_xlnm._FilterDatabase" localSheetId="3" hidden="1">別紙3!$AZ$1:$AZ$4</definedName>
    <definedName name="_xlnm.Print_Area" localSheetId="0">行政事業レビューシート!$A$1:$AX$255</definedName>
    <definedName name="_xlnm.Print_Area" localSheetId="2">別紙2!$A$1:$AX$14</definedName>
    <definedName name="_xlnm.Print_Area" localSheetId="3">別紙3!$A$1:$AX$4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52" i="11" l="1"/>
  <c r="AE52" i="11"/>
  <c r="AY48" i="11" l="1"/>
  <c r="AY53" i="11" s="1"/>
  <c r="AY45" i="11"/>
  <c r="AY46" i="11" s="1"/>
  <c r="AY42" i="11"/>
  <c r="AY44" i="11" s="1"/>
  <c r="AY41" i="11"/>
  <c r="AY175" i="11"/>
  <c r="AY171" i="11"/>
  <c r="AY173" i="11" s="1"/>
  <c r="AY170" i="11"/>
  <c r="AY169" i="11"/>
  <c r="AY153" i="11"/>
  <c r="AY149" i="11"/>
  <c r="AY174" i="11" l="1"/>
  <c r="AY172" i="11"/>
  <c r="AY155" i="11"/>
  <c r="AY151" i="11"/>
  <c r="AY152" i="11"/>
  <c r="AY150" i="11"/>
  <c r="AY47" i="11"/>
  <c r="AY43" i="11"/>
  <c r="AY52" i="11"/>
  <c r="AY50" i="11"/>
  <c r="AY54" i="11"/>
  <c r="AY51" i="11"/>
  <c r="AY49" i="11"/>
  <c r="AY154" i="11"/>
  <c r="AY56" i="11"/>
  <c r="AY57" i="11" s="1"/>
  <c r="AY55" i="11"/>
  <c r="AY58" i="11" l="1"/>
  <c r="AY59" i="11" l="1"/>
  <c r="AY65" i="11" s="1"/>
  <c r="AY62" i="11" l="1"/>
  <c r="AY63" i="11"/>
  <c r="AY60" i="11"/>
  <c r="AY64" i="11"/>
  <c r="AY61" i="11"/>
  <c r="AW112" i="11" l="1"/>
  <c r="AT112" i="11"/>
  <c r="AQ112" i="11"/>
  <c r="AL112" i="11"/>
  <c r="AI112" i="11"/>
  <c r="AF112" i="11"/>
  <c r="Z112" i="11"/>
  <c r="W112" i="11"/>
  <c r="T112" i="11"/>
  <c r="N112" i="11"/>
  <c r="AW111" i="11"/>
  <c r="AT111" i="11"/>
  <c r="AQ111" i="11"/>
  <c r="AL111" i="11"/>
  <c r="AI111" i="11"/>
  <c r="AF111" i="11"/>
  <c r="Z111" i="11"/>
  <c r="W111" i="11"/>
  <c r="T111" i="11"/>
  <c r="N111" i="11"/>
  <c r="K111" i="11"/>
  <c r="H111" i="11"/>
  <c r="AY255" i="11" l="1"/>
  <c r="AY254" i="11"/>
  <c r="AY253" i="11"/>
  <c r="AY252" i="11"/>
  <c r="AY251" i="11"/>
  <c r="AY250" i="11"/>
  <c r="AY249" i="11"/>
  <c r="AY248" i="11"/>
  <c r="AY247" i="11"/>
  <c r="AY242" i="11"/>
  <c r="AY241" i="11"/>
  <c r="AY240" i="11"/>
  <c r="AY239" i="11"/>
  <c r="AY235" i="11"/>
  <c r="AY237" i="11" s="1"/>
  <c r="AY234" i="11"/>
  <c r="AY233" i="11"/>
  <c r="AY232" i="11"/>
  <c r="AY231" i="11"/>
  <c r="AY230" i="11"/>
  <c r="AY229" i="11"/>
  <c r="AY228" i="11"/>
  <c r="AY227" i="11"/>
  <c r="AY226" i="11"/>
  <c r="AY222" i="11"/>
  <c r="AY225" i="11" s="1"/>
  <c r="AY218" i="11"/>
  <c r="AY220" i="11" s="1"/>
  <c r="AY217" i="11"/>
  <c r="AY216" i="11"/>
  <c r="AY215" i="11"/>
  <c r="AY214" i="11"/>
  <c r="AY213" i="11"/>
  <c r="AY212" i="11"/>
  <c r="AY211" i="11"/>
  <c r="AY210" i="11"/>
  <c r="AY209" i="11"/>
  <c r="AY205" i="11"/>
  <c r="AY208" i="11" s="1"/>
  <c r="AY204" i="11"/>
  <c r="AY203" i="11"/>
  <c r="AY202" i="11"/>
  <c r="AY201" i="11"/>
  <c r="AY200" i="11"/>
  <c r="AY199" i="11"/>
  <c r="AY198" i="11"/>
  <c r="AY197" i="11"/>
  <c r="AY196" i="11"/>
  <c r="AY192" i="11"/>
  <c r="AY194" i="11" s="1"/>
  <c r="AY191" i="11"/>
  <c r="AY190" i="11"/>
  <c r="AY189" i="11"/>
  <c r="AY188" i="11"/>
  <c r="AY184" i="11"/>
  <c r="AY187" i="11" s="1"/>
  <c r="AY183" i="11"/>
  <c r="AY182" i="11"/>
  <c r="AY181" i="11"/>
  <c r="AY180" i="11"/>
  <c r="AY179" i="11"/>
  <c r="AY178" i="11"/>
  <c r="AY177" i="11"/>
  <c r="AY176" i="11"/>
  <c r="AY162" i="11"/>
  <c r="AU161" i="11"/>
  <c r="Y161" i="11"/>
  <c r="AY157" i="11"/>
  <c r="AU156" i="11"/>
  <c r="Y156" i="11"/>
  <c r="AY156" i="11"/>
  <c r="AU152" i="11"/>
  <c r="Y152" i="11"/>
  <c r="AU148" i="11"/>
  <c r="Y148" i="11"/>
  <c r="W29" i="11"/>
  <c r="P29" i="11"/>
  <c r="AD21" i="11"/>
  <c r="W21" i="11"/>
  <c r="P21" i="11"/>
  <c r="AR18" i="11"/>
  <c r="AK18" i="11"/>
  <c r="AD18" i="11"/>
  <c r="AD20" i="11" s="1"/>
  <c r="W18" i="11"/>
  <c r="W20" i="11" s="1"/>
  <c r="P18" i="11"/>
  <c r="P20" i="11" s="1"/>
  <c r="AV2" i="11"/>
  <c r="AY195" i="11" l="1"/>
  <c r="AY221" i="11"/>
  <c r="AY238" i="11"/>
  <c r="AY193" i="11"/>
  <c r="AY219" i="11"/>
  <c r="AY236" i="11"/>
  <c r="AY159" i="11"/>
  <c r="AY161" i="11"/>
  <c r="AY186" i="11"/>
  <c r="AY207" i="11"/>
  <c r="AY224" i="11"/>
  <c r="AY158" i="11"/>
  <c r="AY160" i="11"/>
  <c r="AY185" i="11"/>
  <c r="AY206" i="11"/>
  <c r="AY223" i="11"/>
  <c r="AY2" i="7" l="1"/>
  <c r="AY4" i="7" s="1"/>
  <c r="AY2" i="6"/>
  <c r="AY7" i="6" s="1"/>
  <c r="AY11" i="6" l="1"/>
  <c r="AY6" i="6"/>
  <c r="AY3" i="7"/>
  <c r="AY5" i="6"/>
  <c r="AY12" i="6"/>
  <c r="AY10" i="6"/>
  <c r="AY4" i="6"/>
  <c r="AY3" i="6"/>
  <c r="AY9" i="6"/>
  <c r="AY14" i="6"/>
  <c r="AY8" i="6"/>
  <c r="AY13" i="6"/>
  <c r="C12" i="4" l="1"/>
  <c r="C23" i="4" l="1"/>
  <c r="Y14"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<sst xmlns="http://schemas.openxmlformats.org/spreadsheetml/2006/main" count="1428" uniqueCount="792">
  <si>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</si>
  <si>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</si>
  <si>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</si>
  <si>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</si>
  <si>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</si>
  <si>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</si>
  <si>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</si>
  <si>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</si>
  <si>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</si>
  <si>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</si>
  <si>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</si>
  <si>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</si>
  <si>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</si>
  <si>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</si>
  <si>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</si>
  <si>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</si>
  <si>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</si>
  <si>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</si>
  <si>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</si>
  <si>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</si>
  <si>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</si>
  <si>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</si>
  <si>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</si>
  <si>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</si>
  <si>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</si>
  <si>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</si>
  <si>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</si>
  <si>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</si>
  <si>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</si>
  <si>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</si>
  <si>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</si>
  <si>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</si>
  <si>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</si>
  <si>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</si>
  <si>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</si>
  <si>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</si>
  <si>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</si>
  <si>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</si>
  <si>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</si>
  <si>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</si>
  <si>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</si>
  <si>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</si>
  <si>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</si>
  <si>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</si>
  <si>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</si>
  <si>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</si>
  <si>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</si>
  <si>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</si>
  <si>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</si>
  <si>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</si>
  <si>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</si>
  <si>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</si>
  <si>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</si>
  <si>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</si>
  <si>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</si>
  <si>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</si>
  <si>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</si>
  <si>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</si>
  <si>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</si>
  <si>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</si>
  <si>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</si>
  <si>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</si>
  <si>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</si>
  <si>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</si>
  <si>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</si>
  <si>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</si>
  <si>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</si>
  <si>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</si>
  <si>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</si>
  <si>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</si>
  <si>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</si>
  <si>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</si>
  <si>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</si>
  <si>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</si>
  <si>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</si>
  <si>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</si>
  <si>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</si>
  <si>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</si>
  <si>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</si>
  <si>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</si>
  <si>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</si>
  <si>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</si>
  <si>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</si>
  <si>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</si>
  <si>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</si>
  <si>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</si>
  <si>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</si>
  <si>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</si>
  <si>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</si>
  <si>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</si>
  <si>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</si>
  <si>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</si>
  <si>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</si>
  <si>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</si>
  <si>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</si>
  <si>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</si>
  <si>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</si>
  <si>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</si>
  <si>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</si>
  <si>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</si>
  <si>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</si>
  <si>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</si>
  <si>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</si>
  <si>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</si>
  <si>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</si>
  <si>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</si>
  <si>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</si>
  <si>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</si>
  <si>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</si>
  <si>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</si>
  <si>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</si>
  <si>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</si>
  <si>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</si>
  <si>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</si>
  <si>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</si>
  <si>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</si>
  <si>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</si>
  <si>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</si>
  <si>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</si>
  <si>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</si>
  <si>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</si>
  <si>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</si>
  <si>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</si>
  <si>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</si>
  <si>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</si>
  <si>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</si>
  <si>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</si>
  <si>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</si>
  <si>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</si>
  <si>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</si>
  <si>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</si>
  <si>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</si>
  <si>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</si>
  <si>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</si>
  <si>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</si>
  <si>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</si>
  <si>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</si>
  <si>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</si>
  <si>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</si>
  <si>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</si>
  <si>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</si>
  <si>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</si>
  <si>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</si>
  <si>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</si>
  <si>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</si>
  <si>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</si>
  <si>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</si>
  <si>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</si>
  <si>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</si>
  <si>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</si>
  <si>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</si>
  <si>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</si>
  <si>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</si>
  <si>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</si>
  <si>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</si>
  <si>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</si>
  <si>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</si>
  <si>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</si>
  <si>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</si>
  <si>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</si>
  <si>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</si>
  <si>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</si>
  <si>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</si>
  <si>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</si>
  <si>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</si>
  <si>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</si>
  <si>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</si>
  <si>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</si>
  <si>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</si>
  <si>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</si>
  <si>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</si>
  <si>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</si>
  <si>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</si>
  <si>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</si>
  <si>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</si>
  <si>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</si>
  <si>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</si>
  <si>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</si>
  <si>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</si>
  <si>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</si>
  <si>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</si>
  <si>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</si>
  <si>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</si>
  <si>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</si>
  <si>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</si>
  <si>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</si>
  <si>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</si>
  <si>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</si>
  <si>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</si>
  <si>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</si>
  <si>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</si>
  <si>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</si>
  <si>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</si>
  <si>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</si>
  <si>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</si>
  <si>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</si>
  <si>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</si>
  <si>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</si>
  <si>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</si>
  <si>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</si>
  <si>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</si>
  <si>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</si>
  <si>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</si>
  <si>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</si>
  <si>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</si>
  <si>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</si>
  <si>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</si>
  <si>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</si>
  <si>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</si>
  <si>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</si>
  <si>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</si>
  <si>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</si>
  <si>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</si>
  <si>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</si>
  <si>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</si>
  <si>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</si>
  <si>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</si>
  <si>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</si>
  <si>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</si>
  <si>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</si>
  <si>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</si>
  <si>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</si>
  <si>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</si>
  <si>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</si>
  <si>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</si>
  <si>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</si>
  <si>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</si>
  <si>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</si>
  <si>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</si>
  <si>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</si>
  <si>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</si>
  <si>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</si>
  <si>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</si>
  <si>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</si>
  <si>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</si>
  <si>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</si>
  <si>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</si>
  <si>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</si>
  <si>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</si>
  <si>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</si>
  <si>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</si>
  <si>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</si>
  <si>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</si>
  <si>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</si>
  <si>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</si>
  <si>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</si>
  <si>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</si>
  <si>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</si>
  <si>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</si>
  <si>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</si>
  <si>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</si>
  <si>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</si>
  <si>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</si>
  <si>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</si>
  <si>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</si>
  <si>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</si>
  <si>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</si>
  <si>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</si>
  <si>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</si>
  <si>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</si>
  <si>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</si>
  <si>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</si>
  <si>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</si>
  <si>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</si>
  <si>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</si>
  <si>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</si>
  <si>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</si>
  <si>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</si>
  <si>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</si>
  <si>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</si>
  <si>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</si>
  <si>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</si>
  <si>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</si>
  <si>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</si>
  <si>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</si>
  <si>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</si>
  <si>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</si>
  <si>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</si>
  <si>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</si>
  <si>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</si>
  <si>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</si>
  <si>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</si>
  <si>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</si>
  <si>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</si>
  <si>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</si>
  <si>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</si>
  <si>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</si>
  <si>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</si>
  <si>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</si>
  <si>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</si>
  <si>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</si>
  <si>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</si>
  <si>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</si>
  <si>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</si>
  <si>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</si>
  <si>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</si>
  <si>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</si>
  <si>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</si>
  <si>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</si>
  <si>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</si>
  <si>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</si>
  <si>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</si>
  <si>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</si>
  <si>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</si>
  <si>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</si>
  <si>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</si>
  <si>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</si>
  <si>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</si>
  <si>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</si>
  <si>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</si>
  <si>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</si>
  <si>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</si>
  <si>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</si>
  <si>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</si>
  <si>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</si>
  <si>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</si>
  <si>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</si>
  <si>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</si>
  <si>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</si>
  <si>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</si>
  <si>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</si>
  <si>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</si>
  <si>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</si>
  <si>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</si>
  <si>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</si>
  <si>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</si>
  <si>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</si>
  <si>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</si>
  <si>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</si>
  <si>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</si>
  <si>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</si>
  <si>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</si>
  <si>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</si>
  <si>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</si>
  <si>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</si>
  <si>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</si>
  <si>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</si>
  <si>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</si>
  <si>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</si>
  <si>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</si>
  <si>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</si>
  <si>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</si>
  <si>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</si>
  <si>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</si>
  <si>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</si>
  <si>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</si>
  <si>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</si>
  <si>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</si>
  <si>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</si>
  <si>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</si>
  <si>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</si>
  <si>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</si>
  <si>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</si>
  <si>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</si>
  <si>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</si>
  <si>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</si>
  <si>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</si>
  <si>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</si>
  <si>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</si>
  <si>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</si>
  <si>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</si>
  <si>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</si>
  <si>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</si>
  <si>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</si>
  <si>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</si>
  <si>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</si>
  <si>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</si>
  <si>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</si>
  <si>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</si>
  <si>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</si>
  <si>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</si>
  <si>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</si>
  <si>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</si>
  <si>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</si>
  <si>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</si>
  <si>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</si>
  <si>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</si>
  <si>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</si>
  <si>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</si>
  <si>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</si>
  <si>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</si>
  <si>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</si>
  <si>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</si>
  <si>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</si>
  <si>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</si>
  <si>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</si>
  <si>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</si>
  <si>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</si>
  <si>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</si>
  <si>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</si>
  <si>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</si>
  <si>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</si>
  <si>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</si>
  <si>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</si>
  <si>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</si>
  <si>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</si>
  <si>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</si>
  <si>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</si>
  <si>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</si>
  <si>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</si>
  <si>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</si>
  <si>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</si>
  <si>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</si>
  <si>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</si>
  <si>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</si>
  <si>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</si>
  <si>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</si>
  <si>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</si>
  <si>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</si>
  <si>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</si>
  <si>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</si>
  <si>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</si>
  <si>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</si>
  <si>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</si>
  <si>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</si>
  <si>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</si>
  <si>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</si>
  <si>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</si>
  <si>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</si>
  <si>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</si>
  <si>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</si>
  <si>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</si>
  <si>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</si>
  <si>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</si>
  <si>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</si>
  <si>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</si>
  <si>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</si>
  <si>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</si>
  <si>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</si>
  <si>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</si>
  <si>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</si>
  <si>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</si>
  <si>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</si>
  <si>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</si>
  <si>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</si>
  <si>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</si>
  <si>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</si>
  <si>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</si>
  <si>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</si>
  <si>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</si>
  <si>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</si>
  <si>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</si>
  <si>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</si>
  <si>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</si>
  <si>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</si>
  <si>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</si>
  <si>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</si>
  <si>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</si>
  <si>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</si>
  <si>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</si>
  <si>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</si>
  <si>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</si>
  <si>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</si>
  <si>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</si>
  <si>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</si>
  <si>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</si>
  <si>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</si>
  <si>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</si>
  <si>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</si>
  <si>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</si>
  <si>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</si>
  <si>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</si>
  <si>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</si>
  <si>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</si>
  <si>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</si>
  <si>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</si>
  <si>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</si>
  <si>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</si>
  <si>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</si>
  <si>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</si>
  <si>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</si>
  <si>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</si>
  <si>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</si>
  <si>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</si>
  <si>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</si>
  <si>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</si>
  <si>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</si>
  <si>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</si>
  <si>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</si>
  <si>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</si>
  <si>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</si>
  <si>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</si>
  <si>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</si>
  <si>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</si>
  <si>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</si>
  <si>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</si>
  <si>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</si>
  <si>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</si>
  <si>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</si>
  <si>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</si>
  <si>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</si>
  <si>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</si>
  <si>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</si>
  <si>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</si>
  <si>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</si>
  <si>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</si>
  <si>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</si>
  <si>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</si>
  <si>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</si>
  <si>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</si>
  <si>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</si>
  <si>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</si>
  <si>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</si>
  <si>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</si>
  <si>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</si>
  <si>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</si>
  <si>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</si>
  <si>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</si>
  <si>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</si>
  <si>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</si>
  <si>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</si>
  <si>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</si>
  <si>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</si>
  <si>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</si>
  <si>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</si>
  <si>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</si>
  <si>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</si>
  <si>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</si>
  <si>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</si>
  <si>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</si>
  <si>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</si>
  <si>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</si>
  <si>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</si>
  <si>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</si>
  <si>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</si>
  <si>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</si>
  <si>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</si>
  <si>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</si>
  <si>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</si>
  <si>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</si>
  <si>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</si>
  <si>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</si>
  <si>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</si>
  <si>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</si>
  <si>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</si>
  <si>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</si>
  <si>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</si>
  <si>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</si>
  <si>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</si>
  <si>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</si>
  <si>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</si>
  <si>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</si>
  <si>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</si>
  <si>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</si>
  <si>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</si>
  <si>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</si>
  <si>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</si>
  <si>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</si>
  <si>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</si>
  <si>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</si>
  <si>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</si>
  <si>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</si>
  <si>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</si>
  <si>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</si>
  <si>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</si>
  <si>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</si>
  <si>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</si>
  <si>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</si>
  <si>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</si>
  <si>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</si>
  <si>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</si>
  <si>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</si>
  <si>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</si>
  <si>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</si>
  <si>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</si>
  <si>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</si>
  <si>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</si>
  <si>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</si>
  <si>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</si>
  <si>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</si>
  <si>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</si>
  <si>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</si>
  <si>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</si>
  <si>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</si>
  <si>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</si>
  <si>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</si>
  <si>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</si>
  <si>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</si>
  <si>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</si>
  <si>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</si>
  <si>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</si>
  <si>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</si>
  <si>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</si>
  <si>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沖縄開発事業費（旧社会資本整備事業特別会計計上分）</t>
  </si>
  <si>
    <t>沖縄振興局</t>
  </si>
  <si>
    <t>平成26年度</t>
  </si>
  <si>
    <t>終了予定なし</t>
  </si>
  <si>
    <t>参事官（振興第一担当）
参事官（振興第三担当）</t>
  </si>
  <si>
    <t>沖縄振興基本方針、沖縄振興計画　等</t>
  </si>
  <si>
    <t>沖縄の置かれた特殊な諸事情にかんがみ、沖縄の自立的発展に資するとともに、沖縄の豊かな住民生活の実現に寄与することを目的とする。</t>
  </si>
  <si>
    <t>本事業にかかる予算は、沖縄振興特別措置法に基づき、国が策定した「沖縄振興基本方針」を踏まえて沖縄県が策定した「沖縄振興計画」に位置づけられている各種公共事業（治水・道路・港湾）の執行に充当されている。
国費率　9.5/10、9/10、8/10
※内閣府で一括計上し、国土交通省で執行（「備考」欄参照。）</t>
  </si>
  <si>
    <t>-</t>
  </si>
  <si>
    <t>道路交通円滑化事業費</t>
  </si>
  <si>
    <t>港湾改修費</t>
  </si>
  <si>
    <t>地域連携道路事業費補助</t>
  </si>
  <si>
    <t>％（低減率）</t>
  </si>
  <si>
    <t>低減率</t>
  </si>
  <si>
    <t>港湾貨物取扱量などを基に国土交通省港湾局にて算定</t>
  </si>
  <si>
    <t>現在管理しているダムの機能を適正に保持する</t>
  </si>
  <si>
    <t>ダムの補修等により安全が保持された人口</t>
  </si>
  <si>
    <t>千人</t>
  </si>
  <si>
    <t>km</t>
  </si>
  <si>
    <t>事業実施港数</t>
  </si>
  <si>
    <t>港</t>
  </si>
  <si>
    <t>管理ダム数（国）</t>
  </si>
  <si>
    <t>ダム</t>
  </si>
  <si>
    <t>執行額／実施港数</t>
    <phoneticPr fontId="5"/>
  </si>
  <si>
    <t>百万円/港</t>
  </si>
  <si>
    <t>13,667.8/5</t>
  </si>
  <si>
    <t>15,730.1/5</t>
  </si>
  <si>
    <t>国交-158、159、336等</t>
  </si>
  <si>
    <t>国交-164、212、350等</t>
  </si>
  <si>
    <t>国交-119、174、223等</t>
  </si>
  <si>
    <t>新26-0009</t>
  </si>
  <si>
    <t>0077</t>
  </si>
  <si>
    <t>0069</t>
  </si>
  <si>
    <t>0072</t>
  </si>
  <si>
    <t>0074</t>
  </si>
  <si>
    <t>○</t>
  </si>
  <si>
    <t>府</t>
  </si>
  <si>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</si>
  <si>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</si>
  <si>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t>
  </si>
  <si>
    <t>-</t>
    <phoneticPr fontId="5"/>
  </si>
  <si>
    <t>　内閣府においては、沖縄振興を目的とする事業のうち公共事業を中心とする関連事業の全体的な把握、事業相互間の進度調整、計画に沿った事業の進捗を図るため、これらの事業の経費を内閣府に一括計上し、これを事業執行官庁に移し替えて執行する事により、計画実施について効果的な総合調整を行っている。</t>
    <phoneticPr fontId="5"/>
  </si>
  <si>
    <t>※一部配分及び契約額ベース</t>
    <rPh sb="3" eb="5">
      <t>ハイブン</t>
    </rPh>
    <rPh sb="5" eb="6">
      <t>オヨ</t>
    </rPh>
    <phoneticPr fontId="5"/>
  </si>
  <si>
    <t>道路維持管理費</t>
    <phoneticPr fontId="5"/>
  </si>
  <si>
    <t>交通事故重点対策道路事業費</t>
    <rPh sb="0" eb="2">
      <t>コウツウ</t>
    </rPh>
    <rPh sb="2" eb="4">
      <t>ジコ</t>
    </rPh>
    <rPh sb="4" eb="6">
      <t>ジュウテン</t>
    </rPh>
    <rPh sb="6" eb="8">
      <t>タイサク</t>
    </rPh>
    <rPh sb="8" eb="10">
      <t>ドウロ</t>
    </rPh>
    <rPh sb="10" eb="13">
      <t>ジギョウヒ</t>
    </rPh>
    <phoneticPr fontId="5"/>
  </si>
  <si>
    <t>その他</t>
    <rPh sb="2" eb="3">
      <t>タ</t>
    </rPh>
    <phoneticPr fontId="5"/>
  </si>
  <si>
    <t>沖縄振興特別措置法、河川法、道路法、港湾法　等</t>
    <phoneticPr fontId="5"/>
  </si>
  <si>
    <t>-</t>
    <phoneticPr fontId="5"/>
  </si>
  <si>
    <t>https://www8.cao.go.jp/hyouka/h26hyouka/h26jigo/h26jigo-12.pdf</t>
    <phoneticPr fontId="5"/>
  </si>
  <si>
    <t>内閣府26－44（政策12－施策③）</t>
    <phoneticPr fontId="5"/>
  </si>
  <si>
    <t>-</t>
    <phoneticPr fontId="5"/>
  </si>
  <si>
    <t>-</t>
    <phoneticPr fontId="5"/>
  </si>
  <si>
    <t>ダムの補修等により安全が保持された人口（国土交通省　水管理・国土保全局調べ（令和3年3月））</t>
    <phoneticPr fontId="5"/>
  </si>
  <si>
    <t>現在管理しているダムの機能を適正に保持する</t>
    <rPh sb="0" eb="2">
      <t>ゲンザイ</t>
    </rPh>
    <rPh sb="2" eb="4">
      <t>カンリ</t>
    </rPh>
    <rPh sb="11" eb="13">
      <t>キノウ</t>
    </rPh>
    <rPh sb="14" eb="16">
      <t>テキセイ</t>
    </rPh>
    <rPh sb="17" eb="19">
      <t>ホジ</t>
    </rPh>
    <phoneticPr fontId="5"/>
  </si>
  <si>
    <t>沖縄県における直轄国道（一般国道のうち、政令で指定する区間）等の新設・改築等を実施</t>
    <phoneticPr fontId="5"/>
  </si>
  <si>
    <t>基幹ネットワークの整備</t>
    <phoneticPr fontId="5"/>
  </si>
  <si>
    <t>高規格幹線道路、地域高規格等（直轄事業）の新規開通延長</t>
    <phoneticPr fontId="5"/>
  </si>
  <si>
    <t>-</t>
    <phoneticPr fontId="5"/>
  </si>
  <si>
    <t>令和7年度までに道路による都市間速達性の確保率※を約63%とする
（※主要都市等を結ぶ都市間リンクのうち都市間連絡速度（都市間の最短道路距離を最短所要時間で除したもの）60km/hが確保されている割合）</t>
    <phoneticPr fontId="5"/>
  </si>
  <si>
    <t>道路による都市間速達性の確保率
（令和3年度の成果実績については集計中）</t>
    <phoneticPr fontId="5"/>
  </si>
  <si>
    <t>国土交通省道路局調べ（令和4年4月）</t>
    <phoneticPr fontId="5"/>
  </si>
  <si>
    <t>G.沖縄県</t>
    <rPh sb="2" eb="5">
      <t>オキナワケン</t>
    </rPh>
    <phoneticPr fontId="5"/>
  </si>
  <si>
    <t>事業費</t>
    <rPh sb="0" eb="3">
      <t>ジギョウヒ</t>
    </rPh>
    <phoneticPr fontId="5"/>
  </si>
  <si>
    <t>道路事業（補助）</t>
    <rPh sb="0" eb="2">
      <t>ドウロ</t>
    </rPh>
    <rPh sb="2" eb="4">
      <t>ジギョウ</t>
    </rPh>
    <rPh sb="5" eb="7">
      <t>ホジョ</t>
    </rPh>
    <phoneticPr fontId="5"/>
  </si>
  <si>
    <t>港湾事業（補助）</t>
    <rPh sb="0" eb="2">
      <t>コウワン</t>
    </rPh>
    <rPh sb="2" eb="4">
      <t>ジギョウ</t>
    </rPh>
    <rPh sb="5" eb="7">
      <t>ホジョ</t>
    </rPh>
    <phoneticPr fontId="5"/>
  </si>
  <si>
    <t>沖縄県</t>
    <rPh sb="0" eb="3">
      <t>オキナワケン</t>
    </rPh>
    <phoneticPr fontId="5"/>
  </si>
  <si>
    <t>石垣市</t>
    <rPh sb="0" eb="3">
      <t>イシガキシ</t>
    </rPh>
    <phoneticPr fontId="5"/>
  </si>
  <si>
    <t>南城市</t>
    <rPh sb="0" eb="3">
      <t>ナンジョウシ</t>
    </rPh>
    <phoneticPr fontId="5"/>
  </si>
  <si>
    <t>宜野座村</t>
    <rPh sb="0" eb="4">
      <t>ギノザソン</t>
    </rPh>
    <phoneticPr fontId="5"/>
  </si>
  <si>
    <t>読谷村</t>
    <rPh sb="0" eb="3">
      <t>ヨミタンソン</t>
    </rPh>
    <phoneticPr fontId="5"/>
  </si>
  <si>
    <t>那覇港管理組合</t>
    <rPh sb="0" eb="3">
      <t>ナハコウ</t>
    </rPh>
    <rPh sb="3" eb="5">
      <t>カンリ</t>
    </rPh>
    <rPh sb="5" eb="7">
      <t>クミアイ</t>
    </rPh>
    <phoneticPr fontId="5"/>
  </si>
  <si>
    <t>那覇市</t>
    <rPh sb="0" eb="3">
      <t>ナハシ</t>
    </rPh>
    <phoneticPr fontId="5"/>
  </si>
  <si>
    <t>北谷町</t>
    <rPh sb="0" eb="3">
      <t>チャタンチョウ</t>
    </rPh>
    <phoneticPr fontId="5"/>
  </si>
  <si>
    <t>名護市</t>
    <rPh sb="0" eb="3">
      <t>ナゴシ</t>
    </rPh>
    <phoneticPr fontId="5"/>
  </si>
  <si>
    <t>浦添市</t>
    <rPh sb="0" eb="3">
      <t>ウラソエシ</t>
    </rPh>
    <phoneticPr fontId="5"/>
  </si>
  <si>
    <t>工事及び工事に係る調査・設計・用地補償等</t>
    <phoneticPr fontId="5"/>
  </si>
  <si>
    <t>補助金等交付</t>
  </si>
  <si>
    <t>-</t>
    <phoneticPr fontId="5"/>
  </si>
  <si>
    <t>工事及び工事に係る調査・設計等</t>
    <phoneticPr fontId="5"/>
  </si>
  <si>
    <t>点検対象外</t>
    <rPh sb="0" eb="2">
      <t>テンケン</t>
    </rPh>
    <rPh sb="2" eb="5">
      <t>タイショウガイ</t>
    </rPh>
    <phoneticPr fontId="5"/>
  </si>
  <si>
    <t>・直轄事業については、予算の執行状況等について、沖縄総合事務局等を通じて確認し、事業の効果的・効率的な実施に努めている。また、資金の流れの検証ができるよう、全ての工事・業務等について契約額、支出先の契約方式等を把握している。
・補助事業については、完了実績報告書等を提出してもらうほか、沖縄総合事務局員による完了検査を実施し、把握に努めている。</t>
    <rPh sb="1" eb="3">
      <t>チョッカツ</t>
    </rPh>
    <rPh sb="3" eb="5">
      <t>ジギョウ</t>
    </rPh>
    <rPh sb="11" eb="13">
      <t>ヨサン</t>
    </rPh>
    <rPh sb="14" eb="16">
      <t>シッコウ</t>
    </rPh>
    <rPh sb="16" eb="18">
      <t>ジョウキョウ</t>
    </rPh>
    <rPh sb="18" eb="19">
      <t>トウ</t>
    </rPh>
    <rPh sb="24" eb="26">
      <t>オキナワ</t>
    </rPh>
    <rPh sb="26" eb="28">
      <t>ソウゴウ</t>
    </rPh>
    <rPh sb="28" eb="31">
      <t>ジムキョク</t>
    </rPh>
    <rPh sb="31" eb="32">
      <t>トウ</t>
    </rPh>
    <rPh sb="33" eb="34">
      <t>ツウ</t>
    </rPh>
    <rPh sb="36" eb="38">
      <t>カクニン</t>
    </rPh>
    <rPh sb="40" eb="42">
      <t>ジギョウ</t>
    </rPh>
    <rPh sb="43" eb="46">
      <t>コウカテキ</t>
    </rPh>
    <rPh sb="47" eb="50">
      <t>コウリツテキ</t>
    </rPh>
    <rPh sb="51" eb="53">
      <t>ジッシ</t>
    </rPh>
    <rPh sb="54" eb="55">
      <t>ツト</t>
    </rPh>
    <rPh sb="63" eb="65">
      <t>シキン</t>
    </rPh>
    <rPh sb="66" eb="67">
      <t>ナガ</t>
    </rPh>
    <rPh sb="69" eb="71">
      <t>ケンショウ</t>
    </rPh>
    <rPh sb="78" eb="79">
      <t>スベ</t>
    </rPh>
    <rPh sb="81" eb="83">
      <t>コウジ</t>
    </rPh>
    <rPh sb="84" eb="86">
      <t>ギョウム</t>
    </rPh>
    <rPh sb="86" eb="87">
      <t>トウ</t>
    </rPh>
    <rPh sb="91" eb="93">
      <t>ケイヤク</t>
    </rPh>
    <rPh sb="93" eb="94">
      <t>ガク</t>
    </rPh>
    <rPh sb="95" eb="97">
      <t>シシュツ</t>
    </rPh>
    <rPh sb="97" eb="98">
      <t>サキ</t>
    </rPh>
    <rPh sb="99" eb="101">
      <t>ケイヤク</t>
    </rPh>
    <rPh sb="101" eb="103">
      <t>ホウシキ</t>
    </rPh>
    <rPh sb="103" eb="104">
      <t>トウ</t>
    </rPh>
    <rPh sb="105" eb="107">
      <t>ハアク</t>
    </rPh>
    <rPh sb="114" eb="116">
      <t>ホジョ</t>
    </rPh>
    <rPh sb="116" eb="118">
      <t>ジギョウ</t>
    </rPh>
    <rPh sb="124" eb="126">
      <t>カンリョウ</t>
    </rPh>
    <rPh sb="126" eb="128">
      <t>ジッセキ</t>
    </rPh>
    <rPh sb="128" eb="131">
      <t>ホウコクショ</t>
    </rPh>
    <rPh sb="131" eb="132">
      <t>トウ</t>
    </rPh>
    <rPh sb="133" eb="135">
      <t>テイシュツ</t>
    </rPh>
    <rPh sb="143" eb="145">
      <t>オキナワ</t>
    </rPh>
    <rPh sb="145" eb="147">
      <t>ソウゴウ</t>
    </rPh>
    <rPh sb="147" eb="150">
      <t>ジムキョク</t>
    </rPh>
    <rPh sb="150" eb="151">
      <t>イン</t>
    </rPh>
    <rPh sb="154" eb="156">
      <t>カンリョウ</t>
    </rPh>
    <rPh sb="156" eb="158">
      <t>ケンサ</t>
    </rPh>
    <rPh sb="159" eb="161">
      <t>ジッシ</t>
    </rPh>
    <rPh sb="163" eb="165">
      <t>ハアク</t>
    </rPh>
    <rPh sb="166" eb="167">
      <t>ツト</t>
    </rPh>
    <phoneticPr fontId="5"/>
  </si>
  <si>
    <t>引き続き、コスト縮減に努めながら、効率的な事業の推進を図る。</t>
    <rPh sb="0" eb="1">
      <t>ヒ</t>
    </rPh>
    <rPh sb="2" eb="3">
      <t>ツヅ</t>
    </rPh>
    <rPh sb="8" eb="10">
      <t>シュクゲン</t>
    </rPh>
    <rPh sb="11" eb="12">
      <t>ツト</t>
    </rPh>
    <rPh sb="17" eb="20">
      <t>コウリツテキ</t>
    </rPh>
    <rPh sb="21" eb="23">
      <t>ジギョウ</t>
    </rPh>
    <rPh sb="24" eb="26">
      <t>スイシン</t>
    </rPh>
    <rPh sb="27" eb="28">
      <t>ハカ</t>
    </rPh>
    <phoneticPr fontId="5"/>
  </si>
  <si>
    <t>沖縄の振興を図ることを目的に国が実施する重要な事業である。</t>
    <rPh sb="0" eb="2">
      <t>オキナワ</t>
    </rPh>
    <rPh sb="3" eb="5">
      <t>シンコウ</t>
    </rPh>
    <rPh sb="6" eb="7">
      <t>ハカ</t>
    </rPh>
    <rPh sb="11" eb="13">
      <t>モクテキ</t>
    </rPh>
    <rPh sb="14" eb="15">
      <t>クニ</t>
    </rPh>
    <rPh sb="16" eb="18">
      <t>ジッシ</t>
    </rPh>
    <rPh sb="20" eb="22">
      <t>ジュウヨウ</t>
    </rPh>
    <rPh sb="23" eb="25">
      <t>ジギョウ</t>
    </rPh>
    <phoneticPr fontId="5"/>
  </si>
  <si>
    <t>沖縄振興特別措置法等の関係法令に基づき、国・地方公共団体・民間等の役割分担のもと、事業を実施している。</t>
    <rPh sb="0" eb="2">
      <t>オキナワ</t>
    </rPh>
    <rPh sb="2" eb="4">
      <t>シンコウ</t>
    </rPh>
    <rPh sb="4" eb="6">
      <t>トクベツ</t>
    </rPh>
    <rPh sb="6" eb="9">
      <t>ソチホウ</t>
    </rPh>
    <rPh sb="9" eb="10">
      <t>トウ</t>
    </rPh>
    <rPh sb="11" eb="13">
      <t>カンケイ</t>
    </rPh>
    <rPh sb="13" eb="15">
      <t>ホウレイ</t>
    </rPh>
    <rPh sb="16" eb="17">
      <t>モト</t>
    </rPh>
    <rPh sb="20" eb="21">
      <t>クニ</t>
    </rPh>
    <rPh sb="22" eb="24">
      <t>チホウ</t>
    </rPh>
    <rPh sb="24" eb="26">
      <t>コウキョウ</t>
    </rPh>
    <rPh sb="26" eb="28">
      <t>ダンタイ</t>
    </rPh>
    <rPh sb="29" eb="31">
      <t>ミンカン</t>
    </rPh>
    <rPh sb="31" eb="32">
      <t>トウ</t>
    </rPh>
    <rPh sb="33" eb="35">
      <t>ヤクワリ</t>
    </rPh>
    <rPh sb="35" eb="37">
      <t>ブンタン</t>
    </rPh>
    <rPh sb="41" eb="43">
      <t>ジギョウ</t>
    </rPh>
    <rPh sb="44" eb="46">
      <t>ジッシ</t>
    </rPh>
    <phoneticPr fontId="5"/>
  </si>
  <si>
    <t>沖縄の振興を図ることを目的に必要かつ適切な事業を実施している。</t>
    <rPh sb="0" eb="2">
      <t>オキナワ</t>
    </rPh>
    <rPh sb="3" eb="5">
      <t>シンコウ</t>
    </rPh>
    <rPh sb="6" eb="7">
      <t>ハカ</t>
    </rPh>
    <rPh sb="11" eb="13">
      <t>モクテキ</t>
    </rPh>
    <rPh sb="14" eb="16">
      <t>ヒツヨウ</t>
    </rPh>
    <rPh sb="18" eb="20">
      <t>テキセツ</t>
    </rPh>
    <rPh sb="21" eb="23">
      <t>ジギョウ</t>
    </rPh>
    <rPh sb="24" eb="26">
      <t>ジッシ</t>
    </rPh>
    <phoneticPr fontId="5"/>
  </si>
  <si>
    <t>有</t>
  </si>
  <si>
    <t>入札・契約方式を選定した上で、適切に支出先を選定している。
一者応札、一者応募となったものは、同種・類似業務の実績がある業者が多数いることを把握したうえで適切な発注条件のもと総合評価入札等で発注した結果、一者のみの応札・応募となったものである。
競争性のない随意契約となったものは、用地補償等であり、その契約の相手方は一者に限定されるものである。</t>
  </si>
  <si>
    <t>沖縄振興特別措置法に基づいて定められた負担割合等により、妥当である。</t>
  </si>
  <si>
    <t>実施内容に応じて、沖縄総合事務局等へ適切に配分しているため、合理的である。</t>
  </si>
  <si>
    <t>事業目的に即した仕様に基づき適正に執行している。</t>
  </si>
  <si>
    <t>-</t>
    <phoneticPr fontId="5"/>
  </si>
  <si>
    <t>・事業再評価でコスト縮減の取組について第三者委員会等の意見を聴取するとともに、結果を公表。
・新技術の活用等によりコスト縮減に努めている。
・除草機械の大型化、機械設備等の更新について状態監視保全を行うなど、コスト縮減や効率化に向けた工夫を行っている。</t>
    <phoneticPr fontId="5"/>
  </si>
  <si>
    <t>成果目標に見合った進捗が図られている。</t>
  </si>
  <si>
    <t>・事業再評価でコスト縮減の取組について第三者委員会等の意見を聴取するとともに、結果を公表。
・複数の工法を比較検討し、効果的で低コストのものを選択するなどコスト縮減に努めている。
・予算の平準化、トータルコストの縮減の観点を踏まえ、手段・手法等を決定している。</t>
  </si>
  <si>
    <t>活動見込みに見合った進捗が図られている。</t>
  </si>
  <si>
    <t>整備された施設や成果物は、事業の目的に合った機能を発揮している。</t>
  </si>
  <si>
    <t>A.沖縄総合事務局</t>
    <rPh sb="2" eb="4">
      <t>オキナワ</t>
    </rPh>
    <rPh sb="4" eb="6">
      <t>ソウゴウ</t>
    </rPh>
    <rPh sb="6" eb="9">
      <t>ジムキョク</t>
    </rPh>
    <phoneticPr fontId="5"/>
  </si>
  <si>
    <t>事業費</t>
    <rPh sb="0" eb="3">
      <t>ジギョウヒ</t>
    </rPh>
    <phoneticPr fontId="5"/>
  </si>
  <si>
    <t>工事の実施及び調査、検討、交付決定等</t>
    <rPh sb="0" eb="2">
      <t>コウジ</t>
    </rPh>
    <rPh sb="3" eb="5">
      <t>ジッシ</t>
    </rPh>
    <rPh sb="5" eb="6">
      <t>オヨ</t>
    </rPh>
    <rPh sb="7" eb="9">
      <t>チョウサ</t>
    </rPh>
    <rPh sb="10" eb="12">
      <t>ケントウ</t>
    </rPh>
    <rPh sb="13" eb="15">
      <t>コウフ</t>
    </rPh>
    <rPh sb="15" eb="17">
      <t>ケッテイ</t>
    </rPh>
    <rPh sb="17" eb="18">
      <t>トウ</t>
    </rPh>
    <phoneticPr fontId="5"/>
  </si>
  <si>
    <t>B.西松・屋部特定建設工事共同企業体</t>
    <rPh sb="2" eb="4">
      <t>ニシマツ</t>
    </rPh>
    <rPh sb="5" eb="7">
      <t>ヤベ</t>
    </rPh>
    <rPh sb="7" eb="9">
      <t>トクテイ</t>
    </rPh>
    <rPh sb="9" eb="11">
      <t>ケンセツ</t>
    </rPh>
    <rPh sb="11" eb="13">
      <t>コウジ</t>
    </rPh>
    <rPh sb="13" eb="15">
      <t>キョウドウ</t>
    </rPh>
    <rPh sb="15" eb="18">
      <t>キギョウタイ</t>
    </rPh>
    <phoneticPr fontId="5"/>
  </si>
  <si>
    <t>工事の実施</t>
    <rPh sb="0" eb="2">
      <t>コウジ</t>
    </rPh>
    <rPh sb="3" eb="5">
      <t>ジッシ</t>
    </rPh>
    <phoneticPr fontId="5"/>
  </si>
  <si>
    <t>D.沖縄県土地開発公社</t>
    <rPh sb="2" eb="5">
      <t>オキナワケン</t>
    </rPh>
    <rPh sb="5" eb="7">
      <t>トチ</t>
    </rPh>
    <rPh sb="7" eb="9">
      <t>カイハツ</t>
    </rPh>
    <rPh sb="9" eb="11">
      <t>コウシャ</t>
    </rPh>
    <phoneticPr fontId="5"/>
  </si>
  <si>
    <t>調査検討業務</t>
    <rPh sb="0" eb="2">
      <t>チョウサ</t>
    </rPh>
    <rPh sb="2" eb="4">
      <t>ケントウ</t>
    </rPh>
    <rPh sb="4" eb="6">
      <t>ギョウム</t>
    </rPh>
    <phoneticPr fontId="5"/>
  </si>
  <si>
    <t>用地の先行取得</t>
    <rPh sb="0" eb="2">
      <t>ヨウチ</t>
    </rPh>
    <rPh sb="3" eb="5">
      <t>センコウ</t>
    </rPh>
    <rPh sb="5" eb="7">
      <t>シュトク</t>
    </rPh>
    <phoneticPr fontId="5"/>
  </si>
  <si>
    <t>E.個人Ａ</t>
    <rPh sb="2" eb="4">
      <t>コジン</t>
    </rPh>
    <phoneticPr fontId="5"/>
  </si>
  <si>
    <t>F. 国立研究開発法人　海上・港湾・航空技術研究所</t>
    <rPh sb="3" eb="5">
      <t>コクリツ</t>
    </rPh>
    <rPh sb="5" eb="7">
      <t>ケンキュウ</t>
    </rPh>
    <rPh sb="7" eb="9">
      <t>カイハツ</t>
    </rPh>
    <rPh sb="9" eb="11">
      <t>ホウジン</t>
    </rPh>
    <rPh sb="12" eb="14">
      <t>カイジョウ</t>
    </rPh>
    <rPh sb="15" eb="17">
      <t>コウワン</t>
    </rPh>
    <rPh sb="18" eb="20">
      <t>コウクウ</t>
    </rPh>
    <rPh sb="20" eb="22">
      <t>ギジュツ</t>
    </rPh>
    <rPh sb="22" eb="25">
      <t>ケンキュウショ</t>
    </rPh>
    <phoneticPr fontId="5"/>
  </si>
  <si>
    <t>用地補償</t>
    <rPh sb="0" eb="2">
      <t>ヨウチ</t>
    </rPh>
    <rPh sb="2" eb="4">
      <t>ホショウ</t>
    </rPh>
    <phoneticPr fontId="5"/>
  </si>
  <si>
    <t>研究委託</t>
    <rPh sb="0" eb="2">
      <t>ケンキュウ</t>
    </rPh>
    <rPh sb="2" eb="4">
      <t>イタク</t>
    </rPh>
    <phoneticPr fontId="5"/>
  </si>
  <si>
    <t>衛星通信回線の利用</t>
    <rPh sb="0" eb="2">
      <t>エイセイ</t>
    </rPh>
    <rPh sb="2" eb="4">
      <t>ツウシン</t>
    </rPh>
    <rPh sb="4" eb="6">
      <t>カイセン</t>
    </rPh>
    <rPh sb="7" eb="9">
      <t>リヨウ</t>
    </rPh>
    <phoneticPr fontId="5"/>
  </si>
  <si>
    <t>☑</t>
  </si>
  <si>
    <t>I.国立研究開発法人　海上・港湾・航空技術研究所</t>
    <rPh sb="2" eb="4">
      <t>コクリツ</t>
    </rPh>
    <rPh sb="4" eb="6">
      <t>ケンキュウ</t>
    </rPh>
    <rPh sb="6" eb="8">
      <t>カイハツ</t>
    </rPh>
    <rPh sb="8" eb="10">
      <t>ホウジン</t>
    </rPh>
    <rPh sb="11" eb="13">
      <t>カイジョウ</t>
    </rPh>
    <rPh sb="14" eb="16">
      <t>コウワン</t>
    </rPh>
    <rPh sb="17" eb="19">
      <t>コウクウ</t>
    </rPh>
    <rPh sb="19" eb="21">
      <t>ギジュツ</t>
    </rPh>
    <rPh sb="21" eb="24">
      <t>ケンキュウショ</t>
    </rPh>
    <phoneticPr fontId="5"/>
  </si>
  <si>
    <t>-</t>
    <phoneticPr fontId="5"/>
  </si>
  <si>
    <t>沖縄総合事務局</t>
    <phoneticPr fontId="5"/>
  </si>
  <si>
    <t>国土技術政策総合研究所</t>
    <phoneticPr fontId="5"/>
  </si>
  <si>
    <t>国土地理院</t>
    <phoneticPr fontId="5"/>
  </si>
  <si>
    <t>工事の実施及び調査、検討、交付決定等</t>
    <phoneticPr fontId="5"/>
  </si>
  <si>
    <t>調査及び検討業務等</t>
    <phoneticPr fontId="5"/>
  </si>
  <si>
    <t>統合災害情報システムのソフトウェア運用支援等業務</t>
    <phoneticPr fontId="5"/>
  </si>
  <si>
    <t>西松・屋部特定建設工事共同企業体</t>
    <phoneticPr fontId="5"/>
  </si>
  <si>
    <t>沖縄開発事業</t>
    <phoneticPr fontId="5"/>
  </si>
  <si>
    <t>平成３０年度赤嶺トンネル（南側）工事</t>
    <phoneticPr fontId="5"/>
  </si>
  <si>
    <t>平成３０年度赤嶺トンネル（北側）工事</t>
    <phoneticPr fontId="5"/>
  </si>
  <si>
    <t>平成３１年度数久田ＩＣオンランプ橋鋼上下部工事</t>
    <phoneticPr fontId="5"/>
  </si>
  <si>
    <t>調査検討業務</t>
    <phoneticPr fontId="5"/>
  </si>
  <si>
    <t>石垣港船舶航行安全管理業務</t>
    <phoneticPr fontId="5"/>
  </si>
  <si>
    <t>受変電設備浄化槽法定検査</t>
    <phoneticPr fontId="5"/>
  </si>
  <si>
    <t>公益社団法人日本港湾協会</t>
    <phoneticPr fontId="5"/>
  </si>
  <si>
    <t>公益社団法人沖縄県公共嘱託登記土地家屋調査士協会</t>
    <phoneticPr fontId="5"/>
  </si>
  <si>
    <t>沖縄県土地開発公社</t>
    <phoneticPr fontId="5"/>
  </si>
  <si>
    <t>読谷村大木土地区画整理組合</t>
    <phoneticPr fontId="5"/>
  </si>
  <si>
    <t>那覇市</t>
    <phoneticPr fontId="5"/>
  </si>
  <si>
    <t>沖縄県</t>
    <phoneticPr fontId="5"/>
  </si>
  <si>
    <t>宜野座村</t>
    <phoneticPr fontId="5"/>
  </si>
  <si>
    <t>国頭村</t>
    <phoneticPr fontId="5"/>
  </si>
  <si>
    <t>東村</t>
    <phoneticPr fontId="5"/>
  </si>
  <si>
    <t>金武町</t>
    <phoneticPr fontId="5"/>
  </si>
  <si>
    <t>一般国道５８号浦添拡幅工事に伴う用地の先行取得代金等</t>
    <phoneticPr fontId="5"/>
  </si>
  <si>
    <t>一般国道５８号浦添拡幅工事に伴う用地の先行取得代金</t>
    <phoneticPr fontId="5"/>
  </si>
  <si>
    <t>那覇港における漁業権等先行補償に係る補償費相当額の支払い等</t>
    <phoneticPr fontId="5"/>
  </si>
  <si>
    <t>令和３年度鏡水水溜屋原Ｂ遺跡第２次発掘調査業務等</t>
    <phoneticPr fontId="5"/>
  </si>
  <si>
    <t>令和３年度小禄道路（鏡水原遺跡）埋蔵文化財発掘調査業務等</t>
    <phoneticPr fontId="5"/>
  </si>
  <si>
    <t>令和３年度漢那ダム周辺管理委託業務</t>
    <phoneticPr fontId="5"/>
  </si>
  <si>
    <t>令和３年度安波ダム・普久川ダム・辺野喜ダム周辺管理委託業務</t>
    <phoneticPr fontId="5"/>
  </si>
  <si>
    <t>令和３年度福地ダム・新川ダム周辺管理委託業務</t>
    <phoneticPr fontId="5"/>
  </si>
  <si>
    <t>漲水地区港湾施設用地（床版製作ヤード）借上等</t>
    <phoneticPr fontId="5"/>
  </si>
  <si>
    <t>令和３年度金武ダム周辺管理委託業務</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</si>
  <si>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</si>
  <si>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</si>
  <si>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</si>
  <si>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</si>
  <si>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</si>
  <si>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</si>
  <si>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</si>
  <si>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</si>
  <si>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</si>
  <si>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</si>
  <si>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国立研究開発法人　海上・港湾・航空技術研究所</t>
    <phoneticPr fontId="5"/>
  </si>
  <si>
    <t>沖縄管内における港湾空港施設整備等高度化研究委託</t>
    <phoneticPr fontId="5"/>
  </si>
  <si>
    <t>衛星通信回線の利用</t>
    <phoneticPr fontId="5"/>
  </si>
  <si>
    <t>通信設備保守等業務</t>
    <phoneticPr fontId="5"/>
  </si>
  <si>
    <t>災害映像表示装置改修</t>
    <phoneticPr fontId="5"/>
  </si>
  <si>
    <t>管内IP電話交換設備製造等</t>
    <phoneticPr fontId="5"/>
  </si>
  <si>
    <t>港湾の施設の技術上の基準の性能照査方法に係る基礎的研究委託等</t>
    <phoneticPr fontId="5"/>
  </si>
  <si>
    <t>三井住友・仲程特定建設工事共同企業体</t>
    <phoneticPr fontId="5"/>
  </si>
  <si>
    <t>B</t>
  </si>
  <si>
    <t>D</t>
  </si>
  <si>
    <t>令和２年度小禄道路橋梁基礎工（Ｐ２６～Ｐ２８）工事</t>
    <phoneticPr fontId="5"/>
  </si>
  <si>
    <t>那覇港（新港ふ頭地区）岸壁（－１２ｍ）築造工事（第２次）</t>
    <phoneticPr fontId="5"/>
  </si>
  <si>
    <t>那覇港（新港ふ頭地区）岸壁（－１２ｍ）築造工事（第３次）</t>
    <phoneticPr fontId="5"/>
  </si>
  <si>
    <t>令和２年度小禄道路橋梁下部工（Ｐ２６～Ｐ２８）工事</t>
    <phoneticPr fontId="5"/>
  </si>
  <si>
    <t>一般国道５０６号那覇空港自動車道（小禄道路）事業に伴う用地の先行取得代金</t>
    <phoneticPr fontId="5"/>
  </si>
  <si>
    <t>令和２年度小禄道路橋梁上部工（Ａ１～Ｐ４）工事</t>
    <phoneticPr fontId="5"/>
  </si>
  <si>
    <t>国が自ら港湾整備を行う。国が港湾管理者に対して、港湾整備に必要な経費を補助する。</t>
    <rPh sb="0" eb="1">
      <t>クニ</t>
    </rPh>
    <rPh sb="2" eb="3">
      <t>ミズカ</t>
    </rPh>
    <rPh sb="12" eb="13">
      <t>クニ</t>
    </rPh>
    <rPh sb="14" eb="16">
      <t>コウワン</t>
    </rPh>
    <rPh sb="16" eb="19">
      <t>カンリシャ</t>
    </rPh>
    <rPh sb="20" eb="21">
      <t>タイ</t>
    </rPh>
    <rPh sb="24" eb="26">
      <t>コウワン</t>
    </rPh>
    <rPh sb="26" eb="28">
      <t>セイビ</t>
    </rPh>
    <rPh sb="29" eb="31">
      <t>ヒツヨウ</t>
    </rPh>
    <rPh sb="32" eb="34">
      <t>ケイヒ</t>
    </rPh>
    <rPh sb="35" eb="37">
      <t>ホジョ</t>
    </rPh>
    <phoneticPr fontId="5"/>
  </si>
  <si>
    <t>海上輸送ネットワークの構築</t>
    <rPh sb="0" eb="2">
      <t>カイジョウ</t>
    </rPh>
    <rPh sb="2" eb="4">
      <t>ユソウ</t>
    </rPh>
    <rPh sb="11" eb="13">
      <t>コウチク</t>
    </rPh>
    <phoneticPr fontId="5"/>
  </si>
  <si>
    <t>令和7年度までに国際海上コンテナ・バルク貨物の輸送コスト低減率（平成30年度比）を5%とする。</t>
    <phoneticPr fontId="5"/>
  </si>
  <si>
    <t>国際海上コンテナ・バルク貨物の輸送コスト低減率（平成30年度比）各港湾において整備している物流ターミナル等の供用による各年度の輸送コスト削減便益の合計/平成30年度の貨物輸送総コスト［令和２年度は速報値］（令和3年度の成果実績については集計中）</t>
    <phoneticPr fontId="5"/>
  </si>
  <si>
    <t>-</t>
    <phoneticPr fontId="5"/>
  </si>
  <si>
    <t>20,445.4/5</t>
    <phoneticPr fontId="5"/>
  </si>
  <si>
    <t>-</t>
    <phoneticPr fontId="5"/>
  </si>
  <si>
    <t>18,773.5/5</t>
    <phoneticPr fontId="5"/>
  </si>
  <si>
    <t>公共の安全および環境が保持されるよう、ダムを良好な状態に保つための適切な維持管理を行う。</t>
    <phoneticPr fontId="5"/>
  </si>
  <si>
    <t>-</t>
    <phoneticPr fontId="5"/>
  </si>
  <si>
    <t>引き続き事業実施省庁との連携を密にし、事業の進捗状況を的確に把握しながら、有効性、効率性及び成果実績について、より一層の検証に努めるべき。</t>
    <phoneticPr fontId="5"/>
  </si>
  <si>
    <t>野本英伸
小澤康彦</t>
    <rPh sb="0" eb="2">
      <t>ノモト</t>
    </rPh>
    <rPh sb="2" eb="4">
      <t>ヒデノブ</t>
    </rPh>
    <phoneticPr fontId="5"/>
  </si>
  <si>
    <t>重要政策推進枠：7,202</t>
    <rPh sb="0" eb="2">
      <t>ジュウヨウ</t>
    </rPh>
    <rPh sb="2" eb="4">
      <t>セイサク</t>
    </rPh>
    <rPh sb="4" eb="6">
      <t>スイシン</t>
    </rPh>
    <rPh sb="6" eb="7">
      <t>ワク</t>
    </rPh>
    <phoneticPr fontId="5"/>
  </si>
  <si>
    <t>行政事業レビュー推進チームの所見を踏まえ、効果的・効率的な事業の実施に努めたい。</t>
    <rPh sb="0" eb="2">
      <t>ギョウセイ</t>
    </rPh>
    <rPh sb="2" eb="4">
      <t>ジギョウ</t>
    </rPh>
    <rPh sb="8" eb="10">
      <t>スイシン</t>
    </rPh>
    <rPh sb="14" eb="16">
      <t>ショケン</t>
    </rPh>
    <rPh sb="17" eb="18">
      <t>フ</t>
    </rPh>
    <rPh sb="21" eb="24">
      <t>コウカテキ</t>
    </rPh>
    <rPh sb="25" eb="28">
      <t>コウリツテキ</t>
    </rPh>
    <rPh sb="29" eb="31">
      <t>ジギョウ</t>
    </rPh>
    <rPh sb="32" eb="34">
      <t>ジッシ</t>
    </rPh>
    <rPh sb="35" eb="36">
      <t>ツト</t>
    </rPh>
    <phoneticPr fontId="5"/>
  </si>
  <si>
    <t>一般社団法人沖縄しまたて協会</t>
    <phoneticPr fontId="5"/>
  </si>
  <si>
    <t>琉球開発株式会社</t>
    <phoneticPr fontId="5"/>
  </si>
  <si>
    <t>丸尾建設株式会社</t>
    <phoneticPr fontId="5"/>
  </si>
  <si>
    <t>株式会社屋部土建</t>
    <phoneticPr fontId="5"/>
  </si>
  <si>
    <t>公益財団法人リバーフロント研究所</t>
    <phoneticPr fontId="5"/>
  </si>
  <si>
    <t>公益社団法人西部海難防止協会</t>
    <phoneticPr fontId="5"/>
  </si>
  <si>
    <t>公益社団法人沖縄県環境整備協会</t>
    <phoneticPr fontId="5"/>
  </si>
  <si>
    <t>宮古島市</t>
    <phoneticPr fontId="5"/>
  </si>
  <si>
    <t>スカパーＪＳＡＴ株式会社</t>
    <phoneticPr fontId="5"/>
  </si>
  <si>
    <t>株式会社ケーネス</t>
    <phoneticPr fontId="5"/>
  </si>
  <si>
    <t>日本無線株式会社</t>
    <phoneticPr fontId="5"/>
  </si>
  <si>
    <t>富士通株式会社</t>
    <phoneticPr fontId="5"/>
  </si>
  <si>
    <t>ＪＦＥエンジニアリング株式会社</t>
    <phoneticPr fontId="5"/>
  </si>
  <si>
    <t>株式会社ピーエス三菱</t>
    <phoneticPr fontId="5"/>
  </si>
  <si>
    <t>H.スカパーＪＳＡＴ株式会社</t>
    <rPh sb="10" eb="12">
      <t>カブシキ</t>
    </rPh>
    <rPh sb="12" eb="14">
      <t>カイシャ</t>
    </rPh>
    <phoneticPr fontId="5"/>
  </si>
  <si>
    <t>C.公益財団法人リバーフロント研究所</t>
    <rPh sb="2" eb="4">
      <t>コウエキ</t>
    </rPh>
    <rPh sb="4" eb="6">
      <t>ザイダン</t>
    </rPh>
    <rPh sb="6" eb="8">
      <t>ホウジン</t>
    </rPh>
    <rPh sb="15" eb="18">
      <t>ケンキュウショ</t>
    </rPh>
    <phoneticPr fontId="5"/>
  </si>
  <si>
    <t>五洋建設株式会社・株式会社國場組特定建設工事共同企業体</t>
    <rPh sb="4" eb="6">
      <t>カブシキ</t>
    </rPh>
    <rPh sb="6" eb="8">
      <t>カイシャ</t>
    </rPh>
    <rPh sb="9" eb="11">
      <t>カブシキ</t>
    </rPh>
    <rPh sb="11" eb="13">
      <t>カイシャ</t>
    </rPh>
    <phoneticPr fontId="5"/>
  </si>
  <si>
    <t>飛島建設株式会社・株式会社太名嘉組・丸尾建設株式会社特定建設工事共同企業体</t>
    <rPh sb="4" eb="6">
      <t>カブシキ</t>
    </rPh>
    <rPh sb="6" eb="8">
      <t>カイシャ</t>
    </rPh>
    <rPh sb="9" eb="11">
      <t>カブシキ</t>
    </rPh>
    <rPh sb="11" eb="13">
      <t>カイシャ</t>
    </rPh>
    <rPh sb="22" eb="24">
      <t>カブシキ</t>
    </rPh>
    <rPh sb="24" eb="26">
      <t>カイシャ</t>
    </rPh>
    <phoneticPr fontId="5"/>
  </si>
  <si>
    <t>川田工業・日本鉄塔工業株式会社・株式会社仲本工業特定建設工事共同企業体</t>
    <rPh sb="11" eb="13">
      <t>カブシキ</t>
    </rPh>
    <rPh sb="13" eb="15">
      <t>カイシャ</t>
    </rPh>
    <rPh sb="16" eb="18">
      <t>カブシキ</t>
    </rPh>
    <rPh sb="18" eb="20">
      <t>カイシャ</t>
    </rPh>
    <phoneticPr fontId="5"/>
  </si>
  <si>
    <t>ＩＨＩ・川田工業・金秀鉄工株式会社特定建設工事共同企業体</t>
    <rPh sb="13" eb="15">
      <t>カブシキ</t>
    </rPh>
    <rPh sb="15" eb="17">
      <t>カイシャ</t>
    </rPh>
    <phoneticPr fontId="5"/>
  </si>
  <si>
    <t>東亜建設工業株式会社・共和産業株式会社特定建設工事共同企業体</t>
    <rPh sb="6" eb="8">
      <t>カブシキ</t>
    </rPh>
    <rPh sb="8" eb="10">
      <t>カイシャ</t>
    </rPh>
    <rPh sb="15" eb="17">
      <t>カブシキ</t>
    </rPh>
    <rPh sb="17" eb="19">
      <t>カイシャ</t>
    </rPh>
    <phoneticPr fontId="5"/>
  </si>
  <si>
    <t>みらい建設工業株式会社・先嶋建設株式会社特定建設工事共同企業体</t>
    <rPh sb="7" eb="9">
      <t>カブシキ</t>
    </rPh>
    <rPh sb="9" eb="11">
      <t>カイシャ</t>
    </rPh>
    <rPh sb="16" eb="18">
      <t>カブシキ</t>
    </rPh>
    <rPh sb="18" eb="20">
      <t>カイシャ</t>
    </rPh>
    <phoneticPr fontId="5"/>
  </si>
  <si>
    <t>東洋建設・株式会社大寛組特定建設工事共同企業体</t>
    <rPh sb="5" eb="7">
      <t>カブシキ</t>
    </rPh>
    <rPh sb="7" eb="9">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</si>
</sst>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9"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6"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9" xfId="0" applyFont="1" applyFill="1" applyBorder="1" applyAlignment="1">
      <alignment vertical="center" wrapText="1"/>
    </xf>
    <xf numFmtId="0" fontId="0" fillId="6" borderId="9" xfId="0"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176" fontId="3" fillId="5" borderId="9" xfId="0" applyNumberFormat="1" applyFont="1" applyFill="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8" xfId="0" applyFont="1" applyFill="1" applyBorder="1" applyAlignment="1">
      <alignment horizontal="center" vertical="center"/>
    </xf>
    <xf numFmtId="0" fontId="13" fillId="6" borderId="113"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0" borderId="9" xfId="0" applyFont="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13" fillId="2" borderId="79"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4" xfId="4" applyFont="1" applyFill="1" applyBorder="1" applyAlignment="1">
      <alignment horizontal="center" vertical="center" wrapText="1"/>
    </xf>
    <xf numFmtId="0" fontId="19" fillId="0" borderId="48"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11" fillId="0" borderId="11" xfId="0" quotePrefix="1"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center" vertical="center" wrapText="1"/>
      <protection locked="0"/>
    </xf>
    <xf numFmtId="0" fontId="3" fillId="2" borderId="9" xfId="0" applyFont="1" applyFill="1" applyBorder="1" applyAlignment="1">
      <alignment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3"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8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0</xdr:colOff>
      <xdr:row>113</xdr:row>
      <xdr:rowOff>259975</xdr:rowOff>
    </xdr:from>
    <xdr:to>
      <xdr:col>49</xdr:col>
      <xdr:colOff>35302</xdr:colOff>
      <xdr:row>142</xdr:row>
      <xdr:rowOff>198551</xdr:rowOff>
    </xdr:to>
    <xdr:grpSp>
      <xdr:nvGrpSpPr>
        <xdr:cNvPr id="2" name="グループ化 4"/>
        <xdr:cNvGrpSpPr>
          <a:grpSpLocks/>
        </xdr:cNvGrpSpPr>
      </xdr:nvGrpSpPr>
      <xdr:grpSpPr bwMode="auto">
        <a:xfrm>
          <a:off x="1632857" y="47694475"/>
          <a:ext cx="8403695" cy="10946755"/>
          <a:chOff x="1850555" y="45486991"/>
          <a:chExt cx="8483106" cy="16634451"/>
        </a:xfrm>
      </xdr:grpSpPr>
      <xdr:cxnSp macro="">
        <xdr:nvCxnSpPr>
          <xdr:cNvPr id="3" name="直線コネクタ 2"/>
          <xdr:cNvCxnSpPr>
            <a:stCxn id="36" idx="3"/>
            <a:endCxn id="4" idx="1"/>
          </xdr:cNvCxnSpPr>
        </xdr:nvCxnSpPr>
        <xdr:spPr>
          <a:xfrm flipV="1">
            <a:off x="6951290" y="56790119"/>
            <a:ext cx="466612" cy="1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 name="テキスト ボックス 3"/>
          <xdr:cNvSpPr txBox="1"/>
        </xdr:nvSpPr>
        <xdr:spPr>
          <a:xfrm>
            <a:off x="7417903" y="56272011"/>
            <a:ext cx="2784257" cy="1036218"/>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工事及び工事に係る調査・</a:t>
            </a:r>
            <a:r>
              <a:rPr lang="en-US" altLang="ja-JP" sz="1100">
                <a:solidFill>
                  <a:sysClr val="windowText" lastClr="000000"/>
                </a:solidFill>
                <a:effectLst/>
                <a:latin typeface="+mn-lt"/>
                <a:ea typeface="+mn-ea"/>
                <a:cs typeface="+mn-cs"/>
              </a:rPr>
              <a:t/>
            </a:r>
            <a:br>
              <a:rPr lang="en-US" altLang="ja-JP" sz="1100">
                <a:solidFill>
                  <a:sysClr val="windowText" lastClr="000000"/>
                </a:solidFill>
                <a:effectLst/>
                <a:latin typeface="+mn-lt"/>
                <a:ea typeface="+mn-ea"/>
                <a:cs typeface="+mn-cs"/>
              </a:rPr>
            </a:br>
            <a:r>
              <a:rPr lang="ja-JP" altLang="ja-JP" sz="1100">
                <a:solidFill>
                  <a:sysClr val="windowText" lastClr="000000"/>
                </a:solidFill>
                <a:effectLst/>
                <a:latin typeface="+mn-lt"/>
                <a:ea typeface="+mn-ea"/>
                <a:cs typeface="+mn-cs"/>
              </a:rPr>
              <a:t>設計・用地</a:t>
            </a:r>
            <a:r>
              <a:rPr lang="ja-JP" altLang="en-US" sz="1100">
                <a:solidFill>
                  <a:sysClr val="windowText" lastClr="000000"/>
                </a:solidFill>
                <a:effectLst/>
                <a:latin typeface="+mn-lt"/>
                <a:ea typeface="+mn-ea"/>
                <a:cs typeface="+mn-cs"/>
              </a:rPr>
              <a:t>補償</a:t>
            </a:r>
            <a:r>
              <a:rPr lang="ja-JP" altLang="ja-JP" sz="1100">
                <a:solidFill>
                  <a:sysClr val="windowText" lastClr="000000"/>
                </a:solidFill>
                <a:effectLst/>
                <a:latin typeface="+mn-lt"/>
                <a:ea typeface="+mn-ea"/>
                <a:cs typeface="+mn-cs"/>
              </a:rPr>
              <a:t>等</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xdr:cNvSpPr txBox="1"/>
        </xdr:nvSpPr>
        <xdr:spPr>
          <a:xfrm>
            <a:off x="7335154" y="55865996"/>
            <a:ext cx="1429694" cy="389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＜沖縄県の例＞</a:t>
            </a:r>
          </a:p>
        </xdr:txBody>
      </xdr:sp>
      <xdr:grpSp>
        <xdr:nvGrpSpPr>
          <xdr:cNvPr id="6" name="グループ化 2"/>
          <xdr:cNvGrpSpPr>
            <a:grpSpLocks/>
          </xdr:cNvGrpSpPr>
        </xdr:nvGrpSpPr>
        <xdr:grpSpPr bwMode="auto">
          <a:xfrm>
            <a:off x="1850555" y="45486991"/>
            <a:ext cx="8483106" cy="16634451"/>
            <a:chOff x="1850555" y="45486991"/>
            <a:chExt cx="8483106" cy="16634451"/>
          </a:xfrm>
        </xdr:grpSpPr>
        <xdr:grpSp>
          <xdr:nvGrpSpPr>
            <xdr:cNvPr id="7" name="グループ化 1"/>
            <xdr:cNvGrpSpPr>
              <a:grpSpLocks/>
            </xdr:cNvGrpSpPr>
          </xdr:nvGrpSpPr>
          <xdr:grpSpPr bwMode="auto">
            <a:xfrm>
              <a:off x="1850555" y="45486991"/>
              <a:ext cx="7120704" cy="16634451"/>
              <a:chOff x="1850555" y="45486991"/>
              <a:chExt cx="7120704" cy="16634451"/>
            </a:xfrm>
          </xdr:grpSpPr>
          <xdr:sp macro="" textlink="">
            <xdr:nvSpPr>
              <xdr:cNvPr id="29" name="AutoShape 329"/>
              <xdr:cNvSpPr>
                <a:spLocks noChangeAspect="1" noChangeArrowheads="1"/>
              </xdr:cNvSpPr>
            </xdr:nvSpPr>
            <xdr:spPr bwMode="auto">
              <a:xfrm>
                <a:off x="3192210" y="47129092"/>
                <a:ext cx="5191125" cy="1499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30" name="グループ化 3"/>
              <xdr:cNvGrpSpPr>
                <a:grpSpLocks/>
              </xdr:cNvGrpSpPr>
            </xdr:nvGrpSpPr>
            <xdr:grpSpPr bwMode="auto">
              <a:xfrm>
                <a:off x="1850555" y="45486991"/>
                <a:ext cx="7120704" cy="15806357"/>
                <a:chOff x="1904748" y="45827676"/>
                <a:chExt cx="7348245" cy="15677246"/>
              </a:xfrm>
            </xdr:grpSpPr>
            <xdr:grpSp>
              <xdr:nvGrpSpPr>
                <xdr:cNvPr id="31" name="グループ化 41"/>
                <xdr:cNvGrpSpPr>
                  <a:grpSpLocks/>
                </xdr:cNvGrpSpPr>
              </xdr:nvGrpSpPr>
              <xdr:grpSpPr bwMode="auto">
                <a:xfrm>
                  <a:off x="1904748" y="45827676"/>
                  <a:ext cx="7348245" cy="15677246"/>
                  <a:chOff x="475998" y="218801"/>
                  <a:chExt cx="7348245" cy="15677246"/>
                </a:xfrm>
              </xdr:grpSpPr>
              <xdr:sp macro="" textlink="">
                <xdr:nvSpPr>
                  <xdr:cNvPr id="33" name="テキスト ボックス 32"/>
                  <xdr:cNvSpPr txBox="1"/>
                </xdr:nvSpPr>
                <xdr:spPr>
                  <a:xfrm>
                    <a:off x="737094" y="218801"/>
                    <a:ext cx="1492040" cy="70581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内閣府</a:t>
                    </a:r>
                  </a:p>
                </xdr:txBody>
              </xdr:sp>
              <xdr:sp macro="" textlink="">
                <xdr:nvSpPr>
                  <xdr:cNvPr id="34" name="テキスト ボックス 33"/>
                  <xdr:cNvSpPr txBox="1"/>
                </xdr:nvSpPr>
                <xdr:spPr>
                  <a:xfrm>
                    <a:off x="731506" y="2148475"/>
                    <a:ext cx="1469547" cy="68505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国土交通省</a:t>
                    </a:r>
                  </a:p>
                </xdr:txBody>
              </xdr:sp>
              <xdr:sp macro="" textlink="">
                <xdr:nvSpPr>
                  <xdr:cNvPr id="35" name="テキスト ボックス 34"/>
                  <xdr:cNvSpPr txBox="1"/>
                </xdr:nvSpPr>
                <xdr:spPr>
                  <a:xfrm>
                    <a:off x="3430858" y="2126984"/>
                    <a:ext cx="2523627" cy="69543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ja-JP" sz="1100" b="0" i="0" baseline="0">
                        <a:solidFill>
                          <a:sysClr val="windowText" lastClr="000000"/>
                        </a:solidFill>
                        <a:effectLst/>
                        <a:latin typeface="+mn-lt"/>
                        <a:ea typeface="+mn-ea"/>
                        <a:cs typeface="+mn-cs"/>
                      </a:rPr>
                      <a:t>Ａ</a:t>
                    </a:r>
                    <a:r>
                      <a:rPr lang="en-US" altLang="ja-JP" sz="1100" b="0" i="0" baseline="0">
                        <a:solidFill>
                          <a:sysClr val="windowText" lastClr="000000"/>
                        </a:solidFill>
                        <a:effectLst/>
                        <a:latin typeface="+mn-lt"/>
                        <a:ea typeface="+mn-ea"/>
                        <a:cs typeface="+mn-cs"/>
                      </a:rPr>
                      <a:t>.</a:t>
                    </a:r>
                    <a:r>
                      <a:rPr kumimoji="1" lang="ja-JP" altLang="en-US" sz="1100">
                        <a:solidFill>
                          <a:sysClr val="windowText" lastClr="000000"/>
                        </a:solidFill>
                      </a:rPr>
                      <a:t>沖縄総合事務局等（３機関）</a:t>
                    </a:r>
                  </a:p>
                </xdr:txBody>
              </xdr:sp>
              <xdr:sp macro="" textlink="">
                <xdr:nvSpPr>
                  <xdr:cNvPr id="36" name="テキスト ボックス 35"/>
                  <xdr:cNvSpPr txBox="1"/>
                </xdr:nvSpPr>
                <xdr:spPr>
                  <a:xfrm>
                    <a:off x="3255249" y="11141467"/>
                    <a:ext cx="2484478" cy="576294"/>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G.</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地方公共団体（３４団体）</a:t>
                    </a:r>
                    <a:endPar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37" name="直線コネクタ 36"/>
                  <xdr:cNvCxnSpPr/>
                </xdr:nvCxnSpPr>
                <xdr:spPr>
                  <a:xfrm>
                    <a:off x="2749930" y="2472073"/>
                    <a:ext cx="0" cy="12774939"/>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38" name="テキスト ボックス 37"/>
                  <xdr:cNvSpPr txBox="1"/>
                </xdr:nvSpPr>
                <xdr:spPr>
                  <a:xfrm>
                    <a:off x="5083053" y="4209771"/>
                    <a:ext cx="2427054" cy="59196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ja-JP" sz="1100" b="0" i="0" baseline="0">
                        <a:solidFill>
                          <a:sysClr val="windowText" lastClr="000000"/>
                        </a:solidFill>
                        <a:effectLst/>
                        <a:latin typeface="+mn-lt"/>
                        <a:ea typeface="+mn-ea"/>
                        <a:cs typeface="+mn-cs"/>
                      </a:rPr>
                      <a:t>Ｂ</a:t>
                    </a:r>
                    <a:r>
                      <a:rPr lang="en-US" altLang="ja-JP" sz="1100" b="0" i="0" baseline="0">
                        <a:solidFill>
                          <a:sysClr val="windowText" lastClr="000000"/>
                        </a:solidFill>
                        <a:effectLst/>
                        <a:latin typeface="+mn-lt"/>
                        <a:ea typeface="+mn-ea"/>
                        <a:cs typeface="+mn-cs"/>
                      </a:rPr>
                      <a:t>.</a:t>
                    </a:r>
                    <a:r>
                      <a:rPr kumimoji="1" lang="ja-JP" altLang="en-US" sz="1100">
                        <a:solidFill>
                          <a:sysClr val="windowText" lastClr="000000"/>
                        </a:solidFill>
                      </a:rPr>
                      <a:t>民間企業等（３７９団体）</a:t>
                    </a:r>
                  </a:p>
                </xdr:txBody>
              </xdr:sp>
              <xdr:cxnSp macro="">
                <xdr:nvCxnSpPr>
                  <xdr:cNvPr id="39" name="直線コネクタ 38"/>
                  <xdr:cNvCxnSpPr/>
                </xdr:nvCxnSpPr>
                <xdr:spPr>
                  <a:xfrm>
                    <a:off x="4391012" y="3654849"/>
                    <a:ext cx="1201" cy="5939875"/>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xdr:cNvSpPr txBox="1"/>
                </xdr:nvSpPr>
                <xdr:spPr bwMode="auto">
                  <a:xfrm>
                    <a:off x="5092877" y="5403662"/>
                    <a:ext cx="2417227" cy="58199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ysClr val="windowText" lastClr="000000"/>
                        </a:solidFill>
                      </a:rPr>
                      <a:t>Ｃ</a:t>
                    </a:r>
                    <a:r>
                      <a:rPr kumimoji="1" lang="en-US" altLang="ja-JP" sz="1100">
                        <a:solidFill>
                          <a:sysClr val="windowText" lastClr="000000"/>
                        </a:solidFill>
                      </a:rPr>
                      <a:t>.</a:t>
                    </a:r>
                    <a:r>
                      <a:rPr kumimoji="1" lang="ja-JP" altLang="en-US" sz="1100">
                        <a:solidFill>
                          <a:sysClr val="windowText" lastClr="000000"/>
                        </a:solidFill>
                      </a:rPr>
                      <a:t>公益法人（５団体）</a:t>
                    </a:r>
                  </a:p>
                </xdr:txBody>
              </xdr:sp>
              <xdr:sp macro="" textlink="">
                <xdr:nvSpPr>
                  <xdr:cNvPr id="41" name="テキスト ボックス 40"/>
                  <xdr:cNvSpPr txBox="1"/>
                </xdr:nvSpPr>
                <xdr:spPr bwMode="auto">
                  <a:xfrm>
                    <a:off x="5126565" y="6653201"/>
                    <a:ext cx="2397574" cy="55457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chemeClr val="tx1"/>
                        </a:solidFill>
                      </a:rPr>
                      <a:t>Ｄ</a:t>
                    </a:r>
                    <a:r>
                      <a:rPr kumimoji="1" lang="en-US" altLang="ja-JP" sz="1100">
                        <a:solidFill>
                          <a:schemeClr val="tx1"/>
                        </a:solidFill>
                      </a:rPr>
                      <a:t>.</a:t>
                    </a:r>
                    <a:r>
                      <a:rPr kumimoji="1" lang="ja-JP" altLang="en-US" sz="1100">
                        <a:solidFill>
                          <a:schemeClr val="tx1"/>
                        </a:solidFill>
                      </a:rPr>
                      <a:t>地方公共団体等（２３団体）</a:t>
                    </a:r>
                  </a:p>
                </xdr:txBody>
              </xdr:sp>
              <xdr:grpSp>
                <xdr:nvGrpSpPr>
                  <xdr:cNvPr id="42" name="グループ化 53"/>
                  <xdr:cNvGrpSpPr>
                    <a:grpSpLocks/>
                  </xdr:cNvGrpSpPr>
                </xdr:nvGrpSpPr>
                <xdr:grpSpPr bwMode="auto">
                  <a:xfrm>
                    <a:off x="4392215" y="7958609"/>
                    <a:ext cx="3170382" cy="1911726"/>
                    <a:chOff x="4405171" y="7865542"/>
                    <a:chExt cx="3155873" cy="1946169"/>
                  </a:xfrm>
                </xdr:grpSpPr>
                <xdr:sp macro="" textlink="">
                  <xdr:nvSpPr>
                    <xdr:cNvPr id="58" name="テキスト ボックス 57"/>
                    <xdr:cNvSpPr txBox="1"/>
                  </xdr:nvSpPr>
                  <xdr:spPr>
                    <a:xfrm>
                      <a:off x="5118285" y="7865542"/>
                      <a:ext cx="2386602" cy="6026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solidFill>
                            <a:schemeClr val="tx1"/>
                          </a:solidFill>
                          <a:latin typeface="+mn-lt"/>
                          <a:ea typeface="+mn-ea"/>
                          <a:cs typeface="+mn-cs"/>
                        </a:rPr>
                        <a:t>Ｅ</a:t>
                      </a:r>
                      <a:r>
                        <a:rPr kumimoji="1" lang="en-US" altLang="ja-JP" sz="1100">
                          <a:solidFill>
                            <a:schemeClr val="tx1"/>
                          </a:solidFill>
                          <a:latin typeface="+mn-lt"/>
                          <a:ea typeface="+mn-ea"/>
                          <a:cs typeface="+mn-cs"/>
                        </a:rPr>
                        <a:t>.</a:t>
                      </a:r>
                      <a:r>
                        <a:rPr kumimoji="1" lang="ja-JP" altLang="en-US" sz="1100">
                          <a:solidFill>
                            <a:schemeClr val="tx1"/>
                          </a:solidFill>
                        </a:rPr>
                        <a:t>個人・法人（１１８</a:t>
                      </a:r>
                      <a:r>
                        <a:rPr kumimoji="1" lang="ja-JP" altLang="en-US" sz="1100">
                          <a:solidFill>
                            <a:schemeClr val="tx1"/>
                          </a:solidFill>
                          <a:latin typeface="+mn-lt"/>
                          <a:ea typeface="+mn-ea"/>
                          <a:cs typeface="+mn-cs"/>
                        </a:rPr>
                        <a:t>名</a:t>
                      </a:r>
                      <a:r>
                        <a:rPr kumimoji="1" lang="ja-JP" altLang="en-US" sz="1100">
                          <a:solidFill>
                            <a:schemeClr val="tx1"/>
                          </a:solidFill>
                        </a:rPr>
                        <a:t>）</a:t>
                      </a:r>
                    </a:p>
                  </xdr:txBody>
                </xdr:sp>
                <xdr:sp macro="" textlink="">
                  <xdr:nvSpPr>
                    <xdr:cNvPr id="59" name="テキスト ボックス 58"/>
                    <xdr:cNvSpPr txBox="1"/>
                  </xdr:nvSpPr>
                  <xdr:spPr>
                    <a:xfrm>
                      <a:off x="5174442" y="9220104"/>
                      <a:ext cx="2386602" cy="59160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ja-JP" sz="1100" b="0" i="0" baseline="0">
                          <a:solidFill>
                            <a:schemeClr val="tx1"/>
                          </a:solidFill>
                          <a:effectLst/>
                          <a:latin typeface="+mn-lt"/>
                          <a:ea typeface="+mn-ea"/>
                          <a:cs typeface="+mn-cs"/>
                        </a:rPr>
                        <a:t>Ｆ</a:t>
                      </a:r>
                      <a:r>
                        <a:rPr kumimoji="1" lang="en-US" altLang="ja-JP" sz="1100">
                          <a:solidFill>
                            <a:schemeClr val="tx1"/>
                          </a:solidFill>
                          <a:latin typeface="+mn-lt"/>
                          <a:ea typeface="+mn-ea"/>
                          <a:cs typeface="+mn-cs"/>
                        </a:rPr>
                        <a:t>.</a:t>
                      </a:r>
                      <a:r>
                        <a:rPr kumimoji="1" lang="ja-JP" altLang="en-US" sz="1100">
                          <a:solidFill>
                            <a:schemeClr val="tx1"/>
                          </a:solidFill>
                          <a:latin typeface="+mn-lt"/>
                          <a:ea typeface="+mn-ea"/>
                          <a:cs typeface="+mn-cs"/>
                        </a:rPr>
                        <a:t>独立行政法人</a:t>
                      </a:r>
                      <a:r>
                        <a:rPr kumimoji="1" lang="ja-JP" altLang="en-US" sz="1100">
                          <a:solidFill>
                            <a:schemeClr val="tx1"/>
                          </a:solidFill>
                        </a:rPr>
                        <a:t>（１団体）</a:t>
                      </a:r>
                    </a:p>
                  </xdr:txBody>
                </xdr:sp>
                <xdr:cxnSp macro="">
                  <xdr:nvCxnSpPr>
                    <xdr:cNvPr id="60" name="直線コネクタ 59"/>
                    <xdr:cNvCxnSpPr/>
                  </xdr:nvCxnSpPr>
                  <xdr:spPr>
                    <a:xfrm>
                      <a:off x="4405171" y="9531136"/>
                      <a:ext cx="754506" cy="0"/>
                    </a:xfrm>
                    <a:prstGeom prst="line">
                      <a:avLst/>
                    </a:prstGeom>
                  </xdr:spPr>
                  <xdr:style>
                    <a:lnRef idx="1">
                      <a:schemeClr val="dk1"/>
                    </a:lnRef>
                    <a:fillRef idx="0">
                      <a:schemeClr val="dk1"/>
                    </a:fillRef>
                    <a:effectRef idx="0">
                      <a:schemeClr val="dk1"/>
                    </a:effectRef>
                    <a:fontRef idx="minor">
                      <a:schemeClr val="tx1"/>
                    </a:fontRef>
                  </xdr:style>
                </xdr:cxnSp>
              </xdr:grpSp>
              <xdr:sp macro="" textlink="">
                <xdr:nvSpPr>
                  <xdr:cNvPr id="43" name="大かっこ 42"/>
                  <xdr:cNvSpPr/>
                </xdr:nvSpPr>
                <xdr:spPr bwMode="auto">
                  <a:xfrm>
                    <a:off x="804488" y="1037461"/>
                    <a:ext cx="1405136" cy="2594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予算の移替</a:t>
                    </a:r>
                    <a:endParaRPr kumimoji="1" lang="en-US" altLang="ja-JP" sz="1100">
                      <a:solidFill>
                        <a:sysClr val="windowText" lastClr="000000"/>
                      </a:solidFill>
                    </a:endParaRPr>
                  </a:p>
                </xdr:txBody>
              </xdr:sp>
              <xdr:cxnSp macro="">
                <xdr:nvCxnSpPr>
                  <xdr:cNvPr id="44" name="直線コネクタ 43"/>
                  <xdr:cNvCxnSpPr/>
                </xdr:nvCxnSpPr>
                <xdr:spPr>
                  <a:xfrm>
                    <a:off x="1435181" y="1421820"/>
                    <a:ext cx="2853" cy="715545"/>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5" name="大かっこ 44"/>
                  <xdr:cNvSpPr/>
                </xdr:nvSpPr>
                <xdr:spPr bwMode="auto">
                  <a:xfrm>
                    <a:off x="475998" y="2895075"/>
                    <a:ext cx="1827659" cy="8755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予算配分、事業採択</a:t>
                    </a:r>
                    <a:endParaRPr kumimoji="1" lang="en-US" altLang="ja-JP" sz="1100">
                      <a:solidFill>
                        <a:sysClr val="windowText" lastClr="000000"/>
                      </a:solidFill>
                    </a:endParaRPr>
                  </a:p>
                  <a:p>
                    <a:pPr algn="ctr"/>
                    <a:r>
                      <a:rPr kumimoji="1" lang="ja-JP" altLang="en-US" sz="1100">
                        <a:solidFill>
                          <a:sysClr val="windowText" lastClr="000000"/>
                        </a:solidFill>
                      </a:rPr>
                      <a:t>指導監督等</a:t>
                    </a:r>
                    <a:endParaRPr kumimoji="1" lang="en-US" altLang="ja-JP" sz="1100">
                      <a:solidFill>
                        <a:sysClr val="windowText" lastClr="000000"/>
                      </a:solidFill>
                    </a:endParaRPr>
                  </a:p>
                </xdr:txBody>
              </xdr:sp>
              <xdr:cxnSp macro="">
                <xdr:nvCxnSpPr>
                  <xdr:cNvPr id="46" name="直線コネクタ 45"/>
                  <xdr:cNvCxnSpPr>
                    <a:stCxn id="34" idx="3"/>
                    <a:endCxn id="35" idx="1"/>
                  </xdr:cNvCxnSpPr>
                </xdr:nvCxnSpPr>
                <xdr:spPr>
                  <a:xfrm flipV="1">
                    <a:off x="2201054" y="2474701"/>
                    <a:ext cx="1229804" cy="1630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47" name="大かっこ 46"/>
                  <xdr:cNvSpPr/>
                </xdr:nvSpPr>
                <xdr:spPr bwMode="auto">
                  <a:xfrm>
                    <a:off x="3445859" y="2868723"/>
                    <a:ext cx="2515488" cy="8858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工事の実施及び</a:t>
                    </a:r>
                    <a:endParaRPr kumimoji="1" lang="en-US" altLang="ja-JP" sz="1100">
                      <a:solidFill>
                        <a:sysClr val="windowText" lastClr="000000"/>
                      </a:solidFill>
                    </a:endParaRPr>
                  </a:p>
                  <a:p>
                    <a:pPr algn="ctr"/>
                    <a:r>
                      <a:rPr kumimoji="1" lang="ja-JP" altLang="en-US" sz="1100">
                        <a:solidFill>
                          <a:sysClr val="windowText" lastClr="000000"/>
                        </a:solidFill>
                      </a:rPr>
                      <a:t>調査、検討、交付決定等</a:t>
                    </a:r>
                    <a:endParaRPr kumimoji="1" lang="en-US" altLang="ja-JP" sz="1100">
                      <a:solidFill>
                        <a:sysClr val="windowText" lastClr="000000"/>
                      </a:solidFill>
                    </a:endParaRPr>
                  </a:p>
                </xdr:txBody>
              </xdr:sp>
              <xdr:sp macro="" textlink="">
                <xdr:nvSpPr>
                  <xdr:cNvPr id="48" name="大かっこ 47"/>
                  <xdr:cNvSpPr/>
                </xdr:nvSpPr>
                <xdr:spPr bwMode="auto">
                  <a:xfrm>
                    <a:off x="3240182" y="11752522"/>
                    <a:ext cx="2485509" cy="13366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000">
                        <a:solidFill>
                          <a:sysClr val="windowText" lastClr="000000"/>
                        </a:solidFill>
                      </a:rPr>
                      <a:t>工事</a:t>
                    </a:r>
                    <a:r>
                      <a:rPr lang="ja-JP" altLang="ja-JP" sz="1000">
                        <a:solidFill>
                          <a:sysClr val="windowText" lastClr="000000"/>
                        </a:solidFill>
                        <a:effectLst/>
                        <a:latin typeface="+mn-lt"/>
                        <a:ea typeface="+mn-ea"/>
                        <a:cs typeface="+mn-cs"/>
                      </a:rPr>
                      <a:t>及び工事に係る調査・設計・用地取得等を実施する地方公共団体に対する補助を実施</a:t>
                    </a:r>
                    <a:endParaRPr kumimoji="1" lang="en-US" altLang="ja-JP" sz="1000">
                      <a:solidFill>
                        <a:sysClr val="windowText" lastClr="000000"/>
                      </a:solidFill>
                    </a:endParaRPr>
                  </a:p>
                </xdr:txBody>
              </xdr:sp>
              <xdr:sp macro="" textlink="">
                <xdr:nvSpPr>
                  <xdr:cNvPr id="49" name="大かっこ 48"/>
                  <xdr:cNvSpPr/>
                </xdr:nvSpPr>
                <xdr:spPr bwMode="auto">
                  <a:xfrm>
                    <a:off x="5054032" y="4887766"/>
                    <a:ext cx="2436879" cy="3070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工事等</a:t>
                    </a:r>
                    <a:endParaRPr kumimoji="1" lang="en-US" altLang="ja-JP" sz="1100">
                      <a:solidFill>
                        <a:sysClr val="windowText" lastClr="000000"/>
                      </a:solidFill>
                    </a:endParaRPr>
                  </a:p>
                </xdr:txBody>
              </xdr:sp>
              <xdr:sp macro="" textlink="">
                <xdr:nvSpPr>
                  <xdr:cNvPr id="50" name="大かっこ 49"/>
                  <xdr:cNvSpPr/>
                </xdr:nvSpPr>
                <xdr:spPr bwMode="auto">
                  <a:xfrm>
                    <a:off x="5126567" y="6038294"/>
                    <a:ext cx="2397575" cy="2154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調査検討業務等</a:t>
                    </a:r>
                    <a:endParaRPr kumimoji="1" lang="en-US" altLang="ja-JP" sz="1100">
                      <a:solidFill>
                        <a:sysClr val="windowText" lastClr="000000"/>
                      </a:solidFill>
                    </a:endParaRPr>
                  </a:p>
                </xdr:txBody>
              </xdr:sp>
              <xdr:sp macro="" textlink="">
                <xdr:nvSpPr>
                  <xdr:cNvPr id="51" name="大かっこ 50"/>
                  <xdr:cNvSpPr/>
                </xdr:nvSpPr>
                <xdr:spPr bwMode="auto">
                  <a:xfrm>
                    <a:off x="5084745" y="7260924"/>
                    <a:ext cx="2739498" cy="3819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effectLst/>
                        <a:latin typeface="+mn-lt"/>
                        <a:ea typeface="+mn-ea"/>
                        <a:cs typeface="+mn-cs"/>
                      </a:rPr>
                      <a:t>用地の先行取得</a:t>
                    </a:r>
                    <a:r>
                      <a:rPr kumimoji="1" lang="ja-JP" altLang="ja-JP" sz="1100">
                        <a:solidFill>
                          <a:schemeClr val="tx1"/>
                        </a:solidFill>
                        <a:effectLst/>
                        <a:latin typeface="+mn-lt"/>
                        <a:ea typeface="+mn-ea"/>
                        <a:cs typeface="+mn-cs"/>
                      </a:rPr>
                      <a:t>等</a:t>
                    </a:r>
                    <a:endParaRPr lang="ja-JP" altLang="ja-JP">
                      <a:effectLst/>
                    </a:endParaRPr>
                  </a:p>
                </xdr:txBody>
              </xdr:sp>
              <xdr:sp macro="" textlink="">
                <xdr:nvSpPr>
                  <xdr:cNvPr id="52" name="大かっこ 51"/>
                  <xdr:cNvSpPr/>
                </xdr:nvSpPr>
                <xdr:spPr bwMode="auto">
                  <a:xfrm>
                    <a:off x="5151128" y="8625339"/>
                    <a:ext cx="2348444" cy="2355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rPr>
                      <a:t>用地補償等</a:t>
                    </a:r>
                    <a:endParaRPr kumimoji="1" lang="en-US" altLang="ja-JP" sz="1100">
                      <a:solidFill>
                        <a:schemeClr val="tx1"/>
                      </a:solidFill>
                    </a:endParaRPr>
                  </a:p>
                </xdr:txBody>
              </xdr:sp>
              <xdr:sp macro="" textlink="">
                <xdr:nvSpPr>
                  <xdr:cNvPr id="53" name="テキスト ボックス 52"/>
                  <xdr:cNvSpPr txBox="1"/>
                </xdr:nvSpPr>
                <xdr:spPr>
                  <a:xfrm>
                    <a:off x="3259370" y="14917712"/>
                    <a:ext cx="2486010" cy="692123"/>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mj-ea"/>
                        <a:ea typeface="+mj-ea"/>
                        <a:cs typeface="+mn-cs"/>
                      </a:rPr>
                      <a:t>I</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baseline="0">
                        <a:effectLst/>
                        <a:latin typeface="+mn-lt"/>
                        <a:ea typeface="+mn-ea"/>
                        <a:cs typeface="+mn-cs"/>
                      </a:rPr>
                      <a:t>独立行政</a:t>
                    </a:r>
                    <a:r>
                      <a:rPr kumimoji="1" lang="ja-JP" altLang="ja-JP" sz="1100" b="0" i="0" baseline="0">
                        <a:effectLst/>
                        <a:latin typeface="+mn-lt"/>
                        <a:ea typeface="+mn-ea"/>
                        <a:cs typeface="+mn-cs"/>
                      </a:rPr>
                      <a:t>法人（</a:t>
                    </a:r>
                    <a:r>
                      <a:rPr kumimoji="1" lang="ja-JP" altLang="en-US" sz="1100" b="0" i="0" baseline="0">
                        <a:effectLst/>
                        <a:latin typeface="+mn-lt"/>
                        <a:ea typeface="+mn-ea"/>
                        <a:cs typeface="+mn-cs"/>
                      </a:rPr>
                      <a:t>１</a:t>
                    </a:r>
                    <a:r>
                      <a:rPr kumimoji="1" lang="ja-JP" altLang="ja-JP" sz="1100" b="0" i="0" baseline="0">
                        <a:effectLst/>
                        <a:latin typeface="+mn-lt"/>
                        <a:ea typeface="+mn-ea"/>
                        <a:cs typeface="+mn-cs"/>
                      </a:rPr>
                      <a:t>団体）</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4" name="大かっこ 53"/>
                  <xdr:cNvSpPr/>
                </xdr:nvSpPr>
                <xdr:spPr bwMode="auto">
                  <a:xfrm>
                    <a:off x="3317618" y="15646294"/>
                    <a:ext cx="2411158" cy="2497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研究委託</a:t>
                    </a:r>
                    <a:endParaRPr kumimoji="1" lang="en-US" altLang="ja-JP" sz="1100">
                      <a:solidFill>
                        <a:sysClr val="windowText" lastClr="000000"/>
                      </a:solidFill>
                    </a:endParaRPr>
                  </a:p>
                </xdr:txBody>
              </xdr:sp>
              <xdr:sp macro="" textlink="">
                <xdr:nvSpPr>
                  <xdr:cNvPr id="55" name="テキスト ボックス 54"/>
                  <xdr:cNvSpPr txBox="1"/>
                </xdr:nvSpPr>
                <xdr:spPr>
                  <a:xfrm>
                    <a:off x="3241212" y="13471135"/>
                    <a:ext cx="2484479" cy="594911"/>
                  </a:xfrm>
                  <a:prstGeom prst="rect">
                    <a:avLst/>
                  </a:prstGeom>
                  <a:noFill/>
                  <a:ln>
                    <a:solidFill>
                      <a:sysClr val="windowText" lastClr="000000"/>
                    </a:solid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Ｈ</a:t>
                    </a: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r>
                      <a:rPr kumimoji="1" lang="ja-JP" altLang="en-US"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４</a:t>
                    </a:r>
                    <a:r>
                      <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団体）</a:t>
                    </a:r>
                    <a:endParaRPr kumimoji="1" lang="en-US"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rPr>
                      <a:t>１百万円</a:t>
                    </a:r>
                    <a:endParaRPr kumimoji="1" lang="ja-JP" altLang="ja-JP" sz="1100" b="0" i="0" u="none" strike="noStrike" kern="0" cap="none" spc="0" normalizeH="0" baseline="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6" name="大かっこ 55"/>
                  <xdr:cNvSpPr/>
                </xdr:nvSpPr>
                <xdr:spPr bwMode="auto">
                  <a:xfrm>
                    <a:off x="3255249" y="14101280"/>
                    <a:ext cx="2456407" cy="3819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ysClr val="windowText" lastClr="000000"/>
                        </a:solidFill>
                      </a:rPr>
                      <a:t>基礎検討調査等</a:t>
                    </a:r>
                    <a:endParaRPr kumimoji="1" lang="en-US" altLang="ja-JP" sz="1100">
                      <a:solidFill>
                        <a:sysClr val="windowText" lastClr="000000"/>
                      </a:solidFill>
                    </a:endParaRPr>
                  </a:p>
                </xdr:txBody>
              </xdr:sp>
              <xdr:sp macro="" textlink="">
                <xdr:nvSpPr>
                  <xdr:cNvPr id="57" name="大かっこ 56"/>
                  <xdr:cNvSpPr/>
                </xdr:nvSpPr>
                <xdr:spPr bwMode="auto">
                  <a:xfrm>
                    <a:off x="5191225" y="9970142"/>
                    <a:ext cx="2348444" cy="2355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solidFill>
                          <a:schemeClr val="tx1"/>
                        </a:solidFill>
                      </a:rPr>
                      <a:t>研究委託</a:t>
                    </a:r>
                    <a:endParaRPr kumimoji="1" lang="en-US" altLang="ja-JP" sz="1100">
                      <a:solidFill>
                        <a:schemeClr val="tx1"/>
                      </a:solidFill>
                    </a:endParaRPr>
                  </a:p>
                </xdr:txBody>
              </xdr:sp>
            </xdr:grpSp>
            <xdr:cxnSp macro="">
              <xdr:nvCxnSpPr>
                <xdr:cNvPr id="32" name="直線コネクタ 31"/>
                <xdr:cNvCxnSpPr/>
              </xdr:nvCxnSpPr>
              <xdr:spPr>
                <a:xfrm>
                  <a:off x="4178679" y="60855894"/>
                  <a:ext cx="491281" cy="0"/>
                </a:xfrm>
                <a:prstGeom prst="line">
                  <a:avLst/>
                </a:prstGeom>
              </xdr:spPr>
              <xdr:style>
                <a:lnRef idx="1">
                  <a:schemeClr val="dk1"/>
                </a:lnRef>
                <a:fillRef idx="0">
                  <a:schemeClr val="dk1"/>
                </a:fillRef>
                <a:effectRef idx="0">
                  <a:schemeClr val="dk1"/>
                </a:effectRef>
                <a:fontRef idx="minor">
                  <a:schemeClr val="tx1"/>
                </a:fontRef>
              </xdr:style>
            </xdr:cxnSp>
          </xdr:grpSp>
        </xdr:grpSp>
        <xdr:sp macro="" textlink="">
          <xdr:nvSpPr>
            <xdr:cNvPr id="8" name="テキスト ボックス 7"/>
            <xdr:cNvSpPr txBox="1"/>
          </xdr:nvSpPr>
          <xdr:spPr>
            <a:xfrm>
              <a:off x="6661132" y="49787349"/>
              <a:ext cx="155042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６３，２４１百万円</a:t>
              </a:r>
            </a:p>
          </xdr:txBody>
        </xdr:sp>
        <xdr:sp macro="" textlink="">
          <xdr:nvSpPr>
            <xdr:cNvPr id="9" name="テキスト ボックス 8"/>
            <xdr:cNvSpPr txBox="1"/>
          </xdr:nvSpPr>
          <xdr:spPr>
            <a:xfrm>
              <a:off x="7057865" y="50969550"/>
              <a:ext cx="1199213" cy="389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ysClr val="windowText" lastClr="000000"/>
                  </a:solidFill>
                </a:rPr>
                <a:t>８５百万円</a:t>
              </a:r>
            </a:p>
          </xdr:txBody>
        </xdr:sp>
        <xdr:sp macro="" textlink="">
          <xdr:nvSpPr>
            <xdr:cNvPr id="10" name="テキスト ボックス 9"/>
            <xdr:cNvSpPr txBox="1"/>
          </xdr:nvSpPr>
          <xdr:spPr>
            <a:xfrm>
              <a:off x="6974221" y="52214872"/>
              <a:ext cx="129911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２，４７７百万円</a:t>
              </a:r>
            </a:p>
          </xdr:txBody>
        </xdr:sp>
        <xdr:sp macro="" textlink="">
          <xdr:nvSpPr>
            <xdr:cNvPr id="11" name="テキスト ボックス 10"/>
            <xdr:cNvSpPr txBox="1"/>
          </xdr:nvSpPr>
          <xdr:spPr>
            <a:xfrm>
              <a:off x="7075520" y="53531190"/>
              <a:ext cx="1287039" cy="42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rPr>
                <a:t>９５１百万円</a:t>
              </a:r>
            </a:p>
          </xdr:txBody>
        </xdr:sp>
        <xdr:sp macro="" textlink="">
          <xdr:nvSpPr>
            <xdr:cNvPr id="12" name="テキスト ボックス 11"/>
            <xdr:cNvSpPr txBox="1"/>
          </xdr:nvSpPr>
          <xdr:spPr>
            <a:xfrm>
              <a:off x="5353235" y="60595028"/>
              <a:ext cx="100797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４７百万円</a:t>
              </a:r>
            </a:p>
          </xdr:txBody>
        </xdr:sp>
        <xdr:sp macro="" textlink="">
          <xdr:nvSpPr>
            <xdr:cNvPr id="13" name="テキスト ボックス 12"/>
            <xdr:cNvSpPr txBox="1"/>
          </xdr:nvSpPr>
          <xdr:spPr>
            <a:xfrm>
              <a:off x="5195454" y="47720319"/>
              <a:ext cx="1579011"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６６，８１１百万円</a:t>
              </a:r>
            </a:p>
          </xdr:txBody>
        </xdr:sp>
        <xdr:sp macro="" textlink="">
          <xdr:nvSpPr>
            <xdr:cNvPr id="14" name="テキスト ボックス 13"/>
            <xdr:cNvSpPr txBox="1"/>
          </xdr:nvSpPr>
          <xdr:spPr>
            <a:xfrm>
              <a:off x="5093701" y="56714279"/>
              <a:ext cx="125544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８，７５０百万円</a:t>
              </a:r>
            </a:p>
          </xdr:txBody>
        </xdr:sp>
        <xdr:sp macro="" textlink="">
          <xdr:nvSpPr>
            <xdr:cNvPr id="15" name="テキスト ボックス 14"/>
            <xdr:cNvSpPr txBox="1"/>
          </xdr:nvSpPr>
          <xdr:spPr>
            <a:xfrm>
              <a:off x="2143015" y="47739569"/>
              <a:ext cx="144859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７５，６１０</a:t>
              </a:r>
              <a:r>
                <a:rPr kumimoji="1" lang="ja-JP" altLang="en-US" sz="1100">
                  <a:solidFill>
                    <a:sysClr val="windowText" lastClr="000000"/>
                  </a:solidFill>
                </a:rPr>
                <a:t>百万円</a:t>
              </a:r>
            </a:p>
          </xdr:txBody>
        </xdr:sp>
        <xdr:sp macro="" textlink="">
          <xdr:nvSpPr>
            <xdr:cNvPr id="16" name="テキスト ボックス 15"/>
            <xdr:cNvSpPr txBox="1"/>
          </xdr:nvSpPr>
          <xdr:spPr>
            <a:xfrm>
              <a:off x="2179740" y="45814284"/>
              <a:ext cx="1411866"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７５，６１０百万円</a:t>
              </a:r>
            </a:p>
          </xdr:txBody>
        </xdr:sp>
        <xdr:sp macro="" textlink="">
          <xdr:nvSpPr>
            <xdr:cNvPr id="17" name="テキスト ボックス 16"/>
            <xdr:cNvSpPr txBox="1"/>
          </xdr:nvSpPr>
          <xdr:spPr>
            <a:xfrm>
              <a:off x="7508341" y="56942424"/>
              <a:ext cx="1301858"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６，４４０百万円</a:t>
              </a:r>
            </a:p>
          </xdr:txBody>
        </xdr:sp>
        <xdr:sp macro="" textlink="">
          <xdr:nvSpPr>
            <xdr:cNvPr id="18" name="テキスト ボックス 17"/>
            <xdr:cNvSpPr txBox="1"/>
          </xdr:nvSpPr>
          <xdr:spPr>
            <a:xfrm>
              <a:off x="8580270" y="56942423"/>
              <a:ext cx="1753391" cy="390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＜交付決定ベース＞</a:t>
              </a:r>
            </a:p>
          </xdr:txBody>
        </xdr:sp>
        <xdr:sp macro="" textlink="">
          <xdr:nvSpPr>
            <xdr:cNvPr id="19" name="テキスト ボックス 18"/>
            <xdr:cNvSpPr txBox="1"/>
          </xdr:nvSpPr>
          <xdr:spPr>
            <a:xfrm>
              <a:off x="6428996" y="52982227"/>
              <a:ext cx="2185682" cy="419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随意契約（その他）</a:t>
              </a:r>
              <a:r>
                <a:rPr kumimoji="1" lang="en-US" altLang="ja-JP" sz="1100">
                  <a:solidFill>
                    <a:schemeClr val="tx1"/>
                  </a:solidFill>
                </a:rPr>
                <a:t>】</a:t>
              </a:r>
              <a:endParaRPr kumimoji="1" lang="ja-JP" altLang="en-US" sz="1100">
                <a:solidFill>
                  <a:schemeClr val="tx1"/>
                </a:solidFill>
              </a:endParaRPr>
            </a:p>
          </xdr:txBody>
        </xdr:sp>
        <xdr:sp macro="" textlink="">
          <xdr:nvSpPr>
            <xdr:cNvPr id="20" name="テキスト ボックス 19"/>
            <xdr:cNvSpPr txBox="1"/>
          </xdr:nvSpPr>
          <xdr:spPr>
            <a:xfrm>
              <a:off x="6383746" y="51706226"/>
              <a:ext cx="2185682" cy="305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随意契約（その他）等</a:t>
              </a:r>
              <a:r>
                <a:rPr kumimoji="1" lang="en-US" altLang="ja-JP" sz="1100">
                  <a:solidFill>
                    <a:schemeClr val="tx1"/>
                  </a:solidFill>
                </a:rPr>
                <a:t>】</a:t>
              </a:r>
              <a:endParaRPr kumimoji="1" lang="ja-JP" altLang="en-US" sz="1100">
                <a:solidFill>
                  <a:schemeClr val="tx1"/>
                </a:solidFill>
              </a:endParaRPr>
            </a:p>
          </xdr:txBody>
        </xdr:sp>
        <xdr:sp macro="" textlink="">
          <xdr:nvSpPr>
            <xdr:cNvPr id="21" name="テキスト ボックス 20"/>
            <xdr:cNvSpPr txBox="1"/>
          </xdr:nvSpPr>
          <xdr:spPr>
            <a:xfrm>
              <a:off x="7154325" y="54899263"/>
              <a:ext cx="1287039" cy="420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tx1"/>
                  </a:solidFill>
                  <a:latin typeface="+mn-lt"/>
                  <a:ea typeface="+mn-ea"/>
                  <a:cs typeface="+mn-cs"/>
                </a:rPr>
                <a:t>５７百万円</a:t>
              </a:r>
            </a:p>
          </xdr:txBody>
        </xdr:sp>
        <xdr:sp macro="" textlink="">
          <xdr:nvSpPr>
            <xdr:cNvPr id="22" name="テキスト ボックス 21"/>
            <xdr:cNvSpPr txBox="1"/>
          </xdr:nvSpPr>
          <xdr:spPr>
            <a:xfrm>
              <a:off x="6440645" y="54303299"/>
              <a:ext cx="2185682"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a:t>
              </a:r>
              <a:r>
                <a:rPr kumimoji="1" lang="ja-JP" altLang="en-US" sz="1100">
                  <a:solidFill>
                    <a:schemeClr val="tx1"/>
                  </a:solidFill>
                  <a:latin typeface="+mn-lt"/>
                  <a:ea typeface="+mn-ea"/>
                  <a:cs typeface="+mn-cs"/>
                </a:rPr>
                <a:t>意</a:t>
              </a:r>
              <a:r>
                <a:rPr kumimoji="1" lang="ja-JP" altLang="en-US" sz="1100">
                  <a:solidFill>
                    <a:schemeClr val="tx1"/>
                  </a:solidFill>
                </a:rPr>
                <a:t>契約（公募）</a:t>
              </a:r>
              <a:r>
                <a:rPr kumimoji="1" lang="en-US" altLang="ja-JP" sz="1100">
                  <a:solidFill>
                    <a:schemeClr val="tx1"/>
                  </a:solidFill>
                </a:rPr>
                <a:t>】</a:t>
              </a:r>
              <a:endParaRPr kumimoji="1" lang="ja-JP" altLang="en-US" sz="1100">
                <a:solidFill>
                  <a:schemeClr val="tx1"/>
                </a:solidFill>
              </a:endParaRPr>
            </a:p>
          </xdr:txBody>
        </xdr:sp>
        <xdr:sp macro="" textlink="">
          <xdr:nvSpPr>
            <xdr:cNvPr id="23" name="テキスト ボックス 22"/>
            <xdr:cNvSpPr txBox="1"/>
          </xdr:nvSpPr>
          <xdr:spPr>
            <a:xfrm>
              <a:off x="6379302" y="50413229"/>
              <a:ext cx="2185682" cy="415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随意契約（公募）等　</a:t>
              </a:r>
              <a:r>
                <a:rPr kumimoji="1" lang="en-US" altLang="ja-JP" sz="1100">
                  <a:solidFill>
                    <a:schemeClr val="tx1"/>
                  </a:solidFill>
                </a:rPr>
                <a:t>】</a:t>
              </a:r>
              <a:endParaRPr kumimoji="1" lang="ja-JP" altLang="en-US" sz="1100">
                <a:solidFill>
                  <a:schemeClr val="tx1"/>
                </a:solidFill>
              </a:endParaRPr>
            </a:p>
          </xdr:txBody>
        </xdr:sp>
        <xdr:sp macro="" textlink="">
          <xdr:nvSpPr>
            <xdr:cNvPr id="24" name="テキスト ボックス 23"/>
            <xdr:cNvSpPr txBox="1"/>
          </xdr:nvSpPr>
          <xdr:spPr>
            <a:xfrm>
              <a:off x="4621949" y="59986174"/>
              <a:ext cx="2185682" cy="389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随意契約（公募）</a:t>
              </a:r>
              <a:r>
                <a:rPr kumimoji="1" lang="en-US" altLang="ja-JP" sz="1100">
                  <a:solidFill>
                    <a:schemeClr val="tx1"/>
                  </a:solidFill>
                </a:rPr>
                <a:t>】</a:t>
              </a:r>
              <a:endParaRPr kumimoji="1" lang="ja-JP" altLang="en-US" sz="1100">
                <a:solidFill>
                  <a:schemeClr val="tx1"/>
                </a:solidFill>
              </a:endParaRPr>
            </a:p>
          </xdr:txBody>
        </xdr:sp>
        <xdr:sp macro="" textlink="">
          <xdr:nvSpPr>
            <xdr:cNvPr id="25" name="テキスト ボックス 24"/>
            <xdr:cNvSpPr txBox="1"/>
          </xdr:nvSpPr>
          <xdr:spPr>
            <a:xfrm>
              <a:off x="4637233" y="58499490"/>
              <a:ext cx="2185682" cy="415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ja-JP" sz="1100">
                  <a:solidFill>
                    <a:schemeClr val="tx1"/>
                  </a:solidFill>
                  <a:effectLst/>
                  <a:latin typeface="+mn-lt"/>
                  <a:ea typeface="+mn-ea"/>
                  <a:cs typeface="+mn-cs"/>
                </a:rPr>
                <a:t>随意契約（</a:t>
              </a:r>
              <a:r>
                <a:rPr kumimoji="1" lang="ja-JP" altLang="en-US" sz="1100">
                  <a:solidFill>
                    <a:schemeClr val="tx1"/>
                  </a:solidFill>
                  <a:effectLst/>
                  <a:latin typeface="+mn-lt"/>
                  <a:ea typeface="+mn-ea"/>
                  <a:cs typeface="+mn-cs"/>
                </a:rPr>
                <a:t>企画競争</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等</a:t>
              </a:r>
              <a:r>
                <a:rPr kumimoji="1" lang="en-US" altLang="ja-JP" sz="1100">
                  <a:solidFill>
                    <a:schemeClr val="tx1"/>
                  </a:solidFill>
                </a:rPr>
                <a:t>】</a:t>
              </a:r>
              <a:endParaRPr kumimoji="1" lang="ja-JP" altLang="en-US" sz="1100">
                <a:solidFill>
                  <a:schemeClr val="tx1"/>
                </a:solidFill>
              </a:endParaRPr>
            </a:p>
          </xdr:txBody>
        </xdr:sp>
        <xdr:sp macro="" textlink="">
          <xdr:nvSpPr>
            <xdr:cNvPr id="26" name="テキスト ボックス 25"/>
            <xdr:cNvSpPr txBox="1"/>
          </xdr:nvSpPr>
          <xdr:spPr>
            <a:xfrm>
              <a:off x="6368731" y="49211656"/>
              <a:ext cx="2185682" cy="305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総合評価等</a:t>
              </a:r>
              <a:r>
                <a:rPr kumimoji="1" lang="en-US" altLang="ja-JP" sz="1100">
                  <a:solidFill>
                    <a:schemeClr val="tx1"/>
                  </a:solidFill>
                </a:rPr>
                <a:t>】</a:t>
              </a:r>
              <a:endParaRPr kumimoji="1" lang="ja-JP" altLang="en-US" sz="1100">
                <a:solidFill>
                  <a:schemeClr val="tx1"/>
                </a:solidFill>
              </a:endParaRPr>
            </a:p>
          </xdr:txBody>
        </xdr:sp>
        <xdr:sp macro="" textlink="">
          <xdr:nvSpPr>
            <xdr:cNvPr id="27" name="テキスト ボックス 26"/>
            <xdr:cNvSpPr txBox="1"/>
          </xdr:nvSpPr>
          <xdr:spPr>
            <a:xfrm>
              <a:off x="4543366" y="47059474"/>
              <a:ext cx="2185682" cy="390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rPr>
                <a:t>【 </a:t>
              </a:r>
              <a:r>
                <a:rPr kumimoji="1" lang="ja-JP" altLang="en-US" sz="1100">
                  <a:solidFill>
                    <a:schemeClr val="tx1"/>
                  </a:solidFill>
                </a:rPr>
                <a:t>総合評価等</a:t>
              </a:r>
              <a:r>
                <a:rPr kumimoji="1" lang="en-US" altLang="ja-JP" sz="1100">
                  <a:solidFill>
                    <a:schemeClr val="tx1"/>
                  </a:solidFill>
                </a:rPr>
                <a:t>】</a:t>
              </a:r>
              <a:endParaRPr kumimoji="1" lang="ja-JP" altLang="en-US" sz="1100">
                <a:solidFill>
                  <a:schemeClr val="tx1"/>
                </a:solidFill>
              </a:endParaRPr>
            </a:p>
          </xdr:txBody>
        </xdr:sp>
        <xdr:sp macro="" textlink="">
          <xdr:nvSpPr>
            <xdr:cNvPr id="28" name="テキスト ボックス 27"/>
            <xdr:cNvSpPr txBox="1"/>
          </xdr:nvSpPr>
          <xdr:spPr>
            <a:xfrm>
              <a:off x="5456507" y="59130019"/>
              <a:ext cx="1255445" cy="42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２百万円</a:t>
              </a:r>
            </a:p>
          </xdr:txBody>
        </xdr:sp>
      </xdr:grpSp>
    </xdr:grpSp>
    <xdr:clientData/>
  </xdr:twoCellAnchor>
  <xdr:twoCellAnchor>
    <xdr:from>
      <xdr:col>18</xdr:col>
      <xdr:colOff>142875</xdr:colOff>
      <xdr:row>132</xdr:row>
      <xdr:rowOff>485775</xdr:rowOff>
    </xdr:from>
    <xdr:to>
      <xdr:col>20</xdr:col>
      <xdr:colOff>195863</xdr:colOff>
      <xdr:row>132</xdr:row>
      <xdr:rowOff>485782</xdr:rowOff>
    </xdr:to>
    <xdr:cxnSp macro="">
      <xdr:nvCxnSpPr>
        <xdr:cNvPr id="61" name="直線コネクタ 60"/>
        <xdr:cNvCxnSpPr/>
      </xdr:nvCxnSpPr>
      <xdr:spPr bwMode="auto">
        <a:xfrm flipV="1">
          <a:off x="3743325" y="50149125"/>
          <a:ext cx="453038" cy="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142875</xdr:colOff>
      <xdr:row>136</xdr:row>
      <xdr:rowOff>247650</xdr:rowOff>
    </xdr:from>
    <xdr:to>
      <xdr:col>20</xdr:col>
      <xdr:colOff>195863</xdr:colOff>
      <xdr:row>136</xdr:row>
      <xdr:rowOff>247657</xdr:rowOff>
    </xdr:to>
    <xdr:cxnSp macro="">
      <xdr:nvCxnSpPr>
        <xdr:cNvPr id="62" name="直線コネクタ 61"/>
        <xdr:cNvCxnSpPr/>
      </xdr:nvCxnSpPr>
      <xdr:spPr bwMode="auto">
        <a:xfrm flipV="1">
          <a:off x="3743325" y="51692175"/>
          <a:ext cx="453038" cy="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85725</xdr:colOff>
      <xdr:row>128</xdr:row>
      <xdr:rowOff>332846</xdr:rowOff>
    </xdr:from>
    <xdr:to>
      <xdr:col>29</xdr:col>
      <xdr:colOff>158041</xdr:colOff>
      <xdr:row>128</xdr:row>
      <xdr:rowOff>336176</xdr:rowOff>
    </xdr:to>
    <xdr:cxnSp macro="">
      <xdr:nvCxnSpPr>
        <xdr:cNvPr id="63" name="直線コネクタ 62"/>
        <xdr:cNvCxnSpPr>
          <a:endCxn id="58" idx="1"/>
        </xdr:cNvCxnSpPr>
      </xdr:nvCxnSpPr>
      <xdr:spPr bwMode="auto">
        <a:xfrm flipV="1">
          <a:off x="5286375" y="47957846"/>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76200</xdr:colOff>
      <xdr:row>126</xdr:row>
      <xdr:rowOff>266700</xdr:rowOff>
    </xdr:from>
    <xdr:to>
      <xdr:col>29</xdr:col>
      <xdr:colOff>148516</xdr:colOff>
      <xdr:row>126</xdr:row>
      <xdr:rowOff>270030</xdr:rowOff>
    </xdr:to>
    <xdr:cxnSp macro="">
      <xdr:nvCxnSpPr>
        <xdr:cNvPr id="64" name="直線コネクタ 63"/>
        <xdr:cNvCxnSpPr/>
      </xdr:nvCxnSpPr>
      <xdr:spPr bwMode="auto">
        <a:xfrm flipV="1">
          <a:off x="5276850" y="47186850"/>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95250</xdr:colOff>
      <xdr:row>124</xdr:row>
      <xdr:rowOff>29108</xdr:rowOff>
    </xdr:from>
    <xdr:to>
      <xdr:col>29</xdr:col>
      <xdr:colOff>143242</xdr:colOff>
      <xdr:row>124</xdr:row>
      <xdr:rowOff>38067</xdr:rowOff>
    </xdr:to>
    <xdr:cxnSp macro="">
      <xdr:nvCxnSpPr>
        <xdr:cNvPr id="65" name="直線コネクタ 64"/>
        <xdr:cNvCxnSpPr>
          <a:endCxn id="40" idx="1"/>
        </xdr:cNvCxnSpPr>
      </xdr:nvCxnSpPr>
      <xdr:spPr bwMode="auto">
        <a:xfrm flipV="1">
          <a:off x="5295900" y="46244408"/>
          <a:ext cx="648067" cy="89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76200</xdr:colOff>
      <xdr:row>122</xdr:row>
      <xdr:rowOff>38100</xdr:rowOff>
    </xdr:from>
    <xdr:to>
      <xdr:col>29</xdr:col>
      <xdr:colOff>148516</xdr:colOff>
      <xdr:row>122</xdr:row>
      <xdr:rowOff>41430</xdr:rowOff>
    </xdr:to>
    <xdr:cxnSp macro="">
      <xdr:nvCxnSpPr>
        <xdr:cNvPr id="66" name="直線コネクタ 65"/>
        <xdr:cNvCxnSpPr/>
      </xdr:nvCxnSpPr>
      <xdr:spPr bwMode="auto">
        <a:xfrm flipV="1">
          <a:off x="5276850" y="45548550"/>
          <a:ext cx="672391" cy="33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55"/>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8" t="s">
        <v>0</v>
      </c>
      <c r="Y2" s="70"/>
      <c r="Z2" s="45"/>
      <c r="AA2" s="45"/>
      <c r="AB2" s="45"/>
      <c r="AC2" s="45"/>
      <c r="AD2" s="658">
        <v>2022</v>
      </c>
      <c r="AE2" s="658"/>
      <c r="AF2" s="658"/>
      <c r="AG2" s="658"/>
      <c r="AH2" s="658"/>
      <c r="AI2" s="80" t="s">
        <v>267</v>
      </c>
      <c r="AJ2" s="658" t="s">
        <v>619</v>
      </c>
      <c r="AK2" s="658"/>
      <c r="AL2" s="658"/>
      <c r="AM2" s="658"/>
      <c r="AN2" s="80" t="s">
        <v>267</v>
      </c>
      <c r="AO2" s="658">
        <v>21</v>
      </c>
      <c r="AP2" s="658"/>
      <c r="AQ2" s="658"/>
      <c r="AR2" s="81" t="s">
        <v>267</v>
      </c>
      <c r="AS2" s="659">
        <v>86</v>
      </c>
      <c r="AT2" s="659"/>
      <c r="AU2" s="659"/>
      <c r="AV2" s="80" t="str">
        <f>IF(AW2="","","-")</f>
        <v/>
      </c>
      <c r="AW2" s="660"/>
      <c r="AX2" s="660"/>
    </row>
    <row r="3" spans="1:50" ht="21" customHeight="1" thickBot="1" x14ac:dyDescent="0.2">
      <c r="A3" s="661" t="s">
        <v>573</v>
      </c>
      <c r="B3" s="662"/>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23" t="s">
        <v>57</v>
      </c>
      <c r="AJ3" s="663" t="s">
        <v>582</v>
      </c>
      <c r="AK3" s="663"/>
      <c r="AL3" s="663"/>
      <c r="AM3" s="663"/>
      <c r="AN3" s="663"/>
      <c r="AO3" s="663"/>
      <c r="AP3" s="663"/>
      <c r="AQ3" s="663"/>
      <c r="AR3" s="663"/>
      <c r="AS3" s="663"/>
      <c r="AT3" s="663"/>
      <c r="AU3" s="663"/>
      <c r="AV3" s="663"/>
      <c r="AW3" s="663"/>
      <c r="AX3" s="24" t="s">
        <v>58</v>
      </c>
    </row>
    <row r="4" spans="1:50" ht="24.75" customHeight="1" x14ac:dyDescent="0.15">
      <c r="A4" s="633" t="s">
        <v>23</v>
      </c>
      <c r="B4" s="634"/>
      <c r="C4" s="634"/>
      <c r="D4" s="634"/>
      <c r="E4" s="634"/>
      <c r="F4" s="634"/>
      <c r="G4" s="635" t="s">
        <v>583</v>
      </c>
      <c r="H4" s="636"/>
      <c r="I4" s="636"/>
      <c r="J4" s="636"/>
      <c r="K4" s="636"/>
      <c r="L4" s="636"/>
      <c r="M4" s="636"/>
      <c r="N4" s="636"/>
      <c r="O4" s="636"/>
      <c r="P4" s="636"/>
      <c r="Q4" s="636"/>
      <c r="R4" s="636"/>
      <c r="S4" s="636"/>
      <c r="T4" s="636"/>
      <c r="U4" s="636"/>
      <c r="V4" s="636"/>
      <c r="W4" s="636"/>
      <c r="X4" s="636"/>
      <c r="Y4" s="637" t="s">
        <v>1</v>
      </c>
      <c r="Z4" s="638"/>
      <c r="AA4" s="638"/>
      <c r="AB4" s="638"/>
      <c r="AC4" s="638"/>
      <c r="AD4" s="639"/>
      <c r="AE4" s="640" t="s">
        <v>584</v>
      </c>
      <c r="AF4" s="641"/>
      <c r="AG4" s="641"/>
      <c r="AH4" s="641"/>
      <c r="AI4" s="641"/>
      <c r="AJ4" s="641"/>
      <c r="AK4" s="641"/>
      <c r="AL4" s="641"/>
      <c r="AM4" s="641"/>
      <c r="AN4" s="641"/>
      <c r="AO4" s="641"/>
      <c r="AP4" s="642"/>
      <c r="AQ4" s="643" t="s">
        <v>2</v>
      </c>
      <c r="AR4" s="638"/>
      <c r="AS4" s="638"/>
      <c r="AT4" s="638"/>
      <c r="AU4" s="638"/>
      <c r="AV4" s="638"/>
      <c r="AW4" s="638"/>
      <c r="AX4" s="644"/>
    </row>
    <row r="5" spans="1:50" ht="30" customHeight="1" x14ac:dyDescent="0.15">
      <c r="A5" s="645" t="s">
        <v>60</v>
      </c>
      <c r="B5" s="646"/>
      <c r="C5" s="646"/>
      <c r="D5" s="646"/>
      <c r="E5" s="646"/>
      <c r="F5" s="647"/>
      <c r="G5" s="648" t="s">
        <v>585</v>
      </c>
      <c r="H5" s="649"/>
      <c r="I5" s="649"/>
      <c r="J5" s="649"/>
      <c r="K5" s="649"/>
      <c r="L5" s="649"/>
      <c r="M5" s="650" t="s">
        <v>59</v>
      </c>
      <c r="N5" s="651"/>
      <c r="O5" s="651"/>
      <c r="P5" s="651"/>
      <c r="Q5" s="651"/>
      <c r="R5" s="652"/>
      <c r="S5" s="653" t="s">
        <v>586</v>
      </c>
      <c r="T5" s="649"/>
      <c r="U5" s="649"/>
      <c r="V5" s="649"/>
      <c r="W5" s="649"/>
      <c r="X5" s="654"/>
      <c r="Y5" s="655" t="s">
        <v>3</v>
      </c>
      <c r="Z5" s="656"/>
      <c r="AA5" s="656"/>
      <c r="AB5" s="656"/>
      <c r="AC5" s="656"/>
      <c r="AD5" s="657"/>
      <c r="AE5" s="678" t="s">
        <v>587</v>
      </c>
      <c r="AF5" s="678"/>
      <c r="AG5" s="678"/>
      <c r="AH5" s="678"/>
      <c r="AI5" s="678"/>
      <c r="AJ5" s="678"/>
      <c r="AK5" s="678"/>
      <c r="AL5" s="678"/>
      <c r="AM5" s="678"/>
      <c r="AN5" s="678"/>
      <c r="AO5" s="678"/>
      <c r="AP5" s="679"/>
      <c r="AQ5" s="680" t="s">
        <v>766</v>
      </c>
      <c r="AR5" s="681"/>
      <c r="AS5" s="681"/>
      <c r="AT5" s="681"/>
      <c r="AU5" s="681"/>
      <c r="AV5" s="681"/>
      <c r="AW5" s="681"/>
      <c r="AX5" s="682"/>
    </row>
    <row r="6" spans="1:50" ht="39" customHeight="1" x14ac:dyDescent="0.15">
      <c r="A6" s="683" t="s">
        <v>4</v>
      </c>
      <c r="B6" s="684"/>
      <c r="C6" s="684"/>
      <c r="D6" s="684"/>
      <c r="E6" s="684"/>
      <c r="F6" s="684"/>
      <c r="G6" s="685" t="str">
        <f>入力規則等!F39</f>
        <v>一般会計</v>
      </c>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7"/>
    </row>
    <row r="7" spans="1:50" ht="49.5" customHeight="1" x14ac:dyDescent="0.15">
      <c r="A7" s="664" t="s">
        <v>20</v>
      </c>
      <c r="B7" s="665"/>
      <c r="C7" s="665"/>
      <c r="D7" s="665"/>
      <c r="E7" s="665"/>
      <c r="F7" s="666"/>
      <c r="G7" s="688" t="s">
        <v>629</v>
      </c>
      <c r="H7" s="689"/>
      <c r="I7" s="689"/>
      <c r="J7" s="689"/>
      <c r="K7" s="689"/>
      <c r="L7" s="689"/>
      <c r="M7" s="689"/>
      <c r="N7" s="689"/>
      <c r="O7" s="689"/>
      <c r="P7" s="689"/>
      <c r="Q7" s="689"/>
      <c r="R7" s="689"/>
      <c r="S7" s="689"/>
      <c r="T7" s="689"/>
      <c r="U7" s="689"/>
      <c r="V7" s="689"/>
      <c r="W7" s="689"/>
      <c r="X7" s="690"/>
      <c r="Y7" s="691" t="s">
        <v>252</v>
      </c>
      <c r="Z7" s="502"/>
      <c r="AA7" s="502"/>
      <c r="AB7" s="502"/>
      <c r="AC7" s="502"/>
      <c r="AD7" s="692"/>
      <c r="AE7" s="618" t="s">
        <v>588</v>
      </c>
      <c r="AF7" s="619"/>
      <c r="AG7" s="619"/>
      <c r="AH7" s="619"/>
      <c r="AI7" s="619"/>
      <c r="AJ7" s="619"/>
      <c r="AK7" s="619"/>
      <c r="AL7" s="619"/>
      <c r="AM7" s="619"/>
      <c r="AN7" s="619"/>
      <c r="AO7" s="619"/>
      <c r="AP7" s="619"/>
      <c r="AQ7" s="619"/>
      <c r="AR7" s="619"/>
      <c r="AS7" s="619"/>
      <c r="AT7" s="619"/>
      <c r="AU7" s="619"/>
      <c r="AV7" s="619"/>
      <c r="AW7" s="619"/>
      <c r="AX7" s="620"/>
    </row>
    <row r="8" spans="1:50" ht="53.25" customHeight="1" x14ac:dyDescent="0.15">
      <c r="A8" s="664" t="s">
        <v>179</v>
      </c>
      <c r="B8" s="665"/>
      <c r="C8" s="665"/>
      <c r="D8" s="665"/>
      <c r="E8" s="665"/>
      <c r="F8" s="666"/>
      <c r="G8" s="667" t="str">
        <f>入力規則等!A27</f>
        <v>沖縄振興</v>
      </c>
      <c r="H8" s="668"/>
      <c r="I8" s="668"/>
      <c r="J8" s="668"/>
      <c r="K8" s="668"/>
      <c r="L8" s="668"/>
      <c r="M8" s="668"/>
      <c r="N8" s="668"/>
      <c r="O8" s="668"/>
      <c r="P8" s="668"/>
      <c r="Q8" s="668"/>
      <c r="R8" s="668"/>
      <c r="S8" s="668"/>
      <c r="T8" s="668"/>
      <c r="U8" s="668"/>
      <c r="V8" s="668"/>
      <c r="W8" s="668"/>
      <c r="X8" s="669"/>
      <c r="Y8" s="670" t="s">
        <v>180</v>
      </c>
      <c r="Z8" s="671"/>
      <c r="AA8" s="671"/>
      <c r="AB8" s="671"/>
      <c r="AC8" s="671"/>
      <c r="AD8" s="672"/>
      <c r="AE8" s="673" t="str">
        <f>入力規則等!K13</f>
        <v>公共事業</v>
      </c>
      <c r="AF8" s="668"/>
      <c r="AG8" s="668"/>
      <c r="AH8" s="668"/>
      <c r="AI8" s="668"/>
      <c r="AJ8" s="668"/>
      <c r="AK8" s="668"/>
      <c r="AL8" s="668"/>
      <c r="AM8" s="668"/>
      <c r="AN8" s="668"/>
      <c r="AO8" s="668"/>
      <c r="AP8" s="668"/>
      <c r="AQ8" s="668"/>
      <c r="AR8" s="668"/>
      <c r="AS8" s="668"/>
      <c r="AT8" s="668"/>
      <c r="AU8" s="668"/>
      <c r="AV8" s="668"/>
      <c r="AW8" s="668"/>
      <c r="AX8" s="674"/>
    </row>
    <row r="9" spans="1:50" ht="58.5" customHeight="1" x14ac:dyDescent="0.15">
      <c r="A9" s="591" t="s">
        <v>21</v>
      </c>
      <c r="B9" s="592"/>
      <c r="C9" s="592"/>
      <c r="D9" s="592"/>
      <c r="E9" s="592"/>
      <c r="F9" s="592"/>
      <c r="G9" s="675" t="s">
        <v>589</v>
      </c>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7"/>
    </row>
    <row r="10" spans="1:50" ht="111" customHeight="1" x14ac:dyDescent="0.15">
      <c r="A10" s="579" t="s">
        <v>28</v>
      </c>
      <c r="B10" s="580"/>
      <c r="C10" s="580"/>
      <c r="D10" s="580"/>
      <c r="E10" s="580"/>
      <c r="F10" s="580"/>
      <c r="G10" s="581" t="s">
        <v>590</v>
      </c>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3"/>
    </row>
    <row r="11" spans="1:50" ht="42" customHeight="1" x14ac:dyDescent="0.15">
      <c r="A11" s="579" t="s">
        <v>5</v>
      </c>
      <c r="B11" s="580"/>
      <c r="C11" s="580"/>
      <c r="D11" s="580"/>
      <c r="E11" s="580"/>
      <c r="F11" s="584"/>
      <c r="G11" s="585" t="str">
        <f>入力規則等!P10</f>
        <v>直接実施、委託・請負、補助</v>
      </c>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6"/>
      <c r="AQ11" s="586"/>
      <c r="AR11" s="586"/>
      <c r="AS11" s="586"/>
      <c r="AT11" s="586"/>
      <c r="AU11" s="586"/>
      <c r="AV11" s="586"/>
      <c r="AW11" s="586"/>
      <c r="AX11" s="587"/>
    </row>
    <row r="12" spans="1:50" ht="21" customHeight="1" x14ac:dyDescent="0.15">
      <c r="A12" s="588" t="s">
        <v>22</v>
      </c>
      <c r="B12" s="589"/>
      <c r="C12" s="589"/>
      <c r="D12" s="589"/>
      <c r="E12" s="589"/>
      <c r="F12" s="590"/>
      <c r="G12" s="594"/>
      <c r="H12" s="595"/>
      <c r="I12" s="595"/>
      <c r="J12" s="595"/>
      <c r="K12" s="595"/>
      <c r="L12" s="595"/>
      <c r="M12" s="595"/>
      <c r="N12" s="595"/>
      <c r="O12" s="595"/>
      <c r="P12" s="383" t="s">
        <v>399</v>
      </c>
      <c r="Q12" s="384"/>
      <c r="R12" s="384"/>
      <c r="S12" s="384"/>
      <c r="T12" s="384"/>
      <c r="U12" s="384"/>
      <c r="V12" s="385"/>
      <c r="W12" s="383" t="s">
        <v>551</v>
      </c>
      <c r="X12" s="384"/>
      <c r="Y12" s="384"/>
      <c r="Z12" s="384"/>
      <c r="AA12" s="384"/>
      <c r="AB12" s="384"/>
      <c r="AC12" s="385"/>
      <c r="AD12" s="383" t="s">
        <v>553</v>
      </c>
      <c r="AE12" s="384"/>
      <c r="AF12" s="384"/>
      <c r="AG12" s="384"/>
      <c r="AH12" s="384"/>
      <c r="AI12" s="384"/>
      <c r="AJ12" s="385"/>
      <c r="AK12" s="383" t="s">
        <v>565</v>
      </c>
      <c r="AL12" s="384"/>
      <c r="AM12" s="384"/>
      <c r="AN12" s="384"/>
      <c r="AO12" s="384"/>
      <c r="AP12" s="384"/>
      <c r="AQ12" s="385"/>
      <c r="AR12" s="383" t="s">
        <v>566</v>
      </c>
      <c r="AS12" s="384"/>
      <c r="AT12" s="384"/>
      <c r="AU12" s="384"/>
      <c r="AV12" s="384"/>
      <c r="AW12" s="384"/>
      <c r="AX12" s="624"/>
    </row>
    <row r="13" spans="1:50" ht="21" customHeight="1" x14ac:dyDescent="0.15">
      <c r="A13" s="193"/>
      <c r="B13" s="194"/>
      <c r="C13" s="194"/>
      <c r="D13" s="194"/>
      <c r="E13" s="194"/>
      <c r="F13" s="195"/>
      <c r="G13" s="608" t="s">
        <v>6</v>
      </c>
      <c r="H13" s="609"/>
      <c r="I13" s="625" t="s">
        <v>7</v>
      </c>
      <c r="J13" s="626"/>
      <c r="K13" s="626"/>
      <c r="L13" s="626"/>
      <c r="M13" s="626"/>
      <c r="N13" s="626"/>
      <c r="O13" s="627"/>
      <c r="P13" s="519">
        <v>54617.748</v>
      </c>
      <c r="Q13" s="520"/>
      <c r="R13" s="520"/>
      <c r="S13" s="520"/>
      <c r="T13" s="520"/>
      <c r="U13" s="520"/>
      <c r="V13" s="521"/>
      <c r="W13" s="519">
        <v>64444.686000000002</v>
      </c>
      <c r="X13" s="520"/>
      <c r="Y13" s="520"/>
      <c r="Z13" s="520"/>
      <c r="AA13" s="520"/>
      <c r="AB13" s="520"/>
      <c r="AC13" s="521"/>
      <c r="AD13" s="519">
        <v>64241.362999999998</v>
      </c>
      <c r="AE13" s="520"/>
      <c r="AF13" s="520"/>
      <c r="AG13" s="520"/>
      <c r="AH13" s="520"/>
      <c r="AI13" s="520"/>
      <c r="AJ13" s="521"/>
      <c r="AK13" s="519">
        <v>57689.584999999999</v>
      </c>
      <c r="AL13" s="520"/>
      <c r="AM13" s="520"/>
      <c r="AN13" s="520"/>
      <c r="AO13" s="520"/>
      <c r="AP13" s="520"/>
      <c r="AQ13" s="521"/>
      <c r="AR13" s="556">
        <v>58667.112000000001</v>
      </c>
      <c r="AS13" s="557"/>
      <c r="AT13" s="557"/>
      <c r="AU13" s="557"/>
      <c r="AV13" s="557"/>
      <c r="AW13" s="557"/>
      <c r="AX13" s="628"/>
    </row>
    <row r="14" spans="1:50" ht="21" customHeight="1" x14ac:dyDescent="0.15">
      <c r="A14" s="193"/>
      <c r="B14" s="194"/>
      <c r="C14" s="194"/>
      <c r="D14" s="194"/>
      <c r="E14" s="194"/>
      <c r="F14" s="195"/>
      <c r="G14" s="610"/>
      <c r="H14" s="611"/>
      <c r="I14" s="603" t="s">
        <v>8</v>
      </c>
      <c r="J14" s="604"/>
      <c r="K14" s="604"/>
      <c r="L14" s="604"/>
      <c r="M14" s="604"/>
      <c r="N14" s="604"/>
      <c r="O14" s="605"/>
      <c r="P14" s="519">
        <v>2194</v>
      </c>
      <c r="Q14" s="520"/>
      <c r="R14" s="520"/>
      <c r="S14" s="520"/>
      <c r="T14" s="520"/>
      <c r="U14" s="520"/>
      <c r="V14" s="521"/>
      <c r="W14" s="519">
        <v>4822</v>
      </c>
      <c r="X14" s="520"/>
      <c r="Y14" s="520"/>
      <c r="Z14" s="520"/>
      <c r="AA14" s="520"/>
      <c r="AB14" s="520"/>
      <c r="AC14" s="521"/>
      <c r="AD14" s="519">
        <v>9284</v>
      </c>
      <c r="AE14" s="520"/>
      <c r="AF14" s="520"/>
      <c r="AG14" s="520"/>
      <c r="AH14" s="520"/>
      <c r="AI14" s="520"/>
      <c r="AJ14" s="521"/>
      <c r="AK14" s="519" t="s">
        <v>634</v>
      </c>
      <c r="AL14" s="520"/>
      <c r="AM14" s="520"/>
      <c r="AN14" s="520"/>
      <c r="AO14" s="520"/>
      <c r="AP14" s="520"/>
      <c r="AQ14" s="521"/>
      <c r="AR14" s="614"/>
      <c r="AS14" s="614"/>
      <c r="AT14" s="614"/>
      <c r="AU14" s="614"/>
      <c r="AV14" s="614"/>
      <c r="AW14" s="614"/>
      <c r="AX14" s="615"/>
    </row>
    <row r="15" spans="1:50" ht="21" customHeight="1" x14ac:dyDescent="0.15">
      <c r="A15" s="193"/>
      <c r="B15" s="194"/>
      <c r="C15" s="194"/>
      <c r="D15" s="194"/>
      <c r="E15" s="194"/>
      <c r="F15" s="195"/>
      <c r="G15" s="610"/>
      <c r="H15" s="611"/>
      <c r="I15" s="603" t="s">
        <v>48</v>
      </c>
      <c r="J15" s="616"/>
      <c r="K15" s="616"/>
      <c r="L15" s="616"/>
      <c r="M15" s="616"/>
      <c r="N15" s="616"/>
      <c r="O15" s="617"/>
      <c r="P15" s="519">
        <v>14125.779</v>
      </c>
      <c r="Q15" s="520"/>
      <c r="R15" s="520"/>
      <c r="S15" s="520"/>
      <c r="T15" s="520"/>
      <c r="U15" s="520"/>
      <c r="V15" s="521"/>
      <c r="W15" s="519">
        <v>18847.761999999999</v>
      </c>
      <c r="X15" s="520"/>
      <c r="Y15" s="520"/>
      <c r="Z15" s="520"/>
      <c r="AA15" s="520"/>
      <c r="AB15" s="520"/>
      <c r="AC15" s="521"/>
      <c r="AD15" s="519">
        <v>26504.513999999999</v>
      </c>
      <c r="AE15" s="520"/>
      <c r="AF15" s="520"/>
      <c r="AG15" s="520"/>
      <c r="AH15" s="520"/>
      <c r="AI15" s="520"/>
      <c r="AJ15" s="521"/>
      <c r="AK15" s="519">
        <v>26642.527999999998</v>
      </c>
      <c r="AL15" s="520"/>
      <c r="AM15" s="520"/>
      <c r="AN15" s="520"/>
      <c r="AO15" s="520"/>
      <c r="AP15" s="520"/>
      <c r="AQ15" s="521"/>
      <c r="AR15" s="519" t="s">
        <v>634</v>
      </c>
      <c r="AS15" s="520"/>
      <c r="AT15" s="520"/>
      <c r="AU15" s="520"/>
      <c r="AV15" s="520"/>
      <c r="AW15" s="520"/>
      <c r="AX15" s="629"/>
    </row>
    <row r="16" spans="1:50" ht="21" customHeight="1" x14ac:dyDescent="0.15">
      <c r="A16" s="193"/>
      <c r="B16" s="194"/>
      <c r="C16" s="194"/>
      <c r="D16" s="194"/>
      <c r="E16" s="194"/>
      <c r="F16" s="195"/>
      <c r="G16" s="610"/>
      <c r="H16" s="611"/>
      <c r="I16" s="603" t="s">
        <v>49</v>
      </c>
      <c r="J16" s="616"/>
      <c r="K16" s="616"/>
      <c r="L16" s="616"/>
      <c r="M16" s="616"/>
      <c r="N16" s="616"/>
      <c r="O16" s="617"/>
      <c r="P16" s="519">
        <v>-18847.761999999999</v>
      </c>
      <c r="Q16" s="520"/>
      <c r="R16" s="520"/>
      <c r="S16" s="520"/>
      <c r="T16" s="520"/>
      <c r="U16" s="520"/>
      <c r="V16" s="521"/>
      <c r="W16" s="519">
        <v>-26504.513999999999</v>
      </c>
      <c r="X16" s="520"/>
      <c r="Y16" s="520"/>
      <c r="Z16" s="520"/>
      <c r="AA16" s="520"/>
      <c r="AB16" s="520"/>
      <c r="AC16" s="521"/>
      <c r="AD16" s="519">
        <v>-26642.527999999998</v>
      </c>
      <c r="AE16" s="520"/>
      <c r="AF16" s="520"/>
      <c r="AG16" s="520"/>
      <c r="AH16" s="520"/>
      <c r="AI16" s="520"/>
      <c r="AJ16" s="521"/>
      <c r="AK16" s="519" t="s">
        <v>630</v>
      </c>
      <c r="AL16" s="520"/>
      <c r="AM16" s="520"/>
      <c r="AN16" s="520"/>
      <c r="AO16" s="520"/>
      <c r="AP16" s="520"/>
      <c r="AQ16" s="521"/>
      <c r="AR16" s="621"/>
      <c r="AS16" s="622"/>
      <c r="AT16" s="622"/>
      <c r="AU16" s="622"/>
      <c r="AV16" s="622"/>
      <c r="AW16" s="622"/>
      <c r="AX16" s="623"/>
    </row>
    <row r="17" spans="1:50" ht="24.75" customHeight="1" x14ac:dyDescent="0.15">
      <c r="A17" s="193"/>
      <c r="B17" s="194"/>
      <c r="C17" s="194"/>
      <c r="D17" s="194"/>
      <c r="E17" s="194"/>
      <c r="F17" s="195"/>
      <c r="G17" s="610"/>
      <c r="H17" s="611"/>
      <c r="I17" s="603" t="s">
        <v>47</v>
      </c>
      <c r="J17" s="604"/>
      <c r="K17" s="604"/>
      <c r="L17" s="604"/>
      <c r="M17" s="604"/>
      <c r="N17" s="604"/>
      <c r="O17" s="605"/>
      <c r="P17" s="519" t="s">
        <v>591</v>
      </c>
      <c r="Q17" s="520"/>
      <c r="R17" s="520"/>
      <c r="S17" s="520"/>
      <c r="T17" s="520"/>
      <c r="U17" s="520"/>
      <c r="V17" s="521"/>
      <c r="W17" s="519" t="s">
        <v>591</v>
      </c>
      <c r="X17" s="520"/>
      <c r="Y17" s="520"/>
      <c r="Z17" s="520"/>
      <c r="AA17" s="520"/>
      <c r="AB17" s="520"/>
      <c r="AC17" s="521"/>
      <c r="AD17" s="519" t="s">
        <v>591</v>
      </c>
      <c r="AE17" s="520"/>
      <c r="AF17" s="520"/>
      <c r="AG17" s="520"/>
      <c r="AH17" s="520"/>
      <c r="AI17" s="520"/>
      <c r="AJ17" s="521"/>
      <c r="AK17" s="519" t="s">
        <v>630</v>
      </c>
      <c r="AL17" s="520"/>
      <c r="AM17" s="520"/>
      <c r="AN17" s="520"/>
      <c r="AO17" s="520"/>
      <c r="AP17" s="520"/>
      <c r="AQ17" s="521"/>
      <c r="AR17" s="606"/>
      <c r="AS17" s="606"/>
      <c r="AT17" s="606"/>
      <c r="AU17" s="606"/>
      <c r="AV17" s="606"/>
      <c r="AW17" s="606"/>
      <c r="AX17" s="607"/>
    </row>
    <row r="18" spans="1:50" ht="24.75" customHeight="1" x14ac:dyDescent="0.15">
      <c r="A18" s="193"/>
      <c r="B18" s="194"/>
      <c r="C18" s="194"/>
      <c r="D18" s="194"/>
      <c r="E18" s="194"/>
      <c r="F18" s="195"/>
      <c r="G18" s="612"/>
      <c r="H18" s="613"/>
      <c r="I18" s="596" t="s">
        <v>18</v>
      </c>
      <c r="J18" s="597"/>
      <c r="K18" s="597"/>
      <c r="L18" s="597"/>
      <c r="M18" s="597"/>
      <c r="N18" s="597"/>
      <c r="O18" s="598"/>
      <c r="P18" s="599">
        <f>SUM(P13:V17)</f>
        <v>52089.764999999999</v>
      </c>
      <c r="Q18" s="600"/>
      <c r="R18" s="600"/>
      <c r="S18" s="600"/>
      <c r="T18" s="600"/>
      <c r="U18" s="600"/>
      <c r="V18" s="601"/>
      <c r="W18" s="599">
        <f>SUM(W13:AC17)</f>
        <v>61609.934000000008</v>
      </c>
      <c r="X18" s="600"/>
      <c r="Y18" s="600"/>
      <c r="Z18" s="600"/>
      <c r="AA18" s="600"/>
      <c r="AB18" s="600"/>
      <c r="AC18" s="601"/>
      <c r="AD18" s="599">
        <f>SUM(AD13:AJ17)</f>
        <v>73387.348999999987</v>
      </c>
      <c r="AE18" s="600"/>
      <c r="AF18" s="600"/>
      <c r="AG18" s="600"/>
      <c r="AH18" s="600"/>
      <c r="AI18" s="600"/>
      <c r="AJ18" s="601"/>
      <c r="AK18" s="599">
        <f>SUM(AK13:AQ17)</f>
        <v>84332.112999999998</v>
      </c>
      <c r="AL18" s="600"/>
      <c r="AM18" s="600"/>
      <c r="AN18" s="600"/>
      <c r="AO18" s="600"/>
      <c r="AP18" s="600"/>
      <c r="AQ18" s="601"/>
      <c r="AR18" s="599">
        <f>SUM(AR13:AX17)</f>
        <v>58667.112000000001</v>
      </c>
      <c r="AS18" s="600"/>
      <c r="AT18" s="600"/>
      <c r="AU18" s="600"/>
      <c r="AV18" s="600"/>
      <c r="AW18" s="600"/>
      <c r="AX18" s="602"/>
    </row>
    <row r="19" spans="1:50" ht="24.75" customHeight="1" x14ac:dyDescent="0.15">
      <c r="A19" s="193"/>
      <c r="B19" s="194"/>
      <c r="C19" s="194"/>
      <c r="D19" s="194"/>
      <c r="E19" s="194"/>
      <c r="F19" s="195"/>
      <c r="G19" s="571" t="s">
        <v>9</v>
      </c>
      <c r="H19" s="572"/>
      <c r="I19" s="572"/>
      <c r="J19" s="572"/>
      <c r="K19" s="572"/>
      <c r="L19" s="572"/>
      <c r="M19" s="572"/>
      <c r="N19" s="572"/>
      <c r="O19" s="572"/>
      <c r="P19" s="519">
        <v>51773.074999999997</v>
      </c>
      <c r="Q19" s="520"/>
      <c r="R19" s="520"/>
      <c r="S19" s="520"/>
      <c r="T19" s="520"/>
      <c r="U19" s="520"/>
      <c r="V19" s="521"/>
      <c r="W19" s="519">
        <v>61468.707999999999</v>
      </c>
      <c r="X19" s="520"/>
      <c r="Y19" s="520"/>
      <c r="Z19" s="520"/>
      <c r="AA19" s="520"/>
      <c r="AB19" s="520"/>
      <c r="AC19" s="521"/>
      <c r="AD19" s="519">
        <v>73173.506999999998</v>
      </c>
      <c r="AE19" s="520"/>
      <c r="AF19" s="520"/>
      <c r="AG19" s="520"/>
      <c r="AH19" s="520"/>
      <c r="AI19" s="520"/>
      <c r="AJ19" s="521"/>
      <c r="AK19" s="568"/>
      <c r="AL19" s="568"/>
      <c r="AM19" s="568"/>
      <c r="AN19" s="568"/>
      <c r="AO19" s="568"/>
      <c r="AP19" s="568"/>
      <c r="AQ19" s="568"/>
      <c r="AR19" s="568"/>
      <c r="AS19" s="568"/>
      <c r="AT19" s="568"/>
      <c r="AU19" s="568"/>
      <c r="AV19" s="568"/>
      <c r="AW19" s="568"/>
      <c r="AX19" s="570"/>
    </row>
    <row r="20" spans="1:50" ht="24.75" customHeight="1" x14ac:dyDescent="0.15">
      <c r="A20" s="193"/>
      <c r="B20" s="194"/>
      <c r="C20" s="194"/>
      <c r="D20" s="194"/>
      <c r="E20" s="194"/>
      <c r="F20" s="195"/>
      <c r="G20" s="571" t="s">
        <v>10</v>
      </c>
      <c r="H20" s="572"/>
      <c r="I20" s="572"/>
      <c r="J20" s="572"/>
      <c r="K20" s="572"/>
      <c r="L20" s="572"/>
      <c r="M20" s="572"/>
      <c r="N20" s="572"/>
      <c r="O20" s="572"/>
      <c r="P20" s="567">
        <f>IF(P18=0, "-", SUM(P19)/P18)</f>
        <v>0.99392030276965149</v>
      </c>
      <c r="Q20" s="567"/>
      <c r="R20" s="567"/>
      <c r="S20" s="567"/>
      <c r="T20" s="567"/>
      <c r="U20" s="567"/>
      <c r="V20" s="567"/>
      <c r="W20" s="567">
        <f>IF(W18=0, "-", SUM(W19)/W18)</f>
        <v>0.99770773979404015</v>
      </c>
      <c r="X20" s="567"/>
      <c r="Y20" s="567"/>
      <c r="Z20" s="567"/>
      <c r="AA20" s="567"/>
      <c r="AB20" s="567"/>
      <c r="AC20" s="567"/>
      <c r="AD20" s="567">
        <f>IF(AD18=0, "-", SUM(AD19)/AD18)</f>
        <v>0.99708611902577393</v>
      </c>
      <c r="AE20" s="567"/>
      <c r="AF20" s="567"/>
      <c r="AG20" s="567"/>
      <c r="AH20" s="567"/>
      <c r="AI20" s="567"/>
      <c r="AJ20" s="567"/>
      <c r="AK20" s="568"/>
      <c r="AL20" s="568"/>
      <c r="AM20" s="568"/>
      <c r="AN20" s="568"/>
      <c r="AO20" s="568"/>
      <c r="AP20" s="568"/>
      <c r="AQ20" s="569"/>
      <c r="AR20" s="569"/>
      <c r="AS20" s="569"/>
      <c r="AT20" s="569"/>
      <c r="AU20" s="568"/>
      <c r="AV20" s="568"/>
      <c r="AW20" s="568"/>
      <c r="AX20" s="570"/>
    </row>
    <row r="21" spans="1:50" ht="25.5" customHeight="1" x14ac:dyDescent="0.15">
      <c r="A21" s="591"/>
      <c r="B21" s="592"/>
      <c r="C21" s="592"/>
      <c r="D21" s="592"/>
      <c r="E21" s="592"/>
      <c r="F21" s="593"/>
      <c r="G21" s="565" t="s">
        <v>226</v>
      </c>
      <c r="H21" s="566"/>
      <c r="I21" s="566"/>
      <c r="J21" s="566"/>
      <c r="K21" s="566"/>
      <c r="L21" s="566"/>
      <c r="M21" s="566"/>
      <c r="N21" s="566"/>
      <c r="O21" s="566"/>
      <c r="P21" s="567">
        <f>IF(P19=0, "-", SUM(P19)/SUM(P13,P14))</f>
        <v>0.91130931229223922</v>
      </c>
      <c r="Q21" s="567"/>
      <c r="R21" s="567"/>
      <c r="S21" s="567"/>
      <c r="T21" s="567"/>
      <c r="U21" s="567"/>
      <c r="V21" s="567"/>
      <c r="W21" s="567">
        <f>IF(W19=0, "-", SUM(W19)/SUM(W13,W14))</f>
        <v>0.88742094576316233</v>
      </c>
      <c r="X21" s="567"/>
      <c r="Y21" s="567"/>
      <c r="Z21" s="567"/>
      <c r="AA21" s="567"/>
      <c r="AB21" s="567"/>
      <c r="AC21" s="567"/>
      <c r="AD21" s="567">
        <f>IF(AD19=0, "-", SUM(AD19)/SUM(AD13,AD14))</f>
        <v>0.99521449489477531</v>
      </c>
      <c r="AE21" s="567"/>
      <c r="AF21" s="567"/>
      <c r="AG21" s="567"/>
      <c r="AH21" s="567"/>
      <c r="AI21" s="567"/>
      <c r="AJ21" s="567"/>
      <c r="AK21" s="568"/>
      <c r="AL21" s="568"/>
      <c r="AM21" s="568"/>
      <c r="AN21" s="568"/>
      <c r="AO21" s="568"/>
      <c r="AP21" s="568"/>
      <c r="AQ21" s="569"/>
      <c r="AR21" s="569"/>
      <c r="AS21" s="569"/>
      <c r="AT21" s="569"/>
      <c r="AU21" s="568"/>
      <c r="AV21" s="568"/>
      <c r="AW21" s="568"/>
      <c r="AX21" s="570"/>
    </row>
    <row r="22" spans="1:50" ht="18.75" customHeight="1" x14ac:dyDescent="0.15">
      <c r="A22" s="525" t="s">
        <v>569</v>
      </c>
      <c r="B22" s="526"/>
      <c r="C22" s="526"/>
      <c r="D22" s="526"/>
      <c r="E22" s="526"/>
      <c r="F22" s="527"/>
      <c r="G22" s="531" t="s">
        <v>218</v>
      </c>
      <c r="H22" s="532"/>
      <c r="I22" s="532"/>
      <c r="J22" s="532"/>
      <c r="K22" s="532"/>
      <c r="L22" s="532"/>
      <c r="M22" s="532"/>
      <c r="N22" s="532"/>
      <c r="O22" s="533"/>
      <c r="P22" s="534" t="s">
        <v>567</v>
      </c>
      <c r="Q22" s="532"/>
      <c r="R22" s="532"/>
      <c r="S22" s="532"/>
      <c r="T22" s="532"/>
      <c r="U22" s="532"/>
      <c r="V22" s="533"/>
      <c r="W22" s="534" t="s">
        <v>568</v>
      </c>
      <c r="X22" s="532"/>
      <c r="Y22" s="532"/>
      <c r="Z22" s="532"/>
      <c r="AA22" s="532"/>
      <c r="AB22" s="532"/>
      <c r="AC22" s="533"/>
      <c r="AD22" s="534" t="s">
        <v>217</v>
      </c>
      <c r="AE22" s="532"/>
      <c r="AF22" s="532"/>
      <c r="AG22" s="532"/>
      <c r="AH22" s="532"/>
      <c r="AI22" s="532"/>
      <c r="AJ22" s="532"/>
      <c r="AK22" s="532"/>
      <c r="AL22" s="532"/>
      <c r="AM22" s="532"/>
      <c r="AN22" s="532"/>
      <c r="AO22" s="532"/>
      <c r="AP22" s="532"/>
      <c r="AQ22" s="532"/>
      <c r="AR22" s="532"/>
      <c r="AS22" s="532"/>
      <c r="AT22" s="532"/>
      <c r="AU22" s="532"/>
      <c r="AV22" s="532"/>
      <c r="AW22" s="532"/>
      <c r="AX22" s="552"/>
    </row>
    <row r="23" spans="1:50" ht="25.5" customHeight="1" x14ac:dyDescent="0.15">
      <c r="A23" s="528"/>
      <c r="B23" s="529"/>
      <c r="C23" s="529"/>
      <c r="D23" s="529"/>
      <c r="E23" s="529"/>
      <c r="F23" s="530"/>
      <c r="G23" s="553" t="s">
        <v>592</v>
      </c>
      <c r="H23" s="554"/>
      <c r="I23" s="554"/>
      <c r="J23" s="554"/>
      <c r="K23" s="554"/>
      <c r="L23" s="554"/>
      <c r="M23" s="554"/>
      <c r="N23" s="554"/>
      <c r="O23" s="555"/>
      <c r="P23" s="556">
        <v>20160</v>
      </c>
      <c r="Q23" s="557"/>
      <c r="R23" s="557"/>
      <c r="S23" s="557"/>
      <c r="T23" s="557"/>
      <c r="U23" s="557"/>
      <c r="V23" s="558"/>
      <c r="W23" s="556">
        <v>19040</v>
      </c>
      <c r="X23" s="557"/>
      <c r="Y23" s="557"/>
      <c r="Z23" s="557"/>
      <c r="AA23" s="557"/>
      <c r="AB23" s="557"/>
      <c r="AC23" s="558"/>
      <c r="AD23" s="559" t="s">
        <v>767</v>
      </c>
      <c r="AE23" s="560"/>
      <c r="AF23" s="560"/>
      <c r="AG23" s="560"/>
      <c r="AH23" s="560"/>
      <c r="AI23" s="560"/>
      <c r="AJ23" s="560"/>
      <c r="AK23" s="560"/>
      <c r="AL23" s="560"/>
      <c r="AM23" s="560"/>
      <c r="AN23" s="560"/>
      <c r="AO23" s="560"/>
      <c r="AP23" s="560"/>
      <c r="AQ23" s="560"/>
      <c r="AR23" s="560"/>
      <c r="AS23" s="560"/>
      <c r="AT23" s="560"/>
      <c r="AU23" s="560"/>
      <c r="AV23" s="560"/>
      <c r="AW23" s="560"/>
      <c r="AX23" s="561"/>
    </row>
    <row r="24" spans="1:50" ht="25.5" customHeight="1" x14ac:dyDescent="0.15">
      <c r="A24" s="528"/>
      <c r="B24" s="529"/>
      <c r="C24" s="529"/>
      <c r="D24" s="529"/>
      <c r="E24" s="529"/>
      <c r="F24" s="530"/>
      <c r="G24" s="522" t="s">
        <v>593</v>
      </c>
      <c r="H24" s="523"/>
      <c r="I24" s="523"/>
      <c r="J24" s="523"/>
      <c r="K24" s="523"/>
      <c r="L24" s="523"/>
      <c r="M24" s="523"/>
      <c r="N24" s="523"/>
      <c r="O24" s="524"/>
      <c r="P24" s="519">
        <v>13419.561</v>
      </c>
      <c r="Q24" s="520"/>
      <c r="R24" s="520"/>
      <c r="S24" s="520"/>
      <c r="T24" s="520"/>
      <c r="U24" s="520"/>
      <c r="V24" s="521"/>
      <c r="W24" s="519">
        <v>13410.76</v>
      </c>
      <c r="X24" s="520"/>
      <c r="Y24" s="520"/>
      <c r="Z24" s="520"/>
      <c r="AA24" s="520"/>
      <c r="AB24" s="520"/>
      <c r="AC24" s="521"/>
      <c r="AD24" s="562"/>
      <c r="AE24" s="563"/>
      <c r="AF24" s="563"/>
      <c r="AG24" s="563"/>
      <c r="AH24" s="563"/>
      <c r="AI24" s="563"/>
      <c r="AJ24" s="563"/>
      <c r="AK24" s="563"/>
      <c r="AL24" s="563"/>
      <c r="AM24" s="563"/>
      <c r="AN24" s="563"/>
      <c r="AO24" s="563"/>
      <c r="AP24" s="563"/>
      <c r="AQ24" s="563"/>
      <c r="AR24" s="563"/>
      <c r="AS24" s="563"/>
      <c r="AT24" s="563"/>
      <c r="AU24" s="563"/>
      <c r="AV24" s="563"/>
      <c r="AW24" s="563"/>
      <c r="AX24" s="564"/>
    </row>
    <row r="25" spans="1:50" ht="25.5" customHeight="1" x14ac:dyDescent="0.15">
      <c r="A25" s="528"/>
      <c r="B25" s="529"/>
      <c r="C25" s="529"/>
      <c r="D25" s="529"/>
      <c r="E25" s="529"/>
      <c r="F25" s="530"/>
      <c r="G25" s="522" t="s">
        <v>626</v>
      </c>
      <c r="H25" s="523"/>
      <c r="I25" s="523"/>
      <c r="J25" s="523"/>
      <c r="K25" s="523"/>
      <c r="L25" s="523"/>
      <c r="M25" s="523"/>
      <c r="N25" s="523"/>
      <c r="O25" s="524"/>
      <c r="P25" s="519">
        <v>5837</v>
      </c>
      <c r="Q25" s="520"/>
      <c r="R25" s="520"/>
      <c r="S25" s="520"/>
      <c r="T25" s="520"/>
      <c r="U25" s="520"/>
      <c r="V25" s="521"/>
      <c r="W25" s="519">
        <v>5853</v>
      </c>
      <c r="X25" s="520"/>
      <c r="Y25" s="520"/>
      <c r="Z25" s="520"/>
      <c r="AA25" s="520"/>
      <c r="AB25" s="520"/>
      <c r="AC25" s="521"/>
      <c r="AD25" s="562"/>
      <c r="AE25" s="563"/>
      <c r="AF25" s="563"/>
      <c r="AG25" s="563"/>
      <c r="AH25" s="563"/>
      <c r="AI25" s="563"/>
      <c r="AJ25" s="563"/>
      <c r="AK25" s="563"/>
      <c r="AL25" s="563"/>
      <c r="AM25" s="563"/>
      <c r="AN25" s="563"/>
      <c r="AO25" s="563"/>
      <c r="AP25" s="563"/>
      <c r="AQ25" s="563"/>
      <c r="AR25" s="563"/>
      <c r="AS25" s="563"/>
      <c r="AT25" s="563"/>
      <c r="AU25" s="563"/>
      <c r="AV25" s="563"/>
      <c r="AW25" s="563"/>
      <c r="AX25" s="564"/>
    </row>
    <row r="26" spans="1:50" ht="25.5" customHeight="1" x14ac:dyDescent="0.15">
      <c r="A26" s="528"/>
      <c r="B26" s="529"/>
      <c r="C26" s="529"/>
      <c r="D26" s="529"/>
      <c r="E26" s="529"/>
      <c r="F26" s="530"/>
      <c r="G26" s="522" t="s">
        <v>627</v>
      </c>
      <c r="H26" s="523"/>
      <c r="I26" s="523"/>
      <c r="J26" s="523"/>
      <c r="K26" s="523"/>
      <c r="L26" s="523"/>
      <c r="M26" s="523"/>
      <c r="N26" s="523"/>
      <c r="O26" s="524"/>
      <c r="P26" s="519">
        <v>3520</v>
      </c>
      <c r="Q26" s="520"/>
      <c r="R26" s="520"/>
      <c r="S26" s="520"/>
      <c r="T26" s="520"/>
      <c r="U26" s="520"/>
      <c r="V26" s="521"/>
      <c r="W26" s="519">
        <v>3300</v>
      </c>
      <c r="X26" s="520"/>
      <c r="Y26" s="520"/>
      <c r="Z26" s="520"/>
      <c r="AA26" s="520"/>
      <c r="AB26" s="520"/>
      <c r="AC26" s="521"/>
      <c r="AD26" s="562"/>
      <c r="AE26" s="563"/>
      <c r="AF26" s="563"/>
      <c r="AG26" s="563"/>
      <c r="AH26" s="563"/>
      <c r="AI26" s="563"/>
      <c r="AJ26" s="563"/>
      <c r="AK26" s="563"/>
      <c r="AL26" s="563"/>
      <c r="AM26" s="563"/>
      <c r="AN26" s="563"/>
      <c r="AO26" s="563"/>
      <c r="AP26" s="563"/>
      <c r="AQ26" s="563"/>
      <c r="AR26" s="563"/>
      <c r="AS26" s="563"/>
      <c r="AT26" s="563"/>
      <c r="AU26" s="563"/>
      <c r="AV26" s="563"/>
      <c r="AW26" s="563"/>
      <c r="AX26" s="564"/>
    </row>
    <row r="27" spans="1:50" ht="25.5" customHeight="1" x14ac:dyDescent="0.15">
      <c r="A27" s="528"/>
      <c r="B27" s="529"/>
      <c r="C27" s="529"/>
      <c r="D27" s="529"/>
      <c r="E27" s="529"/>
      <c r="F27" s="530"/>
      <c r="G27" s="522" t="s">
        <v>594</v>
      </c>
      <c r="H27" s="523"/>
      <c r="I27" s="523"/>
      <c r="J27" s="523"/>
      <c r="K27" s="523"/>
      <c r="L27" s="523"/>
      <c r="M27" s="523"/>
      <c r="N27" s="523"/>
      <c r="O27" s="524"/>
      <c r="P27" s="519">
        <v>3204</v>
      </c>
      <c r="Q27" s="520"/>
      <c r="R27" s="520"/>
      <c r="S27" s="520"/>
      <c r="T27" s="520"/>
      <c r="U27" s="520"/>
      <c r="V27" s="521"/>
      <c r="W27" s="519">
        <v>3690</v>
      </c>
      <c r="X27" s="520"/>
      <c r="Y27" s="520"/>
      <c r="Z27" s="520"/>
      <c r="AA27" s="520"/>
      <c r="AB27" s="520"/>
      <c r="AC27" s="521"/>
      <c r="AD27" s="562"/>
      <c r="AE27" s="563"/>
      <c r="AF27" s="563"/>
      <c r="AG27" s="563"/>
      <c r="AH27" s="563"/>
      <c r="AI27" s="563"/>
      <c r="AJ27" s="563"/>
      <c r="AK27" s="563"/>
      <c r="AL27" s="563"/>
      <c r="AM27" s="563"/>
      <c r="AN27" s="563"/>
      <c r="AO27" s="563"/>
      <c r="AP27" s="563"/>
      <c r="AQ27" s="563"/>
      <c r="AR27" s="563"/>
      <c r="AS27" s="563"/>
      <c r="AT27" s="563"/>
      <c r="AU27" s="563"/>
      <c r="AV27" s="563"/>
      <c r="AW27" s="563"/>
      <c r="AX27" s="564"/>
    </row>
    <row r="28" spans="1:50" ht="25.5" customHeight="1" x14ac:dyDescent="0.15">
      <c r="A28" s="528"/>
      <c r="B28" s="529"/>
      <c r="C28" s="529"/>
      <c r="D28" s="529"/>
      <c r="E28" s="529"/>
      <c r="F28" s="530"/>
      <c r="G28" s="573" t="s">
        <v>628</v>
      </c>
      <c r="H28" s="574"/>
      <c r="I28" s="574"/>
      <c r="J28" s="574"/>
      <c r="K28" s="574"/>
      <c r="L28" s="574"/>
      <c r="M28" s="574"/>
      <c r="N28" s="574"/>
      <c r="O28" s="575"/>
      <c r="P28" s="576">
        <v>11549.023999999999</v>
      </c>
      <c r="Q28" s="577"/>
      <c r="R28" s="577"/>
      <c r="S28" s="577"/>
      <c r="T28" s="577"/>
      <c r="U28" s="577"/>
      <c r="V28" s="578"/>
      <c r="W28" s="576">
        <v>13373.352000000001</v>
      </c>
      <c r="X28" s="577"/>
      <c r="Y28" s="577"/>
      <c r="Z28" s="577"/>
      <c r="AA28" s="577"/>
      <c r="AB28" s="577"/>
      <c r="AC28" s="578"/>
      <c r="AD28" s="562"/>
      <c r="AE28" s="563"/>
      <c r="AF28" s="563"/>
      <c r="AG28" s="563"/>
      <c r="AH28" s="563"/>
      <c r="AI28" s="563"/>
      <c r="AJ28" s="563"/>
      <c r="AK28" s="563"/>
      <c r="AL28" s="563"/>
      <c r="AM28" s="563"/>
      <c r="AN28" s="563"/>
      <c r="AO28" s="563"/>
      <c r="AP28" s="563"/>
      <c r="AQ28" s="563"/>
      <c r="AR28" s="563"/>
      <c r="AS28" s="563"/>
      <c r="AT28" s="563"/>
      <c r="AU28" s="563"/>
      <c r="AV28" s="563"/>
      <c r="AW28" s="563"/>
      <c r="AX28" s="564"/>
    </row>
    <row r="29" spans="1:50" ht="25.5" customHeight="1" thickBot="1" x14ac:dyDescent="0.2">
      <c r="A29" s="528"/>
      <c r="B29" s="529"/>
      <c r="C29" s="529"/>
      <c r="D29" s="529"/>
      <c r="E29" s="529"/>
      <c r="F29" s="530"/>
      <c r="G29" s="184" t="s">
        <v>18</v>
      </c>
      <c r="H29" s="541"/>
      <c r="I29" s="541"/>
      <c r="J29" s="541"/>
      <c r="K29" s="541"/>
      <c r="L29" s="541"/>
      <c r="M29" s="541"/>
      <c r="N29" s="541"/>
      <c r="O29" s="542"/>
      <c r="P29" s="543">
        <f>AK13</f>
        <v>57689.584999999999</v>
      </c>
      <c r="Q29" s="544"/>
      <c r="R29" s="544"/>
      <c r="S29" s="544"/>
      <c r="T29" s="544"/>
      <c r="U29" s="544"/>
      <c r="V29" s="545"/>
      <c r="W29" s="546">
        <f>AR13</f>
        <v>58667.112000000001</v>
      </c>
      <c r="X29" s="547"/>
      <c r="Y29" s="547"/>
      <c r="Z29" s="547"/>
      <c r="AA29" s="547"/>
      <c r="AB29" s="547"/>
      <c r="AC29" s="548"/>
      <c r="AD29" s="563"/>
      <c r="AE29" s="563"/>
      <c r="AF29" s="563"/>
      <c r="AG29" s="563"/>
      <c r="AH29" s="563"/>
      <c r="AI29" s="563"/>
      <c r="AJ29" s="563"/>
      <c r="AK29" s="563"/>
      <c r="AL29" s="563"/>
      <c r="AM29" s="563"/>
      <c r="AN29" s="563"/>
      <c r="AO29" s="563"/>
      <c r="AP29" s="563"/>
      <c r="AQ29" s="563"/>
      <c r="AR29" s="563"/>
      <c r="AS29" s="563"/>
      <c r="AT29" s="563"/>
      <c r="AU29" s="563"/>
      <c r="AV29" s="563"/>
      <c r="AW29" s="563"/>
      <c r="AX29" s="564"/>
    </row>
    <row r="30" spans="1:50" ht="47.25" customHeight="1" x14ac:dyDescent="0.15">
      <c r="A30" s="549" t="s">
        <v>558</v>
      </c>
      <c r="B30" s="550"/>
      <c r="C30" s="550"/>
      <c r="D30" s="550"/>
      <c r="E30" s="550"/>
      <c r="F30" s="551"/>
      <c r="G30" s="538" t="s">
        <v>637</v>
      </c>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40"/>
    </row>
    <row r="31" spans="1:50" ht="31.5" customHeight="1" x14ac:dyDescent="0.15">
      <c r="A31" s="450" t="s">
        <v>559</v>
      </c>
      <c r="B31" s="451"/>
      <c r="C31" s="451"/>
      <c r="D31" s="451"/>
      <c r="E31" s="451"/>
      <c r="F31" s="365"/>
      <c r="G31" s="507" t="s">
        <v>555</v>
      </c>
      <c r="H31" s="508"/>
      <c r="I31" s="508"/>
      <c r="J31" s="508"/>
      <c r="K31" s="508"/>
      <c r="L31" s="508"/>
      <c r="M31" s="508"/>
      <c r="N31" s="508"/>
      <c r="O31" s="508"/>
      <c r="P31" s="509" t="s">
        <v>554</v>
      </c>
      <c r="Q31" s="508"/>
      <c r="R31" s="508"/>
      <c r="S31" s="508"/>
      <c r="T31" s="508"/>
      <c r="U31" s="508"/>
      <c r="V31" s="508"/>
      <c r="W31" s="508"/>
      <c r="X31" s="510"/>
      <c r="Y31" s="511"/>
      <c r="Z31" s="512"/>
      <c r="AA31" s="513"/>
      <c r="AB31" s="402" t="s">
        <v>11</v>
      </c>
      <c r="AC31" s="402"/>
      <c r="AD31" s="402"/>
      <c r="AE31" s="430" t="s">
        <v>399</v>
      </c>
      <c r="AF31" s="514"/>
      <c r="AG31" s="514"/>
      <c r="AH31" s="515"/>
      <c r="AI31" s="430" t="s">
        <v>551</v>
      </c>
      <c r="AJ31" s="514"/>
      <c r="AK31" s="514"/>
      <c r="AL31" s="515"/>
      <c r="AM31" s="430" t="s">
        <v>367</v>
      </c>
      <c r="AN31" s="514"/>
      <c r="AO31" s="514"/>
      <c r="AP31" s="515"/>
      <c r="AQ31" s="399" t="s">
        <v>398</v>
      </c>
      <c r="AR31" s="400"/>
      <c r="AS31" s="400"/>
      <c r="AT31" s="401"/>
      <c r="AU31" s="399" t="s">
        <v>570</v>
      </c>
      <c r="AV31" s="400"/>
      <c r="AW31" s="400"/>
      <c r="AX31" s="435"/>
    </row>
    <row r="32" spans="1:50" ht="23.25" customHeight="1" x14ac:dyDescent="0.15">
      <c r="A32" s="450"/>
      <c r="B32" s="451"/>
      <c r="C32" s="451"/>
      <c r="D32" s="451"/>
      <c r="E32" s="451"/>
      <c r="F32" s="365"/>
      <c r="G32" s="436" t="s">
        <v>638</v>
      </c>
      <c r="H32" s="437"/>
      <c r="I32" s="437"/>
      <c r="J32" s="437"/>
      <c r="K32" s="437"/>
      <c r="L32" s="437"/>
      <c r="M32" s="437"/>
      <c r="N32" s="437"/>
      <c r="O32" s="437"/>
      <c r="P32" s="259" t="s">
        <v>639</v>
      </c>
      <c r="Q32" s="441"/>
      <c r="R32" s="441"/>
      <c r="S32" s="441"/>
      <c r="T32" s="441"/>
      <c r="U32" s="441"/>
      <c r="V32" s="441"/>
      <c r="W32" s="441"/>
      <c r="X32" s="442"/>
      <c r="Y32" s="446" t="s">
        <v>52</v>
      </c>
      <c r="Z32" s="447"/>
      <c r="AA32" s="448"/>
      <c r="AB32" s="449" t="s">
        <v>601</v>
      </c>
      <c r="AC32" s="449"/>
      <c r="AD32" s="449"/>
      <c r="AE32" s="433">
        <v>0</v>
      </c>
      <c r="AF32" s="433"/>
      <c r="AG32" s="433"/>
      <c r="AH32" s="433"/>
      <c r="AI32" s="433">
        <v>0</v>
      </c>
      <c r="AJ32" s="433"/>
      <c r="AK32" s="433"/>
      <c r="AL32" s="433"/>
      <c r="AM32" s="433">
        <v>5</v>
      </c>
      <c r="AN32" s="433"/>
      <c r="AO32" s="433"/>
      <c r="AP32" s="433"/>
      <c r="AQ32" s="434" t="s">
        <v>640</v>
      </c>
      <c r="AR32" s="433"/>
      <c r="AS32" s="433"/>
      <c r="AT32" s="433"/>
      <c r="AU32" s="99" t="s">
        <v>640</v>
      </c>
      <c r="AV32" s="463"/>
      <c r="AW32" s="463"/>
      <c r="AX32" s="464"/>
    </row>
    <row r="33" spans="1:51" ht="23.25" customHeight="1" x14ac:dyDescent="0.15">
      <c r="A33" s="375"/>
      <c r="B33" s="376"/>
      <c r="C33" s="376"/>
      <c r="D33" s="376"/>
      <c r="E33" s="376"/>
      <c r="F33" s="291"/>
      <c r="G33" s="438"/>
      <c r="H33" s="439"/>
      <c r="I33" s="439"/>
      <c r="J33" s="439"/>
      <c r="K33" s="439"/>
      <c r="L33" s="439"/>
      <c r="M33" s="439"/>
      <c r="N33" s="439"/>
      <c r="O33" s="439"/>
      <c r="P33" s="443"/>
      <c r="Q33" s="444"/>
      <c r="R33" s="444"/>
      <c r="S33" s="444"/>
      <c r="T33" s="444"/>
      <c r="U33" s="444"/>
      <c r="V33" s="444"/>
      <c r="W33" s="444"/>
      <c r="X33" s="445"/>
      <c r="Y33" s="465" t="s">
        <v>53</v>
      </c>
      <c r="Z33" s="466"/>
      <c r="AA33" s="467"/>
      <c r="AB33" s="449" t="s">
        <v>601</v>
      </c>
      <c r="AC33" s="449"/>
      <c r="AD33" s="449"/>
      <c r="AE33" s="433">
        <v>0</v>
      </c>
      <c r="AF33" s="433"/>
      <c r="AG33" s="433"/>
      <c r="AH33" s="433"/>
      <c r="AI33" s="433">
        <v>0</v>
      </c>
      <c r="AJ33" s="433"/>
      <c r="AK33" s="433"/>
      <c r="AL33" s="433"/>
      <c r="AM33" s="433">
        <v>5</v>
      </c>
      <c r="AN33" s="433"/>
      <c r="AO33" s="433"/>
      <c r="AP33" s="433"/>
      <c r="AQ33" s="433">
        <v>0</v>
      </c>
      <c r="AR33" s="433"/>
      <c r="AS33" s="433"/>
      <c r="AT33" s="433"/>
      <c r="AU33" s="468">
        <v>0</v>
      </c>
      <c r="AV33" s="463"/>
      <c r="AW33" s="463"/>
      <c r="AX33" s="464"/>
    </row>
    <row r="34" spans="1:51" ht="18.75" customHeight="1" x14ac:dyDescent="0.15">
      <c r="A34" s="483" t="s">
        <v>223</v>
      </c>
      <c r="B34" s="484"/>
      <c r="C34" s="484"/>
      <c r="D34" s="484"/>
      <c r="E34" s="484"/>
      <c r="F34" s="485"/>
      <c r="G34" s="413" t="s">
        <v>136</v>
      </c>
      <c r="H34" s="414"/>
      <c r="I34" s="414"/>
      <c r="J34" s="414"/>
      <c r="K34" s="414"/>
      <c r="L34" s="414"/>
      <c r="M34" s="414"/>
      <c r="N34" s="414"/>
      <c r="O34" s="415"/>
      <c r="P34" s="419" t="s">
        <v>56</v>
      </c>
      <c r="Q34" s="414"/>
      <c r="R34" s="414"/>
      <c r="S34" s="414"/>
      <c r="T34" s="414"/>
      <c r="U34" s="414"/>
      <c r="V34" s="414"/>
      <c r="W34" s="414"/>
      <c r="X34" s="415"/>
      <c r="Y34" s="421"/>
      <c r="Z34" s="422"/>
      <c r="AA34" s="423"/>
      <c r="AB34" s="427" t="s">
        <v>11</v>
      </c>
      <c r="AC34" s="428"/>
      <c r="AD34" s="429"/>
      <c r="AE34" s="427" t="s">
        <v>399</v>
      </c>
      <c r="AF34" s="428"/>
      <c r="AG34" s="428"/>
      <c r="AH34" s="429"/>
      <c r="AI34" s="493" t="s">
        <v>551</v>
      </c>
      <c r="AJ34" s="493"/>
      <c r="AK34" s="493"/>
      <c r="AL34" s="427"/>
      <c r="AM34" s="493" t="s">
        <v>367</v>
      </c>
      <c r="AN34" s="493"/>
      <c r="AO34" s="493"/>
      <c r="AP34" s="427"/>
      <c r="AQ34" s="453" t="s">
        <v>170</v>
      </c>
      <c r="AR34" s="454"/>
      <c r="AS34" s="454"/>
      <c r="AT34" s="455"/>
      <c r="AU34" s="414" t="s">
        <v>126</v>
      </c>
      <c r="AV34" s="414"/>
      <c r="AW34" s="414"/>
      <c r="AX34" s="456"/>
    </row>
    <row r="35" spans="1:51" ht="18.75" customHeight="1" x14ac:dyDescent="0.15">
      <c r="A35" s="486"/>
      <c r="B35" s="487"/>
      <c r="C35" s="487"/>
      <c r="D35" s="487"/>
      <c r="E35" s="487"/>
      <c r="F35" s="488"/>
      <c r="G35" s="416"/>
      <c r="H35" s="417"/>
      <c r="I35" s="417"/>
      <c r="J35" s="417"/>
      <c r="K35" s="417"/>
      <c r="L35" s="417"/>
      <c r="M35" s="417"/>
      <c r="N35" s="417"/>
      <c r="O35" s="418"/>
      <c r="P35" s="420"/>
      <c r="Q35" s="417"/>
      <c r="R35" s="417"/>
      <c r="S35" s="417"/>
      <c r="T35" s="417"/>
      <c r="U35" s="417"/>
      <c r="V35" s="417"/>
      <c r="W35" s="417"/>
      <c r="X35" s="418"/>
      <c r="Y35" s="424"/>
      <c r="Z35" s="425"/>
      <c r="AA35" s="426"/>
      <c r="AB35" s="430"/>
      <c r="AC35" s="431"/>
      <c r="AD35" s="432"/>
      <c r="AE35" s="430"/>
      <c r="AF35" s="431"/>
      <c r="AG35" s="431"/>
      <c r="AH35" s="432"/>
      <c r="AI35" s="494"/>
      <c r="AJ35" s="494"/>
      <c r="AK35" s="494"/>
      <c r="AL35" s="430"/>
      <c r="AM35" s="494"/>
      <c r="AN35" s="494"/>
      <c r="AO35" s="494"/>
      <c r="AP35" s="430"/>
      <c r="AQ35" s="457" t="s">
        <v>591</v>
      </c>
      <c r="AR35" s="458"/>
      <c r="AS35" s="459" t="s">
        <v>171</v>
      </c>
      <c r="AT35" s="460"/>
      <c r="AU35" s="461">
        <v>7</v>
      </c>
      <c r="AV35" s="461"/>
      <c r="AW35" s="417" t="s">
        <v>163</v>
      </c>
      <c r="AX35" s="462"/>
    </row>
    <row r="36" spans="1:51" ht="46.5" customHeight="1" x14ac:dyDescent="0.15">
      <c r="A36" s="489"/>
      <c r="B36" s="487"/>
      <c r="C36" s="487"/>
      <c r="D36" s="487"/>
      <c r="E36" s="487"/>
      <c r="F36" s="488"/>
      <c r="G36" s="387" t="s">
        <v>641</v>
      </c>
      <c r="H36" s="388"/>
      <c r="I36" s="388"/>
      <c r="J36" s="388"/>
      <c r="K36" s="388"/>
      <c r="L36" s="388"/>
      <c r="M36" s="388"/>
      <c r="N36" s="388"/>
      <c r="O36" s="389"/>
      <c r="P36" s="260" t="s">
        <v>642</v>
      </c>
      <c r="Q36" s="260"/>
      <c r="R36" s="260"/>
      <c r="S36" s="260"/>
      <c r="T36" s="260"/>
      <c r="U36" s="260"/>
      <c r="V36" s="260"/>
      <c r="W36" s="260"/>
      <c r="X36" s="396"/>
      <c r="Y36" s="95" t="s">
        <v>12</v>
      </c>
      <c r="Z36" s="96"/>
      <c r="AA36" s="97"/>
      <c r="AB36" s="98" t="s">
        <v>235</v>
      </c>
      <c r="AC36" s="98"/>
      <c r="AD36" s="98"/>
      <c r="AE36" s="99">
        <v>57</v>
      </c>
      <c r="AF36" s="100"/>
      <c r="AG36" s="100"/>
      <c r="AH36" s="100"/>
      <c r="AI36" s="99">
        <v>57</v>
      </c>
      <c r="AJ36" s="100"/>
      <c r="AK36" s="100"/>
      <c r="AL36" s="100"/>
      <c r="AM36" s="369" t="s">
        <v>591</v>
      </c>
      <c r="AN36" s="370"/>
      <c r="AO36" s="370"/>
      <c r="AP36" s="371"/>
      <c r="AQ36" s="369" t="s">
        <v>591</v>
      </c>
      <c r="AR36" s="370"/>
      <c r="AS36" s="370"/>
      <c r="AT36" s="371"/>
      <c r="AU36" s="100" t="s">
        <v>591</v>
      </c>
      <c r="AV36" s="100"/>
      <c r="AW36" s="100"/>
      <c r="AX36" s="372"/>
    </row>
    <row r="37" spans="1:51" ht="46.5" customHeight="1" x14ac:dyDescent="0.15">
      <c r="A37" s="490"/>
      <c r="B37" s="491"/>
      <c r="C37" s="491"/>
      <c r="D37" s="491"/>
      <c r="E37" s="491"/>
      <c r="F37" s="492"/>
      <c r="G37" s="390"/>
      <c r="H37" s="391"/>
      <c r="I37" s="391"/>
      <c r="J37" s="391"/>
      <c r="K37" s="391"/>
      <c r="L37" s="391"/>
      <c r="M37" s="391"/>
      <c r="N37" s="391"/>
      <c r="O37" s="392"/>
      <c r="P37" s="298"/>
      <c r="Q37" s="298"/>
      <c r="R37" s="298"/>
      <c r="S37" s="298"/>
      <c r="T37" s="298"/>
      <c r="U37" s="298"/>
      <c r="V37" s="298"/>
      <c r="W37" s="298"/>
      <c r="X37" s="397"/>
      <c r="Y37" s="383" t="s">
        <v>51</v>
      </c>
      <c r="Z37" s="384"/>
      <c r="AA37" s="385"/>
      <c r="AB37" s="386" t="s">
        <v>235</v>
      </c>
      <c r="AC37" s="386"/>
      <c r="AD37" s="386"/>
      <c r="AE37" s="99" t="s">
        <v>591</v>
      </c>
      <c r="AF37" s="100"/>
      <c r="AG37" s="100"/>
      <c r="AH37" s="100"/>
      <c r="AI37" s="99" t="s">
        <v>591</v>
      </c>
      <c r="AJ37" s="100"/>
      <c r="AK37" s="100"/>
      <c r="AL37" s="100"/>
      <c r="AM37" s="369" t="s">
        <v>591</v>
      </c>
      <c r="AN37" s="370"/>
      <c r="AO37" s="370"/>
      <c r="AP37" s="371"/>
      <c r="AQ37" s="369" t="s">
        <v>591</v>
      </c>
      <c r="AR37" s="370"/>
      <c r="AS37" s="370"/>
      <c r="AT37" s="371"/>
      <c r="AU37" s="100">
        <v>63</v>
      </c>
      <c r="AV37" s="100"/>
      <c r="AW37" s="100"/>
      <c r="AX37" s="372"/>
    </row>
    <row r="38" spans="1:51" ht="46.5" customHeight="1" x14ac:dyDescent="0.15">
      <c r="A38" s="489"/>
      <c r="B38" s="487"/>
      <c r="C38" s="487"/>
      <c r="D38" s="487"/>
      <c r="E38" s="487"/>
      <c r="F38" s="488"/>
      <c r="G38" s="393"/>
      <c r="H38" s="394"/>
      <c r="I38" s="394"/>
      <c r="J38" s="394"/>
      <c r="K38" s="394"/>
      <c r="L38" s="394"/>
      <c r="M38" s="394"/>
      <c r="N38" s="394"/>
      <c r="O38" s="395"/>
      <c r="P38" s="275"/>
      <c r="Q38" s="275"/>
      <c r="R38" s="275"/>
      <c r="S38" s="275"/>
      <c r="T38" s="275"/>
      <c r="U38" s="275"/>
      <c r="V38" s="275"/>
      <c r="W38" s="275"/>
      <c r="X38" s="398"/>
      <c r="Y38" s="383" t="s">
        <v>13</v>
      </c>
      <c r="Z38" s="384"/>
      <c r="AA38" s="385"/>
      <c r="AB38" s="452" t="s">
        <v>14</v>
      </c>
      <c r="AC38" s="452"/>
      <c r="AD38" s="452"/>
      <c r="AE38" s="99">
        <v>90</v>
      </c>
      <c r="AF38" s="100"/>
      <c r="AG38" s="100"/>
      <c r="AH38" s="100"/>
      <c r="AI38" s="99">
        <v>90</v>
      </c>
      <c r="AJ38" s="100"/>
      <c r="AK38" s="100"/>
      <c r="AL38" s="100"/>
      <c r="AM38" s="369" t="s">
        <v>591</v>
      </c>
      <c r="AN38" s="370"/>
      <c r="AO38" s="370"/>
      <c r="AP38" s="371"/>
      <c r="AQ38" s="369" t="s">
        <v>591</v>
      </c>
      <c r="AR38" s="370"/>
      <c r="AS38" s="370"/>
      <c r="AT38" s="371"/>
      <c r="AU38" s="100" t="s">
        <v>591</v>
      </c>
      <c r="AV38" s="100"/>
      <c r="AW38" s="100"/>
      <c r="AX38" s="372"/>
    </row>
    <row r="39" spans="1:51" ht="23.25" customHeight="1" x14ac:dyDescent="0.15">
      <c r="A39" s="373" t="s">
        <v>244</v>
      </c>
      <c r="B39" s="374"/>
      <c r="C39" s="374"/>
      <c r="D39" s="374"/>
      <c r="E39" s="374"/>
      <c r="F39" s="289"/>
      <c r="G39" s="377" t="s">
        <v>643</v>
      </c>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9"/>
    </row>
    <row r="40" spans="1:51" ht="23.25" customHeight="1" thickBot="1" x14ac:dyDescent="0.2">
      <c r="A40" s="375"/>
      <c r="B40" s="376"/>
      <c r="C40" s="376"/>
      <c r="D40" s="376"/>
      <c r="E40" s="376"/>
      <c r="F40" s="291"/>
      <c r="G40" s="380"/>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2"/>
    </row>
    <row r="41" spans="1:51" ht="47.25" customHeight="1" x14ac:dyDescent="0.15">
      <c r="A41" s="549" t="s">
        <v>558</v>
      </c>
      <c r="B41" s="550"/>
      <c r="C41" s="550"/>
      <c r="D41" s="550"/>
      <c r="E41" s="550"/>
      <c r="F41" s="551"/>
      <c r="G41" s="538" t="s">
        <v>755</v>
      </c>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40"/>
      <c r="AY41">
        <f>COUNTA($G$41)</f>
        <v>1</v>
      </c>
    </row>
    <row r="42" spans="1:51" ht="31.5" customHeight="1" x14ac:dyDescent="0.15">
      <c r="A42" s="450" t="s">
        <v>559</v>
      </c>
      <c r="B42" s="451"/>
      <c r="C42" s="451"/>
      <c r="D42" s="451"/>
      <c r="E42" s="451"/>
      <c r="F42" s="365"/>
      <c r="G42" s="507" t="s">
        <v>555</v>
      </c>
      <c r="H42" s="508"/>
      <c r="I42" s="508"/>
      <c r="J42" s="508"/>
      <c r="K42" s="508"/>
      <c r="L42" s="508"/>
      <c r="M42" s="508"/>
      <c r="N42" s="508"/>
      <c r="O42" s="508"/>
      <c r="P42" s="509" t="s">
        <v>554</v>
      </c>
      <c r="Q42" s="508"/>
      <c r="R42" s="508"/>
      <c r="S42" s="508"/>
      <c r="T42" s="508"/>
      <c r="U42" s="508"/>
      <c r="V42" s="508"/>
      <c r="W42" s="508"/>
      <c r="X42" s="510"/>
      <c r="Y42" s="511"/>
      <c r="Z42" s="512"/>
      <c r="AA42" s="513"/>
      <c r="AB42" s="402" t="s">
        <v>11</v>
      </c>
      <c r="AC42" s="402"/>
      <c r="AD42" s="402"/>
      <c r="AE42" s="430" t="s">
        <v>399</v>
      </c>
      <c r="AF42" s="514"/>
      <c r="AG42" s="514"/>
      <c r="AH42" s="515"/>
      <c r="AI42" s="430" t="s">
        <v>551</v>
      </c>
      <c r="AJ42" s="514"/>
      <c r="AK42" s="514"/>
      <c r="AL42" s="515"/>
      <c r="AM42" s="430" t="s">
        <v>367</v>
      </c>
      <c r="AN42" s="514"/>
      <c r="AO42" s="514"/>
      <c r="AP42" s="515"/>
      <c r="AQ42" s="399" t="s">
        <v>398</v>
      </c>
      <c r="AR42" s="400"/>
      <c r="AS42" s="400"/>
      <c r="AT42" s="401"/>
      <c r="AU42" s="399" t="s">
        <v>570</v>
      </c>
      <c r="AV42" s="400"/>
      <c r="AW42" s="400"/>
      <c r="AX42" s="435"/>
      <c r="AY42">
        <f>COUNTA($G$43)</f>
        <v>1</v>
      </c>
    </row>
    <row r="43" spans="1:51" ht="23.25" customHeight="1" x14ac:dyDescent="0.15">
      <c r="A43" s="450"/>
      <c r="B43" s="451"/>
      <c r="C43" s="451"/>
      <c r="D43" s="451"/>
      <c r="E43" s="451"/>
      <c r="F43" s="365"/>
      <c r="G43" s="436" t="s">
        <v>756</v>
      </c>
      <c r="H43" s="437"/>
      <c r="I43" s="437"/>
      <c r="J43" s="437"/>
      <c r="K43" s="437"/>
      <c r="L43" s="437"/>
      <c r="M43" s="437"/>
      <c r="N43" s="437"/>
      <c r="O43" s="437"/>
      <c r="P43" s="440" t="s">
        <v>602</v>
      </c>
      <c r="Q43" s="441"/>
      <c r="R43" s="441"/>
      <c r="S43" s="441"/>
      <c r="T43" s="441"/>
      <c r="U43" s="441"/>
      <c r="V43" s="441"/>
      <c r="W43" s="441"/>
      <c r="X43" s="442"/>
      <c r="Y43" s="446" t="s">
        <v>52</v>
      </c>
      <c r="Z43" s="447"/>
      <c r="AA43" s="448"/>
      <c r="AB43" s="449" t="s">
        <v>603</v>
      </c>
      <c r="AC43" s="449"/>
      <c r="AD43" s="449"/>
      <c r="AE43" s="433">
        <v>5</v>
      </c>
      <c r="AF43" s="433"/>
      <c r="AG43" s="433"/>
      <c r="AH43" s="433"/>
      <c r="AI43" s="433">
        <v>5</v>
      </c>
      <c r="AJ43" s="433"/>
      <c r="AK43" s="433"/>
      <c r="AL43" s="433"/>
      <c r="AM43" s="433">
        <v>5</v>
      </c>
      <c r="AN43" s="433"/>
      <c r="AO43" s="433"/>
      <c r="AP43" s="433"/>
      <c r="AQ43" s="434" t="s">
        <v>761</v>
      </c>
      <c r="AR43" s="433"/>
      <c r="AS43" s="433"/>
      <c r="AT43" s="433"/>
      <c r="AU43" s="99" t="s">
        <v>759</v>
      </c>
      <c r="AV43" s="463"/>
      <c r="AW43" s="463"/>
      <c r="AX43" s="464"/>
      <c r="AY43">
        <f>$AY$42</f>
        <v>1</v>
      </c>
    </row>
    <row r="44" spans="1:51" ht="23.25" customHeight="1" x14ac:dyDescent="0.15">
      <c r="A44" s="375"/>
      <c r="B44" s="376"/>
      <c r="C44" s="376"/>
      <c r="D44" s="376"/>
      <c r="E44" s="376"/>
      <c r="F44" s="291"/>
      <c r="G44" s="438"/>
      <c r="H44" s="439"/>
      <c r="I44" s="439"/>
      <c r="J44" s="439"/>
      <c r="K44" s="439"/>
      <c r="L44" s="439"/>
      <c r="M44" s="439"/>
      <c r="N44" s="439"/>
      <c r="O44" s="439"/>
      <c r="P44" s="443"/>
      <c r="Q44" s="444"/>
      <c r="R44" s="444"/>
      <c r="S44" s="444"/>
      <c r="T44" s="444"/>
      <c r="U44" s="444"/>
      <c r="V44" s="444"/>
      <c r="W44" s="444"/>
      <c r="X44" s="445"/>
      <c r="Y44" s="465" t="s">
        <v>53</v>
      </c>
      <c r="Z44" s="466"/>
      <c r="AA44" s="467"/>
      <c r="AB44" s="449" t="s">
        <v>603</v>
      </c>
      <c r="AC44" s="449"/>
      <c r="AD44" s="449"/>
      <c r="AE44" s="433">
        <v>4</v>
      </c>
      <c r="AF44" s="433"/>
      <c r="AG44" s="433"/>
      <c r="AH44" s="433"/>
      <c r="AI44" s="433">
        <v>5</v>
      </c>
      <c r="AJ44" s="433"/>
      <c r="AK44" s="433"/>
      <c r="AL44" s="433"/>
      <c r="AM44" s="433">
        <v>5</v>
      </c>
      <c r="AN44" s="433"/>
      <c r="AO44" s="433"/>
      <c r="AP44" s="433"/>
      <c r="AQ44" s="433">
        <v>5</v>
      </c>
      <c r="AR44" s="433"/>
      <c r="AS44" s="433"/>
      <c r="AT44" s="433"/>
      <c r="AU44" s="99" t="s">
        <v>759</v>
      </c>
      <c r="AV44" s="463"/>
      <c r="AW44" s="463"/>
      <c r="AX44" s="464"/>
      <c r="AY44">
        <f>$AY$42</f>
        <v>1</v>
      </c>
    </row>
    <row r="45" spans="1:51" ht="23.25" customHeight="1" x14ac:dyDescent="0.15">
      <c r="A45" s="495" t="s">
        <v>560</v>
      </c>
      <c r="B45" s="496"/>
      <c r="C45" s="496"/>
      <c r="D45" s="496"/>
      <c r="E45" s="496"/>
      <c r="F45" s="497"/>
      <c r="G45" s="384" t="s">
        <v>561</v>
      </c>
      <c r="H45" s="384"/>
      <c r="I45" s="384"/>
      <c r="J45" s="384"/>
      <c r="K45" s="384"/>
      <c r="L45" s="384"/>
      <c r="M45" s="384"/>
      <c r="N45" s="384"/>
      <c r="O45" s="384"/>
      <c r="P45" s="384"/>
      <c r="Q45" s="384"/>
      <c r="R45" s="384"/>
      <c r="S45" s="384"/>
      <c r="T45" s="384"/>
      <c r="U45" s="384"/>
      <c r="V45" s="384"/>
      <c r="W45" s="384"/>
      <c r="X45" s="385"/>
      <c r="Y45" s="504"/>
      <c r="Z45" s="505"/>
      <c r="AA45" s="506"/>
      <c r="AB45" s="383" t="s">
        <v>11</v>
      </c>
      <c r="AC45" s="384"/>
      <c r="AD45" s="385"/>
      <c r="AE45" s="135" t="s">
        <v>399</v>
      </c>
      <c r="AF45" s="135"/>
      <c r="AG45" s="135"/>
      <c r="AH45" s="135"/>
      <c r="AI45" s="135" t="s">
        <v>551</v>
      </c>
      <c r="AJ45" s="135"/>
      <c r="AK45" s="135"/>
      <c r="AL45" s="135"/>
      <c r="AM45" s="135" t="s">
        <v>367</v>
      </c>
      <c r="AN45" s="135"/>
      <c r="AO45" s="135"/>
      <c r="AP45" s="135"/>
      <c r="AQ45" s="516" t="s">
        <v>571</v>
      </c>
      <c r="AR45" s="517"/>
      <c r="AS45" s="517"/>
      <c r="AT45" s="517"/>
      <c r="AU45" s="517"/>
      <c r="AV45" s="517"/>
      <c r="AW45" s="517"/>
      <c r="AX45" s="518"/>
      <c r="AY45">
        <f>IF(SUBSTITUTE(SUBSTITUTE($G$46,"／",""),"　","")="",0,1)</f>
        <v>1</v>
      </c>
    </row>
    <row r="46" spans="1:51" ht="23.25" customHeight="1" x14ac:dyDescent="0.15">
      <c r="A46" s="498"/>
      <c r="B46" s="499"/>
      <c r="C46" s="499"/>
      <c r="D46" s="499"/>
      <c r="E46" s="499"/>
      <c r="F46" s="500"/>
      <c r="G46" s="476" t="s">
        <v>606</v>
      </c>
      <c r="H46" s="477"/>
      <c r="I46" s="477"/>
      <c r="J46" s="477"/>
      <c r="K46" s="477"/>
      <c r="L46" s="477"/>
      <c r="M46" s="477"/>
      <c r="N46" s="477"/>
      <c r="O46" s="477"/>
      <c r="P46" s="477"/>
      <c r="Q46" s="477"/>
      <c r="R46" s="477"/>
      <c r="S46" s="477"/>
      <c r="T46" s="477"/>
      <c r="U46" s="477"/>
      <c r="V46" s="477"/>
      <c r="W46" s="477"/>
      <c r="X46" s="477"/>
      <c r="Y46" s="480" t="s">
        <v>560</v>
      </c>
      <c r="Z46" s="481"/>
      <c r="AA46" s="482"/>
      <c r="AB46" s="471" t="s">
        <v>607</v>
      </c>
      <c r="AC46" s="472"/>
      <c r="AD46" s="473"/>
      <c r="AE46" s="434">
        <v>2733.6</v>
      </c>
      <c r="AF46" s="434"/>
      <c r="AG46" s="434"/>
      <c r="AH46" s="434"/>
      <c r="AI46" s="434">
        <v>3146</v>
      </c>
      <c r="AJ46" s="434"/>
      <c r="AK46" s="434"/>
      <c r="AL46" s="434"/>
      <c r="AM46" s="434">
        <v>4089</v>
      </c>
      <c r="AN46" s="434"/>
      <c r="AO46" s="434"/>
      <c r="AP46" s="434"/>
      <c r="AQ46" s="99">
        <v>3754.7</v>
      </c>
      <c r="AR46" s="100"/>
      <c r="AS46" s="100"/>
      <c r="AT46" s="100"/>
      <c r="AU46" s="100"/>
      <c r="AV46" s="100"/>
      <c r="AW46" s="100"/>
      <c r="AX46" s="372"/>
      <c r="AY46">
        <f>$AY$45</f>
        <v>1</v>
      </c>
    </row>
    <row r="47" spans="1:51" ht="46.5" customHeight="1" x14ac:dyDescent="0.15">
      <c r="A47" s="501"/>
      <c r="B47" s="502"/>
      <c r="C47" s="502"/>
      <c r="D47" s="502"/>
      <c r="E47" s="502"/>
      <c r="F47" s="503"/>
      <c r="G47" s="478"/>
      <c r="H47" s="479"/>
      <c r="I47" s="479"/>
      <c r="J47" s="479"/>
      <c r="K47" s="479"/>
      <c r="L47" s="479"/>
      <c r="M47" s="479"/>
      <c r="N47" s="479"/>
      <c r="O47" s="479"/>
      <c r="P47" s="479"/>
      <c r="Q47" s="479"/>
      <c r="R47" s="479"/>
      <c r="S47" s="479"/>
      <c r="T47" s="479"/>
      <c r="U47" s="479"/>
      <c r="V47" s="479"/>
      <c r="W47" s="479"/>
      <c r="X47" s="479"/>
      <c r="Y47" s="95" t="s">
        <v>562</v>
      </c>
      <c r="Z47" s="469"/>
      <c r="AA47" s="470"/>
      <c r="AB47" s="471" t="s">
        <v>607</v>
      </c>
      <c r="AC47" s="472"/>
      <c r="AD47" s="473"/>
      <c r="AE47" s="474" t="s">
        <v>608</v>
      </c>
      <c r="AF47" s="474"/>
      <c r="AG47" s="474"/>
      <c r="AH47" s="474"/>
      <c r="AI47" s="474" t="s">
        <v>609</v>
      </c>
      <c r="AJ47" s="474"/>
      <c r="AK47" s="474"/>
      <c r="AL47" s="474"/>
      <c r="AM47" s="474" t="s">
        <v>760</v>
      </c>
      <c r="AN47" s="474"/>
      <c r="AO47" s="474"/>
      <c r="AP47" s="474"/>
      <c r="AQ47" s="474" t="s">
        <v>762</v>
      </c>
      <c r="AR47" s="474"/>
      <c r="AS47" s="474"/>
      <c r="AT47" s="474"/>
      <c r="AU47" s="474"/>
      <c r="AV47" s="474"/>
      <c r="AW47" s="474"/>
      <c r="AX47" s="475"/>
      <c r="AY47">
        <f>$AY$45</f>
        <v>1</v>
      </c>
    </row>
    <row r="48" spans="1:51" ht="18.75" customHeight="1" x14ac:dyDescent="0.15">
      <c r="A48" s="403" t="s">
        <v>223</v>
      </c>
      <c r="B48" s="404"/>
      <c r="C48" s="404"/>
      <c r="D48" s="404"/>
      <c r="E48" s="404"/>
      <c r="F48" s="405"/>
      <c r="G48" s="413" t="s">
        <v>136</v>
      </c>
      <c r="H48" s="414"/>
      <c r="I48" s="414"/>
      <c r="J48" s="414"/>
      <c r="K48" s="414"/>
      <c r="L48" s="414"/>
      <c r="M48" s="414"/>
      <c r="N48" s="414"/>
      <c r="O48" s="415"/>
      <c r="P48" s="419" t="s">
        <v>56</v>
      </c>
      <c r="Q48" s="414"/>
      <c r="R48" s="414"/>
      <c r="S48" s="414"/>
      <c r="T48" s="414"/>
      <c r="U48" s="414"/>
      <c r="V48" s="414"/>
      <c r="W48" s="414"/>
      <c r="X48" s="415"/>
      <c r="Y48" s="421"/>
      <c r="Z48" s="422"/>
      <c r="AA48" s="423"/>
      <c r="AB48" s="427" t="s">
        <v>11</v>
      </c>
      <c r="AC48" s="428"/>
      <c r="AD48" s="429"/>
      <c r="AE48" s="135" t="s">
        <v>399</v>
      </c>
      <c r="AF48" s="135"/>
      <c r="AG48" s="135"/>
      <c r="AH48" s="135"/>
      <c r="AI48" s="135" t="s">
        <v>551</v>
      </c>
      <c r="AJ48" s="135"/>
      <c r="AK48" s="135"/>
      <c r="AL48" s="135"/>
      <c r="AM48" s="135" t="s">
        <v>367</v>
      </c>
      <c r="AN48" s="135"/>
      <c r="AO48" s="135"/>
      <c r="AP48" s="135"/>
      <c r="AQ48" s="453" t="s">
        <v>170</v>
      </c>
      <c r="AR48" s="454"/>
      <c r="AS48" s="454"/>
      <c r="AT48" s="455"/>
      <c r="AU48" s="414" t="s">
        <v>126</v>
      </c>
      <c r="AV48" s="414"/>
      <c r="AW48" s="414"/>
      <c r="AX48" s="456"/>
      <c r="AY48">
        <f>COUNTA($G$50)</f>
        <v>1</v>
      </c>
    </row>
    <row r="49" spans="1:51" ht="18.75" customHeight="1" x14ac:dyDescent="0.15">
      <c r="A49" s="406"/>
      <c r="B49" s="407"/>
      <c r="C49" s="407"/>
      <c r="D49" s="407"/>
      <c r="E49" s="407"/>
      <c r="F49" s="408"/>
      <c r="G49" s="416"/>
      <c r="H49" s="417"/>
      <c r="I49" s="417"/>
      <c r="J49" s="417"/>
      <c r="K49" s="417"/>
      <c r="L49" s="417"/>
      <c r="M49" s="417"/>
      <c r="N49" s="417"/>
      <c r="O49" s="418"/>
      <c r="P49" s="420"/>
      <c r="Q49" s="417"/>
      <c r="R49" s="417"/>
      <c r="S49" s="417"/>
      <c r="T49" s="417"/>
      <c r="U49" s="417"/>
      <c r="V49" s="417"/>
      <c r="W49" s="417"/>
      <c r="X49" s="418"/>
      <c r="Y49" s="424"/>
      <c r="Z49" s="425"/>
      <c r="AA49" s="426"/>
      <c r="AB49" s="430"/>
      <c r="AC49" s="431"/>
      <c r="AD49" s="432"/>
      <c r="AE49" s="135"/>
      <c r="AF49" s="135"/>
      <c r="AG49" s="135"/>
      <c r="AH49" s="135"/>
      <c r="AI49" s="135"/>
      <c r="AJ49" s="135"/>
      <c r="AK49" s="135"/>
      <c r="AL49" s="135"/>
      <c r="AM49" s="135"/>
      <c r="AN49" s="135"/>
      <c r="AO49" s="135"/>
      <c r="AP49" s="135"/>
      <c r="AQ49" s="457" t="s">
        <v>591</v>
      </c>
      <c r="AR49" s="458"/>
      <c r="AS49" s="459" t="s">
        <v>171</v>
      </c>
      <c r="AT49" s="460"/>
      <c r="AU49" s="461">
        <v>7</v>
      </c>
      <c r="AV49" s="461"/>
      <c r="AW49" s="417" t="s">
        <v>163</v>
      </c>
      <c r="AX49" s="462"/>
      <c r="AY49">
        <f t="shared" ref="AY49:AY54" si="0">$AY$48</f>
        <v>1</v>
      </c>
    </row>
    <row r="50" spans="1:51" ht="46.5" customHeight="1" x14ac:dyDescent="0.15">
      <c r="A50" s="409"/>
      <c r="B50" s="407"/>
      <c r="C50" s="407"/>
      <c r="D50" s="407"/>
      <c r="E50" s="407"/>
      <c r="F50" s="408"/>
      <c r="G50" s="387" t="s">
        <v>757</v>
      </c>
      <c r="H50" s="388"/>
      <c r="I50" s="388"/>
      <c r="J50" s="388"/>
      <c r="K50" s="388"/>
      <c r="L50" s="388"/>
      <c r="M50" s="388"/>
      <c r="N50" s="388"/>
      <c r="O50" s="389"/>
      <c r="P50" s="260" t="s">
        <v>758</v>
      </c>
      <c r="Q50" s="260"/>
      <c r="R50" s="260"/>
      <c r="S50" s="260"/>
      <c r="T50" s="260"/>
      <c r="U50" s="260"/>
      <c r="V50" s="260"/>
      <c r="W50" s="260"/>
      <c r="X50" s="396"/>
      <c r="Y50" s="95" t="s">
        <v>12</v>
      </c>
      <c r="Z50" s="96"/>
      <c r="AA50" s="97"/>
      <c r="AB50" s="98" t="s">
        <v>595</v>
      </c>
      <c r="AC50" s="98"/>
      <c r="AD50" s="98"/>
      <c r="AE50" s="99">
        <v>0.9</v>
      </c>
      <c r="AF50" s="100"/>
      <c r="AG50" s="100"/>
      <c r="AH50" s="100"/>
      <c r="AI50" s="99">
        <v>2.2000000000000002</v>
      </c>
      <c r="AJ50" s="100"/>
      <c r="AK50" s="100"/>
      <c r="AL50" s="100"/>
      <c r="AM50" s="99" t="s">
        <v>591</v>
      </c>
      <c r="AN50" s="100"/>
      <c r="AO50" s="100"/>
      <c r="AP50" s="100"/>
      <c r="AQ50" s="369" t="s">
        <v>591</v>
      </c>
      <c r="AR50" s="370"/>
      <c r="AS50" s="370"/>
      <c r="AT50" s="371"/>
      <c r="AU50" s="100" t="s">
        <v>591</v>
      </c>
      <c r="AV50" s="100"/>
      <c r="AW50" s="100"/>
      <c r="AX50" s="372"/>
      <c r="AY50">
        <f t="shared" si="0"/>
        <v>1</v>
      </c>
    </row>
    <row r="51" spans="1:51" ht="46.5" customHeight="1" x14ac:dyDescent="0.15">
      <c r="A51" s="410"/>
      <c r="B51" s="411"/>
      <c r="C51" s="411"/>
      <c r="D51" s="411"/>
      <c r="E51" s="411"/>
      <c r="F51" s="412"/>
      <c r="G51" s="390"/>
      <c r="H51" s="391"/>
      <c r="I51" s="391"/>
      <c r="J51" s="391"/>
      <c r="K51" s="391"/>
      <c r="L51" s="391"/>
      <c r="M51" s="391"/>
      <c r="N51" s="391"/>
      <c r="O51" s="392"/>
      <c r="P51" s="298"/>
      <c r="Q51" s="298"/>
      <c r="R51" s="298"/>
      <c r="S51" s="298"/>
      <c r="T51" s="298"/>
      <c r="U51" s="298"/>
      <c r="V51" s="298"/>
      <c r="W51" s="298"/>
      <c r="X51" s="397"/>
      <c r="Y51" s="383" t="s">
        <v>51</v>
      </c>
      <c r="Z51" s="384"/>
      <c r="AA51" s="385"/>
      <c r="AB51" s="386" t="s">
        <v>596</v>
      </c>
      <c r="AC51" s="386"/>
      <c r="AD51" s="386"/>
      <c r="AE51" s="99" t="s">
        <v>591</v>
      </c>
      <c r="AF51" s="100"/>
      <c r="AG51" s="100"/>
      <c r="AH51" s="100"/>
      <c r="AI51" s="99" t="s">
        <v>591</v>
      </c>
      <c r="AJ51" s="100"/>
      <c r="AK51" s="100"/>
      <c r="AL51" s="100"/>
      <c r="AM51" s="99" t="s">
        <v>591</v>
      </c>
      <c r="AN51" s="100"/>
      <c r="AO51" s="100"/>
      <c r="AP51" s="100"/>
      <c r="AQ51" s="369" t="s">
        <v>591</v>
      </c>
      <c r="AR51" s="370"/>
      <c r="AS51" s="370"/>
      <c r="AT51" s="371"/>
      <c r="AU51" s="100">
        <v>5</v>
      </c>
      <c r="AV51" s="100"/>
      <c r="AW51" s="100"/>
      <c r="AX51" s="372"/>
      <c r="AY51">
        <f t="shared" si="0"/>
        <v>1</v>
      </c>
    </row>
    <row r="52" spans="1:51" ht="71.25" customHeight="1" x14ac:dyDescent="0.15">
      <c r="A52" s="409"/>
      <c r="B52" s="407"/>
      <c r="C52" s="407"/>
      <c r="D52" s="407"/>
      <c r="E52" s="407"/>
      <c r="F52" s="408"/>
      <c r="G52" s="393"/>
      <c r="H52" s="394"/>
      <c r="I52" s="394"/>
      <c r="J52" s="394"/>
      <c r="K52" s="394"/>
      <c r="L52" s="394"/>
      <c r="M52" s="394"/>
      <c r="N52" s="394"/>
      <c r="O52" s="395"/>
      <c r="P52" s="275"/>
      <c r="Q52" s="275"/>
      <c r="R52" s="275"/>
      <c r="S52" s="275"/>
      <c r="T52" s="275"/>
      <c r="U52" s="275"/>
      <c r="V52" s="275"/>
      <c r="W52" s="275"/>
      <c r="X52" s="398"/>
      <c r="Y52" s="383" t="s">
        <v>13</v>
      </c>
      <c r="Z52" s="384"/>
      <c r="AA52" s="385"/>
      <c r="AB52" s="452" t="s">
        <v>14</v>
      </c>
      <c r="AC52" s="452"/>
      <c r="AD52" s="452"/>
      <c r="AE52" s="99">
        <f>AE50/AU51*100</f>
        <v>18</v>
      </c>
      <c r="AF52" s="100"/>
      <c r="AG52" s="100"/>
      <c r="AH52" s="100"/>
      <c r="AI52" s="99">
        <f>AI50/AU51*100</f>
        <v>44.000000000000007</v>
      </c>
      <c r="AJ52" s="100"/>
      <c r="AK52" s="100"/>
      <c r="AL52" s="100"/>
      <c r="AM52" s="99" t="s">
        <v>591</v>
      </c>
      <c r="AN52" s="100"/>
      <c r="AO52" s="100"/>
      <c r="AP52" s="100"/>
      <c r="AQ52" s="369" t="s">
        <v>591</v>
      </c>
      <c r="AR52" s="370"/>
      <c r="AS52" s="370"/>
      <c r="AT52" s="371"/>
      <c r="AU52" s="100" t="s">
        <v>591</v>
      </c>
      <c r="AV52" s="100"/>
      <c r="AW52" s="100"/>
      <c r="AX52" s="372"/>
      <c r="AY52">
        <f t="shared" si="0"/>
        <v>1</v>
      </c>
    </row>
    <row r="53" spans="1:51" ht="23.25" customHeight="1" x14ac:dyDescent="0.15">
      <c r="A53" s="373" t="s">
        <v>244</v>
      </c>
      <c r="B53" s="374"/>
      <c r="C53" s="374"/>
      <c r="D53" s="374"/>
      <c r="E53" s="374"/>
      <c r="F53" s="289"/>
      <c r="G53" s="377" t="s">
        <v>597</v>
      </c>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c r="AR53" s="378"/>
      <c r="AS53" s="378"/>
      <c r="AT53" s="378"/>
      <c r="AU53" s="378"/>
      <c r="AV53" s="378"/>
      <c r="AW53" s="378"/>
      <c r="AX53" s="379"/>
      <c r="AY53">
        <f t="shared" si="0"/>
        <v>1</v>
      </c>
    </row>
    <row r="54" spans="1:51" ht="23.25" customHeight="1" thickBot="1" x14ac:dyDescent="0.2">
      <c r="A54" s="375"/>
      <c r="B54" s="376"/>
      <c r="C54" s="376"/>
      <c r="D54" s="376"/>
      <c r="E54" s="376"/>
      <c r="F54" s="291"/>
      <c r="G54" s="380"/>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1"/>
      <c r="AT54" s="381"/>
      <c r="AU54" s="381"/>
      <c r="AV54" s="381"/>
      <c r="AW54" s="381"/>
      <c r="AX54" s="382"/>
      <c r="AY54">
        <f t="shared" si="0"/>
        <v>1</v>
      </c>
    </row>
    <row r="55" spans="1:51" ht="47.25" customHeight="1" x14ac:dyDescent="0.15">
      <c r="A55" s="535" t="s">
        <v>558</v>
      </c>
      <c r="B55" s="536"/>
      <c r="C55" s="536"/>
      <c r="D55" s="536"/>
      <c r="E55" s="536"/>
      <c r="F55" s="537"/>
      <c r="G55" s="538" t="s">
        <v>763</v>
      </c>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c r="AK55" s="539"/>
      <c r="AL55" s="539"/>
      <c r="AM55" s="539"/>
      <c r="AN55" s="539"/>
      <c r="AO55" s="539"/>
      <c r="AP55" s="539"/>
      <c r="AQ55" s="539"/>
      <c r="AR55" s="539"/>
      <c r="AS55" s="539"/>
      <c r="AT55" s="539"/>
      <c r="AU55" s="539"/>
      <c r="AV55" s="539"/>
      <c r="AW55" s="539"/>
      <c r="AX55" s="540"/>
      <c r="AY55">
        <f>COUNTA($G$55)</f>
        <v>1</v>
      </c>
    </row>
    <row r="56" spans="1:51" ht="31.5" customHeight="1" x14ac:dyDescent="0.15">
      <c r="A56" s="450" t="s">
        <v>559</v>
      </c>
      <c r="B56" s="451"/>
      <c r="C56" s="451"/>
      <c r="D56" s="451"/>
      <c r="E56" s="451"/>
      <c r="F56" s="365"/>
      <c r="G56" s="507" t="s">
        <v>555</v>
      </c>
      <c r="H56" s="508"/>
      <c r="I56" s="508"/>
      <c r="J56" s="508"/>
      <c r="K56" s="508"/>
      <c r="L56" s="508"/>
      <c r="M56" s="508"/>
      <c r="N56" s="508"/>
      <c r="O56" s="508"/>
      <c r="P56" s="509" t="s">
        <v>554</v>
      </c>
      <c r="Q56" s="508"/>
      <c r="R56" s="508"/>
      <c r="S56" s="508"/>
      <c r="T56" s="508"/>
      <c r="U56" s="508"/>
      <c r="V56" s="508"/>
      <c r="W56" s="508"/>
      <c r="X56" s="510"/>
      <c r="Y56" s="511"/>
      <c r="Z56" s="512"/>
      <c r="AA56" s="513"/>
      <c r="AB56" s="402" t="s">
        <v>11</v>
      </c>
      <c r="AC56" s="402"/>
      <c r="AD56" s="402"/>
      <c r="AE56" s="135" t="s">
        <v>399</v>
      </c>
      <c r="AF56" s="135"/>
      <c r="AG56" s="135"/>
      <c r="AH56" s="135"/>
      <c r="AI56" s="135" t="s">
        <v>551</v>
      </c>
      <c r="AJ56" s="135"/>
      <c r="AK56" s="135"/>
      <c r="AL56" s="135"/>
      <c r="AM56" s="135" t="s">
        <v>367</v>
      </c>
      <c r="AN56" s="135"/>
      <c r="AO56" s="135"/>
      <c r="AP56" s="135"/>
      <c r="AQ56" s="399" t="s">
        <v>398</v>
      </c>
      <c r="AR56" s="400"/>
      <c r="AS56" s="400"/>
      <c r="AT56" s="401"/>
      <c r="AU56" s="399" t="s">
        <v>570</v>
      </c>
      <c r="AV56" s="400"/>
      <c r="AW56" s="400"/>
      <c r="AX56" s="435"/>
      <c r="AY56">
        <f>COUNTA($G$57)</f>
        <v>1</v>
      </c>
    </row>
    <row r="57" spans="1:51" ht="23.25" customHeight="1" x14ac:dyDescent="0.15">
      <c r="A57" s="450"/>
      <c r="B57" s="451"/>
      <c r="C57" s="451"/>
      <c r="D57" s="451"/>
      <c r="E57" s="451"/>
      <c r="F57" s="365"/>
      <c r="G57" s="436" t="s">
        <v>636</v>
      </c>
      <c r="H57" s="437"/>
      <c r="I57" s="437"/>
      <c r="J57" s="437"/>
      <c r="K57" s="437"/>
      <c r="L57" s="437"/>
      <c r="M57" s="437"/>
      <c r="N57" s="437"/>
      <c r="O57" s="437"/>
      <c r="P57" s="440" t="s">
        <v>604</v>
      </c>
      <c r="Q57" s="441"/>
      <c r="R57" s="441"/>
      <c r="S57" s="441"/>
      <c r="T57" s="441"/>
      <c r="U57" s="441"/>
      <c r="V57" s="441"/>
      <c r="W57" s="441"/>
      <c r="X57" s="442"/>
      <c r="Y57" s="446" t="s">
        <v>52</v>
      </c>
      <c r="Z57" s="447"/>
      <c r="AA57" s="448"/>
      <c r="AB57" s="449" t="s">
        <v>605</v>
      </c>
      <c r="AC57" s="449"/>
      <c r="AD57" s="449"/>
      <c r="AE57" s="433">
        <v>9</v>
      </c>
      <c r="AF57" s="433"/>
      <c r="AG57" s="433"/>
      <c r="AH57" s="433"/>
      <c r="AI57" s="433">
        <v>9</v>
      </c>
      <c r="AJ57" s="433"/>
      <c r="AK57" s="433"/>
      <c r="AL57" s="433"/>
      <c r="AM57" s="433">
        <v>9</v>
      </c>
      <c r="AN57" s="433"/>
      <c r="AO57" s="433"/>
      <c r="AP57" s="433"/>
      <c r="AQ57" s="434" t="s">
        <v>634</v>
      </c>
      <c r="AR57" s="433"/>
      <c r="AS57" s="433"/>
      <c r="AT57" s="433"/>
      <c r="AU57" s="99" t="s">
        <v>634</v>
      </c>
      <c r="AV57" s="463"/>
      <c r="AW57" s="463"/>
      <c r="AX57" s="464"/>
      <c r="AY57">
        <f>$AY$56</f>
        <v>1</v>
      </c>
    </row>
    <row r="58" spans="1:51" ht="23.25" customHeight="1" x14ac:dyDescent="0.15">
      <c r="A58" s="375"/>
      <c r="B58" s="376"/>
      <c r="C58" s="376"/>
      <c r="D58" s="376"/>
      <c r="E58" s="376"/>
      <c r="F58" s="291"/>
      <c r="G58" s="438"/>
      <c r="H58" s="439"/>
      <c r="I58" s="439"/>
      <c r="J58" s="439"/>
      <c r="K58" s="439"/>
      <c r="L58" s="439"/>
      <c r="M58" s="439"/>
      <c r="N58" s="439"/>
      <c r="O58" s="439"/>
      <c r="P58" s="443"/>
      <c r="Q58" s="444"/>
      <c r="R58" s="444"/>
      <c r="S58" s="444"/>
      <c r="T58" s="444"/>
      <c r="U58" s="444"/>
      <c r="V58" s="444"/>
      <c r="W58" s="444"/>
      <c r="X58" s="445"/>
      <c r="Y58" s="465" t="s">
        <v>53</v>
      </c>
      <c r="Z58" s="466"/>
      <c r="AA58" s="467"/>
      <c r="AB58" s="449" t="s">
        <v>605</v>
      </c>
      <c r="AC58" s="449"/>
      <c r="AD58" s="449"/>
      <c r="AE58" s="433">
        <v>9</v>
      </c>
      <c r="AF58" s="433"/>
      <c r="AG58" s="433"/>
      <c r="AH58" s="433"/>
      <c r="AI58" s="433">
        <v>9</v>
      </c>
      <c r="AJ58" s="433"/>
      <c r="AK58" s="433"/>
      <c r="AL58" s="433"/>
      <c r="AM58" s="433">
        <v>9</v>
      </c>
      <c r="AN58" s="433"/>
      <c r="AO58" s="433"/>
      <c r="AP58" s="433"/>
      <c r="AQ58" s="433">
        <v>9</v>
      </c>
      <c r="AR58" s="433"/>
      <c r="AS58" s="433"/>
      <c r="AT58" s="433"/>
      <c r="AU58" s="468">
        <v>9</v>
      </c>
      <c r="AV58" s="463"/>
      <c r="AW58" s="463"/>
      <c r="AX58" s="464"/>
      <c r="AY58">
        <f>$AY$56</f>
        <v>1</v>
      </c>
    </row>
    <row r="59" spans="1:51" ht="18.75" customHeight="1" x14ac:dyDescent="0.15">
      <c r="A59" s="403" t="s">
        <v>223</v>
      </c>
      <c r="B59" s="404"/>
      <c r="C59" s="404"/>
      <c r="D59" s="404"/>
      <c r="E59" s="404"/>
      <c r="F59" s="405"/>
      <c r="G59" s="413" t="s">
        <v>136</v>
      </c>
      <c r="H59" s="414"/>
      <c r="I59" s="414"/>
      <c r="J59" s="414"/>
      <c r="K59" s="414"/>
      <c r="L59" s="414"/>
      <c r="M59" s="414"/>
      <c r="N59" s="414"/>
      <c r="O59" s="415"/>
      <c r="P59" s="419" t="s">
        <v>56</v>
      </c>
      <c r="Q59" s="414"/>
      <c r="R59" s="414"/>
      <c r="S59" s="414"/>
      <c r="T59" s="414"/>
      <c r="U59" s="414"/>
      <c r="V59" s="414"/>
      <c r="W59" s="414"/>
      <c r="X59" s="415"/>
      <c r="Y59" s="421"/>
      <c r="Z59" s="422"/>
      <c r="AA59" s="423"/>
      <c r="AB59" s="427" t="s">
        <v>11</v>
      </c>
      <c r="AC59" s="428"/>
      <c r="AD59" s="429"/>
      <c r="AE59" s="135" t="s">
        <v>399</v>
      </c>
      <c r="AF59" s="135"/>
      <c r="AG59" s="135"/>
      <c r="AH59" s="135"/>
      <c r="AI59" s="135" t="s">
        <v>551</v>
      </c>
      <c r="AJ59" s="135"/>
      <c r="AK59" s="135"/>
      <c r="AL59" s="135"/>
      <c r="AM59" s="135" t="s">
        <v>367</v>
      </c>
      <c r="AN59" s="135"/>
      <c r="AO59" s="135"/>
      <c r="AP59" s="135"/>
      <c r="AQ59" s="453" t="s">
        <v>170</v>
      </c>
      <c r="AR59" s="454"/>
      <c r="AS59" s="454"/>
      <c r="AT59" s="455"/>
      <c r="AU59" s="414" t="s">
        <v>126</v>
      </c>
      <c r="AV59" s="414"/>
      <c r="AW59" s="414"/>
      <c r="AX59" s="456"/>
      <c r="AY59">
        <f>COUNTA($G$61)</f>
        <v>1</v>
      </c>
    </row>
    <row r="60" spans="1:51" ht="18.75" customHeight="1" x14ac:dyDescent="0.15">
      <c r="A60" s="406"/>
      <c r="B60" s="407"/>
      <c r="C60" s="407"/>
      <c r="D60" s="407"/>
      <c r="E60" s="407"/>
      <c r="F60" s="408"/>
      <c r="G60" s="416"/>
      <c r="H60" s="417"/>
      <c r="I60" s="417"/>
      <c r="J60" s="417"/>
      <c r="K60" s="417"/>
      <c r="L60" s="417"/>
      <c r="M60" s="417"/>
      <c r="N60" s="417"/>
      <c r="O60" s="418"/>
      <c r="P60" s="420"/>
      <c r="Q60" s="417"/>
      <c r="R60" s="417"/>
      <c r="S60" s="417"/>
      <c r="T60" s="417"/>
      <c r="U60" s="417"/>
      <c r="V60" s="417"/>
      <c r="W60" s="417"/>
      <c r="X60" s="418"/>
      <c r="Y60" s="424"/>
      <c r="Z60" s="425"/>
      <c r="AA60" s="426"/>
      <c r="AB60" s="430"/>
      <c r="AC60" s="431"/>
      <c r="AD60" s="432"/>
      <c r="AE60" s="135"/>
      <c r="AF60" s="135"/>
      <c r="AG60" s="135"/>
      <c r="AH60" s="135"/>
      <c r="AI60" s="135"/>
      <c r="AJ60" s="135"/>
      <c r="AK60" s="135"/>
      <c r="AL60" s="135"/>
      <c r="AM60" s="135"/>
      <c r="AN60" s="135"/>
      <c r="AO60" s="135"/>
      <c r="AP60" s="135"/>
      <c r="AQ60" s="457" t="s">
        <v>591</v>
      </c>
      <c r="AR60" s="458"/>
      <c r="AS60" s="459" t="s">
        <v>171</v>
      </c>
      <c r="AT60" s="460"/>
      <c r="AU60" s="461" t="s">
        <v>591</v>
      </c>
      <c r="AV60" s="461"/>
      <c r="AW60" s="417" t="s">
        <v>163</v>
      </c>
      <c r="AX60" s="462"/>
      <c r="AY60">
        <f t="shared" ref="AY60:AY65" si="1">$AY$59</f>
        <v>1</v>
      </c>
    </row>
    <row r="61" spans="1:51" ht="23.25" customHeight="1" x14ac:dyDescent="0.15">
      <c r="A61" s="409"/>
      <c r="B61" s="407"/>
      <c r="C61" s="407"/>
      <c r="D61" s="407"/>
      <c r="E61" s="407"/>
      <c r="F61" s="408"/>
      <c r="G61" s="387" t="s">
        <v>598</v>
      </c>
      <c r="H61" s="388"/>
      <c r="I61" s="388"/>
      <c r="J61" s="388"/>
      <c r="K61" s="388"/>
      <c r="L61" s="388"/>
      <c r="M61" s="388"/>
      <c r="N61" s="388"/>
      <c r="O61" s="389"/>
      <c r="P61" s="260" t="s">
        <v>599</v>
      </c>
      <c r="Q61" s="260"/>
      <c r="R61" s="260"/>
      <c r="S61" s="260"/>
      <c r="T61" s="260"/>
      <c r="U61" s="260"/>
      <c r="V61" s="260"/>
      <c r="W61" s="260"/>
      <c r="X61" s="396"/>
      <c r="Y61" s="95" t="s">
        <v>12</v>
      </c>
      <c r="Z61" s="96"/>
      <c r="AA61" s="97"/>
      <c r="AB61" s="98" t="s">
        <v>600</v>
      </c>
      <c r="AC61" s="98"/>
      <c r="AD61" s="98"/>
      <c r="AE61" s="99">
        <v>4</v>
      </c>
      <c r="AF61" s="100"/>
      <c r="AG61" s="100"/>
      <c r="AH61" s="100"/>
      <c r="AI61" s="99">
        <v>4</v>
      </c>
      <c r="AJ61" s="100"/>
      <c r="AK61" s="100"/>
      <c r="AL61" s="100"/>
      <c r="AM61" s="99">
        <v>4</v>
      </c>
      <c r="AN61" s="100"/>
      <c r="AO61" s="100"/>
      <c r="AP61" s="100"/>
      <c r="AQ61" s="369" t="s">
        <v>591</v>
      </c>
      <c r="AR61" s="370"/>
      <c r="AS61" s="370"/>
      <c r="AT61" s="371"/>
      <c r="AU61" s="100" t="s">
        <v>591</v>
      </c>
      <c r="AV61" s="100"/>
      <c r="AW61" s="100"/>
      <c r="AX61" s="372"/>
      <c r="AY61">
        <f t="shared" si="1"/>
        <v>1</v>
      </c>
    </row>
    <row r="62" spans="1:51" ht="23.25" customHeight="1" x14ac:dyDescent="0.15">
      <c r="A62" s="410"/>
      <c r="B62" s="411"/>
      <c r="C62" s="411"/>
      <c r="D62" s="411"/>
      <c r="E62" s="411"/>
      <c r="F62" s="412"/>
      <c r="G62" s="390"/>
      <c r="H62" s="391"/>
      <c r="I62" s="391"/>
      <c r="J62" s="391"/>
      <c r="K62" s="391"/>
      <c r="L62" s="391"/>
      <c r="M62" s="391"/>
      <c r="N62" s="391"/>
      <c r="O62" s="392"/>
      <c r="P62" s="298"/>
      <c r="Q62" s="298"/>
      <c r="R62" s="298"/>
      <c r="S62" s="298"/>
      <c r="T62" s="298"/>
      <c r="U62" s="298"/>
      <c r="V62" s="298"/>
      <c r="W62" s="298"/>
      <c r="X62" s="397"/>
      <c r="Y62" s="383" t="s">
        <v>51</v>
      </c>
      <c r="Z62" s="384"/>
      <c r="AA62" s="385"/>
      <c r="AB62" s="386" t="s">
        <v>235</v>
      </c>
      <c r="AC62" s="386"/>
      <c r="AD62" s="386"/>
      <c r="AE62" s="99" t="s">
        <v>591</v>
      </c>
      <c r="AF62" s="100"/>
      <c r="AG62" s="100"/>
      <c r="AH62" s="100"/>
      <c r="AI62" s="99" t="s">
        <v>591</v>
      </c>
      <c r="AJ62" s="100"/>
      <c r="AK62" s="100"/>
      <c r="AL62" s="100"/>
      <c r="AM62" s="99" t="s">
        <v>634</v>
      </c>
      <c r="AN62" s="100"/>
      <c r="AO62" s="100"/>
      <c r="AP62" s="100"/>
      <c r="AQ62" s="369" t="s">
        <v>591</v>
      </c>
      <c r="AR62" s="370"/>
      <c r="AS62" s="370"/>
      <c r="AT62" s="371"/>
      <c r="AU62" s="100" t="s">
        <v>591</v>
      </c>
      <c r="AV62" s="100"/>
      <c r="AW62" s="100"/>
      <c r="AX62" s="372"/>
      <c r="AY62">
        <f t="shared" si="1"/>
        <v>1</v>
      </c>
    </row>
    <row r="63" spans="1:51" ht="23.25" customHeight="1" x14ac:dyDescent="0.15">
      <c r="A63" s="409"/>
      <c r="B63" s="407"/>
      <c r="C63" s="407"/>
      <c r="D63" s="407"/>
      <c r="E63" s="407"/>
      <c r="F63" s="408"/>
      <c r="G63" s="393"/>
      <c r="H63" s="394"/>
      <c r="I63" s="394"/>
      <c r="J63" s="394"/>
      <c r="K63" s="394"/>
      <c r="L63" s="394"/>
      <c r="M63" s="394"/>
      <c r="N63" s="394"/>
      <c r="O63" s="395"/>
      <c r="P63" s="275"/>
      <c r="Q63" s="275"/>
      <c r="R63" s="275"/>
      <c r="S63" s="275"/>
      <c r="T63" s="275"/>
      <c r="U63" s="275"/>
      <c r="V63" s="275"/>
      <c r="W63" s="275"/>
      <c r="X63" s="398"/>
      <c r="Y63" s="383" t="s">
        <v>13</v>
      </c>
      <c r="Z63" s="384"/>
      <c r="AA63" s="385"/>
      <c r="AB63" s="452" t="s">
        <v>14</v>
      </c>
      <c r="AC63" s="452"/>
      <c r="AD63" s="452"/>
      <c r="AE63" s="99" t="s">
        <v>591</v>
      </c>
      <c r="AF63" s="100"/>
      <c r="AG63" s="100"/>
      <c r="AH63" s="100"/>
      <c r="AI63" s="99" t="s">
        <v>591</v>
      </c>
      <c r="AJ63" s="100"/>
      <c r="AK63" s="100"/>
      <c r="AL63" s="100"/>
      <c r="AM63" s="99" t="s">
        <v>634</v>
      </c>
      <c r="AN63" s="100"/>
      <c r="AO63" s="100"/>
      <c r="AP63" s="100"/>
      <c r="AQ63" s="369" t="s">
        <v>591</v>
      </c>
      <c r="AR63" s="370"/>
      <c r="AS63" s="370"/>
      <c r="AT63" s="371"/>
      <c r="AU63" s="100" t="s">
        <v>591</v>
      </c>
      <c r="AV63" s="100"/>
      <c r="AW63" s="100"/>
      <c r="AX63" s="372"/>
      <c r="AY63">
        <f t="shared" si="1"/>
        <v>1</v>
      </c>
    </row>
    <row r="64" spans="1:51" ht="23.25" customHeight="1" x14ac:dyDescent="0.15">
      <c r="A64" s="373" t="s">
        <v>244</v>
      </c>
      <c r="B64" s="374"/>
      <c r="C64" s="374"/>
      <c r="D64" s="374"/>
      <c r="E64" s="374"/>
      <c r="F64" s="289"/>
      <c r="G64" s="377" t="s">
        <v>635</v>
      </c>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8"/>
      <c r="AV64" s="378"/>
      <c r="AW64" s="378"/>
      <c r="AX64" s="379"/>
      <c r="AY64">
        <f t="shared" si="1"/>
        <v>1</v>
      </c>
    </row>
    <row r="65" spans="1:51" ht="23.25" customHeight="1" thickBot="1" x14ac:dyDescent="0.2">
      <c r="A65" s="375"/>
      <c r="B65" s="376"/>
      <c r="C65" s="376"/>
      <c r="D65" s="376"/>
      <c r="E65" s="376"/>
      <c r="F65" s="291"/>
      <c r="G65" s="380"/>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2"/>
      <c r="AY65">
        <f t="shared" si="1"/>
        <v>1</v>
      </c>
    </row>
    <row r="66" spans="1:51" ht="45" customHeight="1" x14ac:dyDescent="0.15">
      <c r="A66" s="277" t="s">
        <v>266</v>
      </c>
      <c r="B66" s="278"/>
      <c r="C66" s="281" t="s">
        <v>172</v>
      </c>
      <c r="D66" s="278"/>
      <c r="E66" s="283" t="s">
        <v>188</v>
      </c>
      <c r="F66" s="284"/>
      <c r="G66" s="285" t="s">
        <v>620</v>
      </c>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7"/>
    </row>
    <row r="67" spans="1:51" ht="32.25" customHeight="1" x14ac:dyDescent="0.15">
      <c r="A67" s="279"/>
      <c r="B67" s="280"/>
      <c r="C67" s="282"/>
      <c r="D67" s="280"/>
      <c r="E67" s="288" t="s">
        <v>187</v>
      </c>
      <c r="F67" s="289"/>
      <c r="G67" s="630" t="s">
        <v>621</v>
      </c>
      <c r="H67" s="260"/>
      <c r="I67" s="260"/>
      <c r="J67" s="260"/>
      <c r="K67" s="260"/>
      <c r="L67" s="260"/>
      <c r="M67" s="260"/>
      <c r="N67" s="260"/>
      <c r="O67" s="260"/>
      <c r="P67" s="260"/>
      <c r="Q67" s="260"/>
      <c r="R67" s="260"/>
      <c r="S67" s="260"/>
      <c r="T67" s="260"/>
      <c r="U67" s="260"/>
      <c r="V67" s="396"/>
      <c r="W67" s="353" t="s">
        <v>563</v>
      </c>
      <c r="X67" s="354"/>
      <c r="Y67" s="354"/>
      <c r="Z67" s="354"/>
      <c r="AA67" s="355"/>
      <c r="AB67" s="356" t="s">
        <v>631</v>
      </c>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8"/>
    </row>
    <row r="68" spans="1:51" ht="21" customHeight="1" x14ac:dyDescent="0.15">
      <c r="A68" s="279"/>
      <c r="B68" s="280"/>
      <c r="C68" s="282"/>
      <c r="D68" s="280"/>
      <c r="E68" s="290"/>
      <c r="F68" s="291"/>
      <c r="G68" s="631"/>
      <c r="H68" s="275"/>
      <c r="I68" s="275"/>
      <c r="J68" s="275"/>
      <c r="K68" s="275"/>
      <c r="L68" s="275"/>
      <c r="M68" s="275"/>
      <c r="N68" s="275"/>
      <c r="O68" s="275"/>
      <c r="P68" s="275"/>
      <c r="Q68" s="275"/>
      <c r="R68" s="275"/>
      <c r="S68" s="275"/>
      <c r="T68" s="275"/>
      <c r="U68" s="275"/>
      <c r="V68" s="398"/>
      <c r="W68" s="359" t="s">
        <v>564</v>
      </c>
      <c r="X68" s="360"/>
      <c r="Y68" s="360"/>
      <c r="Z68" s="360"/>
      <c r="AA68" s="361"/>
      <c r="AB68" s="356" t="s">
        <v>632</v>
      </c>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8"/>
    </row>
    <row r="69" spans="1:51" ht="34.5" customHeight="1" x14ac:dyDescent="0.15">
      <c r="A69" s="279"/>
      <c r="B69" s="280"/>
      <c r="C69" s="362" t="s">
        <v>575</v>
      </c>
      <c r="D69" s="363"/>
      <c r="E69" s="288" t="s">
        <v>262</v>
      </c>
      <c r="F69" s="289"/>
      <c r="G69" s="343" t="s">
        <v>175</v>
      </c>
      <c r="H69" s="344"/>
      <c r="I69" s="344"/>
      <c r="J69" s="366" t="s">
        <v>591</v>
      </c>
      <c r="K69" s="367"/>
      <c r="L69" s="367"/>
      <c r="M69" s="367"/>
      <c r="N69" s="367"/>
      <c r="O69" s="367"/>
      <c r="P69" s="367"/>
      <c r="Q69" s="367"/>
      <c r="R69" s="367"/>
      <c r="S69" s="367"/>
      <c r="T69" s="368"/>
      <c r="U69" s="341" t="s">
        <v>633</v>
      </c>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2"/>
      <c r="AY69" s="75"/>
    </row>
    <row r="70" spans="1:51" ht="34.5" customHeight="1" x14ac:dyDescent="0.15">
      <c r="A70" s="279"/>
      <c r="B70" s="280"/>
      <c r="C70" s="282"/>
      <c r="D70" s="280"/>
      <c r="E70" s="364"/>
      <c r="F70" s="365"/>
      <c r="G70" s="343" t="s">
        <v>576</v>
      </c>
      <c r="H70" s="344"/>
      <c r="I70" s="344"/>
      <c r="J70" s="344"/>
      <c r="K70" s="344"/>
      <c r="L70" s="344"/>
      <c r="M70" s="344"/>
      <c r="N70" s="344"/>
      <c r="O70" s="344"/>
      <c r="P70" s="344"/>
      <c r="Q70" s="344"/>
      <c r="R70" s="344"/>
      <c r="S70" s="344"/>
      <c r="T70" s="344"/>
      <c r="U70" s="340" t="s">
        <v>633</v>
      </c>
      <c r="V70" s="341"/>
      <c r="W70" s="341"/>
      <c r="X70" s="341"/>
      <c r="Y70" s="341"/>
      <c r="Z70" s="341"/>
      <c r="AA70" s="341"/>
      <c r="AB70" s="341"/>
      <c r="AC70" s="341"/>
      <c r="AD70" s="341"/>
      <c r="AE70" s="341"/>
      <c r="AF70" s="341"/>
      <c r="AG70" s="341"/>
      <c r="AH70" s="341"/>
      <c r="AI70" s="341"/>
      <c r="AJ70" s="341"/>
      <c r="AK70" s="341"/>
      <c r="AL70" s="341"/>
      <c r="AM70" s="341"/>
      <c r="AN70" s="341"/>
      <c r="AO70" s="341"/>
      <c r="AP70" s="341"/>
      <c r="AQ70" s="341"/>
      <c r="AR70" s="341"/>
      <c r="AS70" s="341"/>
      <c r="AT70" s="341"/>
      <c r="AU70" s="341"/>
      <c r="AV70" s="341"/>
      <c r="AW70" s="341"/>
      <c r="AX70" s="342"/>
      <c r="AY70" s="75"/>
    </row>
    <row r="71" spans="1:51" ht="34.5" customHeight="1" thickBot="1" x14ac:dyDescent="0.2">
      <c r="A71" s="279"/>
      <c r="B71" s="280"/>
      <c r="C71" s="282"/>
      <c r="D71" s="280"/>
      <c r="E71" s="290"/>
      <c r="F71" s="291"/>
      <c r="G71" s="343" t="s">
        <v>564</v>
      </c>
      <c r="H71" s="344"/>
      <c r="I71" s="344"/>
      <c r="J71" s="344"/>
      <c r="K71" s="344"/>
      <c r="L71" s="344"/>
      <c r="M71" s="344"/>
      <c r="N71" s="344"/>
      <c r="O71" s="344"/>
      <c r="P71" s="344"/>
      <c r="Q71" s="344"/>
      <c r="R71" s="344"/>
      <c r="S71" s="344"/>
      <c r="T71" s="344"/>
      <c r="U71" s="632" t="s">
        <v>633</v>
      </c>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7"/>
      <c r="AY71" s="75"/>
    </row>
    <row r="72" spans="1:51" ht="27" customHeight="1" x14ac:dyDescent="0.15">
      <c r="A72" s="345" t="s">
        <v>45</v>
      </c>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7"/>
    </row>
    <row r="73" spans="1:51" ht="27" customHeight="1" x14ac:dyDescent="0.15">
      <c r="A73" s="5"/>
      <c r="B73" s="6"/>
      <c r="C73" s="348" t="s">
        <v>30</v>
      </c>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50"/>
      <c r="AD73" s="349" t="s">
        <v>34</v>
      </c>
      <c r="AE73" s="349"/>
      <c r="AF73" s="349"/>
      <c r="AG73" s="351" t="s">
        <v>29</v>
      </c>
      <c r="AH73" s="349"/>
      <c r="AI73" s="349"/>
      <c r="AJ73" s="349"/>
      <c r="AK73" s="349"/>
      <c r="AL73" s="349"/>
      <c r="AM73" s="349"/>
      <c r="AN73" s="349"/>
      <c r="AO73" s="349"/>
      <c r="AP73" s="349"/>
      <c r="AQ73" s="349"/>
      <c r="AR73" s="349"/>
      <c r="AS73" s="349"/>
      <c r="AT73" s="349"/>
      <c r="AU73" s="349"/>
      <c r="AV73" s="349"/>
      <c r="AW73" s="349"/>
      <c r="AX73" s="352"/>
    </row>
    <row r="74" spans="1:51" ht="27" customHeight="1" x14ac:dyDescent="0.15">
      <c r="A74" s="315" t="s">
        <v>131</v>
      </c>
      <c r="B74" s="316"/>
      <c r="C74" s="321" t="s">
        <v>132</v>
      </c>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3"/>
      <c r="AD74" s="324" t="s">
        <v>618</v>
      </c>
      <c r="AE74" s="325"/>
      <c r="AF74" s="325"/>
      <c r="AG74" s="326" t="s">
        <v>665</v>
      </c>
      <c r="AH74" s="327"/>
      <c r="AI74" s="327"/>
      <c r="AJ74" s="327"/>
      <c r="AK74" s="327"/>
      <c r="AL74" s="327"/>
      <c r="AM74" s="327"/>
      <c r="AN74" s="327"/>
      <c r="AO74" s="327"/>
      <c r="AP74" s="327"/>
      <c r="AQ74" s="327"/>
      <c r="AR74" s="327"/>
      <c r="AS74" s="327"/>
      <c r="AT74" s="327"/>
      <c r="AU74" s="327"/>
      <c r="AV74" s="327"/>
      <c r="AW74" s="327"/>
      <c r="AX74" s="328"/>
    </row>
    <row r="75" spans="1:51" ht="27" customHeight="1" x14ac:dyDescent="0.15">
      <c r="A75" s="317"/>
      <c r="B75" s="318"/>
      <c r="C75" s="329" t="s">
        <v>35</v>
      </c>
      <c r="D75" s="330"/>
      <c r="E75" s="330"/>
      <c r="F75" s="330"/>
      <c r="G75" s="330"/>
      <c r="H75" s="330"/>
      <c r="I75" s="330"/>
      <c r="J75" s="330"/>
      <c r="K75" s="330"/>
      <c r="L75" s="330"/>
      <c r="M75" s="330"/>
      <c r="N75" s="330"/>
      <c r="O75" s="330"/>
      <c r="P75" s="330"/>
      <c r="Q75" s="330"/>
      <c r="R75" s="330"/>
      <c r="S75" s="330"/>
      <c r="T75" s="330"/>
      <c r="U75" s="330"/>
      <c r="V75" s="330"/>
      <c r="W75" s="330"/>
      <c r="X75" s="330"/>
      <c r="Y75" s="330"/>
      <c r="Z75" s="330"/>
      <c r="AA75" s="330"/>
      <c r="AB75" s="330"/>
      <c r="AC75" s="248"/>
      <c r="AD75" s="249" t="s">
        <v>618</v>
      </c>
      <c r="AE75" s="250"/>
      <c r="AF75" s="250"/>
      <c r="AG75" s="244" t="s">
        <v>666</v>
      </c>
      <c r="AH75" s="245"/>
      <c r="AI75" s="245"/>
      <c r="AJ75" s="245"/>
      <c r="AK75" s="245"/>
      <c r="AL75" s="245"/>
      <c r="AM75" s="245"/>
      <c r="AN75" s="245"/>
      <c r="AO75" s="245"/>
      <c r="AP75" s="245"/>
      <c r="AQ75" s="245"/>
      <c r="AR75" s="245"/>
      <c r="AS75" s="245"/>
      <c r="AT75" s="245"/>
      <c r="AU75" s="245"/>
      <c r="AV75" s="245"/>
      <c r="AW75" s="245"/>
      <c r="AX75" s="246"/>
    </row>
    <row r="76" spans="1:51" ht="27" customHeight="1" x14ac:dyDescent="0.15">
      <c r="A76" s="319"/>
      <c r="B76" s="320"/>
      <c r="C76" s="331" t="s">
        <v>133</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3"/>
      <c r="AD76" s="269" t="s">
        <v>618</v>
      </c>
      <c r="AE76" s="270"/>
      <c r="AF76" s="270"/>
      <c r="AG76" s="297" t="s">
        <v>667</v>
      </c>
      <c r="AH76" s="298"/>
      <c r="AI76" s="298"/>
      <c r="AJ76" s="298"/>
      <c r="AK76" s="298"/>
      <c r="AL76" s="298"/>
      <c r="AM76" s="298"/>
      <c r="AN76" s="298"/>
      <c r="AO76" s="298"/>
      <c r="AP76" s="298"/>
      <c r="AQ76" s="298"/>
      <c r="AR76" s="298"/>
      <c r="AS76" s="298"/>
      <c r="AT76" s="298"/>
      <c r="AU76" s="298"/>
      <c r="AV76" s="298"/>
      <c r="AW76" s="298"/>
      <c r="AX76" s="299"/>
    </row>
    <row r="77" spans="1:51" ht="42" customHeight="1" x14ac:dyDescent="0.15">
      <c r="A77" s="224" t="s">
        <v>37</v>
      </c>
      <c r="B77" s="292"/>
      <c r="C77" s="294" t="s">
        <v>39</v>
      </c>
      <c r="D77" s="25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6"/>
      <c r="AD77" s="256" t="s">
        <v>618</v>
      </c>
      <c r="AE77" s="257"/>
      <c r="AF77" s="257"/>
      <c r="AG77" s="259" t="s">
        <v>669</v>
      </c>
      <c r="AH77" s="260"/>
      <c r="AI77" s="260"/>
      <c r="AJ77" s="260"/>
      <c r="AK77" s="260"/>
      <c r="AL77" s="260"/>
      <c r="AM77" s="260"/>
      <c r="AN77" s="260"/>
      <c r="AO77" s="260"/>
      <c r="AP77" s="260"/>
      <c r="AQ77" s="260"/>
      <c r="AR77" s="260"/>
      <c r="AS77" s="260"/>
      <c r="AT77" s="260"/>
      <c r="AU77" s="260"/>
      <c r="AV77" s="260"/>
      <c r="AW77" s="260"/>
      <c r="AX77" s="261"/>
    </row>
    <row r="78" spans="1:51" ht="42" customHeight="1" x14ac:dyDescent="0.15">
      <c r="A78" s="226"/>
      <c r="B78" s="293"/>
      <c r="C78" s="300"/>
      <c r="D78" s="301"/>
      <c r="E78" s="304" t="s">
        <v>245</v>
      </c>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6"/>
      <c r="AD78" s="249" t="s">
        <v>668</v>
      </c>
      <c r="AE78" s="250"/>
      <c r="AF78" s="307"/>
      <c r="AG78" s="297"/>
      <c r="AH78" s="298"/>
      <c r="AI78" s="298"/>
      <c r="AJ78" s="298"/>
      <c r="AK78" s="298"/>
      <c r="AL78" s="298"/>
      <c r="AM78" s="298"/>
      <c r="AN78" s="298"/>
      <c r="AO78" s="298"/>
      <c r="AP78" s="298"/>
      <c r="AQ78" s="298"/>
      <c r="AR78" s="298"/>
      <c r="AS78" s="298"/>
      <c r="AT78" s="298"/>
      <c r="AU78" s="298"/>
      <c r="AV78" s="298"/>
      <c r="AW78" s="298"/>
      <c r="AX78" s="299"/>
    </row>
    <row r="79" spans="1:51" ht="42" customHeight="1" x14ac:dyDescent="0.15">
      <c r="A79" s="226"/>
      <c r="B79" s="293"/>
      <c r="C79" s="302"/>
      <c r="D79" s="303"/>
      <c r="E79" s="308" t="s">
        <v>208</v>
      </c>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10"/>
      <c r="AD79" s="311" t="s">
        <v>668</v>
      </c>
      <c r="AE79" s="312"/>
      <c r="AF79" s="312"/>
      <c r="AG79" s="297"/>
      <c r="AH79" s="298"/>
      <c r="AI79" s="298"/>
      <c r="AJ79" s="298"/>
      <c r="AK79" s="298"/>
      <c r="AL79" s="298"/>
      <c r="AM79" s="298"/>
      <c r="AN79" s="298"/>
      <c r="AO79" s="298"/>
      <c r="AP79" s="298"/>
      <c r="AQ79" s="298"/>
      <c r="AR79" s="298"/>
      <c r="AS79" s="298"/>
      <c r="AT79" s="298"/>
      <c r="AU79" s="298"/>
      <c r="AV79" s="298"/>
      <c r="AW79" s="298"/>
      <c r="AX79" s="299"/>
    </row>
    <row r="80" spans="1:51" ht="26.25" customHeight="1" x14ac:dyDescent="0.15">
      <c r="A80" s="226"/>
      <c r="B80" s="227"/>
      <c r="C80" s="313" t="s">
        <v>40</v>
      </c>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233" t="s">
        <v>618</v>
      </c>
      <c r="AE80" s="234"/>
      <c r="AF80" s="234"/>
      <c r="AG80" s="236" t="s">
        <v>670</v>
      </c>
      <c r="AH80" s="237"/>
      <c r="AI80" s="237"/>
      <c r="AJ80" s="237"/>
      <c r="AK80" s="237"/>
      <c r="AL80" s="237"/>
      <c r="AM80" s="237"/>
      <c r="AN80" s="237"/>
      <c r="AO80" s="237"/>
      <c r="AP80" s="237"/>
      <c r="AQ80" s="237"/>
      <c r="AR80" s="237"/>
      <c r="AS80" s="237"/>
      <c r="AT80" s="237"/>
      <c r="AU80" s="237"/>
      <c r="AV80" s="237"/>
      <c r="AW80" s="237"/>
      <c r="AX80" s="238"/>
    </row>
    <row r="81" spans="1:50" ht="26.25" customHeight="1" x14ac:dyDescent="0.15">
      <c r="A81" s="226"/>
      <c r="B81" s="227"/>
      <c r="C81" s="247" t="s">
        <v>134</v>
      </c>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9" t="s">
        <v>622</v>
      </c>
      <c r="AE81" s="250"/>
      <c r="AF81" s="250"/>
      <c r="AG81" s="244" t="s">
        <v>764</v>
      </c>
      <c r="AH81" s="245"/>
      <c r="AI81" s="245"/>
      <c r="AJ81" s="245"/>
      <c r="AK81" s="245"/>
      <c r="AL81" s="245"/>
      <c r="AM81" s="245"/>
      <c r="AN81" s="245"/>
      <c r="AO81" s="245"/>
      <c r="AP81" s="245"/>
      <c r="AQ81" s="245"/>
      <c r="AR81" s="245"/>
      <c r="AS81" s="245"/>
      <c r="AT81" s="245"/>
      <c r="AU81" s="245"/>
      <c r="AV81" s="245"/>
      <c r="AW81" s="245"/>
      <c r="AX81" s="246"/>
    </row>
    <row r="82" spans="1:50" ht="26.25" customHeight="1" x14ac:dyDescent="0.15">
      <c r="A82" s="226"/>
      <c r="B82" s="227"/>
      <c r="C82" s="247" t="s">
        <v>36</v>
      </c>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9" t="s">
        <v>618</v>
      </c>
      <c r="AE82" s="250"/>
      <c r="AF82" s="250"/>
      <c r="AG82" s="244" t="s">
        <v>671</v>
      </c>
      <c r="AH82" s="245"/>
      <c r="AI82" s="245"/>
      <c r="AJ82" s="245"/>
      <c r="AK82" s="245"/>
      <c r="AL82" s="245"/>
      <c r="AM82" s="245"/>
      <c r="AN82" s="245"/>
      <c r="AO82" s="245"/>
      <c r="AP82" s="245"/>
      <c r="AQ82" s="245"/>
      <c r="AR82" s="245"/>
      <c r="AS82" s="245"/>
      <c r="AT82" s="245"/>
      <c r="AU82" s="245"/>
      <c r="AV82" s="245"/>
      <c r="AW82" s="245"/>
      <c r="AX82" s="246"/>
    </row>
    <row r="83" spans="1:50" ht="26.25" customHeight="1" x14ac:dyDescent="0.15">
      <c r="A83" s="226"/>
      <c r="B83" s="227"/>
      <c r="C83" s="247" t="s">
        <v>41</v>
      </c>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68"/>
      <c r="AD83" s="249" t="s">
        <v>618</v>
      </c>
      <c r="AE83" s="250"/>
      <c r="AF83" s="250"/>
      <c r="AG83" s="244" t="s">
        <v>672</v>
      </c>
      <c r="AH83" s="245"/>
      <c r="AI83" s="245"/>
      <c r="AJ83" s="245"/>
      <c r="AK83" s="245"/>
      <c r="AL83" s="245"/>
      <c r="AM83" s="245"/>
      <c r="AN83" s="245"/>
      <c r="AO83" s="245"/>
      <c r="AP83" s="245"/>
      <c r="AQ83" s="245"/>
      <c r="AR83" s="245"/>
      <c r="AS83" s="245"/>
      <c r="AT83" s="245"/>
      <c r="AU83" s="245"/>
      <c r="AV83" s="245"/>
      <c r="AW83" s="245"/>
      <c r="AX83" s="246"/>
    </row>
    <row r="84" spans="1:50" ht="26.25" customHeight="1" x14ac:dyDescent="0.15">
      <c r="A84" s="226"/>
      <c r="B84" s="227"/>
      <c r="C84" s="247" t="s">
        <v>221</v>
      </c>
      <c r="D84" s="248"/>
      <c r="E84" s="248"/>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68"/>
      <c r="AD84" s="269" t="s">
        <v>622</v>
      </c>
      <c r="AE84" s="270"/>
      <c r="AF84" s="270"/>
      <c r="AG84" s="271" t="s">
        <v>673</v>
      </c>
      <c r="AH84" s="272"/>
      <c r="AI84" s="272"/>
      <c r="AJ84" s="272"/>
      <c r="AK84" s="272"/>
      <c r="AL84" s="272"/>
      <c r="AM84" s="272"/>
      <c r="AN84" s="272"/>
      <c r="AO84" s="272"/>
      <c r="AP84" s="272"/>
      <c r="AQ84" s="272"/>
      <c r="AR84" s="272"/>
      <c r="AS84" s="272"/>
      <c r="AT84" s="272"/>
      <c r="AU84" s="272"/>
      <c r="AV84" s="272"/>
      <c r="AW84" s="272"/>
      <c r="AX84" s="273"/>
    </row>
    <row r="85" spans="1:50" ht="26.25" customHeight="1" x14ac:dyDescent="0.15">
      <c r="A85" s="226"/>
      <c r="B85" s="227"/>
      <c r="C85" s="334" t="s">
        <v>222</v>
      </c>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6"/>
      <c r="AD85" s="249" t="s">
        <v>622</v>
      </c>
      <c r="AE85" s="250"/>
      <c r="AF85" s="307"/>
      <c r="AG85" s="244" t="s">
        <v>673</v>
      </c>
      <c r="AH85" s="245"/>
      <c r="AI85" s="245"/>
      <c r="AJ85" s="245"/>
      <c r="AK85" s="245"/>
      <c r="AL85" s="245"/>
      <c r="AM85" s="245"/>
      <c r="AN85" s="245"/>
      <c r="AO85" s="245"/>
      <c r="AP85" s="245"/>
      <c r="AQ85" s="245"/>
      <c r="AR85" s="245"/>
      <c r="AS85" s="245"/>
      <c r="AT85" s="245"/>
      <c r="AU85" s="245"/>
      <c r="AV85" s="245"/>
      <c r="AW85" s="245"/>
      <c r="AX85" s="246"/>
    </row>
    <row r="86" spans="1:50" ht="87" customHeight="1" x14ac:dyDescent="0.15">
      <c r="A86" s="228"/>
      <c r="B86" s="229"/>
      <c r="C86" s="337" t="s">
        <v>212</v>
      </c>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c r="AC86" s="339"/>
      <c r="AD86" s="262" t="s">
        <v>618</v>
      </c>
      <c r="AE86" s="263"/>
      <c r="AF86" s="264"/>
      <c r="AG86" s="265" t="s">
        <v>674</v>
      </c>
      <c r="AH86" s="266"/>
      <c r="AI86" s="266"/>
      <c r="AJ86" s="266"/>
      <c r="AK86" s="266"/>
      <c r="AL86" s="266"/>
      <c r="AM86" s="266"/>
      <c r="AN86" s="266"/>
      <c r="AO86" s="266"/>
      <c r="AP86" s="266"/>
      <c r="AQ86" s="266"/>
      <c r="AR86" s="266"/>
      <c r="AS86" s="266"/>
      <c r="AT86" s="266"/>
      <c r="AU86" s="266"/>
      <c r="AV86" s="266"/>
      <c r="AW86" s="266"/>
      <c r="AX86" s="267"/>
    </row>
    <row r="87" spans="1:50" ht="27" customHeight="1" x14ac:dyDescent="0.15">
      <c r="A87" s="224" t="s">
        <v>38</v>
      </c>
      <c r="B87" s="225"/>
      <c r="C87" s="230" t="s">
        <v>213</v>
      </c>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2"/>
      <c r="AD87" s="233" t="s">
        <v>618</v>
      </c>
      <c r="AE87" s="234"/>
      <c r="AF87" s="235"/>
      <c r="AG87" s="236" t="s">
        <v>675</v>
      </c>
      <c r="AH87" s="237"/>
      <c r="AI87" s="237"/>
      <c r="AJ87" s="237"/>
      <c r="AK87" s="237"/>
      <c r="AL87" s="237"/>
      <c r="AM87" s="237"/>
      <c r="AN87" s="237"/>
      <c r="AO87" s="237"/>
      <c r="AP87" s="237"/>
      <c r="AQ87" s="237"/>
      <c r="AR87" s="237"/>
      <c r="AS87" s="237"/>
      <c r="AT87" s="237"/>
      <c r="AU87" s="237"/>
      <c r="AV87" s="237"/>
      <c r="AW87" s="237"/>
      <c r="AX87" s="238"/>
    </row>
    <row r="88" spans="1:50" ht="102.75" customHeight="1" x14ac:dyDescent="0.15">
      <c r="A88" s="226"/>
      <c r="B88" s="227"/>
      <c r="C88" s="239" t="s">
        <v>43</v>
      </c>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1"/>
      <c r="AD88" s="242" t="s">
        <v>618</v>
      </c>
      <c r="AE88" s="243"/>
      <c r="AF88" s="243"/>
      <c r="AG88" s="244" t="s">
        <v>676</v>
      </c>
      <c r="AH88" s="245"/>
      <c r="AI88" s="245"/>
      <c r="AJ88" s="245"/>
      <c r="AK88" s="245"/>
      <c r="AL88" s="245"/>
      <c r="AM88" s="245"/>
      <c r="AN88" s="245"/>
      <c r="AO88" s="245"/>
      <c r="AP88" s="245"/>
      <c r="AQ88" s="245"/>
      <c r="AR88" s="245"/>
      <c r="AS88" s="245"/>
      <c r="AT88" s="245"/>
      <c r="AU88" s="245"/>
      <c r="AV88" s="245"/>
      <c r="AW88" s="245"/>
      <c r="AX88" s="246"/>
    </row>
    <row r="89" spans="1:50" ht="27" customHeight="1" x14ac:dyDescent="0.15">
      <c r="A89" s="226"/>
      <c r="B89" s="227"/>
      <c r="C89" s="247" t="s">
        <v>173</v>
      </c>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9" t="s">
        <v>618</v>
      </c>
      <c r="AE89" s="250"/>
      <c r="AF89" s="250"/>
      <c r="AG89" s="244" t="s">
        <v>677</v>
      </c>
      <c r="AH89" s="245"/>
      <c r="AI89" s="245"/>
      <c r="AJ89" s="245"/>
      <c r="AK89" s="245"/>
      <c r="AL89" s="245"/>
      <c r="AM89" s="245"/>
      <c r="AN89" s="245"/>
      <c r="AO89" s="245"/>
      <c r="AP89" s="245"/>
      <c r="AQ89" s="245"/>
      <c r="AR89" s="245"/>
      <c r="AS89" s="245"/>
      <c r="AT89" s="245"/>
      <c r="AU89" s="245"/>
      <c r="AV89" s="245"/>
      <c r="AW89" s="245"/>
      <c r="AX89" s="246"/>
    </row>
    <row r="90" spans="1:50" ht="27" customHeight="1" x14ac:dyDescent="0.15">
      <c r="A90" s="228"/>
      <c r="B90" s="229"/>
      <c r="C90" s="247" t="s">
        <v>42</v>
      </c>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9" t="s">
        <v>618</v>
      </c>
      <c r="AE90" s="250"/>
      <c r="AF90" s="250"/>
      <c r="AG90" s="274" t="s">
        <v>678</v>
      </c>
      <c r="AH90" s="275"/>
      <c r="AI90" s="275"/>
      <c r="AJ90" s="275"/>
      <c r="AK90" s="275"/>
      <c r="AL90" s="275"/>
      <c r="AM90" s="275"/>
      <c r="AN90" s="275"/>
      <c r="AO90" s="275"/>
      <c r="AP90" s="275"/>
      <c r="AQ90" s="275"/>
      <c r="AR90" s="275"/>
      <c r="AS90" s="275"/>
      <c r="AT90" s="275"/>
      <c r="AU90" s="275"/>
      <c r="AV90" s="275"/>
      <c r="AW90" s="275"/>
      <c r="AX90" s="276"/>
    </row>
    <row r="91" spans="1:50" ht="41.25" customHeight="1" x14ac:dyDescent="0.15">
      <c r="A91" s="251" t="s">
        <v>55</v>
      </c>
      <c r="B91" s="252"/>
      <c r="C91" s="253" t="s">
        <v>135</v>
      </c>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5"/>
      <c r="AD91" s="256" t="s">
        <v>622</v>
      </c>
      <c r="AE91" s="257"/>
      <c r="AF91" s="258"/>
      <c r="AG91" s="259" t="s">
        <v>623</v>
      </c>
      <c r="AH91" s="260"/>
      <c r="AI91" s="260"/>
      <c r="AJ91" s="260"/>
      <c r="AK91" s="260"/>
      <c r="AL91" s="260"/>
      <c r="AM91" s="260"/>
      <c r="AN91" s="260"/>
      <c r="AO91" s="260"/>
      <c r="AP91" s="260"/>
      <c r="AQ91" s="260"/>
      <c r="AR91" s="260"/>
      <c r="AS91" s="260"/>
      <c r="AT91" s="260"/>
      <c r="AU91" s="260"/>
      <c r="AV91" s="260"/>
      <c r="AW91" s="260"/>
      <c r="AX91" s="261"/>
    </row>
    <row r="92" spans="1:50" ht="67.5" customHeight="1" x14ac:dyDescent="0.15">
      <c r="A92" s="224" t="s">
        <v>46</v>
      </c>
      <c r="B92" s="700"/>
      <c r="C92" s="184" t="s">
        <v>50</v>
      </c>
      <c r="D92" s="541"/>
      <c r="E92" s="541"/>
      <c r="F92" s="542"/>
      <c r="G92" s="703" t="s">
        <v>663</v>
      </c>
      <c r="H92" s="703"/>
      <c r="I92" s="703"/>
      <c r="J92" s="703"/>
      <c r="K92" s="703"/>
      <c r="L92" s="703"/>
      <c r="M92" s="703"/>
      <c r="N92" s="703"/>
      <c r="O92" s="703"/>
      <c r="P92" s="703"/>
      <c r="Q92" s="703"/>
      <c r="R92" s="703"/>
      <c r="S92" s="703"/>
      <c r="T92" s="703"/>
      <c r="U92" s="703"/>
      <c r="V92" s="703"/>
      <c r="W92" s="703"/>
      <c r="X92" s="703"/>
      <c r="Y92" s="703"/>
      <c r="Z92" s="703"/>
      <c r="AA92" s="703"/>
      <c r="AB92" s="703"/>
      <c r="AC92" s="703"/>
      <c r="AD92" s="703"/>
      <c r="AE92" s="703"/>
      <c r="AF92" s="703"/>
      <c r="AG92" s="703"/>
      <c r="AH92" s="703"/>
      <c r="AI92" s="703"/>
      <c r="AJ92" s="703"/>
      <c r="AK92" s="703"/>
      <c r="AL92" s="703"/>
      <c r="AM92" s="703"/>
      <c r="AN92" s="703"/>
      <c r="AO92" s="703"/>
      <c r="AP92" s="703"/>
      <c r="AQ92" s="703"/>
      <c r="AR92" s="703"/>
      <c r="AS92" s="703"/>
      <c r="AT92" s="703"/>
      <c r="AU92" s="703"/>
      <c r="AV92" s="703"/>
      <c r="AW92" s="703"/>
      <c r="AX92" s="704"/>
    </row>
    <row r="93" spans="1:50" ht="67.5" customHeight="1" thickBot="1" x14ac:dyDescent="0.2">
      <c r="A93" s="701"/>
      <c r="B93" s="702"/>
      <c r="C93" s="705" t="s">
        <v>54</v>
      </c>
      <c r="D93" s="706"/>
      <c r="E93" s="706"/>
      <c r="F93" s="707"/>
      <c r="G93" s="708" t="s">
        <v>664</v>
      </c>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8"/>
      <c r="AG93" s="708"/>
      <c r="AH93" s="708"/>
      <c r="AI93" s="708"/>
      <c r="AJ93" s="708"/>
      <c r="AK93" s="708"/>
      <c r="AL93" s="708"/>
      <c r="AM93" s="708"/>
      <c r="AN93" s="708"/>
      <c r="AO93" s="708"/>
      <c r="AP93" s="708"/>
      <c r="AQ93" s="708"/>
      <c r="AR93" s="708"/>
      <c r="AS93" s="708"/>
      <c r="AT93" s="708"/>
      <c r="AU93" s="708"/>
      <c r="AV93" s="708"/>
      <c r="AW93" s="708"/>
      <c r="AX93" s="709"/>
    </row>
    <row r="94" spans="1:50" ht="24" customHeight="1" x14ac:dyDescent="0.15">
      <c r="A94" s="693" t="s">
        <v>31</v>
      </c>
      <c r="B94" s="694"/>
      <c r="C94" s="694"/>
      <c r="D94" s="694"/>
      <c r="E94" s="694"/>
      <c r="F94" s="694"/>
      <c r="G94" s="694"/>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4"/>
      <c r="AF94" s="694"/>
      <c r="AG94" s="694"/>
      <c r="AH94" s="694"/>
      <c r="AI94" s="694"/>
      <c r="AJ94" s="694"/>
      <c r="AK94" s="694"/>
      <c r="AL94" s="694"/>
      <c r="AM94" s="694"/>
      <c r="AN94" s="694"/>
      <c r="AO94" s="694"/>
      <c r="AP94" s="694"/>
      <c r="AQ94" s="694"/>
      <c r="AR94" s="694"/>
      <c r="AS94" s="694"/>
      <c r="AT94" s="694"/>
      <c r="AU94" s="694"/>
      <c r="AV94" s="694"/>
      <c r="AW94" s="694"/>
      <c r="AX94" s="695"/>
    </row>
    <row r="95" spans="1:50" ht="67.5" customHeight="1" thickBot="1" x14ac:dyDescent="0.2">
      <c r="A95" s="696" t="s">
        <v>662</v>
      </c>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1"/>
    </row>
    <row r="96" spans="1:50" ht="24.75" customHeight="1" x14ac:dyDescent="0.15">
      <c r="A96" s="697" t="s">
        <v>32</v>
      </c>
      <c r="B96" s="698"/>
      <c r="C96" s="698"/>
      <c r="D96" s="698"/>
      <c r="E96" s="698"/>
      <c r="F96" s="698"/>
      <c r="G96" s="698"/>
      <c r="H96" s="698"/>
      <c r="I96" s="698"/>
      <c r="J96" s="698"/>
      <c r="K96" s="698"/>
      <c r="L96" s="698"/>
      <c r="M96" s="698"/>
      <c r="N96" s="698"/>
      <c r="O96" s="698"/>
      <c r="P96" s="698"/>
      <c r="Q96" s="698"/>
      <c r="R96" s="698"/>
      <c r="S96" s="698"/>
      <c r="T96" s="698"/>
      <c r="U96" s="698"/>
      <c r="V96" s="698"/>
      <c r="W96" s="698"/>
      <c r="X96" s="698"/>
      <c r="Y96" s="698"/>
      <c r="Z96" s="698"/>
      <c r="AA96" s="698"/>
      <c r="AB96" s="698"/>
      <c r="AC96" s="698"/>
      <c r="AD96" s="698"/>
      <c r="AE96" s="698"/>
      <c r="AF96" s="698"/>
      <c r="AG96" s="698"/>
      <c r="AH96" s="698"/>
      <c r="AI96" s="698"/>
      <c r="AJ96" s="698"/>
      <c r="AK96" s="698"/>
      <c r="AL96" s="698"/>
      <c r="AM96" s="698"/>
      <c r="AN96" s="698"/>
      <c r="AO96" s="698"/>
      <c r="AP96" s="698"/>
      <c r="AQ96" s="698"/>
      <c r="AR96" s="698"/>
      <c r="AS96" s="698"/>
      <c r="AT96" s="698"/>
      <c r="AU96" s="698"/>
      <c r="AV96" s="698"/>
      <c r="AW96" s="698"/>
      <c r="AX96" s="699"/>
    </row>
    <row r="97" spans="1:52" ht="67.5" customHeight="1" thickBot="1" x14ac:dyDescent="0.2">
      <c r="A97" s="206" t="s">
        <v>130</v>
      </c>
      <c r="B97" s="207"/>
      <c r="C97" s="207"/>
      <c r="D97" s="207"/>
      <c r="E97" s="208"/>
      <c r="F97" s="209" t="s">
        <v>765</v>
      </c>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1"/>
    </row>
    <row r="98" spans="1:52" ht="24.75" customHeight="1" x14ac:dyDescent="0.15">
      <c r="A98" s="697" t="s">
        <v>44</v>
      </c>
      <c r="B98" s="698"/>
      <c r="C98" s="698"/>
      <c r="D98" s="698"/>
      <c r="E98" s="698"/>
      <c r="F98" s="698"/>
      <c r="G98" s="698"/>
      <c r="H98" s="698"/>
      <c r="I98" s="698"/>
      <c r="J98" s="698"/>
      <c r="K98" s="698"/>
      <c r="L98" s="698"/>
      <c r="M98" s="698"/>
      <c r="N98" s="698"/>
      <c r="O98" s="698"/>
      <c r="P98" s="698"/>
      <c r="Q98" s="698"/>
      <c r="R98" s="698"/>
      <c r="S98" s="698"/>
      <c r="T98" s="698"/>
      <c r="U98" s="698"/>
      <c r="V98" s="698"/>
      <c r="W98" s="698"/>
      <c r="X98" s="698"/>
      <c r="Y98" s="698"/>
      <c r="Z98" s="698"/>
      <c r="AA98" s="698"/>
      <c r="AB98" s="698"/>
      <c r="AC98" s="698"/>
      <c r="AD98" s="698"/>
      <c r="AE98" s="698"/>
      <c r="AF98" s="698"/>
      <c r="AG98" s="698"/>
      <c r="AH98" s="698"/>
      <c r="AI98" s="698"/>
      <c r="AJ98" s="698"/>
      <c r="AK98" s="698"/>
      <c r="AL98" s="698"/>
      <c r="AM98" s="698"/>
      <c r="AN98" s="698"/>
      <c r="AO98" s="698"/>
      <c r="AP98" s="698"/>
      <c r="AQ98" s="698"/>
      <c r="AR98" s="698"/>
      <c r="AS98" s="698"/>
      <c r="AT98" s="698"/>
      <c r="AU98" s="698"/>
      <c r="AV98" s="698"/>
      <c r="AW98" s="698"/>
      <c r="AX98" s="699"/>
    </row>
    <row r="99" spans="1:52" ht="66" customHeight="1" thickBot="1" x14ac:dyDescent="0.2">
      <c r="A99" s="206" t="s">
        <v>130</v>
      </c>
      <c r="B99" s="207"/>
      <c r="C99" s="207"/>
      <c r="D99" s="207"/>
      <c r="E99" s="208"/>
      <c r="F99" s="209" t="s">
        <v>768</v>
      </c>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1"/>
    </row>
    <row r="100" spans="1:52" ht="24.75" customHeight="1" x14ac:dyDescent="0.15">
      <c r="A100" s="212" t="s">
        <v>33</v>
      </c>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4"/>
    </row>
    <row r="101" spans="1:52" ht="67.5" customHeight="1" thickBot="1" x14ac:dyDescent="0.2">
      <c r="A101" s="215" t="s">
        <v>624</v>
      </c>
      <c r="B101" s="216"/>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7"/>
    </row>
    <row r="102" spans="1:52" ht="24.75" customHeight="1" x14ac:dyDescent="0.15">
      <c r="A102" s="218" t="s">
        <v>224</v>
      </c>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20"/>
      <c r="AZ102" s="10"/>
    </row>
    <row r="103" spans="1:52" ht="24.75" customHeight="1" x14ac:dyDescent="0.15">
      <c r="A103" s="221" t="s">
        <v>260</v>
      </c>
      <c r="B103" s="222"/>
      <c r="C103" s="222"/>
      <c r="D103" s="223"/>
      <c r="E103" s="202" t="s">
        <v>610</v>
      </c>
      <c r="F103" s="203"/>
      <c r="G103" s="203"/>
      <c r="H103" s="203"/>
      <c r="I103" s="203"/>
      <c r="J103" s="203"/>
      <c r="K103" s="203"/>
      <c r="L103" s="203"/>
      <c r="M103" s="203"/>
      <c r="N103" s="203"/>
      <c r="O103" s="203"/>
      <c r="P103" s="204"/>
      <c r="Q103" s="202"/>
      <c r="R103" s="203"/>
      <c r="S103" s="203"/>
      <c r="T103" s="203"/>
      <c r="U103" s="203"/>
      <c r="V103" s="203"/>
      <c r="W103" s="203"/>
      <c r="X103" s="203"/>
      <c r="Y103" s="203"/>
      <c r="Z103" s="203"/>
      <c r="AA103" s="203"/>
      <c r="AB103" s="204"/>
      <c r="AC103" s="202"/>
      <c r="AD103" s="203"/>
      <c r="AE103" s="203"/>
      <c r="AF103" s="203"/>
      <c r="AG103" s="203"/>
      <c r="AH103" s="203"/>
      <c r="AI103" s="203"/>
      <c r="AJ103" s="203"/>
      <c r="AK103" s="203"/>
      <c r="AL103" s="203"/>
      <c r="AM103" s="203"/>
      <c r="AN103" s="204"/>
      <c r="AO103" s="202"/>
      <c r="AP103" s="203"/>
      <c r="AQ103" s="203"/>
      <c r="AR103" s="203"/>
      <c r="AS103" s="203"/>
      <c r="AT103" s="203"/>
      <c r="AU103" s="203"/>
      <c r="AV103" s="203"/>
      <c r="AW103" s="203"/>
      <c r="AX103" s="205"/>
      <c r="AY103" s="79"/>
    </row>
    <row r="104" spans="1:52" ht="24.75" customHeight="1" x14ac:dyDescent="0.15">
      <c r="A104" s="134" t="s">
        <v>259</v>
      </c>
      <c r="B104" s="134"/>
      <c r="C104" s="134"/>
      <c r="D104" s="134"/>
      <c r="E104" s="202" t="s">
        <v>611</v>
      </c>
      <c r="F104" s="203"/>
      <c r="G104" s="203"/>
      <c r="H104" s="203"/>
      <c r="I104" s="203"/>
      <c r="J104" s="203"/>
      <c r="K104" s="203"/>
      <c r="L104" s="203"/>
      <c r="M104" s="203"/>
      <c r="N104" s="203"/>
      <c r="O104" s="203"/>
      <c r="P104" s="204"/>
      <c r="Q104" s="202"/>
      <c r="R104" s="203"/>
      <c r="S104" s="203"/>
      <c r="T104" s="203"/>
      <c r="U104" s="203"/>
      <c r="V104" s="203"/>
      <c r="W104" s="203"/>
      <c r="X104" s="203"/>
      <c r="Y104" s="203"/>
      <c r="Z104" s="203"/>
      <c r="AA104" s="203"/>
      <c r="AB104" s="204"/>
      <c r="AC104" s="202"/>
      <c r="AD104" s="203"/>
      <c r="AE104" s="203"/>
      <c r="AF104" s="203"/>
      <c r="AG104" s="203"/>
      <c r="AH104" s="203"/>
      <c r="AI104" s="203"/>
      <c r="AJ104" s="203"/>
      <c r="AK104" s="203"/>
      <c r="AL104" s="203"/>
      <c r="AM104" s="203"/>
      <c r="AN104" s="204"/>
      <c r="AO104" s="202"/>
      <c r="AP104" s="203"/>
      <c r="AQ104" s="203"/>
      <c r="AR104" s="203"/>
      <c r="AS104" s="203"/>
      <c r="AT104" s="203"/>
      <c r="AU104" s="203"/>
      <c r="AV104" s="203"/>
      <c r="AW104" s="203"/>
      <c r="AX104" s="205"/>
    </row>
    <row r="105" spans="1:52" ht="24.75" customHeight="1" x14ac:dyDescent="0.15">
      <c r="A105" s="134" t="s">
        <v>258</v>
      </c>
      <c r="B105" s="134"/>
      <c r="C105" s="134"/>
      <c r="D105" s="134"/>
      <c r="E105" s="202" t="s">
        <v>612</v>
      </c>
      <c r="F105" s="203"/>
      <c r="G105" s="203"/>
      <c r="H105" s="203"/>
      <c r="I105" s="203"/>
      <c r="J105" s="203"/>
      <c r="K105" s="203"/>
      <c r="L105" s="203"/>
      <c r="M105" s="203"/>
      <c r="N105" s="203"/>
      <c r="O105" s="203"/>
      <c r="P105" s="204"/>
      <c r="Q105" s="202"/>
      <c r="R105" s="203"/>
      <c r="S105" s="203"/>
      <c r="T105" s="203"/>
      <c r="U105" s="203"/>
      <c r="V105" s="203"/>
      <c r="W105" s="203"/>
      <c r="X105" s="203"/>
      <c r="Y105" s="203"/>
      <c r="Z105" s="203"/>
      <c r="AA105" s="203"/>
      <c r="AB105" s="204"/>
      <c r="AC105" s="202"/>
      <c r="AD105" s="203"/>
      <c r="AE105" s="203"/>
      <c r="AF105" s="203"/>
      <c r="AG105" s="203"/>
      <c r="AH105" s="203"/>
      <c r="AI105" s="203"/>
      <c r="AJ105" s="203"/>
      <c r="AK105" s="203"/>
      <c r="AL105" s="203"/>
      <c r="AM105" s="203"/>
      <c r="AN105" s="204"/>
      <c r="AO105" s="202"/>
      <c r="AP105" s="203"/>
      <c r="AQ105" s="203"/>
      <c r="AR105" s="203"/>
      <c r="AS105" s="203"/>
      <c r="AT105" s="203"/>
      <c r="AU105" s="203"/>
      <c r="AV105" s="203"/>
      <c r="AW105" s="203"/>
      <c r="AX105" s="205"/>
    </row>
    <row r="106" spans="1:52" ht="24.75" customHeight="1" x14ac:dyDescent="0.15">
      <c r="A106" s="134" t="s">
        <v>257</v>
      </c>
      <c r="B106" s="134"/>
      <c r="C106" s="134"/>
      <c r="D106" s="134"/>
      <c r="E106" s="202" t="s">
        <v>613</v>
      </c>
      <c r="F106" s="203"/>
      <c r="G106" s="203"/>
      <c r="H106" s="203"/>
      <c r="I106" s="203"/>
      <c r="J106" s="203"/>
      <c r="K106" s="203"/>
      <c r="L106" s="203"/>
      <c r="M106" s="203"/>
      <c r="N106" s="203"/>
      <c r="O106" s="203"/>
      <c r="P106" s="204"/>
      <c r="Q106" s="202"/>
      <c r="R106" s="203"/>
      <c r="S106" s="203"/>
      <c r="T106" s="203"/>
      <c r="U106" s="203"/>
      <c r="V106" s="203"/>
      <c r="W106" s="203"/>
      <c r="X106" s="203"/>
      <c r="Y106" s="203"/>
      <c r="Z106" s="203"/>
      <c r="AA106" s="203"/>
      <c r="AB106" s="204"/>
      <c r="AC106" s="202"/>
      <c r="AD106" s="203"/>
      <c r="AE106" s="203"/>
      <c r="AF106" s="203"/>
      <c r="AG106" s="203"/>
      <c r="AH106" s="203"/>
      <c r="AI106" s="203"/>
      <c r="AJ106" s="203"/>
      <c r="AK106" s="203"/>
      <c r="AL106" s="203"/>
      <c r="AM106" s="203"/>
      <c r="AN106" s="204"/>
      <c r="AO106" s="202"/>
      <c r="AP106" s="203"/>
      <c r="AQ106" s="203"/>
      <c r="AR106" s="203"/>
      <c r="AS106" s="203"/>
      <c r="AT106" s="203"/>
      <c r="AU106" s="203"/>
      <c r="AV106" s="203"/>
      <c r="AW106" s="203"/>
      <c r="AX106" s="205"/>
    </row>
    <row r="107" spans="1:52" ht="24.75" customHeight="1" x14ac:dyDescent="0.15">
      <c r="A107" s="134" t="s">
        <v>256</v>
      </c>
      <c r="B107" s="134"/>
      <c r="C107" s="134"/>
      <c r="D107" s="134"/>
      <c r="E107" s="202" t="s">
        <v>614</v>
      </c>
      <c r="F107" s="203"/>
      <c r="G107" s="203"/>
      <c r="H107" s="203"/>
      <c r="I107" s="203"/>
      <c r="J107" s="203"/>
      <c r="K107" s="203"/>
      <c r="L107" s="203"/>
      <c r="M107" s="203"/>
      <c r="N107" s="203"/>
      <c r="O107" s="203"/>
      <c r="P107" s="204"/>
      <c r="Q107" s="202"/>
      <c r="R107" s="203"/>
      <c r="S107" s="203"/>
      <c r="T107" s="203"/>
      <c r="U107" s="203"/>
      <c r="V107" s="203"/>
      <c r="W107" s="203"/>
      <c r="X107" s="203"/>
      <c r="Y107" s="203"/>
      <c r="Z107" s="203"/>
      <c r="AA107" s="203"/>
      <c r="AB107" s="204"/>
      <c r="AC107" s="202"/>
      <c r="AD107" s="203"/>
      <c r="AE107" s="203"/>
      <c r="AF107" s="203"/>
      <c r="AG107" s="203"/>
      <c r="AH107" s="203"/>
      <c r="AI107" s="203"/>
      <c r="AJ107" s="203"/>
      <c r="AK107" s="203"/>
      <c r="AL107" s="203"/>
      <c r="AM107" s="203"/>
      <c r="AN107" s="204"/>
      <c r="AO107" s="202"/>
      <c r="AP107" s="203"/>
      <c r="AQ107" s="203"/>
      <c r="AR107" s="203"/>
      <c r="AS107" s="203"/>
      <c r="AT107" s="203"/>
      <c r="AU107" s="203"/>
      <c r="AV107" s="203"/>
      <c r="AW107" s="203"/>
      <c r="AX107" s="205"/>
    </row>
    <row r="108" spans="1:52" ht="24.75" customHeight="1" x14ac:dyDescent="0.15">
      <c r="A108" s="134" t="s">
        <v>255</v>
      </c>
      <c r="B108" s="134"/>
      <c r="C108" s="134"/>
      <c r="D108" s="134"/>
      <c r="E108" s="202" t="s">
        <v>615</v>
      </c>
      <c r="F108" s="203"/>
      <c r="G108" s="203"/>
      <c r="H108" s="203"/>
      <c r="I108" s="203"/>
      <c r="J108" s="203"/>
      <c r="K108" s="203"/>
      <c r="L108" s="203"/>
      <c r="M108" s="203"/>
      <c r="N108" s="203"/>
      <c r="O108" s="203"/>
      <c r="P108" s="204"/>
      <c r="Q108" s="202"/>
      <c r="R108" s="203"/>
      <c r="S108" s="203"/>
      <c r="T108" s="203"/>
      <c r="U108" s="203"/>
      <c r="V108" s="203"/>
      <c r="W108" s="203"/>
      <c r="X108" s="203"/>
      <c r="Y108" s="203"/>
      <c r="Z108" s="203"/>
      <c r="AA108" s="203"/>
      <c r="AB108" s="204"/>
      <c r="AC108" s="202"/>
      <c r="AD108" s="203"/>
      <c r="AE108" s="203"/>
      <c r="AF108" s="203"/>
      <c r="AG108" s="203"/>
      <c r="AH108" s="203"/>
      <c r="AI108" s="203"/>
      <c r="AJ108" s="203"/>
      <c r="AK108" s="203"/>
      <c r="AL108" s="203"/>
      <c r="AM108" s="203"/>
      <c r="AN108" s="204"/>
      <c r="AO108" s="202"/>
      <c r="AP108" s="203"/>
      <c r="AQ108" s="203"/>
      <c r="AR108" s="203"/>
      <c r="AS108" s="203"/>
      <c r="AT108" s="203"/>
      <c r="AU108" s="203"/>
      <c r="AV108" s="203"/>
      <c r="AW108" s="203"/>
      <c r="AX108" s="205"/>
    </row>
    <row r="109" spans="1:52" ht="24.75" customHeight="1" x14ac:dyDescent="0.15">
      <c r="A109" s="134" t="s">
        <v>254</v>
      </c>
      <c r="B109" s="134"/>
      <c r="C109" s="134"/>
      <c r="D109" s="134"/>
      <c r="E109" s="202" t="s">
        <v>616</v>
      </c>
      <c r="F109" s="203"/>
      <c r="G109" s="203"/>
      <c r="H109" s="203"/>
      <c r="I109" s="203"/>
      <c r="J109" s="203"/>
      <c r="K109" s="203"/>
      <c r="L109" s="203"/>
      <c r="M109" s="203"/>
      <c r="N109" s="203"/>
      <c r="O109" s="203"/>
      <c r="P109" s="204"/>
      <c r="Q109" s="202"/>
      <c r="R109" s="203"/>
      <c r="S109" s="203"/>
      <c r="T109" s="203"/>
      <c r="U109" s="203"/>
      <c r="V109" s="203"/>
      <c r="W109" s="203"/>
      <c r="X109" s="203"/>
      <c r="Y109" s="203"/>
      <c r="Z109" s="203"/>
      <c r="AA109" s="203"/>
      <c r="AB109" s="204"/>
      <c r="AC109" s="202"/>
      <c r="AD109" s="203"/>
      <c r="AE109" s="203"/>
      <c r="AF109" s="203"/>
      <c r="AG109" s="203"/>
      <c r="AH109" s="203"/>
      <c r="AI109" s="203"/>
      <c r="AJ109" s="203"/>
      <c r="AK109" s="203"/>
      <c r="AL109" s="203"/>
      <c r="AM109" s="203"/>
      <c r="AN109" s="204"/>
      <c r="AO109" s="202"/>
      <c r="AP109" s="203"/>
      <c r="AQ109" s="203"/>
      <c r="AR109" s="203"/>
      <c r="AS109" s="203"/>
      <c r="AT109" s="203"/>
      <c r="AU109" s="203"/>
      <c r="AV109" s="203"/>
      <c r="AW109" s="203"/>
      <c r="AX109" s="205"/>
    </row>
    <row r="110" spans="1:52" ht="24.75" customHeight="1" x14ac:dyDescent="0.15">
      <c r="A110" s="134" t="s">
        <v>253</v>
      </c>
      <c r="B110" s="134"/>
      <c r="C110" s="134"/>
      <c r="D110" s="134"/>
      <c r="E110" s="202" t="s">
        <v>617</v>
      </c>
      <c r="F110" s="203"/>
      <c r="G110" s="203"/>
      <c r="H110" s="203"/>
      <c r="I110" s="203"/>
      <c r="J110" s="203"/>
      <c r="K110" s="203"/>
      <c r="L110" s="203"/>
      <c r="M110" s="203"/>
      <c r="N110" s="203"/>
      <c r="O110" s="203"/>
      <c r="P110" s="204"/>
      <c r="Q110" s="202"/>
      <c r="R110" s="203"/>
      <c r="S110" s="203"/>
      <c r="T110" s="203"/>
      <c r="U110" s="203"/>
      <c r="V110" s="203"/>
      <c r="W110" s="203"/>
      <c r="X110" s="203"/>
      <c r="Y110" s="203"/>
      <c r="Z110" s="203"/>
      <c r="AA110" s="203"/>
      <c r="AB110" s="204"/>
      <c r="AC110" s="202"/>
      <c r="AD110" s="203"/>
      <c r="AE110" s="203"/>
      <c r="AF110" s="203"/>
      <c r="AG110" s="203"/>
      <c r="AH110" s="203"/>
      <c r="AI110" s="203"/>
      <c r="AJ110" s="203"/>
      <c r="AK110" s="203"/>
      <c r="AL110" s="203"/>
      <c r="AM110" s="203"/>
      <c r="AN110" s="204"/>
      <c r="AO110" s="202"/>
      <c r="AP110" s="203"/>
      <c r="AQ110" s="203"/>
      <c r="AR110" s="203"/>
      <c r="AS110" s="203"/>
      <c r="AT110" s="203"/>
      <c r="AU110" s="203"/>
      <c r="AV110" s="203"/>
      <c r="AW110" s="203"/>
      <c r="AX110" s="205"/>
    </row>
    <row r="111" spans="1:52" ht="24.75" customHeight="1" x14ac:dyDescent="0.15">
      <c r="A111" s="134" t="s">
        <v>399</v>
      </c>
      <c r="B111" s="134"/>
      <c r="C111" s="134"/>
      <c r="D111" s="134"/>
      <c r="E111" s="91" t="s">
        <v>582</v>
      </c>
      <c r="F111" s="90"/>
      <c r="G111" s="90"/>
      <c r="H111" s="82" t="str">
        <f>IF(E111="","","-")</f>
        <v>-</v>
      </c>
      <c r="I111" s="90"/>
      <c r="J111" s="90"/>
      <c r="K111" s="82" t="str">
        <f>IF(I111="","","-")</f>
        <v/>
      </c>
      <c r="L111" s="92">
        <v>80</v>
      </c>
      <c r="M111" s="92"/>
      <c r="N111" s="82" t="str">
        <f>IF(O111="","","-")</f>
        <v/>
      </c>
      <c r="O111" s="93"/>
      <c r="P111" s="94"/>
      <c r="Q111" s="91"/>
      <c r="R111" s="90"/>
      <c r="S111" s="90"/>
      <c r="T111" s="82" t="str">
        <f>IF(Q111="","","-")</f>
        <v/>
      </c>
      <c r="U111" s="90"/>
      <c r="V111" s="90"/>
      <c r="W111" s="82" t="str">
        <f>IF(U111="","","-")</f>
        <v/>
      </c>
      <c r="X111" s="92"/>
      <c r="Y111" s="92"/>
      <c r="Z111" s="82" t="str">
        <f>IF(AA111="","","-")</f>
        <v/>
      </c>
      <c r="AA111" s="93"/>
      <c r="AB111" s="94"/>
      <c r="AC111" s="91"/>
      <c r="AD111" s="90"/>
      <c r="AE111" s="90"/>
      <c r="AF111" s="82" t="str">
        <f>IF(AC111="","","-")</f>
        <v/>
      </c>
      <c r="AG111" s="90"/>
      <c r="AH111" s="90"/>
      <c r="AI111" s="82" t="str">
        <f>IF(AG111="","","-")</f>
        <v/>
      </c>
      <c r="AJ111" s="92"/>
      <c r="AK111" s="92"/>
      <c r="AL111" s="82" t="str">
        <f>IF(AM111="","","-")</f>
        <v/>
      </c>
      <c r="AM111" s="93"/>
      <c r="AN111" s="94"/>
      <c r="AO111" s="91"/>
      <c r="AP111" s="90"/>
      <c r="AQ111" s="82" t="str">
        <f>IF(AO111="","","-")</f>
        <v/>
      </c>
      <c r="AR111" s="90"/>
      <c r="AS111" s="90"/>
      <c r="AT111" s="82" t="str">
        <f>IF(AR111="","","-")</f>
        <v/>
      </c>
      <c r="AU111" s="92"/>
      <c r="AV111" s="92"/>
      <c r="AW111" s="82" t="str">
        <f>IF(AX111="","","-")</f>
        <v/>
      </c>
      <c r="AX111" s="85"/>
    </row>
    <row r="112" spans="1:52" ht="24.75" customHeight="1" x14ac:dyDescent="0.15">
      <c r="A112" s="134" t="s">
        <v>572</v>
      </c>
      <c r="B112" s="134"/>
      <c r="C112" s="134"/>
      <c r="D112" s="134"/>
      <c r="E112" s="91" t="s">
        <v>582</v>
      </c>
      <c r="F112" s="90"/>
      <c r="G112" s="90"/>
      <c r="H112" s="82"/>
      <c r="I112" s="90"/>
      <c r="J112" s="90"/>
      <c r="K112" s="82"/>
      <c r="L112" s="92">
        <v>79</v>
      </c>
      <c r="M112" s="92"/>
      <c r="N112" s="82" t="str">
        <f>IF(O112="","","-")</f>
        <v/>
      </c>
      <c r="O112" s="93"/>
      <c r="P112" s="94"/>
      <c r="Q112" s="91"/>
      <c r="R112" s="90"/>
      <c r="S112" s="90"/>
      <c r="T112" s="82" t="str">
        <f>IF(Q112="","","-")</f>
        <v/>
      </c>
      <c r="U112" s="90"/>
      <c r="V112" s="90"/>
      <c r="W112" s="82" t="str">
        <f>IF(U112="","","-")</f>
        <v/>
      </c>
      <c r="X112" s="92"/>
      <c r="Y112" s="92"/>
      <c r="Z112" s="82" t="str">
        <f>IF(AA112="","","-")</f>
        <v/>
      </c>
      <c r="AA112" s="93"/>
      <c r="AB112" s="94"/>
      <c r="AC112" s="91"/>
      <c r="AD112" s="90"/>
      <c r="AE112" s="90"/>
      <c r="AF112" s="82" t="str">
        <f>IF(AC112="","","-")</f>
        <v/>
      </c>
      <c r="AG112" s="90"/>
      <c r="AH112" s="90"/>
      <c r="AI112" s="82" t="str">
        <f>IF(AG112="","","-")</f>
        <v/>
      </c>
      <c r="AJ112" s="92"/>
      <c r="AK112" s="92"/>
      <c r="AL112" s="82" t="str">
        <f>IF(AM112="","","-")</f>
        <v/>
      </c>
      <c r="AM112" s="93"/>
      <c r="AN112" s="94"/>
      <c r="AO112" s="91"/>
      <c r="AP112" s="90"/>
      <c r="AQ112" s="82" t="str">
        <f>IF(AO112="","","-")</f>
        <v/>
      </c>
      <c r="AR112" s="90"/>
      <c r="AS112" s="90"/>
      <c r="AT112" s="82" t="str">
        <f>IF(AR112="","","-")</f>
        <v/>
      </c>
      <c r="AU112" s="92"/>
      <c r="AV112" s="92"/>
      <c r="AW112" s="82" t="str">
        <f>IF(AX112="","","-")</f>
        <v/>
      </c>
      <c r="AX112" s="85"/>
    </row>
    <row r="113" spans="1:50" ht="24.75" customHeight="1" x14ac:dyDescent="0.15">
      <c r="A113" s="134" t="s">
        <v>367</v>
      </c>
      <c r="B113" s="134"/>
      <c r="C113" s="134"/>
      <c r="D113" s="134"/>
      <c r="E113" s="88">
        <v>2021</v>
      </c>
      <c r="F113" s="89"/>
      <c r="G113" s="90" t="s">
        <v>619</v>
      </c>
      <c r="H113" s="90"/>
      <c r="I113" s="90"/>
      <c r="J113" s="89">
        <v>20</v>
      </c>
      <c r="K113" s="89"/>
      <c r="L113" s="92">
        <v>90</v>
      </c>
      <c r="M113" s="92"/>
      <c r="N113" s="92"/>
      <c r="O113" s="89"/>
      <c r="P113" s="89"/>
      <c r="Q113" s="88"/>
      <c r="R113" s="89"/>
      <c r="S113" s="90"/>
      <c r="T113" s="90"/>
      <c r="U113" s="90"/>
      <c r="V113" s="89"/>
      <c r="W113" s="89"/>
      <c r="X113" s="92"/>
      <c r="Y113" s="92"/>
      <c r="Z113" s="92"/>
      <c r="AA113" s="89"/>
      <c r="AB113" s="192"/>
      <c r="AC113" s="88"/>
      <c r="AD113" s="89"/>
      <c r="AE113" s="90"/>
      <c r="AF113" s="90"/>
      <c r="AG113" s="90"/>
      <c r="AH113" s="89"/>
      <c r="AI113" s="89"/>
      <c r="AJ113" s="92"/>
      <c r="AK113" s="92"/>
      <c r="AL113" s="92"/>
      <c r="AM113" s="89"/>
      <c r="AN113" s="192"/>
      <c r="AO113" s="88"/>
      <c r="AP113" s="89"/>
      <c r="AQ113" s="90"/>
      <c r="AR113" s="90"/>
      <c r="AS113" s="90"/>
      <c r="AT113" s="89"/>
      <c r="AU113" s="89"/>
      <c r="AV113" s="92"/>
      <c r="AW113" s="92"/>
      <c r="AX113" s="85"/>
    </row>
    <row r="114" spans="1:50" ht="28.35" customHeight="1" x14ac:dyDescent="0.15">
      <c r="A114" s="193" t="s">
        <v>247</v>
      </c>
      <c r="B114" s="194"/>
      <c r="C114" s="194"/>
      <c r="D114" s="194"/>
      <c r="E114" s="194"/>
      <c r="F114" s="195"/>
      <c r="G114" s="69" t="s">
        <v>574</v>
      </c>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40"/>
    </row>
    <row r="115" spans="1:50" ht="28.35" customHeight="1" x14ac:dyDescent="0.15">
      <c r="A115" s="193"/>
      <c r="B115" s="194"/>
      <c r="C115" s="194"/>
      <c r="D115" s="194"/>
      <c r="E115" s="194"/>
      <c r="F115" s="195"/>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0" ht="28.35" customHeight="1" x14ac:dyDescent="0.15">
      <c r="A116" s="193"/>
      <c r="B116" s="194"/>
      <c r="C116" s="194"/>
      <c r="D116" s="194"/>
      <c r="E116" s="194"/>
      <c r="F116" s="195"/>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0" ht="28.35" customHeight="1" x14ac:dyDescent="0.15">
      <c r="A117" s="193"/>
      <c r="B117" s="194"/>
      <c r="C117" s="194"/>
      <c r="D117" s="194"/>
      <c r="E117" s="194"/>
      <c r="F117" s="195"/>
      <c r="G117" s="38"/>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40"/>
    </row>
    <row r="118" spans="1:50" ht="27.75" customHeight="1" x14ac:dyDescent="0.15">
      <c r="A118" s="193"/>
      <c r="B118" s="194"/>
      <c r="C118" s="194"/>
      <c r="D118" s="194"/>
      <c r="E118" s="194"/>
      <c r="F118" s="195"/>
      <c r="G118" s="3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8.35" customHeight="1" x14ac:dyDescent="0.15">
      <c r="A119" s="193"/>
      <c r="B119" s="194"/>
      <c r="C119" s="194"/>
      <c r="D119" s="194"/>
      <c r="E119" s="194"/>
      <c r="F119" s="195"/>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8.35" customHeight="1" x14ac:dyDescent="0.15">
      <c r="A120" s="193"/>
      <c r="B120" s="194"/>
      <c r="C120" s="194"/>
      <c r="D120" s="194"/>
      <c r="E120" s="194"/>
      <c r="F120" s="195"/>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7.75" customHeight="1" x14ac:dyDescent="0.15">
      <c r="A121" s="193"/>
      <c r="B121" s="194"/>
      <c r="C121" s="194"/>
      <c r="D121" s="194"/>
      <c r="E121" s="194"/>
      <c r="F121" s="195"/>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28.35" customHeight="1" x14ac:dyDescent="0.15">
      <c r="A122" s="193"/>
      <c r="B122" s="194"/>
      <c r="C122" s="194"/>
      <c r="D122" s="194"/>
      <c r="E122" s="194"/>
      <c r="F122" s="195"/>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8.35" customHeight="1" x14ac:dyDescent="0.15">
      <c r="A123" s="193"/>
      <c r="B123" s="194"/>
      <c r="C123" s="194"/>
      <c r="D123" s="194"/>
      <c r="E123" s="194"/>
      <c r="F123" s="195"/>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28.35" customHeight="1" x14ac:dyDescent="0.15">
      <c r="A124" s="193"/>
      <c r="B124" s="194"/>
      <c r="C124" s="194"/>
      <c r="D124" s="194"/>
      <c r="E124" s="194"/>
      <c r="F124" s="195"/>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28.35" customHeight="1" x14ac:dyDescent="0.15">
      <c r="A125" s="193"/>
      <c r="B125" s="194"/>
      <c r="C125" s="194"/>
      <c r="D125" s="194"/>
      <c r="E125" s="194"/>
      <c r="F125" s="195"/>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28.35" customHeight="1" x14ac:dyDescent="0.15">
      <c r="A126" s="193"/>
      <c r="B126" s="194"/>
      <c r="C126" s="194"/>
      <c r="D126" s="194"/>
      <c r="E126" s="194"/>
      <c r="F126" s="195"/>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27.75" customHeight="1" x14ac:dyDescent="0.15">
      <c r="A127" s="193"/>
      <c r="B127" s="194"/>
      <c r="C127" s="194"/>
      <c r="D127" s="194"/>
      <c r="E127" s="194"/>
      <c r="F127" s="195"/>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28.35" customHeight="1" x14ac:dyDescent="0.15">
      <c r="A128" s="193"/>
      <c r="B128" s="194"/>
      <c r="C128" s="194"/>
      <c r="D128" s="194"/>
      <c r="E128" s="194"/>
      <c r="F128" s="195"/>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0" ht="28.35" customHeight="1" x14ac:dyDescent="0.15">
      <c r="A129" s="193"/>
      <c r="B129" s="194"/>
      <c r="C129" s="194"/>
      <c r="D129" s="194"/>
      <c r="E129" s="194"/>
      <c r="F129" s="195"/>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0" ht="28.35" customHeight="1" x14ac:dyDescent="0.15">
      <c r="A130" s="193"/>
      <c r="B130" s="194"/>
      <c r="C130" s="194"/>
      <c r="D130" s="194"/>
      <c r="E130" s="194"/>
      <c r="F130" s="195"/>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0" ht="52.5" customHeight="1" x14ac:dyDescent="0.15">
      <c r="A131" s="193"/>
      <c r="B131" s="194"/>
      <c r="C131" s="194"/>
      <c r="D131" s="194"/>
      <c r="E131" s="194"/>
      <c r="F131" s="195"/>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0" ht="52.5" customHeight="1" x14ac:dyDescent="0.15">
      <c r="A132" s="193"/>
      <c r="B132" s="194"/>
      <c r="C132" s="194"/>
      <c r="D132" s="194"/>
      <c r="E132" s="194"/>
      <c r="F132" s="195"/>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0" ht="52.5" customHeight="1" x14ac:dyDescent="0.15">
      <c r="A133" s="193"/>
      <c r="B133" s="194"/>
      <c r="C133" s="194"/>
      <c r="D133" s="194"/>
      <c r="E133" s="194"/>
      <c r="F133" s="195"/>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0" ht="29.25" customHeight="1" x14ac:dyDescent="0.15">
      <c r="A134" s="193"/>
      <c r="B134" s="194"/>
      <c r="C134" s="194"/>
      <c r="D134" s="194"/>
      <c r="E134" s="194"/>
      <c r="F134" s="195"/>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18.399999999999999" customHeight="1" x14ac:dyDescent="0.15">
      <c r="A135" s="193"/>
      <c r="B135" s="194"/>
      <c r="C135" s="194"/>
      <c r="D135" s="194"/>
      <c r="E135" s="194"/>
      <c r="F135" s="195"/>
      <c r="G135" s="38"/>
      <c r="H135" s="39"/>
      <c r="I135" s="87"/>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0" ht="35.25" customHeight="1" x14ac:dyDescent="0.15">
      <c r="A136" s="193"/>
      <c r="B136" s="194"/>
      <c r="C136" s="194"/>
      <c r="D136" s="194"/>
      <c r="E136" s="194"/>
      <c r="F136" s="195"/>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0" ht="30" customHeight="1" x14ac:dyDescent="0.15">
      <c r="A137" s="193"/>
      <c r="B137" s="194"/>
      <c r="C137" s="194"/>
      <c r="D137" s="194"/>
      <c r="E137" s="194"/>
      <c r="F137" s="195"/>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0" ht="24.75" customHeight="1" x14ac:dyDescent="0.15">
      <c r="A138" s="193"/>
      <c r="B138" s="194"/>
      <c r="C138" s="194"/>
      <c r="D138" s="194"/>
      <c r="E138" s="194"/>
      <c r="F138" s="195"/>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40"/>
    </row>
    <row r="139" spans="1:50" ht="24.75" customHeight="1" x14ac:dyDescent="0.15">
      <c r="A139" s="193"/>
      <c r="B139" s="194"/>
      <c r="C139" s="194"/>
      <c r="D139" s="194"/>
      <c r="E139" s="194"/>
      <c r="F139" s="195"/>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24.75" customHeight="1" x14ac:dyDescent="0.15">
      <c r="A140" s="193"/>
      <c r="B140" s="194"/>
      <c r="C140" s="194"/>
      <c r="D140" s="194"/>
      <c r="E140" s="194"/>
      <c r="F140" s="195"/>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24.75" customHeight="1" x14ac:dyDescent="0.15">
      <c r="A141" s="193"/>
      <c r="B141" s="194"/>
      <c r="C141" s="194"/>
      <c r="D141" s="194"/>
      <c r="E141" s="194"/>
      <c r="F141" s="195"/>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24.75" customHeight="1" x14ac:dyDescent="0.15">
      <c r="A142" s="193"/>
      <c r="B142" s="194"/>
      <c r="C142" s="194"/>
      <c r="D142" s="194"/>
      <c r="E142" s="194"/>
      <c r="F142" s="195"/>
      <c r="G142" s="38"/>
      <c r="H142" s="39"/>
      <c r="I142" s="39" t="s">
        <v>625</v>
      </c>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24.75" customHeight="1" x14ac:dyDescent="0.15">
      <c r="A143" s="193"/>
      <c r="B143" s="194"/>
      <c r="C143" s="194"/>
      <c r="D143" s="194"/>
      <c r="E143" s="194"/>
      <c r="F143" s="195"/>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24.75" customHeight="1" thickBot="1" x14ac:dyDescent="0.2">
      <c r="A144" s="193"/>
      <c r="B144" s="194"/>
      <c r="C144" s="194"/>
      <c r="D144" s="194"/>
      <c r="E144" s="194"/>
      <c r="F144" s="195"/>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1" ht="24.75" customHeight="1" x14ac:dyDescent="0.15">
      <c r="A145" s="196" t="s">
        <v>249</v>
      </c>
      <c r="B145" s="197"/>
      <c r="C145" s="197"/>
      <c r="D145" s="197"/>
      <c r="E145" s="197"/>
      <c r="F145" s="198"/>
      <c r="G145" s="180" t="s">
        <v>679</v>
      </c>
      <c r="H145" s="181"/>
      <c r="I145" s="181"/>
      <c r="J145" s="181"/>
      <c r="K145" s="181"/>
      <c r="L145" s="181"/>
      <c r="M145" s="181"/>
      <c r="N145" s="181"/>
      <c r="O145" s="181"/>
      <c r="P145" s="181"/>
      <c r="Q145" s="181"/>
      <c r="R145" s="181"/>
      <c r="S145" s="181"/>
      <c r="T145" s="181"/>
      <c r="U145" s="181"/>
      <c r="V145" s="181"/>
      <c r="W145" s="181"/>
      <c r="X145" s="181"/>
      <c r="Y145" s="181"/>
      <c r="Z145" s="181"/>
      <c r="AA145" s="181"/>
      <c r="AB145" s="182"/>
      <c r="AC145" s="180" t="s">
        <v>682</v>
      </c>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3"/>
    </row>
    <row r="146" spans="1:51" ht="24.75" customHeight="1" x14ac:dyDescent="0.15">
      <c r="A146" s="199"/>
      <c r="B146" s="200"/>
      <c r="C146" s="200"/>
      <c r="D146" s="200"/>
      <c r="E146" s="200"/>
      <c r="F146" s="201"/>
      <c r="G146" s="184" t="s">
        <v>15</v>
      </c>
      <c r="H146" s="185"/>
      <c r="I146" s="185"/>
      <c r="J146" s="185"/>
      <c r="K146" s="185"/>
      <c r="L146" s="186" t="s">
        <v>16</v>
      </c>
      <c r="M146" s="185"/>
      <c r="N146" s="185"/>
      <c r="O146" s="185"/>
      <c r="P146" s="185"/>
      <c r="Q146" s="185"/>
      <c r="R146" s="185"/>
      <c r="S146" s="185"/>
      <c r="T146" s="185"/>
      <c r="U146" s="185"/>
      <c r="V146" s="185"/>
      <c r="W146" s="185"/>
      <c r="X146" s="187"/>
      <c r="Y146" s="188" t="s">
        <v>17</v>
      </c>
      <c r="Z146" s="189"/>
      <c r="AA146" s="189"/>
      <c r="AB146" s="190"/>
      <c r="AC146" s="184" t="s">
        <v>15</v>
      </c>
      <c r="AD146" s="185"/>
      <c r="AE146" s="185"/>
      <c r="AF146" s="185"/>
      <c r="AG146" s="185"/>
      <c r="AH146" s="186" t="s">
        <v>16</v>
      </c>
      <c r="AI146" s="185"/>
      <c r="AJ146" s="185"/>
      <c r="AK146" s="185"/>
      <c r="AL146" s="185"/>
      <c r="AM146" s="185"/>
      <c r="AN146" s="185"/>
      <c r="AO146" s="185"/>
      <c r="AP146" s="185"/>
      <c r="AQ146" s="185"/>
      <c r="AR146" s="185"/>
      <c r="AS146" s="185"/>
      <c r="AT146" s="187"/>
      <c r="AU146" s="188" t="s">
        <v>17</v>
      </c>
      <c r="AV146" s="189"/>
      <c r="AW146" s="189"/>
      <c r="AX146" s="191"/>
    </row>
    <row r="147" spans="1:51" ht="24.75" customHeight="1" x14ac:dyDescent="0.15">
      <c r="A147" s="199"/>
      <c r="B147" s="200"/>
      <c r="C147" s="200"/>
      <c r="D147" s="200"/>
      <c r="E147" s="200"/>
      <c r="F147" s="201"/>
      <c r="G147" s="170" t="s">
        <v>680</v>
      </c>
      <c r="H147" s="171"/>
      <c r="I147" s="171"/>
      <c r="J147" s="171"/>
      <c r="K147" s="172"/>
      <c r="L147" s="173" t="s">
        <v>681</v>
      </c>
      <c r="M147" s="174"/>
      <c r="N147" s="174"/>
      <c r="O147" s="174"/>
      <c r="P147" s="174"/>
      <c r="Q147" s="174"/>
      <c r="R147" s="174"/>
      <c r="S147" s="174"/>
      <c r="T147" s="174"/>
      <c r="U147" s="174"/>
      <c r="V147" s="174"/>
      <c r="W147" s="174"/>
      <c r="X147" s="175"/>
      <c r="Y147" s="176">
        <v>66658.496545000002</v>
      </c>
      <c r="Z147" s="177"/>
      <c r="AA147" s="177"/>
      <c r="AB147" s="178"/>
      <c r="AC147" s="170" t="s">
        <v>680</v>
      </c>
      <c r="AD147" s="171"/>
      <c r="AE147" s="171"/>
      <c r="AF147" s="171"/>
      <c r="AG147" s="172"/>
      <c r="AH147" s="173" t="s">
        <v>683</v>
      </c>
      <c r="AI147" s="174"/>
      <c r="AJ147" s="174"/>
      <c r="AK147" s="174"/>
      <c r="AL147" s="174"/>
      <c r="AM147" s="174"/>
      <c r="AN147" s="174"/>
      <c r="AO147" s="174"/>
      <c r="AP147" s="174"/>
      <c r="AQ147" s="174"/>
      <c r="AR147" s="174"/>
      <c r="AS147" s="174"/>
      <c r="AT147" s="175"/>
      <c r="AU147" s="176">
        <v>3833.203</v>
      </c>
      <c r="AV147" s="177"/>
      <c r="AW147" s="177"/>
      <c r="AX147" s="179"/>
    </row>
    <row r="148" spans="1:51" ht="24.75" customHeight="1" thickBot="1" x14ac:dyDescent="0.2">
      <c r="A148" s="199"/>
      <c r="B148" s="200"/>
      <c r="C148" s="200"/>
      <c r="D148" s="200"/>
      <c r="E148" s="200"/>
      <c r="F148" s="201"/>
      <c r="G148" s="151" t="s">
        <v>18</v>
      </c>
      <c r="H148" s="152"/>
      <c r="I148" s="152"/>
      <c r="J148" s="152"/>
      <c r="K148" s="152"/>
      <c r="L148" s="153"/>
      <c r="M148" s="154"/>
      <c r="N148" s="154"/>
      <c r="O148" s="154"/>
      <c r="P148" s="154"/>
      <c r="Q148" s="154"/>
      <c r="R148" s="154"/>
      <c r="S148" s="154"/>
      <c r="T148" s="154"/>
      <c r="U148" s="154"/>
      <c r="V148" s="154"/>
      <c r="W148" s="154"/>
      <c r="X148" s="155"/>
      <c r="Y148" s="156">
        <f>SUM(Y147:AB147)</f>
        <v>66658.496545000002</v>
      </c>
      <c r="Z148" s="157"/>
      <c r="AA148" s="157"/>
      <c r="AB148" s="158"/>
      <c r="AC148" s="151" t="s">
        <v>18</v>
      </c>
      <c r="AD148" s="152"/>
      <c r="AE148" s="152"/>
      <c r="AF148" s="152"/>
      <c r="AG148" s="152"/>
      <c r="AH148" s="153"/>
      <c r="AI148" s="154"/>
      <c r="AJ148" s="154"/>
      <c r="AK148" s="154"/>
      <c r="AL148" s="154"/>
      <c r="AM148" s="154"/>
      <c r="AN148" s="154"/>
      <c r="AO148" s="154"/>
      <c r="AP148" s="154"/>
      <c r="AQ148" s="154"/>
      <c r="AR148" s="154"/>
      <c r="AS148" s="154"/>
      <c r="AT148" s="155"/>
      <c r="AU148" s="156">
        <f>SUM(AU147:AX147)</f>
        <v>3833.203</v>
      </c>
      <c r="AV148" s="157"/>
      <c r="AW148" s="157"/>
      <c r="AX148" s="159"/>
    </row>
    <row r="149" spans="1:51" ht="24.75" customHeight="1" x14ac:dyDescent="0.15">
      <c r="A149" s="199"/>
      <c r="B149" s="200"/>
      <c r="C149" s="200"/>
      <c r="D149" s="200"/>
      <c r="E149" s="200"/>
      <c r="F149" s="201"/>
      <c r="G149" s="180" t="s">
        <v>784</v>
      </c>
      <c r="H149" s="181"/>
      <c r="I149" s="181"/>
      <c r="J149" s="181"/>
      <c r="K149" s="181"/>
      <c r="L149" s="181"/>
      <c r="M149" s="181"/>
      <c r="N149" s="181"/>
      <c r="O149" s="181"/>
      <c r="P149" s="181"/>
      <c r="Q149" s="181"/>
      <c r="R149" s="181"/>
      <c r="S149" s="181"/>
      <c r="T149" s="181"/>
      <c r="U149" s="181"/>
      <c r="V149" s="181"/>
      <c r="W149" s="181"/>
      <c r="X149" s="181"/>
      <c r="Y149" s="181"/>
      <c r="Z149" s="181"/>
      <c r="AA149" s="181"/>
      <c r="AB149" s="182"/>
      <c r="AC149" s="180" t="s">
        <v>684</v>
      </c>
      <c r="AD149" s="181"/>
      <c r="AE149" s="181"/>
      <c r="AF149" s="181"/>
      <c r="AG149" s="181"/>
      <c r="AH149" s="181"/>
      <c r="AI149" s="181"/>
      <c r="AJ149" s="181"/>
      <c r="AK149" s="181"/>
      <c r="AL149" s="181"/>
      <c r="AM149" s="181"/>
      <c r="AN149" s="181"/>
      <c r="AO149" s="181"/>
      <c r="AP149" s="181"/>
      <c r="AQ149" s="181"/>
      <c r="AR149" s="181"/>
      <c r="AS149" s="181"/>
      <c r="AT149" s="181"/>
      <c r="AU149" s="181"/>
      <c r="AV149" s="181"/>
      <c r="AW149" s="181"/>
      <c r="AX149" s="183"/>
      <c r="AY149">
        <f>COUNTA($G$151,$AC$151)</f>
        <v>2</v>
      </c>
    </row>
    <row r="150" spans="1:51" ht="24.75" customHeight="1" x14ac:dyDescent="0.15">
      <c r="A150" s="199"/>
      <c r="B150" s="200"/>
      <c r="C150" s="200"/>
      <c r="D150" s="200"/>
      <c r="E150" s="200"/>
      <c r="F150" s="201"/>
      <c r="G150" s="184" t="s">
        <v>15</v>
      </c>
      <c r="H150" s="185"/>
      <c r="I150" s="185"/>
      <c r="J150" s="185"/>
      <c r="K150" s="185"/>
      <c r="L150" s="186" t="s">
        <v>16</v>
      </c>
      <c r="M150" s="185"/>
      <c r="N150" s="185"/>
      <c r="O150" s="185"/>
      <c r="P150" s="185"/>
      <c r="Q150" s="185"/>
      <c r="R150" s="185"/>
      <c r="S150" s="185"/>
      <c r="T150" s="185"/>
      <c r="U150" s="185"/>
      <c r="V150" s="185"/>
      <c r="W150" s="185"/>
      <c r="X150" s="187"/>
      <c r="Y150" s="188" t="s">
        <v>17</v>
      </c>
      <c r="Z150" s="189"/>
      <c r="AA150" s="189"/>
      <c r="AB150" s="190"/>
      <c r="AC150" s="184" t="s">
        <v>15</v>
      </c>
      <c r="AD150" s="185"/>
      <c r="AE150" s="185"/>
      <c r="AF150" s="185"/>
      <c r="AG150" s="185"/>
      <c r="AH150" s="186" t="s">
        <v>16</v>
      </c>
      <c r="AI150" s="185"/>
      <c r="AJ150" s="185"/>
      <c r="AK150" s="185"/>
      <c r="AL150" s="185"/>
      <c r="AM150" s="185"/>
      <c r="AN150" s="185"/>
      <c r="AO150" s="185"/>
      <c r="AP150" s="185"/>
      <c r="AQ150" s="185"/>
      <c r="AR150" s="185"/>
      <c r="AS150" s="185"/>
      <c r="AT150" s="187"/>
      <c r="AU150" s="188" t="s">
        <v>17</v>
      </c>
      <c r="AV150" s="189"/>
      <c r="AW150" s="189"/>
      <c r="AX150" s="191"/>
      <c r="AY150">
        <f>$AY$149</f>
        <v>2</v>
      </c>
    </row>
    <row r="151" spans="1:51" ht="24.75" customHeight="1" x14ac:dyDescent="0.15">
      <c r="A151" s="199"/>
      <c r="B151" s="200"/>
      <c r="C151" s="200"/>
      <c r="D151" s="200"/>
      <c r="E151" s="200"/>
      <c r="F151" s="201"/>
      <c r="G151" s="170" t="s">
        <v>680</v>
      </c>
      <c r="H151" s="171"/>
      <c r="I151" s="171"/>
      <c r="J151" s="171"/>
      <c r="K151" s="172"/>
      <c r="L151" s="173" t="s">
        <v>685</v>
      </c>
      <c r="M151" s="174"/>
      <c r="N151" s="174"/>
      <c r="O151" s="174"/>
      <c r="P151" s="174"/>
      <c r="Q151" s="174"/>
      <c r="R151" s="174"/>
      <c r="S151" s="174"/>
      <c r="T151" s="174"/>
      <c r="U151" s="174"/>
      <c r="V151" s="174"/>
      <c r="W151" s="174"/>
      <c r="X151" s="175"/>
      <c r="Y151" s="176">
        <v>49.972999999999999</v>
      </c>
      <c r="Z151" s="177"/>
      <c r="AA151" s="177"/>
      <c r="AB151" s="178"/>
      <c r="AC151" s="170" t="s">
        <v>680</v>
      </c>
      <c r="AD151" s="171"/>
      <c r="AE151" s="171"/>
      <c r="AF151" s="171"/>
      <c r="AG151" s="172"/>
      <c r="AH151" s="173" t="s">
        <v>686</v>
      </c>
      <c r="AI151" s="174"/>
      <c r="AJ151" s="174"/>
      <c r="AK151" s="174"/>
      <c r="AL151" s="174"/>
      <c r="AM151" s="174"/>
      <c r="AN151" s="174"/>
      <c r="AO151" s="174"/>
      <c r="AP151" s="174"/>
      <c r="AQ151" s="174"/>
      <c r="AR151" s="174"/>
      <c r="AS151" s="174"/>
      <c r="AT151" s="175"/>
      <c r="AU151" s="176">
        <v>2116.1375990000001</v>
      </c>
      <c r="AV151" s="177"/>
      <c r="AW151" s="177"/>
      <c r="AX151" s="179"/>
      <c r="AY151">
        <f>$AY$149</f>
        <v>2</v>
      </c>
    </row>
    <row r="152" spans="1:51" ht="24.75" customHeight="1" thickBot="1" x14ac:dyDescent="0.2">
      <c r="A152" s="199"/>
      <c r="B152" s="200"/>
      <c r="C152" s="200"/>
      <c r="D152" s="200"/>
      <c r="E152" s="200"/>
      <c r="F152" s="201"/>
      <c r="G152" s="151" t="s">
        <v>18</v>
      </c>
      <c r="H152" s="152"/>
      <c r="I152" s="152"/>
      <c r="J152" s="152"/>
      <c r="K152" s="152"/>
      <c r="L152" s="153"/>
      <c r="M152" s="154"/>
      <c r="N152" s="154"/>
      <c r="O152" s="154"/>
      <c r="P152" s="154"/>
      <c r="Q152" s="154"/>
      <c r="R152" s="154"/>
      <c r="S152" s="154"/>
      <c r="T152" s="154"/>
      <c r="U152" s="154"/>
      <c r="V152" s="154"/>
      <c r="W152" s="154"/>
      <c r="X152" s="155"/>
      <c r="Y152" s="156">
        <f>SUM(Y151:AB151)</f>
        <v>49.972999999999999</v>
      </c>
      <c r="Z152" s="157"/>
      <c r="AA152" s="157"/>
      <c r="AB152" s="158"/>
      <c r="AC152" s="151" t="s">
        <v>18</v>
      </c>
      <c r="AD152" s="152"/>
      <c r="AE152" s="152"/>
      <c r="AF152" s="152"/>
      <c r="AG152" s="152"/>
      <c r="AH152" s="153"/>
      <c r="AI152" s="154"/>
      <c r="AJ152" s="154"/>
      <c r="AK152" s="154"/>
      <c r="AL152" s="154"/>
      <c r="AM152" s="154"/>
      <c r="AN152" s="154"/>
      <c r="AO152" s="154"/>
      <c r="AP152" s="154"/>
      <c r="AQ152" s="154"/>
      <c r="AR152" s="154"/>
      <c r="AS152" s="154"/>
      <c r="AT152" s="155"/>
      <c r="AU152" s="156">
        <f>SUM(AU151:AX151)</f>
        <v>2116.1375990000001</v>
      </c>
      <c r="AV152" s="157"/>
      <c r="AW152" s="157"/>
      <c r="AX152" s="159"/>
      <c r="AY152">
        <f>$AY$149</f>
        <v>2</v>
      </c>
    </row>
    <row r="153" spans="1:51" ht="24.75" customHeight="1" x14ac:dyDescent="0.15">
      <c r="A153" s="199"/>
      <c r="B153" s="200"/>
      <c r="C153" s="200"/>
      <c r="D153" s="200"/>
      <c r="E153" s="200"/>
      <c r="F153" s="201"/>
      <c r="G153" s="180" t="s">
        <v>687</v>
      </c>
      <c r="H153" s="181"/>
      <c r="I153" s="181"/>
      <c r="J153" s="181"/>
      <c r="K153" s="181"/>
      <c r="L153" s="181"/>
      <c r="M153" s="181"/>
      <c r="N153" s="181"/>
      <c r="O153" s="181"/>
      <c r="P153" s="181"/>
      <c r="Q153" s="181"/>
      <c r="R153" s="181"/>
      <c r="S153" s="181"/>
      <c r="T153" s="181"/>
      <c r="U153" s="181"/>
      <c r="V153" s="181"/>
      <c r="W153" s="181"/>
      <c r="X153" s="181"/>
      <c r="Y153" s="181"/>
      <c r="Z153" s="181"/>
      <c r="AA153" s="181"/>
      <c r="AB153" s="182"/>
      <c r="AC153" s="180" t="s">
        <v>688</v>
      </c>
      <c r="AD153" s="181"/>
      <c r="AE153" s="181"/>
      <c r="AF153" s="181"/>
      <c r="AG153" s="181"/>
      <c r="AH153" s="181"/>
      <c r="AI153" s="181"/>
      <c r="AJ153" s="181"/>
      <c r="AK153" s="181"/>
      <c r="AL153" s="181"/>
      <c r="AM153" s="181"/>
      <c r="AN153" s="181"/>
      <c r="AO153" s="181"/>
      <c r="AP153" s="181"/>
      <c r="AQ153" s="181"/>
      <c r="AR153" s="181"/>
      <c r="AS153" s="181"/>
      <c r="AT153" s="181"/>
      <c r="AU153" s="181"/>
      <c r="AV153" s="181"/>
      <c r="AW153" s="181"/>
      <c r="AX153" s="183"/>
      <c r="AY153">
        <f>COUNTA($G$155,$AC$155)</f>
        <v>2</v>
      </c>
    </row>
    <row r="154" spans="1:51" ht="24.75" customHeight="1" x14ac:dyDescent="0.15">
      <c r="A154" s="199"/>
      <c r="B154" s="200"/>
      <c r="C154" s="200"/>
      <c r="D154" s="200"/>
      <c r="E154" s="200"/>
      <c r="F154" s="201"/>
      <c r="G154" s="184" t="s">
        <v>15</v>
      </c>
      <c r="H154" s="185"/>
      <c r="I154" s="185"/>
      <c r="J154" s="185"/>
      <c r="K154" s="185"/>
      <c r="L154" s="186" t="s">
        <v>16</v>
      </c>
      <c r="M154" s="185"/>
      <c r="N154" s="185"/>
      <c r="O154" s="185"/>
      <c r="P154" s="185"/>
      <c r="Q154" s="185"/>
      <c r="R154" s="185"/>
      <c r="S154" s="185"/>
      <c r="T154" s="185"/>
      <c r="U154" s="185"/>
      <c r="V154" s="185"/>
      <c r="W154" s="185"/>
      <c r="X154" s="187"/>
      <c r="Y154" s="188" t="s">
        <v>17</v>
      </c>
      <c r="Z154" s="189"/>
      <c r="AA154" s="189"/>
      <c r="AB154" s="190"/>
      <c r="AC154" s="184" t="s">
        <v>15</v>
      </c>
      <c r="AD154" s="185"/>
      <c r="AE154" s="185"/>
      <c r="AF154" s="185"/>
      <c r="AG154" s="185"/>
      <c r="AH154" s="186" t="s">
        <v>16</v>
      </c>
      <c r="AI154" s="185"/>
      <c r="AJ154" s="185"/>
      <c r="AK154" s="185"/>
      <c r="AL154" s="185"/>
      <c r="AM154" s="185"/>
      <c r="AN154" s="185"/>
      <c r="AO154" s="185"/>
      <c r="AP154" s="185"/>
      <c r="AQ154" s="185"/>
      <c r="AR154" s="185"/>
      <c r="AS154" s="185"/>
      <c r="AT154" s="187"/>
      <c r="AU154" s="188" t="s">
        <v>17</v>
      </c>
      <c r="AV154" s="189"/>
      <c r="AW154" s="189"/>
      <c r="AX154" s="191"/>
      <c r="AY154">
        <f>$AY$153</f>
        <v>2</v>
      </c>
    </row>
    <row r="155" spans="1:51" ht="24.75" customHeight="1" x14ac:dyDescent="0.15">
      <c r="A155" s="199"/>
      <c r="B155" s="200"/>
      <c r="C155" s="200"/>
      <c r="D155" s="200"/>
      <c r="E155" s="200"/>
      <c r="F155" s="201"/>
      <c r="G155" s="170" t="s">
        <v>680</v>
      </c>
      <c r="H155" s="171"/>
      <c r="I155" s="171"/>
      <c r="J155" s="171"/>
      <c r="K155" s="172"/>
      <c r="L155" s="173" t="s">
        <v>689</v>
      </c>
      <c r="M155" s="174"/>
      <c r="N155" s="174"/>
      <c r="O155" s="174"/>
      <c r="P155" s="174"/>
      <c r="Q155" s="174"/>
      <c r="R155" s="174"/>
      <c r="S155" s="174"/>
      <c r="T155" s="174"/>
      <c r="U155" s="174"/>
      <c r="V155" s="174"/>
      <c r="W155" s="174"/>
      <c r="X155" s="175"/>
      <c r="Y155" s="176">
        <v>211.16357500000001</v>
      </c>
      <c r="Z155" s="177"/>
      <c r="AA155" s="177"/>
      <c r="AB155" s="178"/>
      <c r="AC155" s="170" t="s">
        <v>680</v>
      </c>
      <c r="AD155" s="171"/>
      <c r="AE155" s="171"/>
      <c r="AF155" s="171"/>
      <c r="AG155" s="172"/>
      <c r="AH155" s="173" t="s">
        <v>690</v>
      </c>
      <c r="AI155" s="174"/>
      <c r="AJ155" s="174"/>
      <c r="AK155" s="174"/>
      <c r="AL155" s="174"/>
      <c r="AM155" s="174"/>
      <c r="AN155" s="174"/>
      <c r="AO155" s="174"/>
      <c r="AP155" s="174"/>
      <c r="AQ155" s="174"/>
      <c r="AR155" s="174"/>
      <c r="AS155" s="174"/>
      <c r="AT155" s="175"/>
      <c r="AU155" s="176">
        <v>56.938699999999997</v>
      </c>
      <c r="AV155" s="177"/>
      <c r="AW155" s="177"/>
      <c r="AX155" s="179"/>
      <c r="AY155">
        <f>$AY$153</f>
        <v>2</v>
      </c>
    </row>
    <row r="156" spans="1:51" ht="24.75" customHeight="1" thickBot="1" x14ac:dyDescent="0.2">
      <c r="A156" s="199"/>
      <c r="B156" s="200"/>
      <c r="C156" s="200"/>
      <c r="D156" s="200"/>
      <c r="E156" s="200"/>
      <c r="F156" s="201"/>
      <c r="G156" s="151" t="s">
        <v>18</v>
      </c>
      <c r="H156" s="152"/>
      <c r="I156" s="152"/>
      <c r="J156" s="152"/>
      <c r="K156" s="152"/>
      <c r="L156" s="153"/>
      <c r="M156" s="154"/>
      <c r="N156" s="154"/>
      <c r="O156" s="154"/>
      <c r="P156" s="154"/>
      <c r="Q156" s="154"/>
      <c r="R156" s="154"/>
      <c r="S156" s="154"/>
      <c r="T156" s="154"/>
      <c r="U156" s="154"/>
      <c r="V156" s="154"/>
      <c r="W156" s="154"/>
      <c r="X156" s="155"/>
      <c r="Y156" s="156">
        <f>SUM(Y155:AB155)</f>
        <v>211.16357500000001</v>
      </c>
      <c r="Z156" s="157"/>
      <c r="AA156" s="157"/>
      <c r="AB156" s="158"/>
      <c r="AC156" s="151" t="s">
        <v>18</v>
      </c>
      <c r="AD156" s="152"/>
      <c r="AE156" s="152"/>
      <c r="AF156" s="152"/>
      <c r="AG156" s="152"/>
      <c r="AH156" s="153"/>
      <c r="AI156" s="154"/>
      <c r="AJ156" s="154"/>
      <c r="AK156" s="154"/>
      <c r="AL156" s="154"/>
      <c r="AM156" s="154"/>
      <c r="AN156" s="154"/>
      <c r="AO156" s="154"/>
      <c r="AP156" s="154"/>
      <c r="AQ156" s="154"/>
      <c r="AR156" s="154"/>
      <c r="AS156" s="154"/>
      <c r="AT156" s="155"/>
      <c r="AU156" s="156">
        <f>SUM(AU155:AX155)</f>
        <v>56.938699999999997</v>
      </c>
      <c r="AV156" s="157"/>
      <c r="AW156" s="157"/>
      <c r="AX156" s="159"/>
      <c r="AY156">
        <f>$AY$153</f>
        <v>2</v>
      </c>
    </row>
    <row r="157" spans="1:51" ht="24.75" customHeight="1" x14ac:dyDescent="0.15">
      <c r="A157" s="199"/>
      <c r="B157" s="200"/>
      <c r="C157" s="200"/>
      <c r="D157" s="200"/>
      <c r="E157" s="200"/>
      <c r="F157" s="201"/>
      <c r="G157" s="180" t="s">
        <v>644</v>
      </c>
      <c r="H157" s="181"/>
      <c r="I157" s="181"/>
      <c r="J157" s="181"/>
      <c r="K157" s="181"/>
      <c r="L157" s="181"/>
      <c r="M157" s="181"/>
      <c r="N157" s="181"/>
      <c r="O157" s="181"/>
      <c r="P157" s="181"/>
      <c r="Q157" s="181"/>
      <c r="R157" s="181"/>
      <c r="S157" s="181"/>
      <c r="T157" s="181"/>
      <c r="U157" s="181"/>
      <c r="V157" s="181"/>
      <c r="W157" s="181"/>
      <c r="X157" s="181"/>
      <c r="Y157" s="181"/>
      <c r="Z157" s="181"/>
      <c r="AA157" s="181"/>
      <c r="AB157" s="182"/>
      <c r="AC157" s="180" t="s">
        <v>783</v>
      </c>
      <c r="AD157" s="181"/>
      <c r="AE157" s="181"/>
      <c r="AF157" s="181"/>
      <c r="AG157" s="181"/>
      <c r="AH157" s="181"/>
      <c r="AI157" s="181"/>
      <c r="AJ157" s="181"/>
      <c r="AK157" s="181"/>
      <c r="AL157" s="181"/>
      <c r="AM157" s="181"/>
      <c r="AN157" s="181"/>
      <c r="AO157" s="181"/>
      <c r="AP157" s="181"/>
      <c r="AQ157" s="181"/>
      <c r="AR157" s="181"/>
      <c r="AS157" s="181"/>
      <c r="AT157" s="181"/>
      <c r="AU157" s="181"/>
      <c r="AV157" s="181"/>
      <c r="AW157" s="181"/>
      <c r="AX157" s="183"/>
      <c r="AY157">
        <f>COUNTA($G$159,$AC$159)</f>
        <v>2</v>
      </c>
    </row>
    <row r="158" spans="1:51" ht="24.75" customHeight="1" x14ac:dyDescent="0.15">
      <c r="A158" s="199"/>
      <c r="B158" s="200"/>
      <c r="C158" s="200"/>
      <c r="D158" s="200"/>
      <c r="E158" s="200"/>
      <c r="F158" s="201"/>
      <c r="G158" s="184" t="s">
        <v>15</v>
      </c>
      <c r="H158" s="185"/>
      <c r="I158" s="185"/>
      <c r="J158" s="185"/>
      <c r="K158" s="185"/>
      <c r="L158" s="186" t="s">
        <v>16</v>
      </c>
      <c r="M158" s="185"/>
      <c r="N158" s="185"/>
      <c r="O158" s="185"/>
      <c r="P158" s="185"/>
      <c r="Q158" s="185"/>
      <c r="R158" s="185"/>
      <c r="S158" s="185"/>
      <c r="T158" s="185"/>
      <c r="U158" s="185"/>
      <c r="V158" s="185"/>
      <c r="W158" s="185"/>
      <c r="X158" s="187"/>
      <c r="Y158" s="188" t="s">
        <v>17</v>
      </c>
      <c r="Z158" s="189"/>
      <c r="AA158" s="189"/>
      <c r="AB158" s="190"/>
      <c r="AC158" s="184" t="s">
        <v>15</v>
      </c>
      <c r="AD158" s="185"/>
      <c r="AE158" s="185"/>
      <c r="AF158" s="185"/>
      <c r="AG158" s="185"/>
      <c r="AH158" s="186" t="s">
        <v>16</v>
      </c>
      <c r="AI158" s="185"/>
      <c r="AJ158" s="185"/>
      <c r="AK158" s="185"/>
      <c r="AL158" s="185"/>
      <c r="AM158" s="185"/>
      <c r="AN158" s="185"/>
      <c r="AO158" s="185"/>
      <c r="AP158" s="185"/>
      <c r="AQ158" s="185"/>
      <c r="AR158" s="185"/>
      <c r="AS158" s="185"/>
      <c r="AT158" s="187"/>
      <c r="AU158" s="188" t="s">
        <v>17</v>
      </c>
      <c r="AV158" s="189"/>
      <c r="AW158" s="189"/>
      <c r="AX158" s="191"/>
      <c r="AY158">
        <f>$AY$157</f>
        <v>2</v>
      </c>
    </row>
    <row r="159" spans="1:51" s="16" customFormat="1" ht="24.75" customHeight="1" x14ac:dyDescent="0.15">
      <c r="A159" s="199"/>
      <c r="B159" s="200"/>
      <c r="C159" s="200"/>
      <c r="D159" s="200"/>
      <c r="E159" s="200"/>
      <c r="F159" s="201"/>
      <c r="G159" s="170" t="s">
        <v>645</v>
      </c>
      <c r="H159" s="171"/>
      <c r="I159" s="171"/>
      <c r="J159" s="171"/>
      <c r="K159" s="172"/>
      <c r="L159" s="173" t="s">
        <v>646</v>
      </c>
      <c r="M159" s="174"/>
      <c r="N159" s="174"/>
      <c r="O159" s="174"/>
      <c r="P159" s="174"/>
      <c r="Q159" s="174"/>
      <c r="R159" s="174"/>
      <c r="S159" s="174"/>
      <c r="T159" s="174"/>
      <c r="U159" s="174"/>
      <c r="V159" s="174"/>
      <c r="W159" s="174"/>
      <c r="X159" s="175"/>
      <c r="Y159" s="176">
        <v>5251.5</v>
      </c>
      <c r="Z159" s="177"/>
      <c r="AA159" s="177"/>
      <c r="AB159" s="178"/>
      <c r="AC159" s="170" t="s">
        <v>680</v>
      </c>
      <c r="AD159" s="171"/>
      <c r="AE159" s="171"/>
      <c r="AF159" s="171"/>
      <c r="AG159" s="172"/>
      <c r="AH159" s="173" t="s">
        <v>691</v>
      </c>
      <c r="AI159" s="174"/>
      <c r="AJ159" s="174"/>
      <c r="AK159" s="174"/>
      <c r="AL159" s="174"/>
      <c r="AM159" s="174"/>
      <c r="AN159" s="174"/>
      <c r="AO159" s="174"/>
      <c r="AP159" s="174"/>
      <c r="AQ159" s="174"/>
      <c r="AR159" s="174"/>
      <c r="AS159" s="174"/>
      <c r="AT159" s="175"/>
      <c r="AU159" s="176">
        <v>0.99622699999999997</v>
      </c>
      <c r="AV159" s="177"/>
      <c r="AW159" s="177"/>
      <c r="AX159" s="179"/>
      <c r="AY159">
        <f>$AY$157</f>
        <v>2</v>
      </c>
    </row>
    <row r="160" spans="1:51" ht="24.75" customHeight="1" x14ac:dyDescent="0.15">
      <c r="A160" s="199"/>
      <c r="B160" s="200"/>
      <c r="C160" s="200"/>
      <c r="D160" s="200"/>
      <c r="E160" s="200"/>
      <c r="F160" s="201"/>
      <c r="G160" s="160" t="s">
        <v>645</v>
      </c>
      <c r="H160" s="161"/>
      <c r="I160" s="161"/>
      <c r="J160" s="161"/>
      <c r="K160" s="162"/>
      <c r="L160" s="163" t="s">
        <v>647</v>
      </c>
      <c r="M160" s="164"/>
      <c r="N160" s="164"/>
      <c r="O160" s="164"/>
      <c r="P160" s="164"/>
      <c r="Q160" s="164"/>
      <c r="R160" s="164"/>
      <c r="S160" s="164"/>
      <c r="T160" s="164"/>
      <c r="U160" s="164"/>
      <c r="V160" s="164"/>
      <c r="W160" s="164"/>
      <c r="X160" s="165"/>
      <c r="Y160" s="166">
        <v>1188</v>
      </c>
      <c r="Z160" s="167"/>
      <c r="AA160" s="167"/>
      <c r="AB160" s="168"/>
      <c r="AC160" s="160" t="s">
        <v>694</v>
      </c>
      <c r="AD160" s="161"/>
      <c r="AE160" s="161"/>
      <c r="AF160" s="161"/>
      <c r="AG160" s="162"/>
      <c r="AH160" s="163" t="s">
        <v>694</v>
      </c>
      <c r="AI160" s="164"/>
      <c r="AJ160" s="164"/>
      <c r="AK160" s="164"/>
      <c r="AL160" s="164"/>
      <c r="AM160" s="164"/>
      <c r="AN160" s="164"/>
      <c r="AO160" s="164"/>
      <c r="AP160" s="164"/>
      <c r="AQ160" s="164"/>
      <c r="AR160" s="164"/>
      <c r="AS160" s="164"/>
      <c r="AT160" s="165"/>
      <c r="AU160" s="166" t="s">
        <v>694</v>
      </c>
      <c r="AV160" s="167"/>
      <c r="AW160" s="167"/>
      <c r="AX160" s="169"/>
      <c r="AY160">
        <f>$AY$157</f>
        <v>2</v>
      </c>
    </row>
    <row r="161" spans="1:51" ht="24.75" customHeight="1" x14ac:dyDescent="0.15">
      <c r="A161" s="199"/>
      <c r="B161" s="200"/>
      <c r="C161" s="200"/>
      <c r="D161" s="200"/>
      <c r="E161" s="200"/>
      <c r="F161" s="201"/>
      <c r="G161" s="151" t="s">
        <v>18</v>
      </c>
      <c r="H161" s="152"/>
      <c r="I161" s="152"/>
      <c r="J161" s="152"/>
      <c r="K161" s="152"/>
      <c r="L161" s="153"/>
      <c r="M161" s="154"/>
      <c r="N161" s="154"/>
      <c r="O161" s="154"/>
      <c r="P161" s="154"/>
      <c r="Q161" s="154"/>
      <c r="R161" s="154"/>
      <c r="S161" s="154"/>
      <c r="T161" s="154"/>
      <c r="U161" s="154"/>
      <c r="V161" s="154"/>
      <c r="W161" s="154"/>
      <c r="X161" s="155"/>
      <c r="Y161" s="156">
        <f>SUM(Y159:AB160)</f>
        <v>6439.5</v>
      </c>
      <c r="Z161" s="157"/>
      <c r="AA161" s="157"/>
      <c r="AB161" s="158"/>
      <c r="AC161" s="151" t="s">
        <v>18</v>
      </c>
      <c r="AD161" s="152"/>
      <c r="AE161" s="152"/>
      <c r="AF161" s="152"/>
      <c r="AG161" s="152"/>
      <c r="AH161" s="153"/>
      <c r="AI161" s="154"/>
      <c r="AJ161" s="154"/>
      <c r="AK161" s="154"/>
      <c r="AL161" s="154"/>
      <c r="AM161" s="154"/>
      <c r="AN161" s="154"/>
      <c r="AO161" s="154"/>
      <c r="AP161" s="154"/>
      <c r="AQ161" s="154"/>
      <c r="AR161" s="154"/>
      <c r="AS161" s="154"/>
      <c r="AT161" s="155"/>
      <c r="AU161" s="156">
        <f>SUM(AU159:AX160)</f>
        <v>0.99622699999999997</v>
      </c>
      <c r="AV161" s="157"/>
      <c r="AW161" s="157"/>
      <c r="AX161" s="159"/>
      <c r="AY161">
        <f>$AY$157</f>
        <v>2</v>
      </c>
    </row>
    <row r="162" spans="1:51" ht="24.75" customHeight="1" thickBot="1" x14ac:dyDescent="0.2">
      <c r="A162" s="146" t="s">
        <v>556</v>
      </c>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8"/>
      <c r="AL162" s="149" t="s">
        <v>220</v>
      </c>
      <c r="AM162" s="150"/>
      <c r="AN162" s="150"/>
      <c r="AO162" s="84" t="s">
        <v>692</v>
      </c>
      <c r="AP162" s="21"/>
      <c r="AQ162" s="21"/>
      <c r="AR162" s="21"/>
      <c r="AS162" s="21"/>
      <c r="AT162" s="21"/>
      <c r="AU162" s="21"/>
      <c r="AV162" s="21"/>
      <c r="AW162" s="21"/>
      <c r="AX162" s="22"/>
      <c r="AY162">
        <f>COUNTIF($AO$162,"☑")</f>
        <v>1</v>
      </c>
    </row>
    <row r="163" spans="1:51" ht="24.75" customHeight="1" x14ac:dyDescent="0.15">
      <c r="A163" s="4"/>
      <c r="B163" s="4"/>
      <c r="C163" s="4"/>
      <c r="D163" s="4"/>
      <c r="E163" s="4"/>
      <c r="F163" s="4"/>
      <c r="G163" s="7"/>
      <c r="H163" s="7"/>
      <c r="I163" s="7"/>
      <c r="J163" s="7"/>
      <c r="K163" s="7"/>
      <c r="L163" s="3"/>
      <c r="M163" s="7"/>
      <c r="N163" s="7"/>
      <c r="O163" s="7"/>
      <c r="P163" s="7"/>
      <c r="Q163" s="7"/>
      <c r="R163" s="7"/>
      <c r="S163" s="7"/>
      <c r="T163" s="7"/>
      <c r="U163" s="7"/>
      <c r="V163" s="7"/>
      <c r="W163" s="7"/>
      <c r="X163" s="7"/>
      <c r="Y163" s="8"/>
      <c r="Z163" s="8"/>
      <c r="AA163" s="8"/>
      <c r="AB163" s="8"/>
      <c r="AC163" s="7"/>
      <c r="AD163" s="7"/>
      <c r="AE163" s="7"/>
      <c r="AF163" s="7"/>
      <c r="AG163" s="7"/>
      <c r="AH163" s="3"/>
      <c r="AI163" s="7"/>
      <c r="AJ163" s="7"/>
      <c r="AK163" s="7"/>
      <c r="AL163" s="7"/>
      <c r="AM163" s="7"/>
      <c r="AN163" s="7"/>
      <c r="AO163" s="7"/>
      <c r="AP163" s="7"/>
      <c r="AQ163" s="7"/>
      <c r="AR163" s="7"/>
      <c r="AS163" s="7"/>
      <c r="AT163" s="7"/>
      <c r="AU163" s="8"/>
      <c r="AV163" s="8"/>
      <c r="AW163" s="8"/>
      <c r="AX163" s="8"/>
    </row>
    <row r="164" spans="1:51" ht="24.75" customHeight="1" x14ac:dyDescent="0.15"/>
    <row r="165" spans="1:51" ht="24.75" customHeight="1" x14ac:dyDescent="0.15">
      <c r="A165" s="9"/>
      <c r="B165" s="1" t="s">
        <v>27</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24.75" customHeight="1" x14ac:dyDescent="0.15">
      <c r="A166" s="9"/>
      <c r="B166" s="41" t="s">
        <v>229</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59.25" customHeight="1" x14ac:dyDescent="0.15">
      <c r="A167" s="133"/>
      <c r="B167" s="133"/>
      <c r="C167" s="133" t="s">
        <v>24</v>
      </c>
      <c r="D167" s="133"/>
      <c r="E167" s="133"/>
      <c r="F167" s="133"/>
      <c r="G167" s="133"/>
      <c r="H167" s="133"/>
      <c r="I167" s="133"/>
      <c r="J167" s="120" t="s">
        <v>190</v>
      </c>
      <c r="K167" s="134"/>
      <c r="L167" s="134"/>
      <c r="M167" s="134"/>
      <c r="N167" s="134"/>
      <c r="O167" s="134"/>
      <c r="P167" s="135" t="s">
        <v>25</v>
      </c>
      <c r="Q167" s="135"/>
      <c r="R167" s="135"/>
      <c r="S167" s="135"/>
      <c r="T167" s="135"/>
      <c r="U167" s="135"/>
      <c r="V167" s="135"/>
      <c r="W167" s="135"/>
      <c r="X167" s="135"/>
      <c r="Y167" s="136" t="s">
        <v>189</v>
      </c>
      <c r="Z167" s="137"/>
      <c r="AA167" s="137"/>
      <c r="AB167" s="137"/>
      <c r="AC167" s="120" t="s">
        <v>219</v>
      </c>
      <c r="AD167" s="120"/>
      <c r="AE167" s="120"/>
      <c r="AF167" s="120"/>
      <c r="AG167" s="120"/>
      <c r="AH167" s="136" t="s">
        <v>234</v>
      </c>
      <c r="AI167" s="133"/>
      <c r="AJ167" s="133"/>
      <c r="AK167" s="133"/>
      <c r="AL167" s="133" t="s">
        <v>19</v>
      </c>
      <c r="AM167" s="133"/>
      <c r="AN167" s="133"/>
      <c r="AO167" s="138"/>
      <c r="AP167" s="123" t="s">
        <v>191</v>
      </c>
      <c r="AQ167" s="123"/>
      <c r="AR167" s="123"/>
      <c r="AS167" s="123"/>
      <c r="AT167" s="123"/>
      <c r="AU167" s="123"/>
      <c r="AV167" s="123"/>
      <c r="AW167" s="123"/>
      <c r="AX167" s="123"/>
    </row>
    <row r="168" spans="1:51" ht="30" customHeight="1" x14ac:dyDescent="0.15">
      <c r="A168" s="109">
        <v>1</v>
      </c>
      <c r="B168" s="109">
        <v>1</v>
      </c>
      <c r="C168" s="129" t="s">
        <v>695</v>
      </c>
      <c r="D168" s="130"/>
      <c r="E168" s="130"/>
      <c r="F168" s="130"/>
      <c r="G168" s="130"/>
      <c r="H168" s="130"/>
      <c r="I168" s="130"/>
      <c r="J168" s="113">
        <v>2000012010019</v>
      </c>
      <c r="K168" s="114"/>
      <c r="L168" s="114"/>
      <c r="M168" s="114"/>
      <c r="N168" s="114"/>
      <c r="O168" s="114"/>
      <c r="P168" s="115" t="s">
        <v>698</v>
      </c>
      <c r="Q168" s="116"/>
      <c r="R168" s="116"/>
      <c r="S168" s="116"/>
      <c r="T168" s="116"/>
      <c r="U168" s="116"/>
      <c r="V168" s="116"/>
      <c r="W168" s="116"/>
      <c r="X168" s="116"/>
      <c r="Y168" s="117">
        <v>66658.496545000002</v>
      </c>
      <c r="Z168" s="118"/>
      <c r="AA168" s="118"/>
      <c r="AB168" s="119"/>
      <c r="AC168" s="101" t="s">
        <v>73</v>
      </c>
      <c r="AD168" s="102"/>
      <c r="AE168" s="102"/>
      <c r="AF168" s="102"/>
      <c r="AG168" s="102"/>
      <c r="AH168" s="131" t="s">
        <v>694</v>
      </c>
      <c r="AI168" s="132"/>
      <c r="AJ168" s="132"/>
      <c r="AK168" s="132"/>
      <c r="AL168" s="105" t="s">
        <v>694</v>
      </c>
      <c r="AM168" s="106"/>
      <c r="AN168" s="106"/>
      <c r="AO168" s="107"/>
      <c r="AP168" s="108" t="s">
        <v>694</v>
      </c>
      <c r="AQ168" s="108"/>
      <c r="AR168" s="108"/>
      <c r="AS168" s="108"/>
      <c r="AT168" s="108"/>
      <c r="AU168" s="108"/>
      <c r="AV168" s="108"/>
      <c r="AW168" s="108"/>
      <c r="AX168" s="108"/>
    </row>
    <row r="169" spans="1:51" ht="30" customHeight="1" x14ac:dyDescent="0.15">
      <c r="A169" s="109">
        <v>2</v>
      </c>
      <c r="B169" s="109">
        <v>1</v>
      </c>
      <c r="C169" s="129" t="s">
        <v>696</v>
      </c>
      <c r="D169" s="130"/>
      <c r="E169" s="130"/>
      <c r="F169" s="130"/>
      <c r="G169" s="130"/>
      <c r="H169" s="130"/>
      <c r="I169" s="130"/>
      <c r="J169" s="113">
        <v>2000012100001</v>
      </c>
      <c r="K169" s="114"/>
      <c r="L169" s="114"/>
      <c r="M169" s="114"/>
      <c r="N169" s="114"/>
      <c r="O169" s="114"/>
      <c r="P169" s="115" t="s">
        <v>699</v>
      </c>
      <c r="Q169" s="116"/>
      <c r="R169" s="116"/>
      <c r="S169" s="116"/>
      <c r="T169" s="116"/>
      <c r="U169" s="116"/>
      <c r="V169" s="116"/>
      <c r="W169" s="116"/>
      <c r="X169" s="116"/>
      <c r="Y169" s="117">
        <v>151.96299999999999</v>
      </c>
      <c r="Z169" s="118"/>
      <c r="AA169" s="118"/>
      <c r="AB169" s="119"/>
      <c r="AC169" s="101" t="s">
        <v>73</v>
      </c>
      <c r="AD169" s="102"/>
      <c r="AE169" s="102"/>
      <c r="AF169" s="102"/>
      <c r="AG169" s="102"/>
      <c r="AH169" s="131" t="s">
        <v>694</v>
      </c>
      <c r="AI169" s="132"/>
      <c r="AJ169" s="132"/>
      <c r="AK169" s="132"/>
      <c r="AL169" s="105" t="s">
        <v>694</v>
      </c>
      <c r="AM169" s="106"/>
      <c r="AN169" s="106"/>
      <c r="AO169" s="107"/>
      <c r="AP169" s="108" t="s">
        <v>694</v>
      </c>
      <c r="AQ169" s="108"/>
      <c r="AR169" s="108"/>
      <c r="AS169" s="108"/>
      <c r="AT169" s="108"/>
      <c r="AU169" s="108"/>
      <c r="AV169" s="108"/>
      <c r="AW169" s="108"/>
      <c r="AX169" s="108"/>
      <c r="AY169">
        <f>COUNTA($C$169)</f>
        <v>1</v>
      </c>
    </row>
    <row r="170" spans="1:51" ht="30" customHeight="1" x14ac:dyDescent="0.15">
      <c r="A170" s="109">
        <v>3</v>
      </c>
      <c r="B170" s="109">
        <v>1</v>
      </c>
      <c r="C170" s="129" t="s">
        <v>697</v>
      </c>
      <c r="D170" s="130"/>
      <c r="E170" s="130"/>
      <c r="F170" s="130"/>
      <c r="G170" s="130"/>
      <c r="H170" s="130"/>
      <c r="I170" s="130"/>
      <c r="J170" s="113">
        <v>2000012100001</v>
      </c>
      <c r="K170" s="114"/>
      <c r="L170" s="114"/>
      <c r="M170" s="114"/>
      <c r="N170" s="114"/>
      <c r="O170" s="114"/>
      <c r="P170" s="115" t="s">
        <v>700</v>
      </c>
      <c r="Q170" s="116"/>
      <c r="R170" s="116"/>
      <c r="S170" s="116"/>
      <c r="T170" s="116"/>
      <c r="U170" s="116"/>
      <c r="V170" s="116"/>
      <c r="W170" s="116"/>
      <c r="X170" s="116"/>
      <c r="Y170" s="117">
        <v>0.56599999999999995</v>
      </c>
      <c r="Z170" s="118"/>
      <c r="AA170" s="118"/>
      <c r="AB170" s="119"/>
      <c r="AC170" s="101" t="s">
        <v>73</v>
      </c>
      <c r="AD170" s="102"/>
      <c r="AE170" s="102"/>
      <c r="AF170" s="102"/>
      <c r="AG170" s="102"/>
      <c r="AH170" s="103" t="s">
        <v>694</v>
      </c>
      <c r="AI170" s="104"/>
      <c r="AJ170" s="104"/>
      <c r="AK170" s="104"/>
      <c r="AL170" s="105" t="s">
        <v>694</v>
      </c>
      <c r="AM170" s="106"/>
      <c r="AN170" s="106"/>
      <c r="AO170" s="107"/>
      <c r="AP170" s="108" t="s">
        <v>694</v>
      </c>
      <c r="AQ170" s="108"/>
      <c r="AR170" s="108"/>
      <c r="AS170" s="108"/>
      <c r="AT170" s="108"/>
      <c r="AU170" s="108"/>
      <c r="AV170" s="108"/>
      <c r="AW170" s="108"/>
      <c r="AX170" s="108"/>
      <c r="AY170">
        <f>COUNTA($C$170)</f>
        <v>1</v>
      </c>
    </row>
    <row r="171" spans="1:51" ht="24.75" customHeight="1" x14ac:dyDescent="0.15">
      <c r="A171" s="46"/>
      <c r="B171" s="46"/>
      <c r="C171" s="46"/>
      <c r="D171" s="46"/>
      <c r="E171" s="46"/>
      <c r="F171" s="46"/>
      <c r="G171" s="46"/>
      <c r="H171" s="46"/>
      <c r="I171" s="46"/>
      <c r="J171" s="47"/>
      <c r="K171" s="47"/>
      <c r="L171" s="47"/>
      <c r="M171" s="47"/>
      <c r="N171" s="47"/>
      <c r="O171" s="47"/>
      <c r="P171" s="48"/>
      <c r="Q171" s="48"/>
      <c r="R171" s="48"/>
      <c r="S171" s="48"/>
      <c r="T171" s="48"/>
      <c r="U171" s="48"/>
      <c r="V171" s="48"/>
      <c r="W171" s="48"/>
      <c r="X171" s="48"/>
      <c r="Y171" s="49"/>
      <c r="Z171" s="49"/>
      <c r="AA171" s="49"/>
      <c r="AB171" s="49"/>
      <c r="AC171" s="49"/>
      <c r="AD171" s="49"/>
      <c r="AE171" s="49"/>
      <c r="AF171" s="49"/>
      <c r="AG171" s="49"/>
      <c r="AH171" s="49"/>
      <c r="AI171" s="49"/>
      <c r="AJ171" s="49"/>
      <c r="AK171" s="49"/>
      <c r="AL171" s="49"/>
      <c r="AM171" s="49"/>
      <c r="AN171" s="49"/>
      <c r="AO171" s="49"/>
      <c r="AP171" s="48"/>
      <c r="AQ171" s="48"/>
      <c r="AR171" s="48"/>
      <c r="AS171" s="48"/>
      <c r="AT171" s="48"/>
      <c r="AU171" s="48"/>
      <c r="AV171" s="48"/>
      <c r="AW171" s="48"/>
      <c r="AX171" s="48"/>
      <c r="AY171">
        <f>COUNTA($C$174)</f>
        <v>1</v>
      </c>
    </row>
    <row r="172" spans="1:51" ht="24.75" customHeight="1" x14ac:dyDescent="0.15">
      <c r="A172" s="46"/>
      <c r="B172" s="50" t="s">
        <v>164</v>
      </c>
      <c r="C172" s="46"/>
      <c r="D172" s="46"/>
      <c r="E172" s="46"/>
      <c r="F172" s="46"/>
      <c r="G172" s="46"/>
      <c r="H172" s="46"/>
      <c r="I172" s="46"/>
      <c r="J172" s="46"/>
      <c r="K172" s="46"/>
      <c r="L172" s="46"/>
      <c r="M172" s="46"/>
      <c r="N172" s="46"/>
      <c r="O172" s="46"/>
      <c r="P172" s="51"/>
      <c r="Q172" s="51"/>
      <c r="R172" s="51"/>
      <c r="S172" s="51"/>
      <c r="T172" s="51"/>
      <c r="U172" s="51"/>
      <c r="V172" s="51"/>
      <c r="W172" s="51"/>
      <c r="X172" s="51"/>
      <c r="Y172" s="52"/>
      <c r="Z172" s="52"/>
      <c r="AA172" s="52"/>
      <c r="AB172" s="52"/>
      <c r="AC172" s="52"/>
      <c r="AD172" s="52"/>
      <c r="AE172" s="52"/>
      <c r="AF172" s="52"/>
      <c r="AG172" s="52"/>
      <c r="AH172" s="52"/>
      <c r="AI172" s="52"/>
      <c r="AJ172" s="52"/>
      <c r="AK172" s="52"/>
      <c r="AL172" s="52"/>
      <c r="AM172" s="52"/>
      <c r="AN172" s="52"/>
      <c r="AO172" s="52"/>
      <c r="AP172" s="51"/>
      <c r="AQ172" s="51"/>
      <c r="AR172" s="51"/>
      <c r="AS172" s="51"/>
      <c r="AT172" s="51"/>
      <c r="AU172" s="51"/>
      <c r="AV172" s="51"/>
      <c r="AW172" s="51"/>
      <c r="AX172" s="51"/>
      <c r="AY172">
        <f>$AY$171</f>
        <v>1</v>
      </c>
    </row>
    <row r="173" spans="1:51" ht="59.25" customHeight="1" x14ac:dyDescent="0.15">
      <c r="A173" s="133"/>
      <c r="B173" s="133"/>
      <c r="C173" s="133" t="s">
        <v>24</v>
      </c>
      <c r="D173" s="133"/>
      <c r="E173" s="133"/>
      <c r="F173" s="133"/>
      <c r="G173" s="133"/>
      <c r="H173" s="133"/>
      <c r="I173" s="133"/>
      <c r="J173" s="120" t="s">
        <v>190</v>
      </c>
      <c r="K173" s="134"/>
      <c r="L173" s="134"/>
      <c r="M173" s="134"/>
      <c r="N173" s="134"/>
      <c r="O173" s="134"/>
      <c r="P173" s="135" t="s">
        <v>25</v>
      </c>
      <c r="Q173" s="135"/>
      <c r="R173" s="135"/>
      <c r="S173" s="135"/>
      <c r="T173" s="135"/>
      <c r="U173" s="135"/>
      <c r="V173" s="135"/>
      <c r="W173" s="135"/>
      <c r="X173" s="135"/>
      <c r="Y173" s="136" t="s">
        <v>189</v>
      </c>
      <c r="Z173" s="137"/>
      <c r="AA173" s="137"/>
      <c r="AB173" s="137"/>
      <c r="AC173" s="120" t="s">
        <v>219</v>
      </c>
      <c r="AD173" s="120"/>
      <c r="AE173" s="120"/>
      <c r="AF173" s="120"/>
      <c r="AG173" s="120"/>
      <c r="AH173" s="136" t="s">
        <v>234</v>
      </c>
      <c r="AI173" s="133"/>
      <c r="AJ173" s="133"/>
      <c r="AK173" s="133"/>
      <c r="AL173" s="133" t="s">
        <v>19</v>
      </c>
      <c r="AM173" s="133"/>
      <c r="AN173" s="133"/>
      <c r="AO173" s="138"/>
      <c r="AP173" s="123" t="s">
        <v>191</v>
      </c>
      <c r="AQ173" s="123"/>
      <c r="AR173" s="123"/>
      <c r="AS173" s="123"/>
      <c r="AT173" s="123"/>
      <c r="AU173" s="123"/>
      <c r="AV173" s="123"/>
      <c r="AW173" s="123"/>
      <c r="AX173" s="123"/>
      <c r="AY173">
        <f>$AY$171</f>
        <v>1</v>
      </c>
    </row>
    <row r="174" spans="1:51" ht="30" customHeight="1" x14ac:dyDescent="0.15">
      <c r="A174" s="109">
        <v>1</v>
      </c>
      <c r="B174" s="109">
        <v>1</v>
      </c>
      <c r="C174" s="129" t="s">
        <v>701</v>
      </c>
      <c r="D174" s="130"/>
      <c r="E174" s="130"/>
      <c r="F174" s="130"/>
      <c r="G174" s="130"/>
      <c r="H174" s="130"/>
      <c r="I174" s="130"/>
      <c r="J174" s="113" t="s">
        <v>694</v>
      </c>
      <c r="K174" s="114"/>
      <c r="L174" s="114"/>
      <c r="M174" s="114"/>
      <c r="N174" s="114"/>
      <c r="O174" s="114"/>
      <c r="P174" s="115" t="s">
        <v>703</v>
      </c>
      <c r="Q174" s="116"/>
      <c r="R174" s="116"/>
      <c r="S174" s="116"/>
      <c r="T174" s="116"/>
      <c r="U174" s="116"/>
      <c r="V174" s="116"/>
      <c r="W174" s="116"/>
      <c r="X174" s="116"/>
      <c r="Y174" s="117">
        <v>3833.203</v>
      </c>
      <c r="Z174" s="118"/>
      <c r="AA174" s="118"/>
      <c r="AB174" s="119"/>
      <c r="AC174" s="101" t="s">
        <v>237</v>
      </c>
      <c r="AD174" s="102"/>
      <c r="AE174" s="102"/>
      <c r="AF174" s="102"/>
      <c r="AG174" s="102"/>
      <c r="AH174" s="131">
        <v>6</v>
      </c>
      <c r="AI174" s="132"/>
      <c r="AJ174" s="132"/>
      <c r="AK174" s="132"/>
      <c r="AL174" s="105">
        <v>90</v>
      </c>
      <c r="AM174" s="106"/>
      <c r="AN174" s="106"/>
      <c r="AO174" s="107"/>
      <c r="AP174" s="108" t="s">
        <v>694</v>
      </c>
      <c r="AQ174" s="108"/>
      <c r="AR174" s="108"/>
      <c r="AS174" s="108"/>
      <c r="AT174" s="108"/>
      <c r="AU174" s="108"/>
      <c r="AV174" s="108"/>
      <c r="AW174" s="108"/>
      <c r="AX174" s="108"/>
      <c r="AY174">
        <f>$AY$171</f>
        <v>1</v>
      </c>
    </row>
    <row r="175" spans="1:51" ht="30" customHeight="1" x14ac:dyDescent="0.15">
      <c r="A175" s="109">
        <v>2</v>
      </c>
      <c r="B175" s="109">
        <v>1</v>
      </c>
      <c r="C175" s="129" t="s">
        <v>769</v>
      </c>
      <c r="D175" s="130"/>
      <c r="E175" s="130"/>
      <c r="F175" s="130"/>
      <c r="G175" s="130"/>
      <c r="H175" s="130"/>
      <c r="I175" s="130"/>
      <c r="J175" s="113">
        <v>2360005003753</v>
      </c>
      <c r="K175" s="114"/>
      <c r="L175" s="114"/>
      <c r="M175" s="114"/>
      <c r="N175" s="114"/>
      <c r="O175" s="114"/>
      <c r="P175" s="115" t="s">
        <v>702</v>
      </c>
      <c r="Q175" s="116"/>
      <c r="R175" s="116"/>
      <c r="S175" s="116"/>
      <c r="T175" s="116"/>
      <c r="U175" s="116"/>
      <c r="V175" s="116"/>
      <c r="W175" s="116"/>
      <c r="X175" s="116"/>
      <c r="Y175" s="117">
        <v>3060.1308450000001</v>
      </c>
      <c r="Z175" s="118"/>
      <c r="AA175" s="118"/>
      <c r="AB175" s="119"/>
      <c r="AC175" s="101" t="s">
        <v>73</v>
      </c>
      <c r="AD175" s="102"/>
      <c r="AE175" s="102"/>
      <c r="AF175" s="102"/>
      <c r="AG175" s="102"/>
      <c r="AH175" s="131" t="s">
        <v>694</v>
      </c>
      <c r="AI175" s="132"/>
      <c r="AJ175" s="132"/>
      <c r="AK175" s="132"/>
      <c r="AL175" s="105" t="s">
        <v>694</v>
      </c>
      <c r="AM175" s="106"/>
      <c r="AN175" s="106"/>
      <c r="AO175" s="107"/>
      <c r="AP175" s="108" t="s">
        <v>694</v>
      </c>
      <c r="AQ175" s="108"/>
      <c r="AR175" s="108"/>
      <c r="AS175" s="108"/>
      <c r="AT175" s="108"/>
      <c r="AU175" s="108"/>
      <c r="AV175" s="108"/>
      <c r="AW175" s="108"/>
      <c r="AX175" s="108"/>
      <c r="AY175">
        <f>COUNTA($C$175)</f>
        <v>1</v>
      </c>
    </row>
    <row r="176" spans="1:51" ht="53.25" customHeight="1" x14ac:dyDescent="0.15">
      <c r="A176" s="109">
        <v>3</v>
      </c>
      <c r="B176" s="109">
        <v>1</v>
      </c>
      <c r="C176" s="129" t="s">
        <v>785</v>
      </c>
      <c r="D176" s="130"/>
      <c r="E176" s="130"/>
      <c r="F176" s="130"/>
      <c r="G176" s="130"/>
      <c r="H176" s="130"/>
      <c r="I176" s="130"/>
      <c r="J176" s="113" t="s">
        <v>694</v>
      </c>
      <c r="K176" s="114"/>
      <c r="L176" s="114"/>
      <c r="M176" s="114"/>
      <c r="N176" s="114"/>
      <c r="O176" s="114"/>
      <c r="P176" s="115" t="s">
        <v>702</v>
      </c>
      <c r="Q176" s="116"/>
      <c r="R176" s="116"/>
      <c r="S176" s="116"/>
      <c r="T176" s="116"/>
      <c r="U176" s="116"/>
      <c r="V176" s="116"/>
      <c r="W176" s="116"/>
      <c r="X176" s="116"/>
      <c r="Y176" s="117">
        <v>2996.2130000000002</v>
      </c>
      <c r="Z176" s="118"/>
      <c r="AA176" s="118"/>
      <c r="AB176" s="119"/>
      <c r="AC176" s="101" t="s">
        <v>73</v>
      </c>
      <c r="AD176" s="102"/>
      <c r="AE176" s="102"/>
      <c r="AF176" s="102"/>
      <c r="AG176" s="102"/>
      <c r="AH176" s="103" t="s">
        <v>694</v>
      </c>
      <c r="AI176" s="104"/>
      <c r="AJ176" s="104"/>
      <c r="AK176" s="104"/>
      <c r="AL176" s="105" t="s">
        <v>694</v>
      </c>
      <c r="AM176" s="106"/>
      <c r="AN176" s="106"/>
      <c r="AO176" s="107"/>
      <c r="AP176" s="108" t="s">
        <v>694</v>
      </c>
      <c r="AQ176" s="108"/>
      <c r="AR176" s="108"/>
      <c r="AS176" s="108"/>
      <c r="AT176" s="108"/>
      <c r="AU176" s="108"/>
      <c r="AV176" s="108"/>
      <c r="AW176" s="108"/>
      <c r="AX176" s="108"/>
      <c r="AY176">
        <f>COUNTA($C$176)</f>
        <v>1</v>
      </c>
    </row>
    <row r="177" spans="1:51" ht="87" customHeight="1" x14ac:dyDescent="0.15">
      <c r="A177" s="109">
        <v>4</v>
      </c>
      <c r="B177" s="109">
        <v>1</v>
      </c>
      <c r="C177" s="129" t="s">
        <v>786</v>
      </c>
      <c r="D177" s="130"/>
      <c r="E177" s="130"/>
      <c r="F177" s="130"/>
      <c r="G177" s="130"/>
      <c r="H177" s="130"/>
      <c r="I177" s="130"/>
      <c r="J177" s="113" t="s">
        <v>694</v>
      </c>
      <c r="K177" s="114"/>
      <c r="L177" s="114"/>
      <c r="M177" s="114"/>
      <c r="N177" s="114"/>
      <c r="O177" s="114"/>
      <c r="P177" s="115" t="s">
        <v>704</v>
      </c>
      <c r="Q177" s="116"/>
      <c r="R177" s="116"/>
      <c r="S177" s="116"/>
      <c r="T177" s="116"/>
      <c r="U177" s="116"/>
      <c r="V177" s="116"/>
      <c r="W177" s="116"/>
      <c r="X177" s="116"/>
      <c r="Y177" s="117">
        <v>2933.8892000000001</v>
      </c>
      <c r="Z177" s="118"/>
      <c r="AA177" s="118"/>
      <c r="AB177" s="119"/>
      <c r="AC177" s="101" t="s">
        <v>237</v>
      </c>
      <c r="AD177" s="102"/>
      <c r="AE177" s="102"/>
      <c r="AF177" s="102"/>
      <c r="AG177" s="102"/>
      <c r="AH177" s="103">
        <v>6</v>
      </c>
      <c r="AI177" s="104"/>
      <c r="AJ177" s="104"/>
      <c r="AK177" s="104"/>
      <c r="AL177" s="105">
        <v>90</v>
      </c>
      <c r="AM177" s="106"/>
      <c r="AN177" s="106"/>
      <c r="AO177" s="107"/>
      <c r="AP177" s="108" t="s">
        <v>694</v>
      </c>
      <c r="AQ177" s="108"/>
      <c r="AR177" s="108"/>
      <c r="AS177" s="108"/>
      <c r="AT177" s="108"/>
      <c r="AU177" s="108"/>
      <c r="AV177" s="108"/>
      <c r="AW177" s="108"/>
      <c r="AX177" s="108"/>
      <c r="AY177">
        <f>COUNTA($C$177)</f>
        <v>1</v>
      </c>
    </row>
    <row r="178" spans="1:51" ht="53.25" customHeight="1" x14ac:dyDescent="0.15">
      <c r="A178" s="109">
        <v>5</v>
      </c>
      <c r="B178" s="109">
        <v>1</v>
      </c>
      <c r="C178" s="129" t="s">
        <v>787</v>
      </c>
      <c r="D178" s="130"/>
      <c r="E178" s="130"/>
      <c r="F178" s="130"/>
      <c r="G178" s="130"/>
      <c r="H178" s="130"/>
      <c r="I178" s="130"/>
      <c r="J178" s="113" t="s">
        <v>694</v>
      </c>
      <c r="K178" s="114"/>
      <c r="L178" s="114"/>
      <c r="M178" s="114"/>
      <c r="N178" s="114"/>
      <c r="O178" s="114"/>
      <c r="P178" s="115" t="s">
        <v>705</v>
      </c>
      <c r="Q178" s="116"/>
      <c r="R178" s="116"/>
      <c r="S178" s="116"/>
      <c r="T178" s="116"/>
      <c r="U178" s="116"/>
      <c r="V178" s="116"/>
      <c r="W178" s="116"/>
      <c r="X178" s="116"/>
      <c r="Y178" s="117">
        <v>2094.7570000000001</v>
      </c>
      <c r="Z178" s="118"/>
      <c r="AA178" s="118"/>
      <c r="AB178" s="119"/>
      <c r="AC178" s="101" t="s">
        <v>237</v>
      </c>
      <c r="AD178" s="102"/>
      <c r="AE178" s="102"/>
      <c r="AF178" s="102"/>
      <c r="AG178" s="102"/>
      <c r="AH178" s="103">
        <v>9</v>
      </c>
      <c r="AI178" s="104"/>
      <c r="AJ178" s="104"/>
      <c r="AK178" s="104"/>
      <c r="AL178" s="105">
        <v>90</v>
      </c>
      <c r="AM178" s="106"/>
      <c r="AN178" s="106"/>
      <c r="AO178" s="107"/>
      <c r="AP178" s="108" t="s">
        <v>694</v>
      </c>
      <c r="AQ178" s="108"/>
      <c r="AR178" s="108"/>
      <c r="AS178" s="108"/>
      <c r="AT178" s="108"/>
      <c r="AU178" s="108"/>
      <c r="AV178" s="108"/>
      <c r="AW178" s="108"/>
      <c r="AX178" s="108"/>
      <c r="AY178">
        <f>COUNTA($C$178)</f>
        <v>1</v>
      </c>
    </row>
    <row r="179" spans="1:51" ht="30" customHeight="1" x14ac:dyDescent="0.15">
      <c r="A179" s="109">
        <v>6</v>
      </c>
      <c r="B179" s="109">
        <v>1</v>
      </c>
      <c r="C179" s="129" t="s">
        <v>770</v>
      </c>
      <c r="D179" s="130"/>
      <c r="E179" s="130"/>
      <c r="F179" s="130"/>
      <c r="G179" s="130"/>
      <c r="H179" s="130"/>
      <c r="I179" s="130"/>
      <c r="J179" s="113">
        <v>9360001002273</v>
      </c>
      <c r="K179" s="114"/>
      <c r="L179" s="114"/>
      <c r="M179" s="114"/>
      <c r="N179" s="114"/>
      <c r="O179" s="114"/>
      <c r="P179" s="115" t="s">
        <v>702</v>
      </c>
      <c r="Q179" s="116"/>
      <c r="R179" s="116"/>
      <c r="S179" s="116"/>
      <c r="T179" s="116"/>
      <c r="U179" s="116"/>
      <c r="V179" s="116"/>
      <c r="W179" s="116"/>
      <c r="X179" s="116"/>
      <c r="Y179" s="117">
        <v>2020.4720600000001</v>
      </c>
      <c r="Z179" s="118"/>
      <c r="AA179" s="118"/>
      <c r="AB179" s="119"/>
      <c r="AC179" s="101" t="s">
        <v>73</v>
      </c>
      <c r="AD179" s="102"/>
      <c r="AE179" s="102"/>
      <c r="AF179" s="102"/>
      <c r="AG179" s="102"/>
      <c r="AH179" s="103" t="s">
        <v>694</v>
      </c>
      <c r="AI179" s="104"/>
      <c r="AJ179" s="104"/>
      <c r="AK179" s="104"/>
      <c r="AL179" s="105" t="s">
        <v>694</v>
      </c>
      <c r="AM179" s="106"/>
      <c r="AN179" s="106"/>
      <c r="AO179" s="107"/>
      <c r="AP179" s="108" t="s">
        <v>694</v>
      </c>
      <c r="AQ179" s="108"/>
      <c r="AR179" s="108"/>
      <c r="AS179" s="108"/>
      <c r="AT179" s="108"/>
      <c r="AU179" s="108"/>
      <c r="AV179" s="108"/>
      <c r="AW179" s="108"/>
      <c r="AX179" s="108"/>
      <c r="AY179">
        <f>COUNTA($C$179)</f>
        <v>1</v>
      </c>
    </row>
    <row r="180" spans="1:51" ht="30" customHeight="1" x14ac:dyDescent="0.15">
      <c r="A180" s="109">
        <v>7</v>
      </c>
      <c r="B180" s="109">
        <v>1</v>
      </c>
      <c r="C180" s="129" t="s">
        <v>771</v>
      </c>
      <c r="D180" s="130"/>
      <c r="E180" s="130"/>
      <c r="F180" s="130"/>
      <c r="G180" s="130"/>
      <c r="H180" s="130"/>
      <c r="I180" s="130"/>
      <c r="J180" s="113">
        <v>6360001013595</v>
      </c>
      <c r="K180" s="114"/>
      <c r="L180" s="114"/>
      <c r="M180" s="114"/>
      <c r="N180" s="114"/>
      <c r="O180" s="114"/>
      <c r="P180" s="115" t="s">
        <v>702</v>
      </c>
      <c r="Q180" s="116"/>
      <c r="R180" s="116"/>
      <c r="S180" s="116"/>
      <c r="T180" s="116"/>
      <c r="U180" s="116"/>
      <c r="V180" s="116"/>
      <c r="W180" s="116"/>
      <c r="X180" s="116"/>
      <c r="Y180" s="117">
        <v>1656.7057199999999</v>
      </c>
      <c r="Z180" s="118"/>
      <c r="AA180" s="118"/>
      <c r="AB180" s="119"/>
      <c r="AC180" s="101" t="s">
        <v>73</v>
      </c>
      <c r="AD180" s="102"/>
      <c r="AE180" s="102"/>
      <c r="AF180" s="102"/>
      <c r="AG180" s="102"/>
      <c r="AH180" s="103" t="s">
        <v>694</v>
      </c>
      <c r="AI180" s="104"/>
      <c r="AJ180" s="104"/>
      <c r="AK180" s="104"/>
      <c r="AL180" s="105" t="s">
        <v>694</v>
      </c>
      <c r="AM180" s="106"/>
      <c r="AN180" s="106"/>
      <c r="AO180" s="107"/>
      <c r="AP180" s="108" t="s">
        <v>694</v>
      </c>
      <c r="AQ180" s="108"/>
      <c r="AR180" s="108"/>
      <c r="AS180" s="108"/>
      <c r="AT180" s="108"/>
      <c r="AU180" s="108"/>
      <c r="AV180" s="108"/>
      <c r="AW180" s="108"/>
      <c r="AX180" s="108"/>
      <c r="AY180">
        <f>COUNTA($C$180)</f>
        <v>1</v>
      </c>
    </row>
    <row r="181" spans="1:51" ht="53.25" customHeight="1" x14ac:dyDescent="0.15">
      <c r="A181" s="109">
        <v>8</v>
      </c>
      <c r="B181" s="109">
        <v>1</v>
      </c>
      <c r="C181" s="129" t="s">
        <v>788</v>
      </c>
      <c r="D181" s="130"/>
      <c r="E181" s="130"/>
      <c r="F181" s="130"/>
      <c r="G181" s="130"/>
      <c r="H181" s="130"/>
      <c r="I181" s="130"/>
      <c r="J181" s="113" t="s">
        <v>694</v>
      </c>
      <c r="K181" s="114"/>
      <c r="L181" s="114"/>
      <c r="M181" s="114"/>
      <c r="N181" s="114"/>
      <c r="O181" s="114"/>
      <c r="P181" s="115" t="s">
        <v>702</v>
      </c>
      <c r="Q181" s="116"/>
      <c r="R181" s="116"/>
      <c r="S181" s="116"/>
      <c r="T181" s="116"/>
      <c r="U181" s="116"/>
      <c r="V181" s="116"/>
      <c r="W181" s="116"/>
      <c r="X181" s="116"/>
      <c r="Y181" s="117">
        <v>1351.9880000000001</v>
      </c>
      <c r="Z181" s="118"/>
      <c r="AA181" s="118"/>
      <c r="AB181" s="119"/>
      <c r="AC181" s="101" t="s">
        <v>73</v>
      </c>
      <c r="AD181" s="102"/>
      <c r="AE181" s="102"/>
      <c r="AF181" s="102"/>
      <c r="AG181" s="102"/>
      <c r="AH181" s="103" t="s">
        <v>694</v>
      </c>
      <c r="AI181" s="104"/>
      <c r="AJ181" s="104"/>
      <c r="AK181" s="104"/>
      <c r="AL181" s="105" t="s">
        <v>694</v>
      </c>
      <c r="AM181" s="106"/>
      <c r="AN181" s="106"/>
      <c r="AO181" s="107"/>
      <c r="AP181" s="108" t="s">
        <v>694</v>
      </c>
      <c r="AQ181" s="108"/>
      <c r="AR181" s="108"/>
      <c r="AS181" s="108"/>
      <c r="AT181" s="108"/>
      <c r="AU181" s="108"/>
      <c r="AV181" s="108"/>
      <c r="AW181" s="108"/>
      <c r="AX181" s="108"/>
      <c r="AY181">
        <f>COUNTA($C$181)</f>
        <v>1</v>
      </c>
    </row>
    <row r="182" spans="1:51" ht="60.75" customHeight="1" x14ac:dyDescent="0.15">
      <c r="A182" s="109">
        <v>9</v>
      </c>
      <c r="B182" s="109">
        <v>1</v>
      </c>
      <c r="C182" s="129" t="s">
        <v>789</v>
      </c>
      <c r="D182" s="130"/>
      <c r="E182" s="130"/>
      <c r="F182" s="130"/>
      <c r="G182" s="130"/>
      <c r="H182" s="130"/>
      <c r="I182" s="130"/>
      <c r="J182" s="113" t="s">
        <v>694</v>
      </c>
      <c r="K182" s="114"/>
      <c r="L182" s="114"/>
      <c r="M182" s="114"/>
      <c r="N182" s="114"/>
      <c r="O182" s="114"/>
      <c r="P182" s="115" t="s">
        <v>702</v>
      </c>
      <c r="Q182" s="116"/>
      <c r="R182" s="116"/>
      <c r="S182" s="116"/>
      <c r="T182" s="116"/>
      <c r="U182" s="116"/>
      <c r="V182" s="116"/>
      <c r="W182" s="116"/>
      <c r="X182" s="116"/>
      <c r="Y182" s="117">
        <v>1253.296</v>
      </c>
      <c r="Z182" s="118"/>
      <c r="AA182" s="118"/>
      <c r="AB182" s="119"/>
      <c r="AC182" s="101" t="s">
        <v>73</v>
      </c>
      <c r="AD182" s="102"/>
      <c r="AE182" s="102"/>
      <c r="AF182" s="102"/>
      <c r="AG182" s="102"/>
      <c r="AH182" s="103" t="s">
        <v>694</v>
      </c>
      <c r="AI182" s="104"/>
      <c r="AJ182" s="104"/>
      <c r="AK182" s="104"/>
      <c r="AL182" s="105" t="s">
        <v>694</v>
      </c>
      <c r="AM182" s="106"/>
      <c r="AN182" s="106"/>
      <c r="AO182" s="107"/>
      <c r="AP182" s="108" t="s">
        <v>694</v>
      </c>
      <c r="AQ182" s="108"/>
      <c r="AR182" s="108"/>
      <c r="AS182" s="108"/>
      <c r="AT182" s="108"/>
      <c r="AU182" s="108"/>
      <c r="AV182" s="108"/>
      <c r="AW182" s="108"/>
      <c r="AX182" s="108"/>
      <c r="AY182">
        <f>COUNTA($C$182)</f>
        <v>1</v>
      </c>
    </row>
    <row r="183" spans="1:51" ht="30" customHeight="1" x14ac:dyDescent="0.15">
      <c r="A183" s="109">
        <v>10</v>
      </c>
      <c r="B183" s="109">
        <v>1</v>
      </c>
      <c r="C183" s="129" t="s">
        <v>772</v>
      </c>
      <c r="D183" s="130"/>
      <c r="E183" s="130"/>
      <c r="F183" s="130"/>
      <c r="G183" s="130"/>
      <c r="H183" s="130"/>
      <c r="I183" s="130"/>
      <c r="J183" s="113">
        <v>3360001012162</v>
      </c>
      <c r="K183" s="114"/>
      <c r="L183" s="114"/>
      <c r="M183" s="114"/>
      <c r="N183" s="114"/>
      <c r="O183" s="114"/>
      <c r="P183" s="115" t="s">
        <v>702</v>
      </c>
      <c r="Q183" s="116"/>
      <c r="R183" s="116"/>
      <c r="S183" s="116"/>
      <c r="T183" s="116"/>
      <c r="U183" s="116"/>
      <c r="V183" s="116"/>
      <c r="W183" s="116"/>
      <c r="X183" s="116"/>
      <c r="Y183" s="117">
        <v>1213.8052</v>
      </c>
      <c r="Z183" s="118"/>
      <c r="AA183" s="118"/>
      <c r="AB183" s="119"/>
      <c r="AC183" s="101" t="s">
        <v>73</v>
      </c>
      <c r="AD183" s="102"/>
      <c r="AE183" s="102"/>
      <c r="AF183" s="102"/>
      <c r="AG183" s="102"/>
      <c r="AH183" s="103" t="s">
        <v>694</v>
      </c>
      <c r="AI183" s="104"/>
      <c r="AJ183" s="104"/>
      <c r="AK183" s="104"/>
      <c r="AL183" s="105" t="s">
        <v>694</v>
      </c>
      <c r="AM183" s="106"/>
      <c r="AN183" s="106"/>
      <c r="AO183" s="107"/>
      <c r="AP183" s="108" t="s">
        <v>694</v>
      </c>
      <c r="AQ183" s="108"/>
      <c r="AR183" s="108"/>
      <c r="AS183" s="108"/>
      <c r="AT183" s="108"/>
      <c r="AU183" s="108"/>
      <c r="AV183" s="108"/>
      <c r="AW183" s="108"/>
      <c r="AX183" s="108"/>
      <c r="AY183">
        <f>COUNTA($C$183)</f>
        <v>1</v>
      </c>
    </row>
    <row r="184" spans="1:51" ht="24.75" customHeight="1" x14ac:dyDescent="0.15">
      <c r="A184" s="53"/>
      <c r="B184" s="53"/>
      <c r="C184" s="53"/>
      <c r="D184" s="53"/>
      <c r="E184" s="53"/>
      <c r="F184" s="53"/>
      <c r="G184" s="53"/>
      <c r="H184" s="53"/>
      <c r="I184" s="53"/>
      <c r="J184" s="53"/>
      <c r="K184" s="53"/>
      <c r="L184" s="53"/>
      <c r="M184" s="53"/>
      <c r="N184" s="53"/>
      <c r="O184" s="53"/>
      <c r="P184" s="54"/>
      <c r="Q184" s="54"/>
      <c r="R184" s="54"/>
      <c r="S184" s="54"/>
      <c r="T184" s="54"/>
      <c r="U184" s="54"/>
      <c r="V184" s="54"/>
      <c r="W184" s="54"/>
      <c r="X184" s="54"/>
      <c r="Y184" s="55"/>
      <c r="Z184" s="55"/>
      <c r="AA184" s="55"/>
      <c r="AB184" s="55"/>
      <c r="AC184" s="55"/>
      <c r="AD184" s="55"/>
      <c r="AE184" s="55"/>
      <c r="AF184" s="55"/>
      <c r="AG184" s="55"/>
      <c r="AH184" s="55"/>
      <c r="AI184" s="55"/>
      <c r="AJ184" s="55"/>
      <c r="AK184" s="55"/>
      <c r="AL184" s="55"/>
      <c r="AM184" s="55"/>
      <c r="AN184" s="55"/>
      <c r="AO184" s="55"/>
      <c r="AP184" s="54"/>
      <c r="AQ184" s="54"/>
      <c r="AR184" s="54"/>
      <c r="AS184" s="54"/>
      <c r="AT184" s="54"/>
      <c r="AU184" s="54"/>
      <c r="AV184" s="54"/>
      <c r="AW184" s="54"/>
      <c r="AX184" s="54"/>
      <c r="AY184">
        <f>COUNTA($C$187)</f>
        <v>1</v>
      </c>
    </row>
    <row r="185" spans="1:51" ht="24.75" customHeight="1" x14ac:dyDescent="0.15">
      <c r="A185" s="46"/>
      <c r="B185" s="50" t="s">
        <v>210</v>
      </c>
      <c r="C185" s="46"/>
      <c r="D185" s="46"/>
      <c r="E185" s="46"/>
      <c r="F185" s="46"/>
      <c r="G185" s="46"/>
      <c r="H185" s="46"/>
      <c r="I185" s="46"/>
      <c r="J185" s="46"/>
      <c r="K185" s="46"/>
      <c r="L185" s="46"/>
      <c r="M185" s="46"/>
      <c r="N185" s="46"/>
      <c r="O185" s="46"/>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c r="AY185">
        <f>$AY$184</f>
        <v>1</v>
      </c>
    </row>
    <row r="186" spans="1:51" ht="59.25" customHeight="1" x14ac:dyDescent="0.15">
      <c r="A186" s="133"/>
      <c r="B186" s="133"/>
      <c r="C186" s="133" t="s">
        <v>24</v>
      </c>
      <c r="D186" s="133"/>
      <c r="E186" s="133"/>
      <c r="F186" s="133"/>
      <c r="G186" s="133"/>
      <c r="H186" s="133"/>
      <c r="I186" s="133"/>
      <c r="J186" s="120" t="s">
        <v>190</v>
      </c>
      <c r="K186" s="134"/>
      <c r="L186" s="134"/>
      <c r="M186" s="134"/>
      <c r="N186" s="134"/>
      <c r="O186" s="134"/>
      <c r="P186" s="135" t="s">
        <v>25</v>
      </c>
      <c r="Q186" s="135"/>
      <c r="R186" s="135"/>
      <c r="S186" s="135"/>
      <c r="T186" s="135"/>
      <c r="U186" s="135"/>
      <c r="V186" s="135"/>
      <c r="W186" s="135"/>
      <c r="X186" s="135"/>
      <c r="Y186" s="136" t="s">
        <v>189</v>
      </c>
      <c r="Z186" s="137"/>
      <c r="AA186" s="137"/>
      <c r="AB186" s="137"/>
      <c r="AC186" s="120" t="s">
        <v>219</v>
      </c>
      <c r="AD186" s="120"/>
      <c r="AE186" s="120"/>
      <c r="AF186" s="120"/>
      <c r="AG186" s="120"/>
      <c r="AH186" s="136" t="s">
        <v>234</v>
      </c>
      <c r="AI186" s="133"/>
      <c r="AJ186" s="133"/>
      <c r="AK186" s="133"/>
      <c r="AL186" s="133" t="s">
        <v>19</v>
      </c>
      <c r="AM186" s="133"/>
      <c r="AN186" s="133"/>
      <c r="AO186" s="138"/>
      <c r="AP186" s="123" t="s">
        <v>191</v>
      </c>
      <c r="AQ186" s="123"/>
      <c r="AR186" s="123"/>
      <c r="AS186" s="123"/>
      <c r="AT186" s="123"/>
      <c r="AU186" s="123"/>
      <c r="AV186" s="123"/>
      <c r="AW186" s="123"/>
      <c r="AX186" s="123"/>
      <c r="AY186">
        <f>$AY$184</f>
        <v>1</v>
      </c>
    </row>
    <row r="187" spans="1:51" ht="30" customHeight="1" x14ac:dyDescent="0.15">
      <c r="A187" s="109">
        <v>1</v>
      </c>
      <c r="B187" s="109">
        <v>1</v>
      </c>
      <c r="C187" s="129" t="s">
        <v>773</v>
      </c>
      <c r="D187" s="130"/>
      <c r="E187" s="130"/>
      <c r="F187" s="130"/>
      <c r="G187" s="130"/>
      <c r="H187" s="130"/>
      <c r="I187" s="130"/>
      <c r="J187" s="113">
        <v>1010005018655</v>
      </c>
      <c r="K187" s="114"/>
      <c r="L187" s="114"/>
      <c r="M187" s="114"/>
      <c r="N187" s="114"/>
      <c r="O187" s="114"/>
      <c r="P187" s="115" t="s">
        <v>706</v>
      </c>
      <c r="Q187" s="116"/>
      <c r="R187" s="116"/>
      <c r="S187" s="116"/>
      <c r="T187" s="116"/>
      <c r="U187" s="116"/>
      <c r="V187" s="116"/>
      <c r="W187" s="116"/>
      <c r="X187" s="116"/>
      <c r="Y187" s="117">
        <v>49.972999999999999</v>
      </c>
      <c r="Z187" s="118"/>
      <c r="AA187" s="118"/>
      <c r="AB187" s="119"/>
      <c r="AC187" s="101" t="s">
        <v>241</v>
      </c>
      <c r="AD187" s="102"/>
      <c r="AE187" s="102"/>
      <c r="AF187" s="102"/>
      <c r="AG187" s="102"/>
      <c r="AH187" s="131">
        <v>1</v>
      </c>
      <c r="AI187" s="132"/>
      <c r="AJ187" s="132"/>
      <c r="AK187" s="132"/>
      <c r="AL187" s="105">
        <v>100</v>
      </c>
      <c r="AM187" s="106"/>
      <c r="AN187" s="106"/>
      <c r="AO187" s="107"/>
      <c r="AP187" s="108" t="s">
        <v>694</v>
      </c>
      <c r="AQ187" s="108"/>
      <c r="AR187" s="108"/>
      <c r="AS187" s="108"/>
      <c r="AT187" s="108"/>
      <c r="AU187" s="108"/>
      <c r="AV187" s="108"/>
      <c r="AW187" s="108"/>
      <c r="AX187" s="108"/>
      <c r="AY187">
        <f>$AY$184</f>
        <v>1</v>
      </c>
    </row>
    <row r="188" spans="1:51" ht="30" customHeight="1" x14ac:dyDescent="0.15">
      <c r="A188" s="109">
        <v>2</v>
      </c>
      <c r="B188" s="109">
        <v>1</v>
      </c>
      <c r="C188" s="129" t="s">
        <v>709</v>
      </c>
      <c r="D188" s="130"/>
      <c r="E188" s="130"/>
      <c r="F188" s="130"/>
      <c r="G188" s="130"/>
      <c r="H188" s="130"/>
      <c r="I188" s="130"/>
      <c r="J188" s="113">
        <v>7010405000967</v>
      </c>
      <c r="K188" s="114"/>
      <c r="L188" s="114"/>
      <c r="M188" s="114"/>
      <c r="N188" s="114"/>
      <c r="O188" s="114"/>
      <c r="P188" s="115" t="s">
        <v>702</v>
      </c>
      <c r="Q188" s="116"/>
      <c r="R188" s="116"/>
      <c r="S188" s="116"/>
      <c r="T188" s="116"/>
      <c r="U188" s="116"/>
      <c r="V188" s="116"/>
      <c r="W188" s="116"/>
      <c r="X188" s="116"/>
      <c r="Y188" s="117">
        <v>13.284000000000001</v>
      </c>
      <c r="Z188" s="118"/>
      <c r="AA188" s="118"/>
      <c r="AB188" s="119"/>
      <c r="AC188" s="101" t="s">
        <v>73</v>
      </c>
      <c r="AD188" s="102"/>
      <c r="AE188" s="102"/>
      <c r="AF188" s="102"/>
      <c r="AG188" s="102"/>
      <c r="AH188" s="131" t="s">
        <v>694</v>
      </c>
      <c r="AI188" s="132"/>
      <c r="AJ188" s="132"/>
      <c r="AK188" s="132"/>
      <c r="AL188" s="105" t="s">
        <v>694</v>
      </c>
      <c r="AM188" s="106"/>
      <c r="AN188" s="106"/>
      <c r="AO188" s="107"/>
      <c r="AP188" s="108" t="s">
        <v>694</v>
      </c>
      <c r="AQ188" s="108"/>
      <c r="AR188" s="108"/>
      <c r="AS188" s="108"/>
      <c r="AT188" s="108"/>
      <c r="AU188" s="108"/>
      <c r="AV188" s="108"/>
      <c r="AW188" s="108"/>
      <c r="AX188" s="108"/>
      <c r="AY188">
        <f>COUNTA($C$188)</f>
        <v>1</v>
      </c>
    </row>
    <row r="189" spans="1:51" ht="53.25" customHeight="1" x14ac:dyDescent="0.15">
      <c r="A189" s="109">
        <v>3</v>
      </c>
      <c r="B189" s="109">
        <v>1</v>
      </c>
      <c r="C189" s="129" t="s">
        <v>710</v>
      </c>
      <c r="D189" s="130"/>
      <c r="E189" s="130"/>
      <c r="F189" s="130"/>
      <c r="G189" s="130"/>
      <c r="H189" s="130"/>
      <c r="I189" s="130"/>
      <c r="J189" s="113">
        <v>5360005000062</v>
      </c>
      <c r="K189" s="114"/>
      <c r="L189" s="114"/>
      <c r="M189" s="114"/>
      <c r="N189" s="114"/>
      <c r="O189" s="114"/>
      <c r="P189" s="115" t="s">
        <v>702</v>
      </c>
      <c r="Q189" s="116"/>
      <c r="R189" s="116"/>
      <c r="S189" s="116"/>
      <c r="T189" s="116"/>
      <c r="U189" s="116"/>
      <c r="V189" s="116"/>
      <c r="W189" s="116"/>
      <c r="X189" s="116"/>
      <c r="Y189" s="117">
        <v>13.109406999999999</v>
      </c>
      <c r="Z189" s="118"/>
      <c r="AA189" s="118"/>
      <c r="AB189" s="119"/>
      <c r="AC189" s="101" t="s">
        <v>73</v>
      </c>
      <c r="AD189" s="102"/>
      <c r="AE189" s="102"/>
      <c r="AF189" s="102"/>
      <c r="AG189" s="102"/>
      <c r="AH189" s="103" t="s">
        <v>694</v>
      </c>
      <c r="AI189" s="104"/>
      <c r="AJ189" s="104"/>
      <c r="AK189" s="104"/>
      <c r="AL189" s="105" t="s">
        <v>694</v>
      </c>
      <c r="AM189" s="106"/>
      <c r="AN189" s="106"/>
      <c r="AO189" s="107"/>
      <c r="AP189" s="108" t="s">
        <v>694</v>
      </c>
      <c r="AQ189" s="108"/>
      <c r="AR189" s="108"/>
      <c r="AS189" s="108"/>
      <c r="AT189" s="108"/>
      <c r="AU189" s="108"/>
      <c r="AV189" s="108"/>
      <c r="AW189" s="108"/>
      <c r="AX189" s="108"/>
      <c r="AY189">
        <f>COUNTA($C$189)</f>
        <v>1</v>
      </c>
    </row>
    <row r="190" spans="1:51" ht="30" customHeight="1" x14ac:dyDescent="0.15">
      <c r="A190" s="109">
        <v>4</v>
      </c>
      <c r="B190" s="109">
        <v>1</v>
      </c>
      <c r="C190" s="129" t="s">
        <v>774</v>
      </c>
      <c r="D190" s="130"/>
      <c r="E190" s="130"/>
      <c r="F190" s="130"/>
      <c r="G190" s="130"/>
      <c r="H190" s="130"/>
      <c r="I190" s="130"/>
      <c r="J190" s="113">
        <v>5290805003008</v>
      </c>
      <c r="K190" s="114"/>
      <c r="L190" s="114"/>
      <c r="M190" s="114"/>
      <c r="N190" s="114"/>
      <c r="O190" s="114"/>
      <c r="P190" s="115" t="s">
        <v>707</v>
      </c>
      <c r="Q190" s="116"/>
      <c r="R190" s="116"/>
      <c r="S190" s="116"/>
      <c r="T190" s="116"/>
      <c r="U190" s="116"/>
      <c r="V190" s="116"/>
      <c r="W190" s="116"/>
      <c r="X190" s="116"/>
      <c r="Y190" s="117">
        <v>8.58</v>
      </c>
      <c r="Z190" s="118"/>
      <c r="AA190" s="118"/>
      <c r="AB190" s="119"/>
      <c r="AC190" s="101" t="s">
        <v>237</v>
      </c>
      <c r="AD190" s="102"/>
      <c r="AE190" s="102"/>
      <c r="AF190" s="102"/>
      <c r="AG190" s="102"/>
      <c r="AH190" s="103">
        <v>1</v>
      </c>
      <c r="AI190" s="104"/>
      <c r="AJ190" s="104"/>
      <c r="AK190" s="104"/>
      <c r="AL190" s="105">
        <v>94</v>
      </c>
      <c r="AM190" s="106"/>
      <c r="AN190" s="106"/>
      <c r="AO190" s="107"/>
      <c r="AP190" s="108" t="s">
        <v>694</v>
      </c>
      <c r="AQ190" s="108"/>
      <c r="AR190" s="108"/>
      <c r="AS190" s="108"/>
      <c r="AT190" s="108"/>
      <c r="AU190" s="108"/>
      <c r="AV190" s="108"/>
      <c r="AW190" s="108"/>
      <c r="AX190" s="108"/>
      <c r="AY190">
        <f>COUNTA($C$190)</f>
        <v>1</v>
      </c>
    </row>
    <row r="191" spans="1:51" ht="30" customHeight="1" x14ac:dyDescent="0.15">
      <c r="A191" s="109">
        <v>5</v>
      </c>
      <c r="B191" s="109">
        <v>1</v>
      </c>
      <c r="C191" s="129" t="s">
        <v>775</v>
      </c>
      <c r="D191" s="130"/>
      <c r="E191" s="130"/>
      <c r="F191" s="130"/>
      <c r="G191" s="130"/>
      <c r="H191" s="130"/>
      <c r="I191" s="130"/>
      <c r="J191" s="113">
        <v>1360005001857</v>
      </c>
      <c r="K191" s="114"/>
      <c r="L191" s="114"/>
      <c r="M191" s="114"/>
      <c r="N191" s="114"/>
      <c r="O191" s="114"/>
      <c r="P191" s="115" t="s">
        <v>708</v>
      </c>
      <c r="Q191" s="116"/>
      <c r="R191" s="116"/>
      <c r="S191" s="116"/>
      <c r="T191" s="116"/>
      <c r="U191" s="116"/>
      <c r="V191" s="116"/>
      <c r="W191" s="116"/>
      <c r="X191" s="116"/>
      <c r="Y191" s="117">
        <v>4.1999999999999997E-3</v>
      </c>
      <c r="Z191" s="118"/>
      <c r="AA191" s="118"/>
      <c r="AB191" s="119"/>
      <c r="AC191" s="101" t="s">
        <v>242</v>
      </c>
      <c r="AD191" s="102"/>
      <c r="AE191" s="102"/>
      <c r="AF191" s="102"/>
      <c r="AG191" s="102"/>
      <c r="AH191" s="103">
        <v>1</v>
      </c>
      <c r="AI191" s="104"/>
      <c r="AJ191" s="104"/>
      <c r="AK191" s="104"/>
      <c r="AL191" s="105">
        <v>100</v>
      </c>
      <c r="AM191" s="106"/>
      <c r="AN191" s="106"/>
      <c r="AO191" s="107"/>
      <c r="AP191" s="108" t="s">
        <v>694</v>
      </c>
      <c r="AQ191" s="108"/>
      <c r="AR191" s="108"/>
      <c r="AS191" s="108"/>
      <c r="AT191" s="108"/>
      <c r="AU191" s="108"/>
      <c r="AV191" s="108"/>
      <c r="AW191" s="108"/>
      <c r="AX191" s="108"/>
      <c r="AY191">
        <f>COUNTA($C$191)</f>
        <v>1</v>
      </c>
    </row>
    <row r="192" spans="1:51" ht="24.75" customHeight="1" x14ac:dyDescent="0.15">
      <c r="A192" s="53"/>
      <c r="B192" s="53"/>
      <c r="C192" s="53"/>
      <c r="D192" s="53"/>
      <c r="E192" s="53"/>
      <c r="F192" s="53"/>
      <c r="G192" s="53"/>
      <c r="H192" s="53"/>
      <c r="I192" s="53"/>
      <c r="J192" s="53"/>
      <c r="K192" s="53"/>
      <c r="L192" s="53"/>
      <c r="M192" s="53"/>
      <c r="N192" s="53"/>
      <c r="O192" s="53"/>
      <c r="P192" s="54"/>
      <c r="Q192" s="54"/>
      <c r="R192" s="54"/>
      <c r="S192" s="54"/>
      <c r="T192" s="54"/>
      <c r="U192" s="54"/>
      <c r="V192" s="54"/>
      <c r="W192" s="54"/>
      <c r="X192" s="54"/>
      <c r="Y192" s="55"/>
      <c r="Z192" s="55"/>
      <c r="AA192" s="55"/>
      <c r="AB192" s="55"/>
      <c r="AC192" s="55"/>
      <c r="AD192" s="55"/>
      <c r="AE192" s="55"/>
      <c r="AF192" s="55"/>
      <c r="AG192" s="55"/>
      <c r="AH192" s="55"/>
      <c r="AI192" s="55"/>
      <c r="AJ192" s="55"/>
      <c r="AK192" s="55"/>
      <c r="AL192" s="55"/>
      <c r="AM192" s="55"/>
      <c r="AN192" s="55"/>
      <c r="AO192" s="55"/>
      <c r="AP192" s="54"/>
      <c r="AQ192" s="54"/>
      <c r="AR192" s="54"/>
      <c r="AS192" s="54"/>
      <c r="AT192" s="54"/>
      <c r="AU192" s="54"/>
      <c r="AV192" s="54"/>
      <c r="AW192" s="54"/>
      <c r="AX192" s="54"/>
      <c r="AY192">
        <f>COUNTA($C$195)</f>
        <v>1</v>
      </c>
    </row>
    <row r="193" spans="1:51" ht="24.75" customHeight="1" x14ac:dyDescent="0.15">
      <c r="A193" s="46"/>
      <c r="B193" s="50" t="s">
        <v>165</v>
      </c>
      <c r="C193" s="46"/>
      <c r="D193" s="46"/>
      <c r="E193" s="46"/>
      <c r="F193" s="46"/>
      <c r="G193" s="46"/>
      <c r="H193" s="46"/>
      <c r="I193" s="46"/>
      <c r="J193" s="46"/>
      <c r="K193" s="46"/>
      <c r="L193" s="46"/>
      <c r="M193" s="46"/>
      <c r="N193" s="46"/>
      <c r="O193" s="46"/>
      <c r="P193" s="51"/>
      <c r="Q193" s="51"/>
      <c r="R193" s="51"/>
      <c r="S193" s="51"/>
      <c r="T193" s="51"/>
      <c r="U193" s="51"/>
      <c r="V193" s="51"/>
      <c r="W193" s="51"/>
      <c r="X193" s="51"/>
      <c r="Y193" s="52"/>
      <c r="Z193" s="52"/>
      <c r="AA193" s="52"/>
      <c r="AB193" s="52"/>
      <c r="AC193" s="52"/>
      <c r="AD193" s="52"/>
      <c r="AE193" s="52"/>
      <c r="AF193" s="52"/>
      <c r="AG193" s="52"/>
      <c r="AH193" s="52"/>
      <c r="AI193" s="52"/>
      <c r="AJ193" s="52"/>
      <c r="AK193" s="52"/>
      <c r="AL193" s="52"/>
      <c r="AM193" s="52"/>
      <c r="AN193" s="52"/>
      <c r="AO193" s="52"/>
      <c r="AP193" s="51"/>
      <c r="AQ193" s="51"/>
      <c r="AR193" s="51"/>
      <c r="AS193" s="51"/>
      <c r="AT193" s="51"/>
      <c r="AU193" s="51"/>
      <c r="AV193" s="51"/>
      <c r="AW193" s="51"/>
      <c r="AX193" s="51"/>
      <c r="AY193">
        <f>$AY$192</f>
        <v>1</v>
      </c>
    </row>
    <row r="194" spans="1:51" ht="59.25" customHeight="1" x14ac:dyDescent="0.15">
      <c r="A194" s="133"/>
      <c r="B194" s="133"/>
      <c r="C194" s="133" t="s">
        <v>24</v>
      </c>
      <c r="D194" s="133"/>
      <c r="E194" s="133"/>
      <c r="F194" s="133"/>
      <c r="G194" s="133"/>
      <c r="H194" s="133"/>
      <c r="I194" s="133"/>
      <c r="J194" s="120" t="s">
        <v>190</v>
      </c>
      <c r="K194" s="134"/>
      <c r="L194" s="134"/>
      <c r="M194" s="134"/>
      <c r="N194" s="134"/>
      <c r="O194" s="134"/>
      <c r="P194" s="135" t="s">
        <v>25</v>
      </c>
      <c r="Q194" s="135"/>
      <c r="R194" s="135"/>
      <c r="S194" s="135"/>
      <c r="T194" s="135"/>
      <c r="U194" s="135"/>
      <c r="V194" s="135"/>
      <c r="W194" s="135"/>
      <c r="X194" s="135"/>
      <c r="Y194" s="136" t="s">
        <v>189</v>
      </c>
      <c r="Z194" s="137"/>
      <c r="AA194" s="137"/>
      <c r="AB194" s="137"/>
      <c r="AC194" s="120" t="s">
        <v>219</v>
      </c>
      <c r="AD194" s="120"/>
      <c r="AE194" s="120"/>
      <c r="AF194" s="120"/>
      <c r="AG194" s="120"/>
      <c r="AH194" s="136" t="s">
        <v>234</v>
      </c>
      <c r="AI194" s="133"/>
      <c r="AJ194" s="133"/>
      <c r="AK194" s="133"/>
      <c r="AL194" s="133" t="s">
        <v>19</v>
      </c>
      <c r="AM194" s="133"/>
      <c r="AN194" s="133"/>
      <c r="AO194" s="138"/>
      <c r="AP194" s="123" t="s">
        <v>191</v>
      </c>
      <c r="AQ194" s="123"/>
      <c r="AR194" s="123"/>
      <c r="AS194" s="123"/>
      <c r="AT194" s="123"/>
      <c r="AU194" s="123"/>
      <c r="AV194" s="123"/>
      <c r="AW194" s="123"/>
      <c r="AX194" s="123"/>
      <c r="AY194">
        <f>$AY$192</f>
        <v>1</v>
      </c>
    </row>
    <row r="195" spans="1:51" ht="53.25" customHeight="1" x14ac:dyDescent="0.15">
      <c r="A195" s="109">
        <v>1</v>
      </c>
      <c r="B195" s="109">
        <v>1</v>
      </c>
      <c r="C195" s="129" t="s">
        <v>711</v>
      </c>
      <c r="D195" s="130"/>
      <c r="E195" s="130"/>
      <c r="F195" s="130"/>
      <c r="G195" s="130"/>
      <c r="H195" s="130"/>
      <c r="I195" s="130"/>
      <c r="J195" s="113">
        <v>2360005000453</v>
      </c>
      <c r="K195" s="114"/>
      <c r="L195" s="114"/>
      <c r="M195" s="114"/>
      <c r="N195" s="114"/>
      <c r="O195" s="114"/>
      <c r="P195" s="115" t="s">
        <v>719</v>
      </c>
      <c r="Q195" s="116"/>
      <c r="R195" s="116"/>
      <c r="S195" s="116"/>
      <c r="T195" s="116"/>
      <c r="U195" s="116"/>
      <c r="V195" s="116"/>
      <c r="W195" s="116"/>
      <c r="X195" s="116"/>
      <c r="Y195" s="117">
        <v>2116.1375990000001</v>
      </c>
      <c r="Z195" s="118"/>
      <c r="AA195" s="118"/>
      <c r="AB195" s="119"/>
      <c r="AC195" s="101" t="s">
        <v>73</v>
      </c>
      <c r="AD195" s="102"/>
      <c r="AE195" s="102"/>
      <c r="AF195" s="102"/>
      <c r="AG195" s="102"/>
      <c r="AH195" s="131" t="s">
        <v>694</v>
      </c>
      <c r="AI195" s="132"/>
      <c r="AJ195" s="132"/>
      <c r="AK195" s="132"/>
      <c r="AL195" s="105" t="s">
        <v>694</v>
      </c>
      <c r="AM195" s="106"/>
      <c r="AN195" s="106"/>
      <c r="AO195" s="107"/>
      <c r="AP195" s="108" t="s">
        <v>694</v>
      </c>
      <c r="AQ195" s="108"/>
      <c r="AR195" s="108"/>
      <c r="AS195" s="108"/>
      <c r="AT195" s="108"/>
      <c r="AU195" s="108"/>
      <c r="AV195" s="108"/>
      <c r="AW195" s="108"/>
      <c r="AX195" s="108"/>
      <c r="AY195">
        <f>$AY$192</f>
        <v>1</v>
      </c>
    </row>
    <row r="196" spans="1:51" ht="69.75" customHeight="1" x14ac:dyDescent="0.15">
      <c r="A196" s="109">
        <v>2</v>
      </c>
      <c r="B196" s="109">
        <v>1</v>
      </c>
      <c r="C196" s="129" t="s">
        <v>712</v>
      </c>
      <c r="D196" s="130"/>
      <c r="E196" s="130"/>
      <c r="F196" s="130"/>
      <c r="G196" s="130"/>
      <c r="H196" s="130"/>
      <c r="I196" s="130"/>
      <c r="J196" s="113">
        <v>3700150066486</v>
      </c>
      <c r="K196" s="114"/>
      <c r="L196" s="114"/>
      <c r="M196" s="114"/>
      <c r="N196" s="114"/>
      <c r="O196" s="114"/>
      <c r="P196" s="115" t="s">
        <v>720</v>
      </c>
      <c r="Q196" s="116"/>
      <c r="R196" s="116"/>
      <c r="S196" s="116"/>
      <c r="T196" s="116"/>
      <c r="U196" s="116"/>
      <c r="V196" s="116"/>
      <c r="W196" s="116"/>
      <c r="X196" s="116"/>
      <c r="Y196" s="117">
        <v>136.34</v>
      </c>
      <c r="Z196" s="118"/>
      <c r="AA196" s="118"/>
      <c r="AB196" s="119"/>
      <c r="AC196" s="101" t="s">
        <v>73</v>
      </c>
      <c r="AD196" s="102"/>
      <c r="AE196" s="102"/>
      <c r="AF196" s="102"/>
      <c r="AG196" s="102"/>
      <c r="AH196" s="131" t="s">
        <v>694</v>
      </c>
      <c r="AI196" s="132"/>
      <c r="AJ196" s="132"/>
      <c r="AK196" s="132"/>
      <c r="AL196" s="105" t="s">
        <v>694</v>
      </c>
      <c r="AM196" s="106"/>
      <c r="AN196" s="106"/>
      <c r="AO196" s="107"/>
      <c r="AP196" s="108" t="s">
        <v>694</v>
      </c>
      <c r="AQ196" s="108"/>
      <c r="AR196" s="108"/>
      <c r="AS196" s="108"/>
      <c r="AT196" s="108"/>
      <c r="AU196" s="108"/>
      <c r="AV196" s="108"/>
      <c r="AW196" s="108"/>
      <c r="AX196" s="108"/>
      <c r="AY196">
        <f>COUNTA($C$196)</f>
        <v>1</v>
      </c>
    </row>
    <row r="197" spans="1:51" ht="53.25" customHeight="1" x14ac:dyDescent="0.15">
      <c r="A197" s="109">
        <v>3</v>
      </c>
      <c r="B197" s="109">
        <v>1</v>
      </c>
      <c r="C197" s="129" t="s">
        <v>653</v>
      </c>
      <c r="D197" s="130"/>
      <c r="E197" s="130"/>
      <c r="F197" s="130"/>
      <c r="G197" s="130"/>
      <c r="H197" s="130"/>
      <c r="I197" s="130"/>
      <c r="J197" s="113">
        <v>8000020478431</v>
      </c>
      <c r="K197" s="114"/>
      <c r="L197" s="114"/>
      <c r="M197" s="114"/>
      <c r="N197" s="114"/>
      <c r="O197" s="114"/>
      <c r="P197" s="115" t="s">
        <v>721</v>
      </c>
      <c r="Q197" s="116"/>
      <c r="R197" s="116"/>
      <c r="S197" s="116"/>
      <c r="T197" s="116"/>
      <c r="U197" s="116"/>
      <c r="V197" s="116"/>
      <c r="W197" s="116"/>
      <c r="X197" s="116"/>
      <c r="Y197" s="117">
        <v>58.875683000000002</v>
      </c>
      <c r="Z197" s="118"/>
      <c r="AA197" s="118"/>
      <c r="AB197" s="119"/>
      <c r="AC197" s="101" t="s">
        <v>73</v>
      </c>
      <c r="AD197" s="102"/>
      <c r="AE197" s="102"/>
      <c r="AF197" s="102"/>
      <c r="AG197" s="102"/>
      <c r="AH197" s="103" t="s">
        <v>694</v>
      </c>
      <c r="AI197" s="104"/>
      <c r="AJ197" s="104"/>
      <c r="AK197" s="104"/>
      <c r="AL197" s="105" t="s">
        <v>694</v>
      </c>
      <c r="AM197" s="106"/>
      <c r="AN197" s="106"/>
      <c r="AO197" s="107"/>
      <c r="AP197" s="108" t="s">
        <v>694</v>
      </c>
      <c r="AQ197" s="108"/>
      <c r="AR197" s="108"/>
      <c r="AS197" s="108"/>
      <c r="AT197" s="108"/>
      <c r="AU197" s="108"/>
      <c r="AV197" s="108"/>
      <c r="AW197" s="108"/>
      <c r="AX197" s="108"/>
      <c r="AY197">
        <f>COUNTA($C$197)</f>
        <v>1</v>
      </c>
    </row>
    <row r="198" spans="1:51" ht="66" customHeight="1" x14ac:dyDescent="0.15">
      <c r="A198" s="109">
        <v>4</v>
      </c>
      <c r="B198" s="109">
        <v>1</v>
      </c>
      <c r="C198" s="129" t="s">
        <v>713</v>
      </c>
      <c r="D198" s="130"/>
      <c r="E198" s="130"/>
      <c r="F198" s="130"/>
      <c r="G198" s="130"/>
      <c r="H198" s="130"/>
      <c r="I198" s="130"/>
      <c r="J198" s="113">
        <v>3000020472018</v>
      </c>
      <c r="K198" s="114"/>
      <c r="L198" s="114"/>
      <c r="M198" s="114"/>
      <c r="N198" s="114"/>
      <c r="O198" s="114"/>
      <c r="P198" s="115" t="s">
        <v>722</v>
      </c>
      <c r="Q198" s="116"/>
      <c r="R198" s="116"/>
      <c r="S198" s="116"/>
      <c r="T198" s="116"/>
      <c r="U198" s="116"/>
      <c r="V198" s="116"/>
      <c r="W198" s="116"/>
      <c r="X198" s="116"/>
      <c r="Y198" s="117">
        <v>46.379703999999997</v>
      </c>
      <c r="Z198" s="118"/>
      <c r="AA198" s="118"/>
      <c r="AB198" s="119"/>
      <c r="AC198" s="101" t="s">
        <v>73</v>
      </c>
      <c r="AD198" s="102"/>
      <c r="AE198" s="102"/>
      <c r="AF198" s="102"/>
      <c r="AG198" s="102"/>
      <c r="AH198" s="103" t="s">
        <v>694</v>
      </c>
      <c r="AI198" s="104"/>
      <c r="AJ198" s="104"/>
      <c r="AK198" s="104"/>
      <c r="AL198" s="105" t="s">
        <v>694</v>
      </c>
      <c r="AM198" s="106"/>
      <c r="AN198" s="106"/>
      <c r="AO198" s="107"/>
      <c r="AP198" s="108" t="s">
        <v>694</v>
      </c>
      <c r="AQ198" s="108"/>
      <c r="AR198" s="108"/>
      <c r="AS198" s="108"/>
      <c r="AT198" s="108"/>
      <c r="AU198" s="108"/>
      <c r="AV198" s="108"/>
      <c r="AW198" s="108"/>
      <c r="AX198" s="108"/>
      <c r="AY198">
        <f>COUNTA($C$198)</f>
        <v>1</v>
      </c>
    </row>
    <row r="199" spans="1:51" ht="53.25" customHeight="1" x14ac:dyDescent="0.15">
      <c r="A199" s="109">
        <v>5</v>
      </c>
      <c r="B199" s="109">
        <v>1</v>
      </c>
      <c r="C199" s="129" t="s">
        <v>714</v>
      </c>
      <c r="D199" s="130"/>
      <c r="E199" s="130"/>
      <c r="F199" s="130"/>
      <c r="G199" s="130"/>
      <c r="H199" s="130"/>
      <c r="I199" s="130"/>
      <c r="J199" s="113">
        <v>1000020470007</v>
      </c>
      <c r="K199" s="114"/>
      <c r="L199" s="114"/>
      <c r="M199" s="114"/>
      <c r="N199" s="114"/>
      <c r="O199" s="114"/>
      <c r="P199" s="115" t="s">
        <v>723</v>
      </c>
      <c r="Q199" s="116"/>
      <c r="R199" s="116"/>
      <c r="S199" s="116"/>
      <c r="T199" s="116"/>
      <c r="U199" s="116"/>
      <c r="V199" s="116"/>
      <c r="W199" s="116"/>
      <c r="X199" s="116"/>
      <c r="Y199" s="117">
        <v>36.395750999999997</v>
      </c>
      <c r="Z199" s="118"/>
      <c r="AA199" s="118"/>
      <c r="AB199" s="119"/>
      <c r="AC199" s="101" t="s">
        <v>73</v>
      </c>
      <c r="AD199" s="102"/>
      <c r="AE199" s="102"/>
      <c r="AF199" s="102"/>
      <c r="AG199" s="102"/>
      <c r="AH199" s="103" t="s">
        <v>694</v>
      </c>
      <c r="AI199" s="104"/>
      <c r="AJ199" s="104"/>
      <c r="AK199" s="104"/>
      <c r="AL199" s="105" t="s">
        <v>694</v>
      </c>
      <c r="AM199" s="106"/>
      <c r="AN199" s="106"/>
      <c r="AO199" s="107"/>
      <c r="AP199" s="108" t="s">
        <v>694</v>
      </c>
      <c r="AQ199" s="108"/>
      <c r="AR199" s="108"/>
      <c r="AS199" s="108"/>
      <c r="AT199" s="108"/>
      <c r="AU199" s="108"/>
      <c r="AV199" s="108"/>
      <c r="AW199" s="108"/>
      <c r="AX199" s="108"/>
      <c r="AY199">
        <f>COUNTA($C$199)</f>
        <v>1</v>
      </c>
    </row>
    <row r="200" spans="1:51" ht="30" customHeight="1" x14ac:dyDescent="0.15">
      <c r="A200" s="109">
        <v>6</v>
      </c>
      <c r="B200" s="109">
        <v>1</v>
      </c>
      <c r="C200" s="129" t="s">
        <v>715</v>
      </c>
      <c r="D200" s="130"/>
      <c r="E200" s="130"/>
      <c r="F200" s="130"/>
      <c r="G200" s="130"/>
      <c r="H200" s="130"/>
      <c r="I200" s="130"/>
      <c r="J200" s="113">
        <v>5000020473138</v>
      </c>
      <c r="K200" s="114"/>
      <c r="L200" s="114"/>
      <c r="M200" s="114"/>
      <c r="N200" s="114"/>
      <c r="O200" s="114"/>
      <c r="P200" s="115" t="s">
        <v>724</v>
      </c>
      <c r="Q200" s="116"/>
      <c r="R200" s="116"/>
      <c r="S200" s="116"/>
      <c r="T200" s="116"/>
      <c r="U200" s="116"/>
      <c r="V200" s="116"/>
      <c r="W200" s="116"/>
      <c r="X200" s="116"/>
      <c r="Y200" s="117">
        <v>20.736211000000001</v>
      </c>
      <c r="Z200" s="118"/>
      <c r="AA200" s="118"/>
      <c r="AB200" s="119"/>
      <c r="AC200" s="101" t="s">
        <v>73</v>
      </c>
      <c r="AD200" s="102"/>
      <c r="AE200" s="102"/>
      <c r="AF200" s="102"/>
      <c r="AG200" s="102"/>
      <c r="AH200" s="103" t="s">
        <v>694</v>
      </c>
      <c r="AI200" s="104"/>
      <c r="AJ200" s="104"/>
      <c r="AK200" s="104"/>
      <c r="AL200" s="105" t="s">
        <v>694</v>
      </c>
      <c r="AM200" s="106"/>
      <c r="AN200" s="106"/>
      <c r="AO200" s="107"/>
      <c r="AP200" s="108" t="s">
        <v>694</v>
      </c>
      <c r="AQ200" s="108"/>
      <c r="AR200" s="108"/>
      <c r="AS200" s="108"/>
      <c r="AT200" s="108"/>
      <c r="AU200" s="108"/>
      <c r="AV200" s="108"/>
      <c r="AW200" s="108"/>
      <c r="AX200" s="108"/>
      <c r="AY200">
        <f>COUNTA($C$200)</f>
        <v>1</v>
      </c>
    </row>
    <row r="201" spans="1:51" ht="53.25" customHeight="1" x14ac:dyDescent="0.15">
      <c r="A201" s="109">
        <v>7</v>
      </c>
      <c r="B201" s="109">
        <v>1</v>
      </c>
      <c r="C201" s="129" t="s">
        <v>716</v>
      </c>
      <c r="D201" s="130"/>
      <c r="E201" s="130"/>
      <c r="F201" s="130"/>
      <c r="G201" s="130"/>
      <c r="H201" s="130"/>
      <c r="I201" s="130"/>
      <c r="J201" s="113">
        <v>5000020473014</v>
      </c>
      <c r="K201" s="114"/>
      <c r="L201" s="114"/>
      <c r="M201" s="114"/>
      <c r="N201" s="114"/>
      <c r="O201" s="114"/>
      <c r="P201" s="115" t="s">
        <v>725</v>
      </c>
      <c r="Q201" s="116"/>
      <c r="R201" s="116"/>
      <c r="S201" s="116"/>
      <c r="T201" s="116"/>
      <c r="U201" s="116"/>
      <c r="V201" s="116"/>
      <c r="W201" s="116"/>
      <c r="X201" s="116"/>
      <c r="Y201" s="117">
        <v>13.714185000000001</v>
      </c>
      <c r="Z201" s="118"/>
      <c r="AA201" s="118"/>
      <c r="AB201" s="119"/>
      <c r="AC201" s="101" t="s">
        <v>73</v>
      </c>
      <c r="AD201" s="102"/>
      <c r="AE201" s="102"/>
      <c r="AF201" s="102"/>
      <c r="AG201" s="102"/>
      <c r="AH201" s="103" t="s">
        <v>694</v>
      </c>
      <c r="AI201" s="104"/>
      <c r="AJ201" s="104"/>
      <c r="AK201" s="104"/>
      <c r="AL201" s="105" t="s">
        <v>694</v>
      </c>
      <c r="AM201" s="106"/>
      <c r="AN201" s="106"/>
      <c r="AO201" s="107"/>
      <c r="AP201" s="108" t="s">
        <v>694</v>
      </c>
      <c r="AQ201" s="108"/>
      <c r="AR201" s="108"/>
      <c r="AS201" s="108"/>
      <c r="AT201" s="108"/>
      <c r="AU201" s="108"/>
      <c r="AV201" s="108"/>
      <c r="AW201" s="108"/>
      <c r="AX201" s="108"/>
      <c r="AY201">
        <f>COUNTA($C$201)</f>
        <v>1</v>
      </c>
    </row>
    <row r="202" spans="1:51" ht="30" customHeight="1" x14ac:dyDescent="0.15">
      <c r="A202" s="109">
        <v>8</v>
      </c>
      <c r="B202" s="109">
        <v>1</v>
      </c>
      <c r="C202" s="129" t="s">
        <v>717</v>
      </c>
      <c r="D202" s="130"/>
      <c r="E202" s="130"/>
      <c r="F202" s="130"/>
      <c r="G202" s="130"/>
      <c r="H202" s="130"/>
      <c r="I202" s="130"/>
      <c r="J202" s="113">
        <v>4000020473031</v>
      </c>
      <c r="K202" s="114"/>
      <c r="L202" s="114"/>
      <c r="M202" s="114"/>
      <c r="N202" s="114"/>
      <c r="O202" s="114"/>
      <c r="P202" s="115" t="s">
        <v>726</v>
      </c>
      <c r="Q202" s="116"/>
      <c r="R202" s="116"/>
      <c r="S202" s="116"/>
      <c r="T202" s="116"/>
      <c r="U202" s="116"/>
      <c r="V202" s="116"/>
      <c r="W202" s="116"/>
      <c r="X202" s="116"/>
      <c r="Y202" s="117">
        <v>13.598998</v>
      </c>
      <c r="Z202" s="118"/>
      <c r="AA202" s="118"/>
      <c r="AB202" s="119"/>
      <c r="AC202" s="101" t="s">
        <v>73</v>
      </c>
      <c r="AD202" s="102"/>
      <c r="AE202" s="102"/>
      <c r="AF202" s="102"/>
      <c r="AG202" s="102"/>
      <c r="AH202" s="103" t="s">
        <v>694</v>
      </c>
      <c r="AI202" s="104"/>
      <c r="AJ202" s="104"/>
      <c r="AK202" s="104"/>
      <c r="AL202" s="105" t="s">
        <v>694</v>
      </c>
      <c r="AM202" s="106"/>
      <c r="AN202" s="106"/>
      <c r="AO202" s="107"/>
      <c r="AP202" s="108" t="s">
        <v>694</v>
      </c>
      <c r="AQ202" s="108"/>
      <c r="AR202" s="108"/>
      <c r="AS202" s="108"/>
      <c r="AT202" s="108"/>
      <c r="AU202" s="108"/>
      <c r="AV202" s="108"/>
      <c r="AW202" s="108"/>
      <c r="AX202" s="108"/>
      <c r="AY202">
        <f>COUNTA($C$202)</f>
        <v>1</v>
      </c>
    </row>
    <row r="203" spans="1:51" ht="30" customHeight="1" x14ac:dyDescent="0.15">
      <c r="A203" s="109">
        <v>9</v>
      </c>
      <c r="B203" s="109">
        <v>1</v>
      </c>
      <c r="C203" s="129" t="s">
        <v>776</v>
      </c>
      <c r="D203" s="130"/>
      <c r="E203" s="130"/>
      <c r="F203" s="130"/>
      <c r="G203" s="130"/>
      <c r="H203" s="130"/>
      <c r="I203" s="130"/>
      <c r="J203" s="113">
        <v>4000020472140</v>
      </c>
      <c r="K203" s="114"/>
      <c r="L203" s="114"/>
      <c r="M203" s="114"/>
      <c r="N203" s="114"/>
      <c r="O203" s="114"/>
      <c r="P203" s="115" t="s">
        <v>727</v>
      </c>
      <c r="Q203" s="116"/>
      <c r="R203" s="116"/>
      <c r="S203" s="116"/>
      <c r="T203" s="116"/>
      <c r="U203" s="116"/>
      <c r="V203" s="116"/>
      <c r="W203" s="116"/>
      <c r="X203" s="116"/>
      <c r="Y203" s="117">
        <v>8.7234839999999991</v>
      </c>
      <c r="Z203" s="118"/>
      <c r="AA203" s="118"/>
      <c r="AB203" s="119"/>
      <c r="AC203" s="101" t="s">
        <v>73</v>
      </c>
      <c r="AD203" s="102"/>
      <c r="AE203" s="102"/>
      <c r="AF203" s="102"/>
      <c r="AG203" s="102"/>
      <c r="AH203" s="103" t="s">
        <v>694</v>
      </c>
      <c r="AI203" s="104"/>
      <c r="AJ203" s="104"/>
      <c r="AK203" s="104"/>
      <c r="AL203" s="105" t="s">
        <v>694</v>
      </c>
      <c r="AM203" s="106"/>
      <c r="AN203" s="106"/>
      <c r="AO203" s="107"/>
      <c r="AP203" s="108" t="s">
        <v>694</v>
      </c>
      <c r="AQ203" s="108"/>
      <c r="AR203" s="108"/>
      <c r="AS203" s="108"/>
      <c r="AT203" s="108"/>
      <c r="AU203" s="108"/>
      <c r="AV203" s="108"/>
      <c r="AW203" s="108"/>
      <c r="AX203" s="108"/>
      <c r="AY203">
        <f>COUNTA($C$203)</f>
        <v>1</v>
      </c>
    </row>
    <row r="204" spans="1:51" ht="30" customHeight="1" x14ac:dyDescent="0.15">
      <c r="A204" s="109">
        <v>10</v>
      </c>
      <c r="B204" s="109">
        <v>1</v>
      </c>
      <c r="C204" s="129" t="s">
        <v>718</v>
      </c>
      <c r="D204" s="130"/>
      <c r="E204" s="130"/>
      <c r="F204" s="130"/>
      <c r="G204" s="130"/>
      <c r="H204" s="130"/>
      <c r="I204" s="130"/>
      <c r="J204" s="113">
        <v>5000020473146</v>
      </c>
      <c r="K204" s="114"/>
      <c r="L204" s="114"/>
      <c r="M204" s="114"/>
      <c r="N204" s="114"/>
      <c r="O204" s="114"/>
      <c r="P204" s="115" t="s">
        <v>728</v>
      </c>
      <c r="Q204" s="116"/>
      <c r="R204" s="116"/>
      <c r="S204" s="116"/>
      <c r="T204" s="116"/>
      <c r="U204" s="116"/>
      <c r="V204" s="116"/>
      <c r="W204" s="116"/>
      <c r="X204" s="116"/>
      <c r="Y204" s="117">
        <v>7.2140849999999999</v>
      </c>
      <c r="Z204" s="118"/>
      <c r="AA204" s="118"/>
      <c r="AB204" s="119"/>
      <c r="AC204" s="101" t="s">
        <v>73</v>
      </c>
      <c r="AD204" s="102"/>
      <c r="AE204" s="102"/>
      <c r="AF204" s="102"/>
      <c r="AG204" s="102"/>
      <c r="AH204" s="103" t="s">
        <v>694</v>
      </c>
      <c r="AI204" s="104"/>
      <c r="AJ204" s="104"/>
      <c r="AK204" s="104"/>
      <c r="AL204" s="105" t="s">
        <v>694</v>
      </c>
      <c r="AM204" s="106"/>
      <c r="AN204" s="106"/>
      <c r="AO204" s="107"/>
      <c r="AP204" s="108" t="s">
        <v>694</v>
      </c>
      <c r="AQ204" s="108"/>
      <c r="AR204" s="108"/>
      <c r="AS204" s="108"/>
      <c r="AT204" s="108"/>
      <c r="AU204" s="108"/>
      <c r="AV204" s="108"/>
      <c r="AW204" s="108"/>
      <c r="AX204" s="108"/>
      <c r="AY204">
        <f>COUNTA($C$204)</f>
        <v>1</v>
      </c>
    </row>
    <row r="205" spans="1:51" ht="24.75" customHeight="1" x14ac:dyDescent="0.15">
      <c r="A205" s="53"/>
      <c r="B205" s="53"/>
      <c r="C205" s="53"/>
      <c r="D205" s="53"/>
      <c r="E205" s="53"/>
      <c r="F205" s="53"/>
      <c r="G205" s="53"/>
      <c r="H205" s="53"/>
      <c r="I205" s="53"/>
      <c r="J205" s="53"/>
      <c r="K205" s="53"/>
      <c r="L205" s="53"/>
      <c r="M205" s="53"/>
      <c r="N205" s="53"/>
      <c r="O205" s="53"/>
      <c r="P205" s="54"/>
      <c r="Q205" s="54"/>
      <c r="R205" s="54"/>
      <c r="S205" s="54"/>
      <c r="T205" s="54"/>
      <c r="U205" s="54"/>
      <c r="V205" s="54"/>
      <c r="W205" s="54"/>
      <c r="X205" s="54"/>
      <c r="Y205" s="55"/>
      <c r="Z205" s="55"/>
      <c r="AA205" s="55"/>
      <c r="AB205" s="55"/>
      <c r="AC205" s="55"/>
      <c r="AD205" s="55"/>
      <c r="AE205" s="55"/>
      <c r="AF205" s="55"/>
      <c r="AG205" s="55"/>
      <c r="AH205" s="55"/>
      <c r="AI205" s="55"/>
      <c r="AJ205" s="55"/>
      <c r="AK205" s="55"/>
      <c r="AL205" s="55"/>
      <c r="AM205" s="55"/>
      <c r="AN205" s="55"/>
      <c r="AO205" s="55"/>
      <c r="AP205" s="54"/>
      <c r="AQ205" s="54"/>
      <c r="AR205" s="54"/>
      <c r="AS205" s="54"/>
      <c r="AT205" s="54"/>
      <c r="AU205" s="54"/>
      <c r="AV205" s="54"/>
      <c r="AW205" s="54"/>
      <c r="AX205" s="54"/>
      <c r="AY205">
        <f>COUNTA($C$208)</f>
        <v>1</v>
      </c>
    </row>
    <row r="206" spans="1:51" ht="24.75" customHeight="1" x14ac:dyDescent="0.15">
      <c r="A206" s="46"/>
      <c r="B206" s="50" t="s">
        <v>166</v>
      </c>
      <c r="C206" s="46"/>
      <c r="D206" s="46"/>
      <c r="E206" s="46"/>
      <c r="F206" s="46"/>
      <c r="G206" s="46"/>
      <c r="H206" s="46"/>
      <c r="I206" s="46"/>
      <c r="J206" s="46"/>
      <c r="K206" s="46"/>
      <c r="L206" s="46"/>
      <c r="M206" s="46"/>
      <c r="N206" s="46"/>
      <c r="O206" s="46"/>
      <c r="P206" s="51"/>
      <c r="Q206" s="51"/>
      <c r="R206" s="51"/>
      <c r="S206" s="51"/>
      <c r="T206" s="51"/>
      <c r="U206" s="51"/>
      <c r="V206" s="51"/>
      <c r="W206" s="51"/>
      <c r="X206" s="51"/>
      <c r="Y206" s="52"/>
      <c r="Z206" s="52"/>
      <c r="AA206" s="52"/>
      <c r="AB206" s="52"/>
      <c r="AC206" s="52"/>
      <c r="AD206" s="52"/>
      <c r="AE206" s="52"/>
      <c r="AF206" s="52"/>
      <c r="AG206" s="52"/>
      <c r="AH206" s="52"/>
      <c r="AI206" s="52"/>
      <c r="AJ206" s="52"/>
      <c r="AK206" s="52"/>
      <c r="AL206" s="52"/>
      <c r="AM206" s="52"/>
      <c r="AN206" s="52"/>
      <c r="AO206" s="52"/>
      <c r="AP206" s="51"/>
      <c r="AQ206" s="51"/>
      <c r="AR206" s="51"/>
      <c r="AS206" s="51"/>
      <c r="AT206" s="51"/>
      <c r="AU206" s="51"/>
      <c r="AV206" s="51"/>
      <c r="AW206" s="51"/>
      <c r="AX206" s="51"/>
      <c r="AY206">
        <f>$AY$205</f>
        <v>1</v>
      </c>
    </row>
    <row r="207" spans="1:51" ht="59.25" customHeight="1" x14ac:dyDescent="0.15">
      <c r="A207" s="133"/>
      <c r="B207" s="133"/>
      <c r="C207" s="133" t="s">
        <v>24</v>
      </c>
      <c r="D207" s="133"/>
      <c r="E207" s="133"/>
      <c r="F207" s="133"/>
      <c r="G207" s="133"/>
      <c r="H207" s="133"/>
      <c r="I207" s="133"/>
      <c r="J207" s="120" t="s">
        <v>190</v>
      </c>
      <c r="K207" s="134"/>
      <c r="L207" s="134"/>
      <c r="M207" s="134"/>
      <c r="N207" s="134"/>
      <c r="O207" s="134"/>
      <c r="P207" s="135" t="s">
        <v>25</v>
      </c>
      <c r="Q207" s="135"/>
      <c r="R207" s="135"/>
      <c r="S207" s="135"/>
      <c r="T207" s="135"/>
      <c r="U207" s="135"/>
      <c r="V207" s="135"/>
      <c r="W207" s="135"/>
      <c r="X207" s="135"/>
      <c r="Y207" s="136" t="s">
        <v>189</v>
      </c>
      <c r="Z207" s="137"/>
      <c r="AA207" s="137"/>
      <c r="AB207" s="137"/>
      <c r="AC207" s="120" t="s">
        <v>219</v>
      </c>
      <c r="AD207" s="120"/>
      <c r="AE207" s="120"/>
      <c r="AF207" s="120"/>
      <c r="AG207" s="120"/>
      <c r="AH207" s="136" t="s">
        <v>234</v>
      </c>
      <c r="AI207" s="133"/>
      <c r="AJ207" s="133"/>
      <c r="AK207" s="133"/>
      <c r="AL207" s="133" t="s">
        <v>19</v>
      </c>
      <c r="AM207" s="133"/>
      <c r="AN207" s="133"/>
      <c r="AO207" s="138"/>
      <c r="AP207" s="123" t="s">
        <v>191</v>
      </c>
      <c r="AQ207" s="123"/>
      <c r="AR207" s="123"/>
      <c r="AS207" s="123"/>
      <c r="AT207" s="123"/>
      <c r="AU207" s="123"/>
      <c r="AV207" s="123"/>
      <c r="AW207" s="123"/>
      <c r="AX207" s="123"/>
      <c r="AY207">
        <f>$AY$205</f>
        <v>1</v>
      </c>
    </row>
    <row r="208" spans="1:51" ht="30" customHeight="1" x14ac:dyDescent="0.15">
      <c r="A208" s="109">
        <v>1</v>
      </c>
      <c r="B208" s="109">
        <v>1</v>
      </c>
      <c r="C208" s="129" t="s">
        <v>729</v>
      </c>
      <c r="D208" s="130"/>
      <c r="E208" s="130"/>
      <c r="F208" s="130"/>
      <c r="G208" s="130"/>
      <c r="H208" s="130"/>
      <c r="I208" s="130"/>
      <c r="J208" s="113" t="s">
        <v>694</v>
      </c>
      <c r="K208" s="114"/>
      <c r="L208" s="114"/>
      <c r="M208" s="114"/>
      <c r="N208" s="114"/>
      <c r="O208" s="114"/>
      <c r="P208" s="115" t="s">
        <v>689</v>
      </c>
      <c r="Q208" s="116"/>
      <c r="R208" s="116"/>
      <c r="S208" s="116"/>
      <c r="T208" s="116"/>
      <c r="U208" s="116"/>
      <c r="V208" s="116"/>
      <c r="W208" s="116"/>
      <c r="X208" s="116"/>
      <c r="Y208" s="117">
        <v>211.16357500000001</v>
      </c>
      <c r="Z208" s="118"/>
      <c r="AA208" s="118"/>
      <c r="AB208" s="119"/>
      <c r="AC208" s="101" t="s">
        <v>243</v>
      </c>
      <c r="AD208" s="102"/>
      <c r="AE208" s="102"/>
      <c r="AF208" s="102"/>
      <c r="AG208" s="102"/>
      <c r="AH208" s="131" t="s">
        <v>694</v>
      </c>
      <c r="AI208" s="132"/>
      <c r="AJ208" s="132"/>
      <c r="AK208" s="132"/>
      <c r="AL208" s="105" t="s">
        <v>694</v>
      </c>
      <c r="AM208" s="106"/>
      <c r="AN208" s="106"/>
      <c r="AO208" s="107"/>
      <c r="AP208" s="108" t="s">
        <v>694</v>
      </c>
      <c r="AQ208" s="108"/>
      <c r="AR208" s="108"/>
      <c r="AS208" s="108"/>
      <c r="AT208" s="108"/>
      <c r="AU208" s="108"/>
      <c r="AV208" s="108"/>
      <c r="AW208" s="108"/>
      <c r="AX208" s="108"/>
      <c r="AY208">
        <f>$AY$205</f>
        <v>1</v>
      </c>
    </row>
    <row r="209" spans="1:51" ht="30" customHeight="1" x14ac:dyDescent="0.15">
      <c r="A209" s="109">
        <v>2</v>
      </c>
      <c r="B209" s="109">
        <v>1</v>
      </c>
      <c r="C209" s="129" t="s">
        <v>730</v>
      </c>
      <c r="D209" s="130"/>
      <c r="E209" s="130"/>
      <c r="F209" s="130"/>
      <c r="G209" s="130"/>
      <c r="H209" s="130"/>
      <c r="I209" s="130"/>
      <c r="J209" s="113" t="s">
        <v>694</v>
      </c>
      <c r="K209" s="114"/>
      <c r="L209" s="114"/>
      <c r="M209" s="114"/>
      <c r="N209" s="114"/>
      <c r="O209" s="114"/>
      <c r="P209" s="115" t="s">
        <v>689</v>
      </c>
      <c r="Q209" s="116"/>
      <c r="R209" s="116"/>
      <c r="S209" s="116"/>
      <c r="T209" s="116"/>
      <c r="U209" s="116"/>
      <c r="V209" s="116"/>
      <c r="W209" s="116"/>
      <c r="X209" s="116"/>
      <c r="Y209" s="117">
        <v>145.787824</v>
      </c>
      <c r="Z209" s="118"/>
      <c r="AA209" s="118"/>
      <c r="AB209" s="119"/>
      <c r="AC209" s="101" t="s">
        <v>243</v>
      </c>
      <c r="AD209" s="102"/>
      <c r="AE209" s="102"/>
      <c r="AF209" s="102"/>
      <c r="AG209" s="102"/>
      <c r="AH209" s="131" t="s">
        <v>694</v>
      </c>
      <c r="AI209" s="132"/>
      <c r="AJ209" s="132"/>
      <c r="AK209" s="132"/>
      <c r="AL209" s="105" t="s">
        <v>694</v>
      </c>
      <c r="AM209" s="106"/>
      <c r="AN209" s="106"/>
      <c r="AO209" s="107"/>
      <c r="AP209" s="108" t="s">
        <v>694</v>
      </c>
      <c r="AQ209" s="108"/>
      <c r="AR209" s="108"/>
      <c r="AS209" s="108"/>
      <c r="AT209" s="108"/>
      <c r="AU209" s="108"/>
      <c r="AV209" s="108"/>
      <c r="AW209" s="108"/>
      <c r="AX209" s="108"/>
      <c r="AY209">
        <f>COUNTA($C$209)</f>
        <v>1</v>
      </c>
    </row>
    <row r="210" spans="1:51" ht="30" customHeight="1" x14ac:dyDescent="0.15">
      <c r="A210" s="109">
        <v>3</v>
      </c>
      <c r="B210" s="109">
        <v>1</v>
      </c>
      <c r="C210" s="129" t="s">
        <v>731</v>
      </c>
      <c r="D210" s="130"/>
      <c r="E210" s="130"/>
      <c r="F210" s="130"/>
      <c r="G210" s="130"/>
      <c r="H210" s="130"/>
      <c r="I210" s="130"/>
      <c r="J210" s="113" t="s">
        <v>694</v>
      </c>
      <c r="K210" s="114"/>
      <c r="L210" s="114"/>
      <c r="M210" s="114"/>
      <c r="N210" s="114"/>
      <c r="O210" s="114"/>
      <c r="P210" s="115" t="s">
        <v>689</v>
      </c>
      <c r="Q210" s="116"/>
      <c r="R210" s="116"/>
      <c r="S210" s="116"/>
      <c r="T210" s="116"/>
      <c r="U210" s="116"/>
      <c r="V210" s="116"/>
      <c r="W210" s="116"/>
      <c r="X210" s="116"/>
      <c r="Y210" s="117">
        <v>117.496681</v>
      </c>
      <c r="Z210" s="118"/>
      <c r="AA210" s="118"/>
      <c r="AB210" s="119"/>
      <c r="AC210" s="101" t="s">
        <v>243</v>
      </c>
      <c r="AD210" s="102"/>
      <c r="AE210" s="102"/>
      <c r="AF210" s="102"/>
      <c r="AG210" s="102"/>
      <c r="AH210" s="103" t="s">
        <v>694</v>
      </c>
      <c r="AI210" s="104"/>
      <c r="AJ210" s="104"/>
      <c r="AK210" s="104"/>
      <c r="AL210" s="105" t="s">
        <v>694</v>
      </c>
      <c r="AM210" s="106"/>
      <c r="AN210" s="106"/>
      <c r="AO210" s="107"/>
      <c r="AP210" s="108" t="s">
        <v>694</v>
      </c>
      <c r="AQ210" s="108"/>
      <c r="AR210" s="108"/>
      <c r="AS210" s="108"/>
      <c r="AT210" s="108"/>
      <c r="AU210" s="108"/>
      <c r="AV210" s="108"/>
      <c r="AW210" s="108"/>
      <c r="AX210" s="108"/>
      <c r="AY210">
        <f>COUNTA($C$210)</f>
        <v>1</v>
      </c>
    </row>
    <row r="211" spans="1:51" ht="30" customHeight="1" x14ac:dyDescent="0.15">
      <c r="A211" s="109">
        <v>4</v>
      </c>
      <c r="B211" s="109">
        <v>1</v>
      </c>
      <c r="C211" s="129" t="s">
        <v>732</v>
      </c>
      <c r="D211" s="130"/>
      <c r="E211" s="130"/>
      <c r="F211" s="130"/>
      <c r="G211" s="130"/>
      <c r="H211" s="130"/>
      <c r="I211" s="130"/>
      <c r="J211" s="113" t="s">
        <v>694</v>
      </c>
      <c r="K211" s="114"/>
      <c r="L211" s="114"/>
      <c r="M211" s="114"/>
      <c r="N211" s="114"/>
      <c r="O211" s="114"/>
      <c r="P211" s="115" t="s">
        <v>689</v>
      </c>
      <c r="Q211" s="116"/>
      <c r="R211" s="116"/>
      <c r="S211" s="116"/>
      <c r="T211" s="116"/>
      <c r="U211" s="116"/>
      <c r="V211" s="116"/>
      <c r="W211" s="116"/>
      <c r="X211" s="116"/>
      <c r="Y211" s="117">
        <v>105.667248</v>
      </c>
      <c r="Z211" s="118"/>
      <c r="AA211" s="118"/>
      <c r="AB211" s="119"/>
      <c r="AC211" s="101" t="s">
        <v>243</v>
      </c>
      <c r="AD211" s="102"/>
      <c r="AE211" s="102"/>
      <c r="AF211" s="102"/>
      <c r="AG211" s="102"/>
      <c r="AH211" s="103" t="s">
        <v>694</v>
      </c>
      <c r="AI211" s="104"/>
      <c r="AJ211" s="104"/>
      <c r="AK211" s="104"/>
      <c r="AL211" s="105" t="s">
        <v>694</v>
      </c>
      <c r="AM211" s="106"/>
      <c r="AN211" s="106"/>
      <c r="AO211" s="107"/>
      <c r="AP211" s="108" t="s">
        <v>694</v>
      </c>
      <c r="AQ211" s="108"/>
      <c r="AR211" s="108"/>
      <c r="AS211" s="108"/>
      <c r="AT211" s="108"/>
      <c r="AU211" s="108"/>
      <c r="AV211" s="108"/>
      <c r="AW211" s="108"/>
      <c r="AX211" s="108"/>
      <c r="AY211">
        <f>COUNTA($C$211)</f>
        <v>1</v>
      </c>
    </row>
    <row r="212" spans="1:51" ht="30" customHeight="1" x14ac:dyDescent="0.15">
      <c r="A212" s="109">
        <v>5</v>
      </c>
      <c r="B212" s="109">
        <v>1</v>
      </c>
      <c r="C212" s="129" t="s">
        <v>733</v>
      </c>
      <c r="D212" s="130"/>
      <c r="E212" s="130"/>
      <c r="F212" s="130"/>
      <c r="G212" s="130"/>
      <c r="H212" s="130"/>
      <c r="I212" s="130"/>
      <c r="J212" s="113" t="s">
        <v>694</v>
      </c>
      <c r="K212" s="114"/>
      <c r="L212" s="114"/>
      <c r="M212" s="114"/>
      <c r="N212" s="114"/>
      <c r="O212" s="114"/>
      <c r="P212" s="115" t="s">
        <v>689</v>
      </c>
      <c r="Q212" s="116"/>
      <c r="R212" s="116"/>
      <c r="S212" s="116"/>
      <c r="T212" s="116"/>
      <c r="U212" s="116"/>
      <c r="V212" s="116"/>
      <c r="W212" s="116"/>
      <c r="X212" s="116"/>
      <c r="Y212" s="117">
        <v>35.963999999999999</v>
      </c>
      <c r="Z212" s="118"/>
      <c r="AA212" s="118"/>
      <c r="AB212" s="119"/>
      <c r="AC212" s="101" t="s">
        <v>243</v>
      </c>
      <c r="AD212" s="102"/>
      <c r="AE212" s="102"/>
      <c r="AF212" s="102"/>
      <c r="AG212" s="102"/>
      <c r="AH212" s="103" t="s">
        <v>694</v>
      </c>
      <c r="AI212" s="104"/>
      <c r="AJ212" s="104"/>
      <c r="AK212" s="104"/>
      <c r="AL212" s="105" t="s">
        <v>694</v>
      </c>
      <c r="AM212" s="106"/>
      <c r="AN212" s="106"/>
      <c r="AO212" s="107"/>
      <c r="AP212" s="108" t="s">
        <v>694</v>
      </c>
      <c r="AQ212" s="108"/>
      <c r="AR212" s="108"/>
      <c r="AS212" s="108"/>
      <c r="AT212" s="108"/>
      <c r="AU212" s="108"/>
      <c r="AV212" s="108"/>
      <c r="AW212" s="108"/>
      <c r="AX212" s="108"/>
      <c r="AY212">
        <f>COUNTA($C$212)</f>
        <v>1</v>
      </c>
    </row>
    <row r="213" spans="1:51" ht="30" customHeight="1" x14ac:dyDescent="0.15">
      <c r="A213" s="109">
        <v>6</v>
      </c>
      <c r="B213" s="109">
        <v>1</v>
      </c>
      <c r="C213" s="129" t="s">
        <v>734</v>
      </c>
      <c r="D213" s="130"/>
      <c r="E213" s="130"/>
      <c r="F213" s="130"/>
      <c r="G213" s="130"/>
      <c r="H213" s="130"/>
      <c r="I213" s="130"/>
      <c r="J213" s="113" t="s">
        <v>694</v>
      </c>
      <c r="K213" s="114"/>
      <c r="L213" s="114"/>
      <c r="M213" s="114"/>
      <c r="N213" s="114"/>
      <c r="O213" s="114"/>
      <c r="P213" s="115" t="s">
        <v>689</v>
      </c>
      <c r="Q213" s="116"/>
      <c r="R213" s="116"/>
      <c r="S213" s="116"/>
      <c r="T213" s="116"/>
      <c r="U213" s="116"/>
      <c r="V213" s="116"/>
      <c r="W213" s="116"/>
      <c r="X213" s="116"/>
      <c r="Y213" s="117">
        <v>32.583226000000003</v>
      </c>
      <c r="Z213" s="118"/>
      <c r="AA213" s="118"/>
      <c r="AB213" s="119"/>
      <c r="AC213" s="101" t="s">
        <v>243</v>
      </c>
      <c r="AD213" s="102"/>
      <c r="AE213" s="102"/>
      <c r="AF213" s="102"/>
      <c r="AG213" s="102"/>
      <c r="AH213" s="103" t="s">
        <v>694</v>
      </c>
      <c r="AI213" s="104"/>
      <c r="AJ213" s="104"/>
      <c r="AK213" s="104"/>
      <c r="AL213" s="105" t="s">
        <v>694</v>
      </c>
      <c r="AM213" s="106"/>
      <c r="AN213" s="106"/>
      <c r="AO213" s="107"/>
      <c r="AP213" s="108" t="s">
        <v>694</v>
      </c>
      <c r="AQ213" s="108"/>
      <c r="AR213" s="108"/>
      <c r="AS213" s="108"/>
      <c r="AT213" s="108"/>
      <c r="AU213" s="108"/>
      <c r="AV213" s="108"/>
      <c r="AW213" s="108"/>
      <c r="AX213" s="108"/>
      <c r="AY213">
        <f>COUNTA($C$213)</f>
        <v>1</v>
      </c>
    </row>
    <row r="214" spans="1:51" ht="30" customHeight="1" x14ac:dyDescent="0.15">
      <c r="A214" s="109">
        <v>7</v>
      </c>
      <c r="B214" s="109">
        <v>1</v>
      </c>
      <c r="C214" s="129" t="s">
        <v>735</v>
      </c>
      <c r="D214" s="130"/>
      <c r="E214" s="130"/>
      <c r="F214" s="130"/>
      <c r="G214" s="130"/>
      <c r="H214" s="130"/>
      <c r="I214" s="130"/>
      <c r="J214" s="113" t="s">
        <v>694</v>
      </c>
      <c r="K214" s="114"/>
      <c r="L214" s="114"/>
      <c r="M214" s="114"/>
      <c r="N214" s="114"/>
      <c r="O214" s="114"/>
      <c r="P214" s="115" t="s">
        <v>689</v>
      </c>
      <c r="Q214" s="116"/>
      <c r="R214" s="116"/>
      <c r="S214" s="116"/>
      <c r="T214" s="116"/>
      <c r="U214" s="116"/>
      <c r="V214" s="116"/>
      <c r="W214" s="116"/>
      <c r="X214" s="116"/>
      <c r="Y214" s="117">
        <v>28.713725</v>
      </c>
      <c r="Z214" s="118"/>
      <c r="AA214" s="118"/>
      <c r="AB214" s="119"/>
      <c r="AC214" s="101" t="s">
        <v>243</v>
      </c>
      <c r="AD214" s="102"/>
      <c r="AE214" s="102"/>
      <c r="AF214" s="102"/>
      <c r="AG214" s="102"/>
      <c r="AH214" s="103" t="s">
        <v>694</v>
      </c>
      <c r="AI214" s="104"/>
      <c r="AJ214" s="104"/>
      <c r="AK214" s="104"/>
      <c r="AL214" s="105" t="s">
        <v>694</v>
      </c>
      <c r="AM214" s="106"/>
      <c r="AN214" s="106"/>
      <c r="AO214" s="107"/>
      <c r="AP214" s="108" t="s">
        <v>694</v>
      </c>
      <c r="AQ214" s="108"/>
      <c r="AR214" s="108"/>
      <c r="AS214" s="108"/>
      <c r="AT214" s="108"/>
      <c r="AU214" s="108"/>
      <c r="AV214" s="108"/>
      <c r="AW214" s="108"/>
      <c r="AX214" s="108"/>
      <c r="AY214">
        <f>COUNTA($C$214)</f>
        <v>1</v>
      </c>
    </row>
    <row r="215" spans="1:51" ht="30" customHeight="1" x14ac:dyDescent="0.15">
      <c r="A215" s="109">
        <v>8</v>
      </c>
      <c r="B215" s="109">
        <v>1</v>
      </c>
      <c r="C215" s="129" t="s">
        <v>736</v>
      </c>
      <c r="D215" s="130"/>
      <c r="E215" s="130"/>
      <c r="F215" s="130"/>
      <c r="G215" s="130"/>
      <c r="H215" s="130"/>
      <c r="I215" s="130"/>
      <c r="J215" s="113" t="s">
        <v>694</v>
      </c>
      <c r="K215" s="114"/>
      <c r="L215" s="114"/>
      <c r="M215" s="114"/>
      <c r="N215" s="114"/>
      <c r="O215" s="114"/>
      <c r="P215" s="115" t="s">
        <v>689</v>
      </c>
      <c r="Q215" s="116"/>
      <c r="R215" s="116"/>
      <c r="S215" s="116"/>
      <c r="T215" s="116"/>
      <c r="U215" s="116"/>
      <c r="V215" s="116"/>
      <c r="W215" s="116"/>
      <c r="X215" s="116"/>
      <c r="Y215" s="117">
        <v>27.637529000000001</v>
      </c>
      <c r="Z215" s="118"/>
      <c r="AA215" s="118"/>
      <c r="AB215" s="119"/>
      <c r="AC215" s="101" t="s">
        <v>243</v>
      </c>
      <c r="AD215" s="102"/>
      <c r="AE215" s="102"/>
      <c r="AF215" s="102"/>
      <c r="AG215" s="102"/>
      <c r="AH215" s="103" t="s">
        <v>694</v>
      </c>
      <c r="AI215" s="104"/>
      <c r="AJ215" s="104"/>
      <c r="AK215" s="104"/>
      <c r="AL215" s="105" t="s">
        <v>694</v>
      </c>
      <c r="AM215" s="106"/>
      <c r="AN215" s="106"/>
      <c r="AO215" s="107"/>
      <c r="AP215" s="108" t="s">
        <v>694</v>
      </c>
      <c r="AQ215" s="108"/>
      <c r="AR215" s="108"/>
      <c r="AS215" s="108"/>
      <c r="AT215" s="108"/>
      <c r="AU215" s="108"/>
      <c r="AV215" s="108"/>
      <c r="AW215" s="108"/>
      <c r="AX215" s="108"/>
      <c r="AY215">
        <f>COUNTA($C$215)</f>
        <v>1</v>
      </c>
    </row>
    <row r="216" spans="1:51" ht="30" customHeight="1" x14ac:dyDescent="0.15">
      <c r="A216" s="109">
        <v>9</v>
      </c>
      <c r="B216" s="109">
        <v>1</v>
      </c>
      <c r="C216" s="129" t="s">
        <v>737</v>
      </c>
      <c r="D216" s="130"/>
      <c r="E216" s="130"/>
      <c r="F216" s="130"/>
      <c r="G216" s="130"/>
      <c r="H216" s="130"/>
      <c r="I216" s="130"/>
      <c r="J216" s="113" t="s">
        <v>694</v>
      </c>
      <c r="K216" s="114"/>
      <c r="L216" s="114"/>
      <c r="M216" s="114"/>
      <c r="N216" s="114"/>
      <c r="O216" s="114"/>
      <c r="P216" s="115" t="s">
        <v>689</v>
      </c>
      <c r="Q216" s="116"/>
      <c r="R216" s="116"/>
      <c r="S216" s="116"/>
      <c r="T216" s="116"/>
      <c r="U216" s="116"/>
      <c r="V216" s="116"/>
      <c r="W216" s="116"/>
      <c r="X216" s="116"/>
      <c r="Y216" s="117">
        <v>22.321245000000001</v>
      </c>
      <c r="Z216" s="118"/>
      <c r="AA216" s="118"/>
      <c r="AB216" s="119"/>
      <c r="AC216" s="101" t="s">
        <v>243</v>
      </c>
      <c r="AD216" s="102"/>
      <c r="AE216" s="102"/>
      <c r="AF216" s="102"/>
      <c r="AG216" s="102"/>
      <c r="AH216" s="103" t="s">
        <v>694</v>
      </c>
      <c r="AI216" s="104"/>
      <c r="AJ216" s="104"/>
      <c r="AK216" s="104"/>
      <c r="AL216" s="105" t="s">
        <v>694</v>
      </c>
      <c r="AM216" s="106"/>
      <c r="AN216" s="106"/>
      <c r="AO216" s="107"/>
      <c r="AP216" s="108" t="s">
        <v>694</v>
      </c>
      <c r="AQ216" s="108"/>
      <c r="AR216" s="108"/>
      <c r="AS216" s="108"/>
      <c r="AT216" s="108"/>
      <c r="AU216" s="108"/>
      <c r="AV216" s="108"/>
      <c r="AW216" s="108"/>
      <c r="AX216" s="108"/>
      <c r="AY216">
        <f>COUNTA($C$216)</f>
        <v>1</v>
      </c>
    </row>
    <row r="217" spans="1:51" ht="30" customHeight="1" x14ac:dyDescent="0.15">
      <c r="A217" s="109">
        <v>10</v>
      </c>
      <c r="B217" s="109">
        <v>1</v>
      </c>
      <c r="C217" s="129" t="s">
        <v>738</v>
      </c>
      <c r="D217" s="130"/>
      <c r="E217" s="130"/>
      <c r="F217" s="130"/>
      <c r="G217" s="130"/>
      <c r="H217" s="130"/>
      <c r="I217" s="130"/>
      <c r="J217" s="113" t="s">
        <v>694</v>
      </c>
      <c r="K217" s="114"/>
      <c r="L217" s="114"/>
      <c r="M217" s="114"/>
      <c r="N217" s="114"/>
      <c r="O217" s="114"/>
      <c r="P217" s="115" t="s">
        <v>689</v>
      </c>
      <c r="Q217" s="116"/>
      <c r="R217" s="116"/>
      <c r="S217" s="116"/>
      <c r="T217" s="116"/>
      <c r="U217" s="116"/>
      <c r="V217" s="116"/>
      <c r="W217" s="116"/>
      <c r="X217" s="116"/>
      <c r="Y217" s="117">
        <v>20.956</v>
      </c>
      <c r="Z217" s="118"/>
      <c r="AA217" s="118"/>
      <c r="AB217" s="119"/>
      <c r="AC217" s="101" t="s">
        <v>243</v>
      </c>
      <c r="AD217" s="102"/>
      <c r="AE217" s="102"/>
      <c r="AF217" s="102"/>
      <c r="AG217" s="102"/>
      <c r="AH217" s="103" t="s">
        <v>694</v>
      </c>
      <c r="AI217" s="104"/>
      <c r="AJ217" s="104"/>
      <c r="AK217" s="104"/>
      <c r="AL217" s="105" t="s">
        <v>694</v>
      </c>
      <c r="AM217" s="106"/>
      <c r="AN217" s="106"/>
      <c r="AO217" s="107"/>
      <c r="AP217" s="108" t="s">
        <v>694</v>
      </c>
      <c r="AQ217" s="108"/>
      <c r="AR217" s="108"/>
      <c r="AS217" s="108"/>
      <c r="AT217" s="108"/>
      <c r="AU217" s="108"/>
      <c r="AV217" s="108"/>
      <c r="AW217" s="108"/>
      <c r="AX217" s="108"/>
      <c r="AY217">
        <f>COUNTA($C$217)</f>
        <v>1</v>
      </c>
    </row>
    <row r="218" spans="1:51" ht="24.75" customHeight="1" x14ac:dyDescent="0.15">
      <c r="A218" s="53"/>
      <c r="B218" s="53"/>
      <c r="C218" s="53"/>
      <c r="D218" s="53"/>
      <c r="E218" s="53"/>
      <c r="F218" s="53"/>
      <c r="G218" s="53"/>
      <c r="H218" s="53"/>
      <c r="I218" s="53"/>
      <c r="J218" s="53"/>
      <c r="K218" s="53"/>
      <c r="L218" s="53"/>
      <c r="M218" s="53"/>
      <c r="N218" s="53"/>
      <c r="O218" s="53"/>
      <c r="P218" s="54"/>
      <c r="Q218" s="54"/>
      <c r="R218" s="54"/>
      <c r="S218" s="54"/>
      <c r="T218" s="54"/>
      <c r="U218" s="54"/>
      <c r="V218" s="54"/>
      <c r="W218" s="54"/>
      <c r="X218" s="54"/>
      <c r="Y218" s="55"/>
      <c r="Z218" s="55"/>
      <c r="AA218" s="55"/>
      <c r="AB218" s="55"/>
      <c r="AC218" s="55"/>
      <c r="AD218" s="55"/>
      <c r="AE218" s="55"/>
      <c r="AF218" s="55"/>
      <c r="AG218" s="55"/>
      <c r="AH218" s="55"/>
      <c r="AI218" s="55"/>
      <c r="AJ218" s="55"/>
      <c r="AK218" s="55"/>
      <c r="AL218" s="55"/>
      <c r="AM218" s="55"/>
      <c r="AN218" s="55"/>
      <c r="AO218" s="55"/>
      <c r="AP218" s="54"/>
      <c r="AQ218" s="54"/>
      <c r="AR218" s="54"/>
      <c r="AS218" s="54"/>
      <c r="AT218" s="54"/>
      <c r="AU218" s="54"/>
      <c r="AV218" s="54"/>
      <c r="AW218" s="54"/>
      <c r="AX218" s="54"/>
      <c r="AY218">
        <f>COUNTA($C$221)</f>
        <v>1</v>
      </c>
    </row>
    <row r="219" spans="1:51" ht="24.75" customHeight="1" x14ac:dyDescent="0.15">
      <c r="A219" s="46"/>
      <c r="B219" s="50" t="s">
        <v>167</v>
      </c>
      <c r="C219" s="46"/>
      <c r="D219" s="46"/>
      <c r="E219" s="46"/>
      <c r="F219" s="46"/>
      <c r="G219" s="46"/>
      <c r="H219" s="46"/>
      <c r="I219" s="46"/>
      <c r="J219" s="46"/>
      <c r="K219" s="46"/>
      <c r="L219" s="46"/>
      <c r="M219" s="46"/>
      <c r="N219" s="46"/>
      <c r="O219" s="46"/>
      <c r="P219" s="51"/>
      <c r="Q219" s="51"/>
      <c r="R219" s="51"/>
      <c r="S219" s="51"/>
      <c r="T219" s="51"/>
      <c r="U219" s="51"/>
      <c r="V219" s="51"/>
      <c r="W219" s="51"/>
      <c r="X219" s="51"/>
      <c r="Y219" s="52"/>
      <c r="Z219" s="52"/>
      <c r="AA219" s="52"/>
      <c r="AB219" s="52"/>
      <c r="AC219" s="52"/>
      <c r="AD219" s="52"/>
      <c r="AE219" s="52"/>
      <c r="AF219" s="52"/>
      <c r="AG219" s="52"/>
      <c r="AH219" s="52"/>
      <c r="AI219" s="52"/>
      <c r="AJ219" s="52"/>
      <c r="AK219" s="52"/>
      <c r="AL219" s="52"/>
      <c r="AM219" s="52"/>
      <c r="AN219" s="52"/>
      <c r="AO219" s="52"/>
      <c r="AP219" s="51"/>
      <c r="AQ219" s="51"/>
      <c r="AR219" s="51"/>
      <c r="AS219" s="51"/>
      <c r="AT219" s="51"/>
      <c r="AU219" s="51"/>
      <c r="AV219" s="51"/>
      <c r="AW219" s="51"/>
      <c r="AX219" s="51"/>
      <c r="AY219">
        <f>$AY$218</f>
        <v>1</v>
      </c>
    </row>
    <row r="220" spans="1:51" ht="59.25" customHeight="1" x14ac:dyDescent="0.15">
      <c r="A220" s="133"/>
      <c r="B220" s="133"/>
      <c r="C220" s="133" t="s">
        <v>24</v>
      </c>
      <c r="D220" s="133"/>
      <c r="E220" s="133"/>
      <c r="F220" s="133"/>
      <c r="G220" s="133"/>
      <c r="H220" s="133"/>
      <c r="I220" s="133"/>
      <c r="J220" s="120" t="s">
        <v>190</v>
      </c>
      <c r="K220" s="134"/>
      <c r="L220" s="134"/>
      <c r="M220" s="134"/>
      <c r="N220" s="134"/>
      <c r="O220" s="134"/>
      <c r="P220" s="135" t="s">
        <v>25</v>
      </c>
      <c r="Q220" s="135"/>
      <c r="R220" s="135"/>
      <c r="S220" s="135"/>
      <c r="T220" s="135"/>
      <c r="U220" s="135"/>
      <c r="V220" s="135"/>
      <c r="W220" s="135"/>
      <c r="X220" s="135"/>
      <c r="Y220" s="136" t="s">
        <v>189</v>
      </c>
      <c r="Z220" s="137"/>
      <c r="AA220" s="137"/>
      <c r="AB220" s="137"/>
      <c r="AC220" s="120" t="s">
        <v>219</v>
      </c>
      <c r="AD220" s="120"/>
      <c r="AE220" s="120"/>
      <c r="AF220" s="120"/>
      <c r="AG220" s="120"/>
      <c r="AH220" s="136" t="s">
        <v>234</v>
      </c>
      <c r="AI220" s="133"/>
      <c r="AJ220" s="133"/>
      <c r="AK220" s="133"/>
      <c r="AL220" s="133" t="s">
        <v>19</v>
      </c>
      <c r="AM220" s="133"/>
      <c r="AN220" s="133"/>
      <c r="AO220" s="138"/>
      <c r="AP220" s="123" t="s">
        <v>191</v>
      </c>
      <c r="AQ220" s="123"/>
      <c r="AR220" s="123"/>
      <c r="AS220" s="123"/>
      <c r="AT220" s="123"/>
      <c r="AU220" s="123"/>
      <c r="AV220" s="123"/>
      <c r="AW220" s="123"/>
      <c r="AX220" s="123"/>
      <c r="AY220">
        <f>$AY$218</f>
        <v>1</v>
      </c>
    </row>
    <row r="221" spans="1:51" ht="53.25" customHeight="1" x14ac:dyDescent="0.15">
      <c r="A221" s="109">
        <v>1</v>
      </c>
      <c r="B221" s="109">
        <v>1</v>
      </c>
      <c r="C221" s="129" t="s">
        <v>739</v>
      </c>
      <c r="D221" s="130"/>
      <c r="E221" s="130"/>
      <c r="F221" s="130"/>
      <c r="G221" s="130"/>
      <c r="H221" s="130"/>
      <c r="I221" s="130"/>
      <c r="J221" s="113">
        <v>5012405001732</v>
      </c>
      <c r="K221" s="114"/>
      <c r="L221" s="114"/>
      <c r="M221" s="114"/>
      <c r="N221" s="114"/>
      <c r="O221" s="114"/>
      <c r="P221" s="115" t="s">
        <v>740</v>
      </c>
      <c r="Q221" s="116"/>
      <c r="R221" s="116"/>
      <c r="S221" s="116"/>
      <c r="T221" s="116"/>
      <c r="U221" s="116"/>
      <c r="V221" s="116"/>
      <c r="W221" s="116"/>
      <c r="X221" s="116"/>
      <c r="Y221" s="117">
        <v>56.938699999999997</v>
      </c>
      <c r="Z221" s="118"/>
      <c r="AA221" s="118"/>
      <c r="AB221" s="119"/>
      <c r="AC221" s="101" t="s">
        <v>241</v>
      </c>
      <c r="AD221" s="102"/>
      <c r="AE221" s="102"/>
      <c r="AF221" s="102"/>
      <c r="AG221" s="102"/>
      <c r="AH221" s="131" t="s">
        <v>694</v>
      </c>
      <c r="AI221" s="132"/>
      <c r="AJ221" s="132"/>
      <c r="AK221" s="132"/>
      <c r="AL221" s="105" t="s">
        <v>694</v>
      </c>
      <c r="AM221" s="106"/>
      <c r="AN221" s="106"/>
      <c r="AO221" s="107"/>
      <c r="AP221" s="108" t="s">
        <v>694</v>
      </c>
      <c r="AQ221" s="108"/>
      <c r="AR221" s="108"/>
      <c r="AS221" s="108"/>
      <c r="AT221" s="108"/>
      <c r="AU221" s="108"/>
      <c r="AV221" s="108"/>
      <c r="AW221" s="108"/>
      <c r="AX221" s="108"/>
      <c r="AY221">
        <f>$AY$218</f>
        <v>1</v>
      </c>
    </row>
    <row r="222" spans="1:51" ht="24.75" customHeight="1" x14ac:dyDescent="0.15">
      <c r="A222" s="53"/>
      <c r="B222" s="53"/>
      <c r="C222" s="53"/>
      <c r="D222" s="53"/>
      <c r="E222" s="53"/>
      <c r="F222" s="53"/>
      <c r="G222" s="53"/>
      <c r="H222" s="53"/>
      <c r="I222" s="53"/>
      <c r="J222" s="53"/>
      <c r="K222" s="53"/>
      <c r="L222" s="53"/>
      <c r="M222" s="53"/>
      <c r="N222" s="53"/>
      <c r="O222" s="53"/>
      <c r="P222" s="54"/>
      <c r="Q222" s="54"/>
      <c r="R222" s="54"/>
      <c r="S222" s="54"/>
      <c r="T222" s="54"/>
      <c r="U222" s="54"/>
      <c r="V222" s="54"/>
      <c r="W222" s="54"/>
      <c r="X222" s="54"/>
      <c r="Y222" s="55"/>
      <c r="Z222" s="55"/>
      <c r="AA222" s="55"/>
      <c r="AB222" s="55"/>
      <c r="AC222" s="55"/>
      <c r="AD222" s="55"/>
      <c r="AE222" s="55"/>
      <c r="AF222" s="55"/>
      <c r="AG222" s="55"/>
      <c r="AH222" s="55"/>
      <c r="AI222" s="55"/>
      <c r="AJ222" s="55"/>
      <c r="AK222" s="55"/>
      <c r="AL222" s="55"/>
      <c r="AM222" s="55"/>
      <c r="AN222" s="55"/>
      <c r="AO222" s="55"/>
      <c r="AP222" s="54"/>
      <c r="AQ222" s="54"/>
      <c r="AR222" s="54"/>
      <c r="AS222" s="54"/>
      <c r="AT222" s="54"/>
      <c r="AU222" s="54"/>
      <c r="AV222" s="54"/>
      <c r="AW222" s="54"/>
      <c r="AX222" s="54"/>
      <c r="AY222">
        <f>COUNTA($C$225)</f>
        <v>1</v>
      </c>
    </row>
    <row r="223" spans="1:51" ht="24.75" customHeight="1" x14ac:dyDescent="0.15">
      <c r="A223" s="46"/>
      <c r="B223" s="50" t="s">
        <v>168</v>
      </c>
      <c r="C223" s="46"/>
      <c r="D223" s="46"/>
      <c r="E223" s="46"/>
      <c r="F223" s="46"/>
      <c r="G223" s="46"/>
      <c r="H223" s="46"/>
      <c r="I223" s="46"/>
      <c r="J223" s="46"/>
      <c r="K223" s="46"/>
      <c r="L223" s="46"/>
      <c r="M223" s="46"/>
      <c r="N223" s="46"/>
      <c r="O223" s="46"/>
      <c r="P223" s="51"/>
      <c r="Q223" s="51"/>
      <c r="R223" s="51"/>
      <c r="S223" s="51"/>
      <c r="T223" s="51"/>
      <c r="U223" s="51"/>
      <c r="V223" s="51"/>
      <c r="W223" s="51"/>
      <c r="X223" s="51"/>
      <c r="Y223" s="52"/>
      <c r="Z223" s="52"/>
      <c r="AA223" s="52"/>
      <c r="AB223" s="52"/>
      <c r="AC223" s="52"/>
      <c r="AD223" s="52"/>
      <c r="AE223" s="52"/>
      <c r="AF223" s="52"/>
      <c r="AG223" s="52"/>
      <c r="AH223" s="52"/>
      <c r="AI223" s="52"/>
      <c r="AJ223" s="52"/>
      <c r="AK223" s="52"/>
      <c r="AL223" s="52"/>
      <c r="AM223" s="52"/>
      <c r="AN223" s="52"/>
      <c r="AO223" s="52"/>
      <c r="AP223" s="51"/>
      <c r="AQ223" s="51"/>
      <c r="AR223" s="51"/>
      <c r="AS223" s="51"/>
      <c r="AT223" s="51"/>
      <c r="AU223" s="51"/>
      <c r="AV223" s="51"/>
      <c r="AW223" s="51"/>
      <c r="AX223" s="51"/>
      <c r="AY223">
        <f>$AY$222</f>
        <v>1</v>
      </c>
    </row>
    <row r="224" spans="1:51" ht="59.25" customHeight="1" x14ac:dyDescent="0.15">
      <c r="A224" s="133"/>
      <c r="B224" s="133"/>
      <c r="C224" s="133" t="s">
        <v>24</v>
      </c>
      <c r="D224" s="133"/>
      <c r="E224" s="133"/>
      <c r="F224" s="133"/>
      <c r="G224" s="133"/>
      <c r="H224" s="133"/>
      <c r="I224" s="133"/>
      <c r="J224" s="120" t="s">
        <v>190</v>
      </c>
      <c r="K224" s="134"/>
      <c r="L224" s="134"/>
      <c r="M224" s="134"/>
      <c r="N224" s="134"/>
      <c r="O224" s="134"/>
      <c r="P224" s="135" t="s">
        <v>25</v>
      </c>
      <c r="Q224" s="135"/>
      <c r="R224" s="135"/>
      <c r="S224" s="135"/>
      <c r="T224" s="135"/>
      <c r="U224" s="135"/>
      <c r="V224" s="135"/>
      <c r="W224" s="135"/>
      <c r="X224" s="135"/>
      <c r="Y224" s="136" t="s">
        <v>189</v>
      </c>
      <c r="Z224" s="137"/>
      <c r="AA224" s="137"/>
      <c r="AB224" s="137"/>
      <c r="AC224" s="120" t="s">
        <v>219</v>
      </c>
      <c r="AD224" s="120"/>
      <c r="AE224" s="120"/>
      <c r="AF224" s="120"/>
      <c r="AG224" s="120"/>
      <c r="AH224" s="136" t="s">
        <v>234</v>
      </c>
      <c r="AI224" s="133"/>
      <c r="AJ224" s="133"/>
      <c r="AK224" s="133"/>
      <c r="AL224" s="133" t="s">
        <v>19</v>
      </c>
      <c r="AM224" s="133"/>
      <c r="AN224" s="133"/>
      <c r="AO224" s="138"/>
      <c r="AP224" s="123" t="s">
        <v>191</v>
      </c>
      <c r="AQ224" s="123"/>
      <c r="AR224" s="123"/>
      <c r="AS224" s="123"/>
      <c r="AT224" s="123"/>
      <c r="AU224" s="123"/>
      <c r="AV224" s="123"/>
      <c r="AW224" s="123"/>
      <c r="AX224" s="123"/>
      <c r="AY224">
        <f>$AY$222</f>
        <v>1</v>
      </c>
    </row>
    <row r="225" spans="1:51" ht="30" customHeight="1" x14ac:dyDescent="0.15">
      <c r="A225" s="109">
        <v>1</v>
      </c>
      <c r="B225" s="109">
        <v>1</v>
      </c>
      <c r="C225" s="139" t="s">
        <v>648</v>
      </c>
      <c r="D225" s="140"/>
      <c r="E225" s="140"/>
      <c r="F225" s="140"/>
      <c r="G225" s="140"/>
      <c r="H225" s="140"/>
      <c r="I225" s="141"/>
      <c r="J225" s="113">
        <v>1000020470007</v>
      </c>
      <c r="K225" s="114"/>
      <c r="L225" s="114"/>
      <c r="M225" s="114"/>
      <c r="N225" s="114"/>
      <c r="O225" s="114"/>
      <c r="P225" s="115" t="s">
        <v>658</v>
      </c>
      <c r="Q225" s="116"/>
      <c r="R225" s="116"/>
      <c r="S225" s="116"/>
      <c r="T225" s="116"/>
      <c r="U225" s="116"/>
      <c r="V225" s="116"/>
      <c r="W225" s="116"/>
      <c r="X225" s="116"/>
      <c r="Y225" s="117">
        <v>6439.5</v>
      </c>
      <c r="Z225" s="118"/>
      <c r="AA225" s="118"/>
      <c r="AB225" s="119"/>
      <c r="AC225" s="101" t="s">
        <v>659</v>
      </c>
      <c r="AD225" s="102"/>
      <c r="AE225" s="102"/>
      <c r="AF225" s="102"/>
      <c r="AG225" s="102"/>
      <c r="AH225" s="131" t="s">
        <v>660</v>
      </c>
      <c r="AI225" s="132"/>
      <c r="AJ225" s="132"/>
      <c r="AK225" s="132"/>
      <c r="AL225" s="105" t="s">
        <v>660</v>
      </c>
      <c r="AM225" s="106"/>
      <c r="AN225" s="106"/>
      <c r="AO225" s="107"/>
      <c r="AP225" s="108" t="s">
        <v>660</v>
      </c>
      <c r="AQ225" s="108"/>
      <c r="AR225" s="108"/>
      <c r="AS225" s="108"/>
      <c r="AT225" s="108"/>
      <c r="AU225" s="108"/>
      <c r="AV225" s="108"/>
      <c r="AW225" s="108"/>
      <c r="AX225" s="108"/>
      <c r="AY225">
        <f>$AY$222</f>
        <v>1</v>
      </c>
    </row>
    <row r="226" spans="1:51" ht="30" customHeight="1" x14ac:dyDescent="0.15">
      <c r="A226" s="109">
        <v>2</v>
      </c>
      <c r="B226" s="109">
        <v>1</v>
      </c>
      <c r="C226" s="139" t="s">
        <v>649</v>
      </c>
      <c r="D226" s="140"/>
      <c r="E226" s="140"/>
      <c r="F226" s="140"/>
      <c r="G226" s="140"/>
      <c r="H226" s="140"/>
      <c r="I226" s="141"/>
      <c r="J226" s="113">
        <v>1000020472077</v>
      </c>
      <c r="K226" s="114"/>
      <c r="L226" s="114"/>
      <c r="M226" s="114"/>
      <c r="N226" s="114"/>
      <c r="O226" s="114"/>
      <c r="P226" s="115" t="s">
        <v>658</v>
      </c>
      <c r="Q226" s="116"/>
      <c r="R226" s="116"/>
      <c r="S226" s="116"/>
      <c r="T226" s="116"/>
      <c r="U226" s="116"/>
      <c r="V226" s="116"/>
      <c r="W226" s="116"/>
      <c r="X226" s="116"/>
      <c r="Y226" s="117">
        <v>282.2</v>
      </c>
      <c r="Z226" s="118"/>
      <c r="AA226" s="118"/>
      <c r="AB226" s="119"/>
      <c r="AC226" s="101" t="s">
        <v>659</v>
      </c>
      <c r="AD226" s="102"/>
      <c r="AE226" s="102"/>
      <c r="AF226" s="102"/>
      <c r="AG226" s="102"/>
      <c r="AH226" s="131" t="s">
        <v>660</v>
      </c>
      <c r="AI226" s="132"/>
      <c r="AJ226" s="132"/>
      <c r="AK226" s="132"/>
      <c r="AL226" s="105" t="s">
        <v>660</v>
      </c>
      <c r="AM226" s="106"/>
      <c r="AN226" s="106"/>
      <c r="AO226" s="107"/>
      <c r="AP226" s="108" t="s">
        <v>660</v>
      </c>
      <c r="AQ226" s="108"/>
      <c r="AR226" s="108"/>
      <c r="AS226" s="108"/>
      <c r="AT226" s="108"/>
      <c r="AU226" s="108"/>
      <c r="AV226" s="108"/>
      <c r="AW226" s="108"/>
      <c r="AX226" s="108"/>
      <c r="AY226">
        <f>COUNTA($C$226)</f>
        <v>1</v>
      </c>
    </row>
    <row r="227" spans="1:51" ht="30" customHeight="1" x14ac:dyDescent="0.15">
      <c r="A227" s="109">
        <v>3</v>
      </c>
      <c r="B227" s="109">
        <v>1</v>
      </c>
      <c r="C227" s="139" t="s">
        <v>650</v>
      </c>
      <c r="D227" s="144"/>
      <c r="E227" s="144"/>
      <c r="F227" s="144"/>
      <c r="G227" s="144"/>
      <c r="H227" s="144"/>
      <c r="I227" s="145"/>
      <c r="J227" s="113">
        <v>3000020472158</v>
      </c>
      <c r="K227" s="114"/>
      <c r="L227" s="114"/>
      <c r="M227" s="114"/>
      <c r="N227" s="114"/>
      <c r="O227" s="114"/>
      <c r="P227" s="142" t="s">
        <v>661</v>
      </c>
      <c r="Q227" s="143"/>
      <c r="R227" s="143"/>
      <c r="S227" s="143"/>
      <c r="T227" s="143"/>
      <c r="U227" s="143"/>
      <c r="V227" s="143"/>
      <c r="W227" s="143"/>
      <c r="X227" s="143"/>
      <c r="Y227" s="117">
        <v>224.5</v>
      </c>
      <c r="Z227" s="118"/>
      <c r="AA227" s="118"/>
      <c r="AB227" s="119"/>
      <c r="AC227" s="101" t="s">
        <v>659</v>
      </c>
      <c r="AD227" s="102"/>
      <c r="AE227" s="102"/>
      <c r="AF227" s="102"/>
      <c r="AG227" s="102"/>
      <c r="AH227" s="103" t="s">
        <v>660</v>
      </c>
      <c r="AI227" s="104"/>
      <c r="AJ227" s="104"/>
      <c r="AK227" s="104"/>
      <c r="AL227" s="105" t="s">
        <v>660</v>
      </c>
      <c r="AM227" s="106"/>
      <c r="AN227" s="106"/>
      <c r="AO227" s="107"/>
      <c r="AP227" s="108" t="s">
        <v>660</v>
      </c>
      <c r="AQ227" s="108"/>
      <c r="AR227" s="108"/>
      <c r="AS227" s="108"/>
      <c r="AT227" s="108"/>
      <c r="AU227" s="108"/>
      <c r="AV227" s="108"/>
      <c r="AW227" s="108"/>
      <c r="AX227" s="108"/>
      <c r="AY227">
        <f>COUNTA($C$227)</f>
        <v>1</v>
      </c>
    </row>
    <row r="228" spans="1:51" ht="30" customHeight="1" x14ac:dyDescent="0.15">
      <c r="A228" s="109">
        <v>4</v>
      </c>
      <c r="B228" s="109">
        <v>1</v>
      </c>
      <c r="C228" s="139" t="s">
        <v>651</v>
      </c>
      <c r="D228" s="144"/>
      <c r="E228" s="144"/>
      <c r="F228" s="144"/>
      <c r="G228" s="144"/>
      <c r="H228" s="144"/>
      <c r="I228" s="145"/>
      <c r="J228" s="113">
        <v>5000020473138</v>
      </c>
      <c r="K228" s="114"/>
      <c r="L228" s="114"/>
      <c r="M228" s="114"/>
      <c r="N228" s="114"/>
      <c r="O228" s="114"/>
      <c r="P228" s="142" t="s">
        <v>661</v>
      </c>
      <c r="Q228" s="143"/>
      <c r="R228" s="143"/>
      <c r="S228" s="143"/>
      <c r="T228" s="143"/>
      <c r="U228" s="143"/>
      <c r="V228" s="143"/>
      <c r="W228" s="143"/>
      <c r="X228" s="143"/>
      <c r="Y228" s="117">
        <v>212.8</v>
      </c>
      <c r="Z228" s="118"/>
      <c r="AA228" s="118"/>
      <c r="AB228" s="119"/>
      <c r="AC228" s="101" t="s">
        <v>659</v>
      </c>
      <c r="AD228" s="102"/>
      <c r="AE228" s="102"/>
      <c r="AF228" s="102"/>
      <c r="AG228" s="102"/>
      <c r="AH228" s="103" t="s">
        <v>660</v>
      </c>
      <c r="AI228" s="104"/>
      <c r="AJ228" s="104"/>
      <c r="AK228" s="104"/>
      <c r="AL228" s="105" t="s">
        <v>660</v>
      </c>
      <c r="AM228" s="106"/>
      <c r="AN228" s="106"/>
      <c r="AO228" s="107"/>
      <c r="AP228" s="108" t="s">
        <v>660</v>
      </c>
      <c r="AQ228" s="108"/>
      <c r="AR228" s="108"/>
      <c r="AS228" s="108"/>
      <c r="AT228" s="108"/>
      <c r="AU228" s="108"/>
      <c r="AV228" s="108"/>
      <c r="AW228" s="108"/>
      <c r="AX228" s="108"/>
      <c r="AY228">
        <f>COUNTA($C$228)</f>
        <v>1</v>
      </c>
    </row>
    <row r="229" spans="1:51" ht="30" customHeight="1" x14ac:dyDescent="0.15">
      <c r="A229" s="109">
        <v>5</v>
      </c>
      <c r="B229" s="109">
        <v>1</v>
      </c>
      <c r="C229" s="139" t="s">
        <v>652</v>
      </c>
      <c r="D229" s="140"/>
      <c r="E229" s="140"/>
      <c r="F229" s="140"/>
      <c r="G229" s="140"/>
      <c r="H229" s="140"/>
      <c r="I229" s="141"/>
      <c r="J229" s="113">
        <v>7000020473243</v>
      </c>
      <c r="K229" s="114"/>
      <c r="L229" s="114"/>
      <c r="M229" s="114"/>
      <c r="N229" s="114"/>
      <c r="O229" s="114"/>
      <c r="P229" s="115" t="s">
        <v>658</v>
      </c>
      <c r="Q229" s="116"/>
      <c r="R229" s="116"/>
      <c r="S229" s="116"/>
      <c r="T229" s="116"/>
      <c r="U229" s="116"/>
      <c r="V229" s="116"/>
      <c r="W229" s="116"/>
      <c r="X229" s="116"/>
      <c r="Y229" s="117">
        <v>201</v>
      </c>
      <c r="Z229" s="118"/>
      <c r="AA229" s="118"/>
      <c r="AB229" s="119"/>
      <c r="AC229" s="101" t="s">
        <v>659</v>
      </c>
      <c r="AD229" s="102"/>
      <c r="AE229" s="102"/>
      <c r="AF229" s="102"/>
      <c r="AG229" s="102"/>
      <c r="AH229" s="103" t="s">
        <v>660</v>
      </c>
      <c r="AI229" s="104"/>
      <c r="AJ229" s="104"/>
      <c r="AK229" s="104"/>
      <c r="AL229" s="105" t="s">
        <v>660</v>
      </c>
      <c r="AM229" s="106"/>
      <c r="AN229" s="106"/>
      <c r="AO229" s="107"/>
      <c r="AP229" s="108" t="s">
        <v>660</v>
      </c>
      <c r="AQ229" s="108"/>
      <c r="AR229" s="108"/>
      <c r="AS229" s="108"/>
      <c r="AT229" s="108"/>
      <c r="AU229" s="108"/>
      <c r="AV229" s="108"/>
      <c r="AW229" s="108"/>
      <c r="AX229" s="108"/>
      <c r="AY229">
        <f>COUNTA($C$229)</f>
        <v>1</v>
      </c>
    </row>
    <row r="230" spans="1:51" ht="30" customHeight="1" x14ac:dyDescent="0.15">
      <c r="A230" s="109">
        <v>6</v>
      </c>
      <c r="B230" s="109">
        <v>1</v>
      </c>
      <c r="C230" s="139" t="s">
        <v>653</v>
      </c>
      <c r="D230" s="140"/>
      <c r="E230" s="140"/>
      <c r="F230" s="140"/>
      <c r="G230" s="140"/>
      <c r="H230" s="140"/>
      <c r="I230" s="141"/>
      <c r="J230" s="113">
        <v>8000020478431</v>
      </c>
      <c r="K230" s="114"/>
      <c r="L230" s="114"/>
      <c r="M230" s="114"/>
      <c r="N230" s="114"/>
      <c r="O230" s="114"/>
      <c r="P230" s="142" t="s">
        <v>661</v>
      </c>
      <c r="Q230" s="143"/>
      <c r="R230" s="143"/>
      <c r="S230" s="143"/>
      <c r="T230" s="143"/>
      <c r="U230" s="143"/>
      <c r="V230" s="143"/>
      <c r="W230" s="143"/>
      <c r="X230" s="143"/>
      <c r="Y230" s="117">
        <v>187.6</v>
      </c>
      <c r="Z230" s="118"/>
      <c r="AA230" s="118"/>
      <c r="AB230" s="119"/>
      <c r="AC230" s="101" t="s">
        <v>659</v>
      </c>
      <c r="AD230" s="102"/>
      <c r="AE230" s="102"/>
      <c r="AF230" s="102"/>
      <c r="AG230" s="102"/>
      <c r="AH230" s="103" t="s">
        <v>660</v>
      </c>
      <c r="AI230" s="104"/>
      <c r="AJ230" s="104"/>
      <c r="AK230" s="104"/>
      <c r="AL230" s="105" t="s">
        <v>660</v>
      </c>
      <c r="AM230" s="106"/>
      <c r="AN230" s="106"/>
      <c r="AO230" s="107"/>
      <c r="AP230" s="108" t="s">
        <v>660</v>
      </c>
      <c r="AQ230" s="108"/>
      <c r="AR230" s="108"/>
      <c r="AS230" s="108"/>
      <c r="AT230" s="108"/>
      <c r="AU230" s="108"/>
      <c r="AV230" s="108"/>
      <c r="AW230" s="108"/>
      <c r="AX230" s="108"/>
      <c r="AY230">
        <f>COUNTA($C$230)</f>
        <v>1</v>
      </c>
    </row>
    <row r="231" spans="1:51" ht="30" customHeight="1" x14ac:dyDescent="0.15">
      <c r="A231" s="109">
        <v>7</v>
      </c>
      <c r="B231" s="109">
        <v>1</v>
      </c>
      <c r="C231" s="139" t="s">
        <v>654</v>
      </c>
      <c r="D231" s="140"/>
      <c r="E231" s="140"/>
      <c r="F231" s="140"/>
      <c r="G231" s="140"/>
      <c r="H231" s="140"/>
      <c r="I231" s="141"/>
      <c r="J231" s="113">
        <v>3000020472018</v>
      </c>
      <c r="K231" s="114"/>
      <c r="L231" s="114"/>
      <c r="M231" s="114"/>
      <c r="N231" s="114"/>
      <c r="O231" s="114"/>
      <c r="P231" s="115" t="s">
        <v>658</v>
      </c>
      <c r="Q231" s="116"/>
      <c r="R231" s="116"/>
      <c r="S231" s="116"/>
      <c r="T231" s="116"/>
      <c r="U231" s="116"/>
      <c r="V231" s="116"/>
      <c r="W231" s="116"/>
      <c r="X231" s="116"/>
      <c r="Y231" s="117">
        <v>157.19999999999999</v>
      </c>
      <c r="Z231" s="118"/>
      <c r="AA231" s="118"/>
      <c r="AB231" s="119"/>
      <c r="AC231" s="101" t="s">
        <v>659</v>
      </c>
      <c r="AD231" s="102"/>
      <c r="AE231" s="102"/>
      <c r="AF231" s="102"/>
      <c r="AG231" s="102"/>
      <c r="AH231" s="103" t="s">
        <v>660</v>
      </c>
      <c r="AI231" s="104"/>
      <c r="AJ231" s="104"/>
      <c r="AK231" s="104"/>
      <c r="AL231" s="105" t="s">
        <v>660</v>
      </c>
      <c r="AM231" s="106"/>
      <c r="AN231" s="106"/>
      <c r="AO231" s="107"/>
      <c r="AP231" s="108" t="s">
        <v>660</v>
      </c>
      <c r="AQ231" s="108"/>
      <c r="AR231" s="108"/>
      <c r="AS231" s="108"/>
      <c r="AT231" s="108"/>
      <c r="AU231" s="108"/>
      <c r="AV231" s="108"/>
      <c r="AW231" s="108"/>
      <c r="AX231" s="108"/>
      <c r="AY231">
        <f>COUNTA($C$231)</f>
        <v>1</v>
      </c>
    </row>
    <row r="232" spans="1:51" ht="30" customHeight="1" x14ac:dyDescent="0.15">
      <c r="A232" s="109">
        <v>8</v>
      </c>
      <c r="B232" s="109">
        <v>1</v>
      </c>
      <c r="C232" s="139" t="s">
        <v>655</v>
      </c>
      <c r="D232" s="140"/>
      <c r="E232" s="140"/>
      <c r="F232" s="140"/>
      <c r="G232" s="140"/>
      <c r="H232" s="140"/>
      <c r="I232" s="141"/>
      <c r="J232" s="113">
        <v>6000020473260</v>
      </c>
      <c r="K232" s="114"/>
      <c r="L232" s="114"/>
      <c r="M232" s="114"/>
      <c r="N232" s="114"/>
      <c r="O232" s="114"/>
      <c r="P232" s="142" t="s">
        <v>661</v>
      </c>
      <c r="Q232" s="143"/>
      <c r="R232" s="143"/>
      <c r="S232" s="143"/>
      <c r="T232" s="143"/>
      <c r="U232" s="143"/>
      <c r="V232" s="143"/>
      <c r="W232" s="143"/>
      <c r="X232" s="143"/>
      <c r="Y232" s="117">
        <v>154.4</v>
      </c>
      <c r="Z232" s="118"/>
      <c r="AA232" s="118"/>
      <c r="AB232" s="119"/>
      <c r="AC232" s="101" t="s">
        <v>659</v>
      </c>
      <c r="AD232" s="102"/>
      <c r="AE232" s="102"/>
      <c r="AF232" s="102"/>
      <c r="AG232" s="102"/>
      <c r="AH232" s="103" t="s">
        <v>660</v>
      </c>
      <c r="AI232" s="104"/>
      <c r="AJ232" s="104"/>
      <c r="AK232" s="104"/>
      <c r="AL232" s="105" t="s">
        <v>660</v>
      </c>
      <c r="AM232" s="106"/>
      <c r="AN232" s="106"/>
      <c r="AO232" s="107"/>
      <c r="AP232" s="108" t="s">
        <v>660</v>
      </c>
      <c r="AQ232" s="108"/>
      <c r="AR232" s="108"/>
      <c r="AS232" s="108"/>
      <c r="AT232" s="108"/>
      <c r="AU232" s="108"/>
      <c r="AV232" s="108"/>
      <c r="AW232" s="108"/>
      <c r="AX232" s="108"/>
      <c r="AY232">
        <f>COUNTA($C$232)</f>
        <v>1</v>
      </c>
    </row>
    <row r="233" spans="1:51" ht="30" customHeight="1" x14ac:dyDescent="0.15">
      <c r="A233" s="109">
        <v>9</v>
      </c>
      <c r="B233" s="109">
        <v>1</v>
      </c>
      <c r="C233" s="139" t="s">
        <v>656</v>
      </c>
      <c r="D233" s="140"/>
      <c r="E233" s="140"/>
      <c r="F233" s="140"/>
      <c r="G233" s="140"/>
      <c r="H233" s="140"/>
      <c r="I233" s="141"/>
      <c r="J233" s="113">
        <v>1000020472093</v>
      </c>
      <c r="K233" s="114"/>
      <c r="L233" s="114"/>
      <c r="M233" s="114"/>
      <c r="N233" s="114"/>
      <c r="O233" s="114"/>
      <c r="P233" s="115" t="s">
        <v>658</v>
      </c>
      <c r="Q233" s="116"/>
      <c r="R233" s="116"/>
      <c r="S233" s="116"/>
      <c r="T233" s="116"/>
      <c r="U233" s="116"/>
      <c r="V233" s="116"/>
      <c r="W233" s="116"/>
      <c r="X233" s="116"/>
      <c r="Y233" s="117">
        <v>150.9</v>
      </c>
      <c r="Z233" s="118"/>
      <c r="AA233" s="118"/>
      <c r="AB233" s="119"/>
      <c r="AC233" s="101" t="s">
        <v>659</v>
      </c>
      <c r="AD233" s="102"/>
      <c r="AE233" s="102"/>
      <c r="AF233" s="102"/>
      <c r="AG233" s="102"/>
      <c r="AH233" s="103" t="s">
        <v>660</v>
      </c>
      <c r="AI233" s="104"/>
      <c r="AJ233" s="104"/>
      <c r="AK233" s="104"/>
      <c r="AL233" s="105" t="s">
        <v>660</v>
      </c>
      <c r="AM233" s="106"/>
      <c r="AN233" s="106"/>
      <c r="AO233" s="107"/>
      <c r="AP233" s="108" t="s">
        <v>660</v>
      </c>
      <c r="AQ233" s="108"/>
      <c r="AR233" s="108"/>
      <c r="AS233" s="108"/>
      <c r="AT233" s="108"/>
      <c r="AU233" s="108"/>
      <c r="AV233" s="108"/>
      <c r="AW233" s="108"/>
      <c r="AX233" s="108"/>
      <c r="AY233">
        <f>COUNTA($C$233)</f>
        <v>1</v>
      </c>
    </row>
    <row r="234" spans="1:51" ht="30" customHeight="1" x14ac:dyDescent="0.15">
      <c r="A234" s="109">
        <v>10</v>
      </c>
      <c r="B234" s="109">
        <v>1</v>
      </c>
      <c r="C234" s="139" t="s">
        <v>657</v>
      </c>
      <c r="D234" s="140"/>
      <c r="E234" s="140"/>
      <c r="F234" s="140"/>
      <c r="G234" s="140"/>
      <c r="H234" s="140"/>
      <c r="I234" s="141"/>
      <c r="J234" s="113">
        <v>1000020472085</v>
      </c>
      <c r="K234" s="114"/>
      <c r="L234" s="114"/>
      <c r="M234" s="114"/>
      <c r="N234" s="114"/>
      <c r="O234" s="114"/>
      <c r="P234" s="115" t="s">
        <v>658</v>
      </c>
      <c r="Q234" s="116"/>
      <c r="R234" s="116"/>
      <c r="S234" s="116"/>
      <c r="T234" s="116"/>
      <c r="U234" s="116"/>
      <c r="V234" s="116"/>
      <c r="W234" s="116"/>
      <c r="X234" s="116"/>
      <c r="Y234" s="117">
        <v>104.4</v>
      </c>
      <c r="Z234" s="118"/>
      <c r="AA234" s="118"/>
      <c r="AB234" s="119"/>
      <c r="AC234" s="101" t="s">
        <v>659</v>
      </c>
      <c r="AD234" s="102"/>
      <c r="AE234" s="102"/>
      <c r="AF234" s="102"/>
      <c r="AG234" s="102"/>
      <c r="AH234" s="103" t="s">
        <v>660</v>
      </c>
      <c r="AI234" s="104"/>
      <c r="AJ234" s="104"/>
      <c r="AK234" s="104"/>
      <c r="AL234" s="105" t="s">
        <v>660</v>
      </c>
      <c r="AM234" s="106"/>
      <c r="AN234" s="106"/>
      <c r="AO234" s="107"/>
      <c r="AP234" s="108" t="s">
        <v>660</v>
      </c>
      <c r="AQ234" s="108"/>
      <c r="AR234" s="108"/>
      <c r="AS234" s="108"/>
      <c r="AT234" s="108"/>
      <c r="AU234" s="108"/>
      <c r="AV234" s="108"/>
      <c r="AW234" s="108"/>
      <c r="AX234" s="108"/>
      <c r="AY234">
        <f>COUNTA($C$234)</f>
        <v>1</v>
      </c>
    </row>
    <row r="235" spans="1:51" ht="24.75" customHeight="1" x14ac:dyDescent="0.15">
      <c r="A235" s="53"/>
      <c r="B235" s="53"/>
      <c r="C235" s="53"/>
      <c r="D235" s="53"/>
      <c r="E235" s="53"/>
      <c r="F235" s="53"/>
      <c r="G235" s="53"/>
      <c r="H235" s="53"/>
      <c r="I235" s="53"/>
      <c r="J235" s="53"/>
      <c r="K235" s="53"/>
      <c r="L235" s="53"/>
      <c r="M235" s="53"/>
      <c r="N235" s="53"/>
      <c r="O235" s="53"/>
      <c r="P235" s="54"/>
      <c r="Q235" s="54"/>
      <c r="R235" s="54"/>
      <c r="S235" s="54"/>
      <c r="T235" s="54"/>
      <c r="U235" s="54"/>
      <c r="V235" s="54"/>
      <c r="W235" s="54"/>
      <c r="X235" s="54"/>
      <c r="Y235" s="55"/>
      <c r="Z235" s="55"/>
      <c r="AA235" s="55"/>
      <c r="AB235" s="55"/>
      <c r="AC235" s="55"/>
      <c r="AD235" s="55"/>
      <c r="AE235" s="55"/>
      <c r="AF235" s="55"/>
      <c r="AG235" s="55"/>
      <c r="AH235" s="55"/>
      <c r="AI235" s="55"/>
      <c r="AJ235" s="55"/>
      <c r="AK235" s="55"/>
      <c r="AL235" s="55"/>
      <c r="AM235" s="55"/>
      <c r="AN235" s="55"/>
      <c r="AO235" s="55"/>
      <c r="AP235" s="54"/>
      <c r="AQ235" s="54"/>
      <c r="AR235" s="54"/>
      <c r="AS235" s="54"/>
      <c r="AT235" s="54"/>
      <c r="AU235" s="54"/>
      <c r="AV235" s="54"/>
      <c r="AW235" s="54"/>
      <c r="AX235" s="54"/>
      <c r="AY235">
        <f>COUNTA($C$238)</f>
        <v>1</v>
      </c>
    </row>
    <row r="236" spans="1:51" ht="24.75" customHeight="1" x14ac:dyDescent="0.15">
      <c r="A236" s="46"/>
      <c r="B236" s="50" t="s">
        <v>169</v>
      </c>
      <c r="C236" s="46"/>
      <c r="D236" s="46"/>
      <c r="E236" s="46"/>
      <c r="F236" s="46"/>
      <c r="G236" s="46"/>
      <c r="H236" s="46"/>
      <c r="I236" s="46"/>
      <c r="J236" s="46"/>
      <c r="K236" s="46"/>
      <c r="L236" s="46"/>
      <c r="M236" s="46"/>
      <c r="N236" s="46"/>
      <c r="O236" s="46"/>
      <c r="P236" s="51"/>
      <c r="Q236" s="51"/>
      <c r="R236" s="51"/>
      <c r="S236" s="51"/>
      <c r="T236" s="51"/>
      <c r="U236" s="51"/>
      <c r="V236" s="51"/>
      <c r="W236" s="51"/>
      <c r="X236" s="51"/>
      <c r="Y236" s="52"/>
      <c r="Z236" s="52"/>
      <c r="AA236" s="52"/>
      <c r="AB236" s="52"/>
      <c r="AC236" s="52"/>
      <c r="AD236" s="52"/>
      <c r="AE236" s="52"/>
      <c r="AF236" s="52"/>
      <c r="AG236" s="52"/>
      <c r="AH236" s="52"/>
      <c r="AI236" s="52"/>
      <c r="AJ236" s="52"/>
      <c r="AK236" s="52"/>
      <c r="AL236" s="52"/>
      <c r="AM236" s="52"/>
      <c r="AN236" s="52"/>
      <c r="AO236" s="52"/>
      <c r="AP236" s="51"/>
      <c r="AQ236" s="51"/>
      <c r="AR236" s="51"/>
      <c r="AS236" s="51"/>
      <c r="AT236" s="51"/>
      <c r="AU236" s="51"/>
      <c r="AV236" s="51"/>
      <c r="AW236" s="51"/>
      <c r="AX236" s="51"/>
      <c r="AY236">
        <f>$AY$235</f>
        <v>1</v>
      </c>
    </row>
    <row r="237" spans="1:51" ht="59.25" customHeight="1" x14ac:dyDescent="0.15">
      <c r="A237" s="133"/>
      <c r="B237" s="133"/>
      <c r="C237" s="133" t="s">
        <v>24</v>
      </c>
      <c r="D237" s="133"/>
      <c r="E237" s="133"/>
      <c r="F237" s="133"/>
      <c r="G237" s="133"/>
      <c r="H237" s="133"/>
      <c r="I237" s="133"/>
      <c r="J237" s="120" t="s">
        <v>190</v>
      </c>
      <c r="K237" s="134"/>
      <c r="L237" s="134"/>
      <c r="M237" s="134"/>
      <c r="N237" s="134"/>
      <c r="O237" s="134"/>
      <c r="P237" s="135" t="s">
        <v>25</v>
      </c>
      <c r="Q237" s="135"/>
      <c r="R237" s="135"/>
      <c r="S237" s="135"/>
      <c r="T237" s="135"/>
      <c r="U237" s="135"/>
      <c r="V237" s="135"/>
      <c r="W237" s="135"/>
      <c r="X237" s="135"/>
      <c r="Y237" s="136" t="s">
        <v>189</v>
      </c>
      <c r="Z237" s="137"/>
      <c r="AA237" s="137"/>
      <c r="AB237" s="137"/>
      <c r="AC237" s="120" t="s">
        <v>219</v>
      </c>
      <c r="AD237" s="120"/>
      <c r="AE237" s="120"/>
      <c r="AF237" s="120"/>
      <c r="AG237" s="120"/>
      <c r="AH237" s="136" t="s">
        <v>234</v>
      </c>
      <c r="AI237" s="133"/>
      <c r="AJ237" s="133"/>
      <c r="AK237" s="133"/>
      <c r="AL237" s="133" t="s">
        <v>19</v>
      </c>
      <c r="AM237" s="133"/>
      <c r="AN237" s="133"/>
      <c r="AO237" s="138"/>
      <c r="AP237" s="123" t="s">
        <v>191</v>
      </c>
      <c r="AQ237" s="123"/>
      <c r="AR237" s="123"/>
      <c r="AS237" s="123"/>
      <c r="AT237" s="123"/>
      <c r="AU237" s="123"/>
      <c r="AV237" s="123"/>
      <c r="AW237" s="123"/>
      <c r="AX237" s="123"/>
      <c r="AY237">
        <f>$AY$235</f>
        <v>1</v>
      </c>
    </row>
    <row r="238" spans="1:51" ht="30" customHeight="1" x14ac:dyDescent="0.15">
      <c r="A238" s="109">
        <v>1</v>
      </c>
      <c r="B238" s="109">
        <v>1</v>
      </c>
      <c r="C238" s="129" t="s">
        <v>777</v>
      </c>
      <c r="D238" s="130"/>
      <c r="E238" s="130"/>
      <c r="F238" s="130"/>
      <c r="G238" s="130"/>
      <c r="H238" s="130"/>
      <c r="I238" s="130"/>
      <c r="J238" s="113">
        <v>7010401072259</v>
      </c>
      <c r="K238" s="114"/>
      <c r="L238" s="114"/>
      <c r="M238" s="114"/>
      <c r="N238" s="114"/>
      <c r="O238" s="114"/>
      <c r="P238" s="115" t="s">
        <v>741</v>
      </c>
      <c r="Q238" s="116"/>
      <c r="R238" s="116"/>
      <c r="S238" s="116"/>
      <c r="T238" s="116"/>
      <c r="U238" s="116"/>
      <c r="V238" s="116"/>
      <c r="W238" s="116"/>
      <c r="X238" s="116"/>
      <c r="Y238" s="117">
        <v>0.99622699999999997</v>
      </c>
      <c r="Z238" s="118"/>
      <c r="AA238" s="118"/>
      <c r="AB238" s="119"/>
      <c r="AC238" s="101" t="s">
        <v>241</v>
      </c>
      <c r="AD238" s="102"/>
      <c r="AE238" s="102"/>
      <c r="AF238" s="102"/>
      <c r="AG238" s="102"/>
      <c r="AH238" s="131">
        <v>1</v>
      </c>
      <c r="AI238" s="132"/>
      <c r="AJ238" s="132"/>
      <c r="AK238" s="132"/>
      <c r="AL238" s="105">
        <v>100</v>
      </c>
      <c r="AM238" s="106"/>
      <c r="AN238" s="106"/>
      <c r="AO238" s="107"/>
      <c r="AP238" s="108" t="s">
        <v>694</v>
      </c>
      <c r="AQ238" s="108"/>
      <c r="AR238" s="108"/>
      <c r="AS238" s="108"/>
      <c r="AT238" s="108"/>
      <c r="AU238" s="108"/>
      <c r="AV238" s="108"/>
      <c r="AW238" s="108"/>
      <c r="AX238" s="108"/>
      <c r="AY238">
        <f>$AY$235</f>
        <v>1</v>
      </c>
    </row>
    <row r="239" spans="1:51" ht="30" customHeight="1" x14ac:dyDescent="0.15">
      <c r="A239" s="109">
        <v>2</v>
      </c>
      <c r="B239" s="109">
        <v>1</v>
      </c>
      <c r="C239" s="129" t="s">
        <v>778</v>
      </c>
      <c r="D239" s="130"/>
      <c r="E239" s="130"/>
      <c r="F239" s="130"/>
      <c r="G239" s="130"/>
      <c r="H239" s="130"/>
      <c r="I239" s="130"/>
      <c r="J239" s="113">
        <v>8010401009458</v>
      </c>
      <c r="K239" s="114"/>
      <c r="L239" s="114"/>
      <c r="M239" s="114"/>
      <c r="N239" s="114"/>
      <c r="O239" s="114"/>
      <c r="P239" s="115" t="s">
        <v>742</v>
      </c>
      <c r="Q239" s="116"/>
      <c r="R239" s="116"/>
      <c r="S239" s="116"/>
      <c r="T239" s="116"/>
      <c r="U239" s="116"/>
      <c r="V239" s="116"/>
      <c r="W239" s="116"/>
      <c r="X239" s="116"/>
      <c r="Y239" s="117">
        <v>0.46931299999999998</v>
      </c>
      <c r="Z239" s="118"/>
      <c r="AA239" s="118"/>
      <c r="AB239" s="119"/>
      <c r="AC239" s="101" t="s">
        <v>237</v>
      </c>
      <c r="AD239" s="102"/>
      <c r="AE239" s="102"/>
      <c r="AF239" s="102"/>
      <c r="AG239" s="102"/>
      <c r="AH239" s="131">
        <v>1</v>
      </c>
      <c r="AI239" s="132"/>
      <c r="AJ239" s="132"/>
      <c r="AK239" s="132"/>
      <c r="AL239" s="105">
        <v>100</v>
      </c>
      <c r="AM239" s="106"/>
      <c r="AN239" s="106"/>
      <c r="AO239" s="107"/>
      <c r="AP239" s="108" t="s">
        <v>694</v>
      </c>
      <c r="AQ239" s="108"/>
      <c r="AR239" s="108"/>
      <c r="AS239" s="108"/>
      <c r="AT239" s="108"/>
      <c r="AU239" s="108"/>
      <c r="AV239" s="108"/>
      <c r="AW239" s="108"/>
      <c r="AX239" s="108"/>
      <c r="AY239">
        <f>COUNTA($C$239)</f>
        <v>1</v>
      </c>
    </row>
    <row r="240" spans="1:51" ht="30" customHeight="1" x14ac:dyDescent="0.15">
      <c r="A240" s="109">
        <v>3</v>
      </c>
      <c r="B240" s="109">
        <v>1</v>
      </c>
      <c r="C240" s="129" t="s">
        <v>779</v>
      </c>
      <c r="D240" s="130"/>
      <c r="E240" s="130"/>
      <c r="F240" s="130"/>
      <c r="G240" s="130"/>
      <c r="H240" s="130"/>
      <c r="I240" s="130"/>
      <c r="J240" s="113">
        <v>3012401012867</v>
      </c>
      <c r="K240" s="114"/>
      <c r="L240" s="114"/>
      <c r="M240" s="114"/>
      <c r="N240" s="114"/>
      <c r="O240" s="114"/>
      <c r="P240" s="115" t="s">
        <v>743</v>
      </c>
      <c r="Q240" s="116"/>
      <c r="R240" s="116"/>
      <c r="S240" s="116"/>
      <c r="T240" s="116"/>
      <c r="U240" s="116"/>
      <c r="V240" s="116"/>
      <c r="W240" s="116"/>
      <c r="X240" s="116"/>
      <c r="Y240" s="117">
        <v>0.27242499999999997</v>
      </c>
      <c r="Z240" s="118"/>
      <c r="AA240" s="118"/>
      <c r="AB240" s="119"/>
      <c r="AC240" s="101" t="s">
        <v>236</v>
      </c>
      <c r="AD240" s="102"/>
      <c r="AE240" s="102"/>
      <c r="AF240" s="102"/>
      <c r="AG240" s="102"/>
      <c r="AH240" s="103">
        <v>1</v>
      </c>
      <c r="AI240" s="104"/>
      <c r="AJ240" s="104"/>
      <c r="AK240" s="104"/>
      <c r="AL240" s="105">
        <v>100</v>
      </c>
      <c r="AM240" s="106"/>
      <c r="AN240" s="106"/>
      <c r="AO240" s="107"/>
      <c r="AP240" s="108" t="s">
        <v>694</v>
      </c>
      <c r="AQ240" s="108"/>
      <c r="AR240" s="108"/>
      <c r="AS240" s="108"/>
      <c r="AT240" s="108"/>
      <c r="AU240" s="108"/>
      <c r="AV240" s="108"/>
      <c r="AW240" s="108"/>
      <c r="AX240" s="108"/>
      <c r="AY240">
        <f>COUNTA($C$240)</f>
        <v>1</v>
      </c>
    </row>
    <row r="241" spans="1:51" ht="30" customHeight="1" x14ac:dyDescent="0.15">
      <c r="A241" s="109">
        <v>4</v>
      </c>
      <c r="B241" s="109">
        <v>1</v>
      </c>
      <c r="C241" s="129" t="s">
        <v>780</v>
      </c>
      <c r="D241" s="130"/>
      <c r="E241" s="130"/>
      <c r="F241" s="130"/>
      <c r="G241" s="130"/>
      <c r="H241" s="130"/>
      <c r="I241" s="130"/>
      <c r="J241" s="113">
        <v>1020001071491</v>
      </c>
      <c r="K241" s="114"/>
      <c r="L241" s="114"/>
      <c r="M241" s="114"/>
      <c r="N241" s="114"/>
      <c r="O241" s="114"/>
      <c r="P241" s="115" t="s">
        <v>744</v>
      </c>
      <c r="Q241" s="116"/>
      <c r="R241" s="116"/>
      <c r="S241" s="116"/>
      <c r="T241" s="116"/>
      <c r="U241" s="116"/>
      <c r="V241" s="116"/>
      <c r="W241" s="116"/>
      <c r="X241" s="116"/>
      <c r="Y241" s="117">
        <v>6.9034999999999999E-2</v>
      </c>
      <c r="Z241" s="118"/>
      <c r="AA241" s="118"/>
      <c r="AB241" s="119"/>
      <c r="AC241" s="101" t="s">
        <v>73</v>
      </c>
      <c r="AD241" s="102"/>
      <c r="AE241" s="102"/>
      <c r="AF241" s="102"/>
      <c r="AG241" s="102"/>
      <c r="AH241" s="103" t="s">
        <v>694</v>
      </c>
      <c r="AI241" s="104"/>
      <c r="AJ241" s="104"/>
      <c r="AK241" s="104"/>
      <c r="AL241" s="105" t="s">
        <v>694</v>
      </c>
      <c r="AM241" s="106"/>
      <c r="AN241" s="106"/>
      <c r="AO241" s="107"/>
      <c r="AP241" s="108" t="s">
        <v>694</v>
      </c>
      <c r="AQ241" s="108"/>
      <c r="AR241" s="108"/>
      <c r="AS241" s="108"/>
      <c r="AT241" s="108"/>
      <c r="AU241" s="108"/>
      <c r="AV241" s="108"/>
      <c r="AW241" s="108"/>
      <c r="AX241" s="108"/>
      <c r="AY241">
        <f>COUNTA($C$241)</f>
        <v>1</v>
      </c>
    </row>
    <row r="242" spans="1:51" ht="24.75" customHeight="1" x14ac:dyDescent="0.15">
      <c r="A242" s="124" t="s">
        <v>557</v>
      </c>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c r="AI242" s="125"/>
      <c r="AJ242" s="125"/>
      <c r="AK242" s="126"/>
      <c r="AL242" s="127" t="s">
        <v>220</v>
      </c>
      <c r="AM242" s="128"/>
      <c r="AN242" s="128"/>
      <c r="AO242" s="66" t="s">
        <v>692</v>
      </c>
      <c r="AP242" s="56"/>
      <c r="AQ242" s="56"/>
      <c r="AR242" s="56"/>
      <c r="AS242" s="56"/>
      <c r="AT242" s="56"/>
      <c r="AU242" s="56"/>
      <c r="AV242" s="56"/>
      <c r="AW242" s="56"/>
      <c r="AX242" s="57"/>
      <c r="AY242">
        <f>COUNTIF($AO$242,"☑")</f>
        <v>1</v>
      </c>
    </row>
    <row r="243" spans="1:51" ht="24.75" customHeight="1" x14ac:dyDescent="0.1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58"/>
      <c r="AM243" s="58"/>
      <c r="AN243" s="58"/>
      <c r="AO243" s="58"/>
      <c r="AP243" s="58"/>
      <c r="AQ243" s="58"/>
      <c r="AR243" s="58"/>
      <c r="AS243" s="58"/>
      <c r="AT243" s="58"/>
      <c r="AU243" s="58"/>
      <c r="AV243" s="58"/>
      <c r="AW243" s="58"/>
      <c r="AX243" s="58"/>
    </row>
    <row r="244" spans="1:51" ht="24.75" customHeight="1" x14ac:dyDescent="0.15">
      <c r="A244" s="47"/>
      <c r="B244" s="59" t="s">
        <v>209</v>
      </c>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row>
    <row r="245" spans="1:51" ht="58.5" customHeight="1" x14ac:dyDescent="0.15">
      <c r="A245" s="122"/>
      <c r="B245" s="122"/>
      <c r="C245" s="120" t="s">
        <v>186</v>
      </c>
      <c r="D245" s="121"/>
      <c r="E245" s="120" t="s">
        <v>185</v>
      </c>
      <c r="F245" s="121"/>
      <c r="G245" s="121"/>
      <c r="H245" s="121"/>
      <c r="I245" s="121"/>
      <c r="J245" s="120" t="s">
        <v>190</v>
      </c>
      <c r="K245" s="120"/>
      <c r="L245" s="120"/>
      <c r="M245" s="120"/>
      <c r="N245" s="120"/>
      <c r="O245" s="120"/>
      <c r="P245" s="120" t="s">
        <v>25</v>
      </c>
      <c r="Q245" s="120"/>
      <c r="R245" s="120"/>
      <c r="S245" s="120"/>
      <c r="T245" s="120"/>
      <c r="U245" s="120"/>
      <c r="V245" s="120"/>
      <c r="W245" s="120"/>
      <c r="X245" s="120"/>
      <c r="Y245" s="120" t="s">
        <v>192</v>
      </c>
      <c r="Z245" s="121"/>
      <c r="AA245" s="121"/>
      <c r="AB245" s="121"/>
      <c r="AC245" s="120" t="s">
        <v>174</v>
      </c>
      <c r="AD245" s="120"/>
      <c r="AE245" s="120"/>
      <c r="AF245" s="120"/>
      <c r="AG245" s="120"/>
      <c r="AH245" s="120" t="s">
        <v>181</v>
      </c>
      <c r="AI245" s="121"/>
      <c r="AJ245" s="121"/>
      <c r="AK245" s="121"/>
      <c r="AL245" s="121" t="s">
        <v>19</v>
      </c>
      <c r="AM245" s="121"/>
      <c r="AN245" s="121"/>
      <c r="AO245" s="122"/>
      <c r="AP245" s="123" t="s">
        <v>215</v>
      </c>
      <c r="AQ245" s="123"/>
      <c r="AR245" s="123"/>
      <c r="AS245" s="123"/>
      <c r="AT245" s="123"/>
      <c r="AU245" s="123"/>
      <c r="AV245" s="123"/>
      <c r="AW245" s="123"/>
      <c r="AX245" s="123"/>
    </row>
    <row r="246" spans="1:51" ht="53.25" customHeight="1" x14ac:dyDescent="0.15">
      <c r="A246" s="109">
        <v>1</v>
      </c>
      <c r="B246" s="109">
        <v>1</v>
      </c>
      <c r="C246" s="110" t="s">
        <v>747</v>
      </c>
      <c r="D246" s="110"/>
      <c r="E246" s="111" t="s">
        <v>701</v>
      </c>
      <c r="F246" s="112"/>
      <c r="G246" s="112"/>
      <c r="H246" s="112"/>
      <c r="I246" s="112"/>
      <c r="J246" s="113" t="s">
        <v>694</v>
      </c>
      <c r="K246" s="114"/>
      <c r="L246" s="114"/>
      <c r="M246" s="114"/>
      <c r="N246" s="114"/>
      <c r="O246" s="114"/>
      <c r="P246" s="115" t="s">
        <v>703</v>
      </c>
      <c r="Q246" s="116"/>
      <c r="R246" s="116"/>
      <c r="S246" s="116"/>
      <c r="T246" s="116"/>
      <c r="U246" s="116"/>
      <c r="V246" s="116"/>
      <c r="W246" s="116"/>
      <c r="X246" s="116"/>
      <c r="Y246" s="117">
        <v>3833.203</v>
      </c>
      <c r="Z246" s="118"/>
      <c r="AA246" s="118"/>
      <c r="AB246" s="119"/>
      <c r="AC246" s="101" t="s">
        <v>237</v>
      </c>
      <c r="AD246" s="102"/>
      <c r="AE246" s="102"/>
      <c r="AF246" s="102"/>
      <c r="AG246" s="102"/>
      <c r="AH246" s="103">
        <v>6</v>
      </c>
      <c r="AI246" s="104"/>
      <c r="AJ246" s="104"/>
      <c r="AK246" s="104"/>
      <c r="AL246" s="105">
        <v>90</v>
      </c>
      <c r="AM246" s="106"/>
      <c r="AN246" s="106"/>
      <c r="AO246" s="107"/>
      <c r="AP246" s="108" t="s">
        <v>694</v>
      </c>
      <c r="AQ246" s="108"/>
      <c r="AR246" s="108"/>
      <c r="AS246" s="108"/>
      <c r="AT246" s="108"/>
      <c r="AU246" s="108"/>
      <c r="AV246" s="108"/>
      <c r="AW246" s="108"/>
      <c r="AX246" s="108"/>
    </row>
    <row r="247" spans="1:51" ht="102" customHeight="1" x14ac:dyDescent="0.15">
      <c r="A247" s="109">
        <v>2</v>
      </c>
      <c r="B247" s="109">
        <v>1</v>
      </c>
      <c r="C247" s="110" t="s">
        <v>747</v>
      </c>
      <c r="D247" s="110"/>
      <c r="E247" s="111" t="s">
        <v>786</v>
      </c>
      <c r="F247" s="112"/>
      <c r="G247" s="112"/>
      <c r="H247" s="112"/>
      <c r="I247" s="112"/>
      <c r="J247" s="113" t="s">
        <v>694</v>
      </c>
      <c r="K247" s="114"/>
      <c r="L247" s="114"/>
      <c r="M247" s="114"/>
      <c r="N247" s="114"/>
      <c r="O247" s="114"/>
      <c r="P247" s="115" t="s">
        <v>704</v>
      </c>
      <c r="Q247" s="116"/>
      <c r="R247" s="116"/>
      <c r="S247" s="116"/>
      <c r="T247" s="116"/>
      <c r="U247" s="116"/>
      <c r="V247" s="116"/>
      <c r="W247" s="116"/>
      <c r="X247" s="116"/>
      <c r="Y247" s="117">
        <v>2933.8892000000001</v>
      </c>
      <c r="Z247" s="118"/>
      <c r="AA247" s="118"/>
      <c r="AB247" s="119"/>
      <c r="AC247" s="101" t="s">
        <v>237</v>
      </c>
      <c r="AD247" s="102"/>
      <c r="AE247" s="102"/>
      <c r="AF247" s="102"/>
      <c r="AG247" s="102"/>
      <c r="AH247" s="103">
        <v>6</v>
      </c>
      <c r="AI247" s="104"/>
      <c r="AJ247" s="104"/>
      <c r="AK247" s="104"/>
      <c r="AL247" s="105">
        <v>90</v>
      </c>
      <c r="AM247" s="106"/>
      <c r="AN247" s="106"/>
      <c r="AO247" s="107"/>
      <c r="AP247" s="108" t="s">
        <v>694</v>
      </c>
      <c r="AQ247" s="108"/>
      <c r="AR247" s="108"/>
      <c r="AS247" s="108"/>
      <c r="AT247" s="108"/>
      <c r="AU247" s="108"/>
      <c r="AV247" s="108"/>
      <c r="AW247" s="108"/>
      <c r="AX247" s="108"/>
      <c r="AY247">
        <f>COUNTA($E$247)</f>
        <v>1</v>
      </c>
    </row>
    <row r="248" spans="1:51" ht="100.5" customHeight="1" x14ac:dyDescent="0.15">
      <c r="A248" s="109">
        <v>3</v>
      </c>
      <c r="B248" s="109">
        <v>1</v>
      </c>
      <c r="C248" s="110" t="s">
        <v>747</v>
      </c>
      <c r="D248" s="110"/>
      <c r="E248" s="111" t="s">
        <v>787</v>
      </c>
      <c r="F248" s="112"/>
      <c r="G248" s="112"/>
      <c r="H248" s="112"/>
      <c r="I248" s="112"/>
      <c r="J248" s="113" t="s">
        <v>694</v>
      </c>
      <c r="K248" s="114"/>
      <c r="L248" s="114"/>
      <c r="M248" s="114"/>
      <c r="N248" s="114"/>
      <c r="O248" s="114"/>
      <c r="P248" s="115" t="s">
        <v>705</v>
      </c>
      <c r="Q248" s="116"/>
      <c r="R248" s="116"/>
      <c r="S248" s="116"/>
      <c r="T248" s="116"/>
      <c r="U248" s="116"/>
      <c r="V248" s="116"/>
      <c r="W248" s="116"/>
      <c r="X248" s="116"/>
      <c r="Y248" s="117">
        <v>2094.7570000000001</v>
      </c>
      <c r="Z248" s="118"/>
      <c r="AA248" s="118"/>
      <c r="AB248" s="119"/>
      <c r="AC248" s="101" t="s">
        <v>237</v>
      </c>
      <c r="AD248" s="102"/>
      <c r="AE248" s="102"/>
      <c r="AF248" s="102"/>
      <c r="AG248" s="102"/>
      <c r="AH248" s="103">
        <v>9</v>
      </c>
      <c r="AI248" s="104"/>
      <c r="AJ248" s="104"/>
      <c r="AK248" s="104"/>
      <c r="AL248" s="105">
        <v>90</v>
      </c>
      <c r="AM248" s="106"/>
      <c r="AN248" s="106"/>
      <c r="AO248" s="107"/>
      <c r="AP248" s="108" t="s">
        <v>694</v>
      </c>
      <c r="AQ248" s="108"/>
      <c r="AR248" s="108"/>
      <c r="AS248" s="108"/>
      <c r="AT248" s="108"/>
      <c r="AU248" s="108"/>
      <c r="AV248" s="108"/>
      <c r="AW248" s="108"/>
      <c r="AX248" s="108"/>
      <c r="AY248">
        <f>COUNTA($E$248)</f>
        <v>1</v>
      </c>
    </row>
    <row r="249" spans="1:51" ht="53.25" customHeight="1" x14ac:dyDescent="0.15">
      <c r="A249" s="109">
        <v>4</v>
      </c>
      <c r="B249" s="109">
        <v>1</v>
      </c>
      <c r="C249" s="110" t="s">
        <v>748</v>
      </c>
      <c r="D249" s="110"/>
      <c r="E249" s="111" t="s">
        <v>711</v>
      </c>
      <c r="F249" s="112"/>
      <c r="G249" s="112"/>
      <c r="H249" s="112"/>
      <c r="I249" s="112"/>
      <c r="J249" s="113">
        <v>2360005000453</v>
      </c>
      <c r="K249" s="114"/>
      <c r="L249" s="114"/>
      <c r="M249" s="114"/>
      <c r="N249" s="114"/>
      <c r="O249" s="114"/>
      <c r="P249" s="115" t="s">
        <v>720</v>
      </c>
      <c r="Q249" s="116"/>
      <c r="R249" s="116"/>
      <c r="S249" s="116"/>
      <c r="T249" s="116"/>
      <c r="U249" s="116"/>
      <c r="V249" s="116"/>
      <c r="W249" s="116"/>
      <c r="X249" s="116"/>
      <c r="Y249" s="117">
        <v>1250</v>
      </c>
      <c r="Z249" s="118"/>
      <c r="AA249" s="118"/>
      <c r="AB249" s="119"/>
      <c r="AC249" s="101" t="s">
        <v>243</v>
      </c>
      <c r="AD249" s="102"/>
      <c r="AE249" s="102"/>
      <c r="AF249" s="102"/>
      <c r="AG249" s="102"/>
      <c r="AH249" s="103">
        <v>1</v>
      </c>
      <c r="AI249" s="104"/>
      <c r="AJ249" s="104"/>
      <c r="AK249" s="104"/>
      <c r="AL249" s="105">
        <v>100</v>
      </c>
      <c r="AM249" s="106"/>
      <c r="AN249" s="106"/>
      <c r="AO249" s="107"/>
      <c r="AP249" s="108" t="s">
        <v>694</v>
      </c>
      <c r="AQ249" s="108"/>
      <c r="AR249" s="108"/>
      <c r="AS249" s="108"/>
      <c r="AT249" s="108"/>
      <c r="AU249" s="108"/>
      <c r="AV249" s="108"/>
      <c r="AW249" s="108"/>
      <c r="AX249" s="108"/>
      <c r="AY249">
        <f>COUNTA($E$249)</f>
        <v>1</v>
      </c>
    </row>
    <row r="250" spans="1:51" ht="53.25" customHeight="1" x14ac:dyDescent="0.15">
      <c r="A250" s="109">
        <v>5</v>
      </c>
      <c r="B250" s="109">
        <v>1</v>
      </c>
      <c r="C250" s="110" t="s">
        <v>747</v>
      </c>
      <c r="D250" s="110"/>
      <c r="E250" s="111" t="s">
        <v>746</v>
      </c>
      <c r="F250" s="112"/>
      <c r="G250" s="112"/>
      <c r="H250" s="112"/>
      <c r="I250" s="112"/>
      <c r="J250" s="113" t="s">
        <v>694</v>
      </c>
      <c r="K250" s="114"/>
      <c r="L250" s="114"/>
      <c r="M250" s="114"/>
      <c r="N250" s="114"/>
      <c r="O250" s="114"/>
      <c r="P250" s="115" t="s">
        <v>749</v>
      </c>
      <c r="Q250" s="116"/>
      <c r="R250" s="116"/>
      <c r="S250" s="116"/>
      <c r="T250" s="116"/>
      <c r="U250" s="116"/>
      <c r="V250" s="116"/>
      <c r="W250" s="116"/>
      <c r="X250" s="116"/>
      <c r="Y250" s="117">
        <v>966.48199999999997</v>
      </c>
      <c r="Z250" s="118"/>
      <c r="AA250" s="118"/>
      <c r="AB250" s="119"/>
      <c r="AC250" s="101" t="s">
        <v>237</v>
      </c>
      <c r="AD250" s="102"/>
      <c r="AE250" s="102"/>
      <c r="AF250" s="102"/>
      <c r="AG250" s="102"/>
      <c r="AH250" s="103">
        <v>11</v>
      </c>
      <c r="AI250" s="104"/>
      <c r="AJ250" s="104"/>
      <c r="AK250" s="104"/>
      <c r="AL250" s="105">
        <v>92</v>
      </c>
      <c r="AM250" s="106"/>
      <c r="AN250" s="106"/>
      <c r="AO250" s="107"/>
      <c r="AP250" s="108" t="s">
        <v>694</v>
      </c>
      <c r="AQ250" s="108"/>
      <c r="AR250" s="108"/>
      <c r="AS250" s="108"/>
      <c r="AT250" s="108"/>
      <c r="AU250" s="108"/>
      <c r="AV250" s="108"/>
      <c r="AW250" s="108"/>
      <c r="AX250" s="108"/>
      <c r="AY250">
        <f>COUNTA($E$250)</f>
        <v>1</v>
      </c>
    </row>
    <row r="251" spans="1:51" ht="75.75" customHeight="1" x14ac:dyDescent="0.15">
      <c r="A251" s="109">
        <v>6</v>
      </c>
      <c r="B251" s="109">
        <v>1</v>
      </c>
      <c r="C251" s="110" t="s">
        <v>747</v>
      </c>
      <c r="D251" s="110"/>
      <c r="E251" s="111" t="s">
        <v>790</v>
      </c>
      <c r="F251" s="112"/>
      <c r="G251" s="112"/>
      <c r="H251" s="112"/>
      <c r="I251" s="112"/>
      <c r="J251" s="113" t="s">
        <v>694</v>
      </c>
      <c r="K251" s="114"/>
      <c r="L251" s="114"/>
      <c r="M251" s="114"/>
      <c r="N251" s="114"/>
      <c r="O251" s="114"/>
      <c r="P251" s="115" t="s">
        <v>750</v>
      </c>
      <c r="Q251" s="116"/>
      <c r="R251" s="116"/>
      <c r="S251" s="116"/>
      <c r="T251" s="116"/>
      <c r="U251" s="116"/>
      <c r="V251" s="116"/>
      <c r="W251" s="116"/>
      <c r="X251" s="116"/>
      <c r="Y251" s="117">
        <v>674.11519999999996</v>
      </c>
      <c r="Z251" s="118"/>
      <c r="AA251" s="118"/>
      <c r="AB251" s="119"/>
      <c r="AC251" s="101" t="s">
        <v>237</v>
      </c>
      <c r="AD251" s="102"/>
      <c r="AE251" s="102"/>
      <c r="AF251" s="102"/>
      <c r="AG251" s="102"/>
      <c r="AH251" s="103">
        <v>8</v>
      </c>
      <c r="AI251" s="104"/>
      <c r="AJ251" s="104"/>
      <c r="AK251" s="104"/>
      <c r="AL251" s="105">
        <v>91</v>
      </c>
      <c r="AM251" s="106"/>
      <c r="AN251" s="106"/>
      <c r="AO251" s="107"/>
      <c r="AP251" s="108" t="s">
        <v>694</v>
      </c>
      <c r="AQ251" s="108"/>
      <c r="AR251" s="108"/>
      <c r="AS251" s="108"/>
      <c r="AT251" s="108"/>
      <c r="AU251" s="108"/>
      <c r="AV251" s="108"/>
      <c r="AW251" s="108"/>
      <c r="AX251" s="108"/>
      <c r="AY251">
        <f>COUNTA($E$251)</f>
        <v>1</v>
      </c>
    </row>
    <row r="252" spans="1:51" ht="53.25" customHeight="1" x14ac:dyDescent="0.15">
      <c r="A252" s="109">
        <v>7</v>
      </c>
      <c r="B252" s="109">
        <v>1</v>
      </c>
      <c r="C252" s="110" t="s">
        <v>747</v>
      </c>
      <c r="D252" s="110"/>
      <c r="E252" s="111" t="s">
        <v>791</v>
      </c>
      <c r="F252" s="112"/>
      <c r="G252" s="112"/>
      <c r="H252" s="112"/>
      <c r="I252" s="112"/>
      <c r="J252" s="113" t="s">
        <v>694</v>
      </c>
      <c r="K252" s="114"/>
      <c r="L252" s="114"/>
      <c r="M252" s="114"/>
      <c r="N252" s="114"/>
      <c r="O252" s="114"/>
      <c r="P252" s="115" t="s">
        <v>751</v>
      </c>
      <c r="Q252" s="116"/>
      <c r="R252" s="116"/>
      <c r="S252" s="116"/>
      <c r="T252" s="116"/>
      <c r="U252" s="116"/>
      <c r="V252" s="116"/>
      <c r="W252" s="116"/>
      <c r="X252" s="116"/>
      <c r="Y252" s="117">
        <v>625.7636</v>
      </c>
      <c r="Z252" s="118"/>
      <c r="AA252" s="118"/>
      <c r="AB252" s="119"/>
      <c r="AC252" s="101" t="s">
        <v>237</v>
      </c>
      <c r="AD252" s="102"/>
      <c r="AE252" s="102"/>
      <c r="AF252" s="102"/>
      <c r="AG252" s="102"/>
      <c r="AH252" s="103">
        <v>8</v>
      </c>
      <c r="AI252" s="104"/>
      <c r="AJ252" s="104"/>
      <c r="AK252" s="104"/>
      <c r="AL252" s="105">
        <v>91</v>
      </c>
      <c r="AM252" s="106"/>
      <c r="AN252" s="106"/>
      <c r="AO252" s="107"/>
      <c r="AP252" s="108" t="s">
        <v>694</v>
      </c>
      <c r="AQ252" s="108"/>
      <c r="AR252" s="108"/>
      <c r="AS252" s="108"/>
      <c r="AT252" s="108"/>
      <c r="AU252" s="108"/>
      <c r="AV252" s="108"/>
      <c r="AW252" s="108"/>
      <c r="AX252" s="108"/>
      <c r="AY252">
        <f>COUNTA($E$252)</f>
        <v>1</v>
      </c>
    </row>
    <row r="253" spans="1:51" ht="43.15" customHeight="1" x14ac:dyDescent="0.15">
      <c r="A253" s="109">
        <v>8</v>
      </c>
      <c r="B253" s="109">
        <v>1</v>
      </c>
      <c r="C253" s="110" t="s">
        <v>747</v>
      </c>
      <c r="D253" s="110"/>
      <c r="E253" s="111" t="s">
        <v>781</v>
      </c>
      <c r="F253" s="112"/>
      <c r="G253" s="112"/>
      <c r="H253" s="112"/>
      <c r="I253" s="112"/>
      <c r="J253" s="113">
        <v>8010001008843</v>
      </c>
      <c r="K253" s="114"/>
      <c r="L253" s="114"/>
      <c r="M253" s="114"/>
      <c r="N253" s="114"/>
      <c r="O253" s="114"/>
      <c r="P253" s="115" t="s">
        <v>752</v>
      </c>
      <c r="Q253" s="116"/>
      <c r="R253" s="116"/>
      <c r="S253" s="116"/>
      <c r="T253" s="116"/>
      <c r="U253" s="116"/>
      <c r="V253" s="116"/>
      <c r="W253" s="116"/>
      <c r="X253" s="116"/>
      <c r="Y253" s="117">
        <v>616.33000000000004</v>
      </c>
      <c r="Z253" s="118"/>
      <c r="AA253" s="118"/>
      <c r="AB253" s="119"/>
      <c r="AC253" s="101" t="s">
        <v>237</v>
      </c>
      <c r="AD253" s="102"/>
      <c r="AE253" s="102"/>
      <c r="AF253" s="102"/>
      <c r="AG253" s="102"/>
      <c r="AH253" s="103">
        <v>5</v>
      </c>
      <c r="AI253" s="104"/>
      <c r="AJ253" s="104"/>
      <c r="AK253" s="104"/>
      <c r="AL253" s="105">
        <v>94</v>
      </c>
      <c r="AM253" s="106"/>
      <c r="AN253" s="106"/>
      <c r="AO253" s="107"/>
      <c r="AP253" s="108" t="s">
        <v>694</v>
      </c>
      <c r="AQ253" s="108"/>
      <c r="AR253" s="108"/>
      <c r="AS253" s="108"/>
      <c r="AT253" s="108"/>
      <c r="AU253" s="108"/>
      <c r="AV253" s="108"/>
      <c r="AW253" s="108"/>
      <c r="AX253" s="108"/>
      <c r="AY253">
        <f>COUNTA($E$253)</f>
        <v>1</v>
      </c>
    </row>
    <row r="254" spans="1:51" ht="53.25" customHeight="1" x14ac:dyDescent="0.15">
      <c r="A254" s="109">
        <v>9</v>
      </c>
      <c r="B254" s="109">
        <v>1</v>
      </c>
      <c r="C254" s="110" t="s">
        <v>748</v>
      </c>
      <c r="D254" s="110"/>
      <c r="E254" s="111" t="s">
        <v>711</v>
      </c>
      <c r="F254" s="112"/>
      <c r="G254" s="112"/>
      <c r="H254" s="112"/>
      <c r="I254" s="112"/>
      <c r="J254" s="113">
        <v>2360005000453</v>
      </c>
      <c r="K254" s="114"/>
      <c r="L254" s="114"/>
      <c r="M254" s="114"/>
      <c r="N254" s="114"/>
      <c r="O254" s="114"/>
      <c r="P254" s="115" t="s">
        <v>753</v>
      </c>
      <c r="Q254" s="116"/>
      <c r="R254" s="116"/>
      <c r="S254" s="116"/>
      <c r="T254" s="116"/>
      <c r="U254" s="116"/>
      <c r="V254" s="116"/>
      <c r="W254" s="116"/>
      <c r="X254" s="116"/>
      <c r="Y254" s="117">
        <v>591.13759900000002</v>
      </c>
      <c r="Z254" s="118"/>
      <c r="AA254" s="118"/>
      <c r="AB254" s="119"/>
      <c r="AC254" s="101" t="s">
        <v>243</v>
      </c>
      <c r="AD254" s="102"/>
      <c r="AE254" s="102"/>
      <c r="AF254" s="102"/>
      <c r="AG254" s="102"/>
      <c r="AH254" s="103">
        <v>1</v>
      </c>
      <c r="AI254" s="104"/>
      <c r="AJ254" s="104"/>
      <c r="AK254" s="104"/>
      <c r="AL254" s="105">
        <v>100</v>
      </c>
      <c r="AM254" s="106"/>
      <c r="AN254" s="106"/>
      <c r="AO254" s="107"/>
      <c r="AP254" s="108" t="s">
        <v>694</v>
      </c>
      <c r="AQ254" s="108"/>
      <c r="AR254" s="108"/>
      <c r="AS254" s="108"/>
      <c r="AT254" s="108"/>
      <c r="AU254" s="108"/>
      <c r="AV254" s="108"/>
      <c r="AW254" s="108"/>
      <c r="AX254" s="108"/>
      <c r="AY254">
        <f>COUNTA($E$254)</f>
        <v>1</v>
      </c>
    </row>
    <row r="255" spans="1:51" ht="30" customHeight="1" x14ac:dyDescent="0.15">
      <c r="A255" s="109">
        <v>10</v>
      </c>
      <c r="B255" s="109">
        <v>1</v>
      </c>
      <c r="C255" s="110" t="s">
        <v>747</v>
      </c>
      <c r="D255" s="110"/>
      <c r="E255" s="111" t="s">
        <v>782</v>
      </c>
      <c r="F255" s="112"/>
      <c r="G255" s="112"/>
      <c r="H255" s="112"/>
      <c r="I255" s="112"/>
      <c r="J255" s="113">
        <v>1010001008742</v>
      </c>
      <c r="K255" s="114"/>
      <c r="L255" s="114"/>
      <c r="M255" s="114"/>
      <c r="N255" s="114"/>
      <c r="O255" s="114"/>
      <c r="P255" s="115" t="s">
        <v>754</v>
      </c>
      <c r="Q255" s="116"/>
      <c r="R255" s="116"/>
      <c r="S255" s="116"/>
      <c r="T255" s="116"/>
      <c r="U255" s="116"/>
      <c r="V255" s="116"/>
      <c r="W255" s="116"/>
      <c r="X255" s="116"/>
      <c r="Y255" s="117">
        <v>536.36</v>
      </c>
      <c r="Z255" s="118"/>
      <c r="AA255" s="118"/>
      <c r="AB255" s="119"/>
      <c r="AC255" s="101" t="s">
        <v>237</v>
      </c>
      <c r="AD255" s="102"/>
      <c r="AE255" s="102"/>
      <c r="AF255" s="102"/>
      <c r="AG255" s="102"/>
      <c r="AH255" s="103">
        <v>5</v>
      </c>
      <c r="AI255" s="104"/>
      <c r="AJ255" s="104"/>
      <c r="AK255" s="104"/>
      <c r="AL255" s="105">
        <v>91</v>
      </c>
      <c r="AM255" s="106"/>
      <c r="AN255" s="106"/>
      <c r="AO255" s="107"/>
      <c r="AP255" s="108" t="s">
        <v>694</v>
      </c>
      <c r="AQ255" s="108"/>
      <c r="AR255" s="108"/>
      <c r="AS255" s="108"/>
      <c r="AT255" s="108"/>
      <c r="AU255" s="108"/>
      <c r="AV255" s="108"/>
      <c r="AW255" s="108"/>
      <c r="AX255" s="108"/>
      <c r="AY255">
        <f>COUNTA($E$255)</f>
        <v>1</v>
      </c>
    </row>
  </sheetData>
  <sheetProtection formatRows="0"/>
  <dataConsolidate link="1"/>
  <mergeCells count="1285">
    <mergeCell ref="A94:AX94"/>
    <mergeCell ref="A95:AX95"/>
    <mergeCell ref="A96:AX96"/>
    <mergeCell ref="A97:E97"/>
    <mergeCell ref="F97:AX97"/>
    <mergeCell ref="A98:AX98"/>
    <mergeCell ref="A92:B93"/>
    <mergeCell ref="C92:F92"/>
    <mergeCell ref="G92:AX92"/>
    <mergeCell ref="C93:F93"/>
    <mergeCell ref="G93:AX93"/>
    <mergeCell ref="A104:D104"/>
    <mergeCell ref="AT113:AU113"/>
    <mergeCell ref="AV113:AW113"/>
    <mergeCell ref="G67:V68"/>
    <mergeCell ref="U71:AX7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W25:AC25"/>
    <mergeCell ref="G26:O26"/>
    <mergeCell ref="P26:V26"/>
    <mergeCell ref="W26:AC26"/>
    <mergeCell ref="AW35:AX35"/>
    <mergeCell ref="AI37:AL37"/>
    <mergeCell ref="AM37:AP37"/>
    <mergeCell ref="AQ37:AT37"/>
    <mergeCell ref="A22:F29"/>
    <mergeCell ref="G22:O22"/>
    <mergeCell ref="P22:V22"/>
    <mergeCell ref="W22:AC22"/>
    <mergeCell ref="A55:F55"/>
    <mergeCell ref="G55:AX55"/>
    <mergeCell ref="G29:O29"/>
    <mergeCell ref="P29:V29"/>
    <mergeCell ref="W29:AC29"/>
    <mergeCell ref="A30:F30"/>
    <mergeCell ref="G30:AX30"/>
    <mergeCell ref="A41:F41"/>
    <mergeCell ref="G41:AX41"/>
    <mergeCell ref="A42:F44"/>
    <mergeCell ref="G42:O42"/>
    <mergeCell ref="P42:X42"/>
    <mergeCell ref="Y42:AA42"/>
    <mergeCell ref="G32:O33"/>
    <mergeCell ref="P32:X33"/>
    <mergeCell ref="Y32:AA32"/>
    <mergeCell ref="AB32:AD32"/>
    <mergeCell ref="AD22:AX22"/>
    <mergeCell ref="G23:O23"/>
    <mergeCell ref="P23:V23"/>
    <mergeCell ref="AB33:AD33"/>
    <mergeCell ref="AE33:AH33"/>
    <mergeCell ref="AI33:AL33"/>
    <mergeCell ref="AM33:AP33"/>
    <mergeCell ref="AQ33:AT33"/>
    <mergeCell ref="AU33:AX33"/>
    <mergeCell ref="AI31:AL31"/>
    <mergeCell ref="AM31:AP31"/>
    <mergeCell ref="AQ31:AT31"/>
    <mergeCell ref="AU31:AX31"/>
    <mergeCell ref="AM45:AP45"/>
    <mergeCell ref="AQ45:AX45"/>
    <mergeCell ref="AE32:AH32"/>
    <mergeCell ref="AI32:AL32"/>
    <mergeCell ref="AU37:AX37"/>
    <mergeCell ref="G36:O38"/>
    <mergeCell ref="P36:X38"/>
    <mergeCell ref="Y36:AA36"/>
    <mergeCell ref="AB36:AD36"/>
    <mergeCell ref="AE36:AH36"/>
    <mergeCell ref="AI36:AL36"/>
    <mergeCell ref="Y38:AA38"/>
    <mergeCell ref="AB38:AD38"/>
    <mergeCell ref="AE38:AH38"/>
    <mergeCell ref="A31:F33"/>
    <mergeCell ref="G31:O31"/>
    <mergeCell ref="P31:X31"/>
    <mergeCell ref="Y31:AA31"/>
    <mergeCell ref="AB31:AD31"/>
    <mergeCell ref="AE31:AH31"/>
    <mergeCell ref="Y44:AA44"/>
    <mergeCell ref="AB44:AD44"/>
    <mergeCell ref="AE44:AH44"/>
    <mergeCell ref="AI44:AL44"/>
    <mergeCell ref="AM44:AP44"/>
    <mergeCell ref="AQ44:AT44"/>
    <mergeCell ref="AU44:AX44"/>
    <mergeCell ref="AI42:AL42"/>
    <mergeCell ref="AM42:AP42"/>
    <mergeCell ref="AQ42:AT42"/>
    <mergeCell ref="AU42:AX42"/>
    <mergeCell ref="G43:O44"/>
    <mergeCell ref="P43:X44"/>
    <mergeCell ref="Y43:AA43"/>
    <mergeCell ref="AB43:AD43"/>
    <mergeCell ref="AE43:AH43"/>
    <mergeCell ref="AI43:AL43"/>
    <mergeCell ref="AQ35:AR35"/>
    <mergeCell ref="AS35:AT35"/>
    <mergeCell ref="AU35:AV35"/>
    <mergeCell ref="AB42:AD42"/>
    <mergeCell ref="AE42:AH42"/>
    <mergeCell ref="AM32:AP32"/>
    <mergeCell ref="AQ32:AT32"/>
    <mergeCell ref="AU32:AX32"/>
    <mergeCell ref="Y33:AA33"/>
    <mergeCell ref="A34:F38"/>
    <mergeCell ref="G34:O35"/>
    <mergeCell ref="P34:X35"/>
    <mergeCell ref="Y34:AA35"/>
    <mergeCell ref="AB34:AD35"/>
    <mergeCell ref="AE34:AH35"/>
    <mergeCell ref="AI34:AL35"/>
    <mergeCell ref="AM34:AP35"/>
    <mergeCell ref="AM43:AP43"/>
    <mergeCell ref="AQ43:AT43"/>
    <mergeCell ref="AU43:AX43"/>
    <mergeCell ref="AQ34:AT34"/>
    <mergeCell ref="AU34:AX34"/>
    <mergeCell ref="A45:F47"/>
    <mergeCell ref="G45:X45"/>
    <mergeCell ref="Y45:AA45"/>
    <mergeCell ref="AB45:AD45"/>
    <mergeCell ref="AE45:AH45"/>
    <mergeCell ref="AI45:AL45"/>
    <mergeCell ref="AM36:AP36"/>
    <mergeCell ref="AQ36:AT36"/>
    <mergeCell ref="AU36:AX36"/>
    <mergeCell ref="Y37:AA37"/>
    <mergeCell ref="AB37:AD37"/>
    <mergeCell ref="AE37:AH37"/>
    <mergeCell ref="AI38:AL38"/>
    <mergeCell ref="AE48:AH49"/>
    <mergeCell ref="AI48:AL49"/>
    <mergeCell ref="AM48:AP49"/>
    <mergeCell ref="AQ48:AT48"/>
    <mergeCell ref="AU48:AX48"/>
    <mergeCell ref="AQ49:AR49"/>
    <mergeCell ref="AS49:AT49"/>
    <mergeCell ref="AU49:AV49"/>
    <mergeCell ref="AW49:AX49"/>
    <mergeCell ref="AM38:AP38"/>
    <mergeCell ref="AQ38:AT38"/>
    <mergeCell ref="AU38:AX38"/>
    <mergeCell ref="A39:F40"/>
    <mergeCell ref="G39:AX40"/>
    <mergeCell ref="A48:F52"/>
    <mergeCell ref="G48:O49"/>
    <mergeCell ref="P48:X49"/>
    <mergeCell ref="Y48:AA49"/>
    <mergeCell ref="AB48:AD49"/>
    <mergeCell ref="AQ46:AX46"/>
    <mergeCell ref="Y47:AA47"/>
    <mergeCell ref="AB47:AD47"/>
    <mergeCell ref="AE47:AH47"/>
    <mergeCell ref="AI47:AL47"/>
    <mergeCell ref="AM47:AP47"/>
    <mergeCell ref="AQ47:AX47"/>
    <mergeCell ref="G46:X47"/>
    <mergeCell ref="Y46:AA46"/>
    <mergeCell ref="AB46:AD46"/>
    <mergeCell ref="AE46:AH46"/>
    <mergeCell ref="AI46:AL46"/>
    <mergeCell ref="AM46:AP46"/>
    <mergeCell ref="AM50:AP50"/>
    <mergeCell ref="AQ50:AT50"/>
    <mergeCell ref="AU50:AX50"/>
    <mergeCell ref="Y51:AA51"/>
    <mergeCell ref="AB51:AD51"/>
    <mergeCell ref="AE51:AH51"/>
    <mergeCell ref="AI51:AL51"/>
    <mergeCell ref="AM51:AP51"/>
    <mergeCell ref="AQ51:AT51"/>
    <mergeCell ref="AU51:AX51"/>
    <mergeCell ref="G50:O52"/>
    <mergeCell ref="P50:X52"/>
    <mergeCell ref="Y52:AA52"/>
    <mergeCell ref="AB52:AD52"/>
    <mergeCell ref="AE52:AH52"/>
    <mergeCell ref="AI52:AL52"/>
    <mergeCell ref="AI63:AL63"/>
    <mergeCell ref="AE59:AH60"/>
    <mergeCell ref="AI59:AL60"/>
    <mergeCell ref="AM59:AP60"/>
    <mergeCell ref="AQ59:AT59"/>
    <mergeCell ref="AU59:AX59"/>
    <mergeCell ref="AQ60:AR60"/>
    <mergeCell ref="AS60:AT60"/>
    <mergeCell ref="AU60:AV60"/>
    <mergeCell ref="AW60:AX60"/>
    <mergeCell ref="AM52:AP52"/>
    <mergeCell ref="AQ52:AT52"/>
    <mergeCell ref="AU52:AX52"/>
    <mergeCell ref="AU57:AX57"/>
    <mergeCell ref="Y58:AA58"/>
    <mergeCell ref="AB58:AD58"/>
    <mergeCell ref="AE58:AH58"/>
    <mergeCell ref="AI58:AL58"/>
    <mergeCell ref="AM58:AP58"/>
    <mergeCell ref="AQ58:AT58"/>
    <mergeCell ref="AU58:AX58"/>
    <mergeCell ref="AI56:AL56"/>
    <mergeCell ref="AM56:AP56"/>
    <mergeCell ref="AQ56:AT56"/>
    <mergeCell ref="AB56:AD56"/>
    <mergeCell ref="AE56:AH56"/>
    <mergeCell ref="A53:F54"/>
    <mergeCell ref="G53:AX54"/>
    <mergeCell ref="A59:F63"/>
    <mergeCell ref="G59:O60"/>
    <mergeCell ref="P59:X60"/>
    <mergeCell ref="Y59:AA60"/>
    <mergeCell ref="AB59:AD60"/>
    <mergeCell ref="AM57:AP57"/>
    <mergeCell ref="AQ57:AT57"/>
    <mergeCell ref="AU56:AX56"/>
    <mergeCell ref="G57:O58"/>
    <mergeCell ref="P57:X58"/>
    <mergeCell ref="Y57:AA57"/>
    <mergeCell ref="AB57:AD57"/>
    <mergeCell ref="AE57:AH57"/>
    <mergeCell ref="AI57:AL57"/>
    <mergeCell ref="A56:F58"/>
    <mergeCell ref="G56:O56"/>
    <mergeCell ref="P56:X56"/>
    <mergeCell ref="Y56:AA56"/>
    <mergeCell ref="AB63:AD63"/>
    <mergeCell ref="AE63:AH63"/>
    <mergeCell ref="W67:AA67"/>
    <mergeCell ref="AB67:AX67"/>
    <mergeCell ref="W68:AA68"/>
    <mergeCell ref="AB68:AX68"/>
    <mergeCell ref="C69:D71"/>
    <mergeCell ref="E69:F71"/>
    <mergeCell ref="G69:I69"/>
    <mergeCell ref="J69:T69"/>
    <mergeCell ref="U69:AX69"/>
    <mergeCell ref="G70:T70"/>
    <mergeCell ref="AM63:AP63"/>
    <mergeCell ref="AQ63:AT63"/>
    <mergeCell ref="AU63:AX63"/>
    <mergeCell ref="A64:F65"/>
    <mergeCell ref="G64:AX65"/>
    <mergeCell ref="AM61:AP61"/>
    <mergeCell ref="AQ61:AT61"/>
    <mergeCell ref="AU61:AX61"/>
    <mergeCell ref="Y62:AA62"/>
    <mergeCell ref="AB62:AD62"/>
    <mergeCell ref="AE62:AH62"/>
    <mergeCell ref="AI62:AL62"/>
    <mergeCell ref="AM62:AP62"/>
    <mergeCell ref="AQ62:AT62"/>
    <mergeCell ref="AU62:AX62"/>
    <mergeCell ref="G61:O63"/>
    <mergeCell ref="P61:X63"/>
    <mergeCell ref="Y61:AA61"/>
    <mergeCell ref="AB61:AD61"/>
    <mergeCell ref="AE61:AH61"/>
    <mergeCell ref="AI61:AL61"/>
    <mergeCell ref="Y63:AA63"/>
    <mergeCell ref="AD74:AF74"/>
    <mergeCell ref="AG74:AX74"/>
    <mergeCell ref="C75:AC75"/>
    <mergeCell ref="AD75:AF75"/>
    <mergeCell ref="AG75:AX75"/>
    <mergeCell ref="C76:AC76"/>
    <mergeCell ref="AD76:AF76"/>
    <mergeCell ref="AG76:AX76"/>
    <mergeCell ref="C85:AC85"/>
    <mergeCell ref="AD85:AF85"/>
    <mergeCell ref="AG85:AX85"/>
    <mergeCell ref="C86:AC86"/>
    <mergeCell ref="U70:AX70"/>
    <mergeCell ref="G71:T71"/>
    <mergeCell ref="A72:AX72"/>
    <mergeCell ref="C73:AC73"/>
    <mergeCell ref="AD73:AF73"/>
    <mergeCell ref="AG73:AX73"/>
    <mergeCell ref="C83:AC83"/>
    <mergeCell ref="AD83:AF83"/>
    <mergeCell ref="AG83:AX83"/>
    <mergeCell ref="C84:AC84"/>
    <mergeCell ref="AD84:AF84"/>
    <mergeCell ref="AG84:AX84"/>
    <mergeCell ref="AD80:AF80"/>
    <mergeCell ref="AG80:AX80"/>
    <mergeCell ref="C81:AC81"/>
    <mergeCell ref="AD81:AF81"/>
    <mergeCell ref="AG81:AX81"/>
    <mergeCell ref="C82:AC82"/>
    <mergeCell ref="AD82:AF82"/>
    <mergeCell ref="AG82:AX82"/>
    <mergeCell ref="AG90:AX90"/>
    <mergeCell ref="A66:B71"/>
    <mergeCell ref="C66:D68"/>
    <mergeCell ref="E66:F66"/>
    <mergeCell ref="G66:AX66"/>
    <mergeCell ref="E67:F68"/>
    <mergeCell ref="A77:B86"/>
    <mergeCell ref="C77:AC77"/>
    <mergeCell ref="AD77:AF77"/>
    <mergeCell ref="AG77:AX79"/>
    <mergeCell ref="C78:D79"/>
    <mergeCell ref="E78:AC78"/>
    <mergeCell ref="AD78:AF78"/>
    <mergeCell ref="E79:AC79"/>
    <mergeCell ref="AD79:AF79"/>
    <mergeCell ref="C80:AC80"/>
    <mergeCell ref="A74:B76"/>
    <mergeCell ref="C74:AC74"/>
    <mergeCell ref="A87:B90"/>
    <mergeCell ref="C87:AC87"/>
    <mergeCell ref="AD87:AF87"/>
    <mergeCell ref="AG87:AX87"/>
    <mergeCell ref="C88:AC88"/>
    <mergeCell ref="AD88:AF88"/>
    <mergeCell ref="AG88:AX88"/>
    <mergeCell ref="C89:AC89"/>
    <mergeCell ref="AD89:AF89"/>
    <mergeCell ref="AG89:AX89"/>
    <mergeCell ref="C90:AC90"/>
    <mergeCell ref="AD90:AF90"/>
    <mergeCell ref="A91:B91"/>
    <mergeCell ref="C91:AC91"/>
    <mergeCell ref="AD91:AF91"/>
    <mergeCell ref="AG91:AX91"/>
    <mergeCell ref="AD86:AF86"/>
    <mergeCell ref="AG86:AX86"/>
    <mergeCell ref="E104:P104"/>
    <mergeCell ref="Q104:AB104"/>
    <mergeCell ref="AC104:AN104"/>
    <mergeCell ref="AO104:AX104"/>
    <mergeCell ref="A105:D105"/>
    <mergeCell ref="E105:P105"/>
    <mergeCell ref="Q105:AB105"/>
    <mergeCell ref="AC105:AN105"/>
    <mergeCell ref="AO105:AX105"/>
    <mergeCell ref="A99:E99"/>
    <mergeCell ref="F99:AX99"/>
    <mergeCell ref="A100:AX100"/>
    <mergeCell ref="A101:AX101"/>
    <mergeCell ref="A102:AX102"/>
    <mergeCell ref="A103:D103"/>
    <mergeCell ref="E103:P103"/>
    <mergeCell ref="Q103:AB103"/>
    <mergeCell ref="AC103:AN103"/>
    <mergeCell ref="AO103:AX103"/>
    <mergeCell ref="A110:D110"/>
    <mergeCell ref="E110:P110"/>
    <mergeCell ref="Q110:AB110"/>
    <mergeCell ref="AC110:AN110"/>
    <mergeCell ref="AO110:AX110"/>
    <mergeCell ref="A111:D111"/>
    <mergeCell ref="A108:D108"/>
    <mergeCell ref="E108:P108"/>
    <mergeCell ref="Q108:AB108"/>
    <mergeCell ref="AC108:AN108"/>
    <mergeCell ref="AO108:AX108"/>
    <mergeCell ref="A109:D109"/>
    <mergeCell ref="E109:P109"/>
    <mergeCell ref="Q109:AB109"/>
    <mergeCell ref="AC109:AN109"/>
    <mergeCell ref="AO109:AX109"/>
    <mergeCell ref="A106:D106"/>
    <mergeCell ref="E106:P106"/>
    <mergeCell ref="Q106:AB106"/>
    <mergeCell ref="AC106:AN106"/>
    <mergeCell ref="AO106:AX106"/>
    <mergeCell ref="A107:D107"/>
    <mergeCell ref="E107:P107"/>
    <mergeCell ref="Q107:AB107"/>
    <mergeCell ref="AC107:AN107"/>
    <mergeCell ref="AO107:AX107"/>
    <mergeCell ref="AA111:AB111"/>
    <mergeCell ref="AC111:AE111"/>
    <mergeCell ref="AG111:AH111"/>
    <mergeCell ref="AJ111:AK111"/>
    <mergeCell ref="AM111:AN111"/>
    <mergeCell ref="AO111:AP111"/>
    <mergeCell ref="A114:F144"/>
    <mergeCell ref="A145:F161"/>
    <mergeCell ref="G145:AB145"/>
    <mergeCell ref="AC145:AX145"/>
    <mergeCell ref="G146:K146"/>
    <mergeCell ref="L146:X146"/>
    <mergeCell ref="AA113:AB113"/>
    <mergeCell ref="AM112:AN112"/>
    <mergeCell ref="AO112:AP112"/>
    <mergeCell ref="AR112:AS112"/>
    <mergeCell ref="AU112:AV112"/>
    <mergeCell ref="A113:D113"/>
    <mergeCell ref="O113:P113"/>
    <mergeCell ref="U112:V112"/>
    <mergeCell ref="X112:Y112"/>
    <mergeCell ref="AA112:AB112"/>
    <mergeCell ref="AC112:AE112"/>
    <mergeCell ref="AG112:AH112"/>
    <mergeCell ref="AJ112:AK112"/>
    <mergeCell ref="A112:D112"/>
    <mergeCell ref="E112:G112"/>
    <mergeCell ref="I112:J112"/>
    <mergeCell ref="L112:M112"/>
    <mergeCell ref="O112:P112"/>
    <mergeCell ref="Q112:S112"/>
    <mergeCell ref="L113:N113"/>
    <mergeCell ref="X113:Z113"/>
    <mergeCell ref="AJ113:AL113"/>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Y146:AB146"/>
    <mergeCell ref="AC146:AG146"/>
    <mergeCell ref="AH146:AT146"/>
    <mergeCell ref="AU146:AX146"/>
    <mergeCell ref="G147:K147"/>
    <mergeCell ref="L147:X147"/>
    <mergeCell ref="Y147:AB147"/>
    <mergeCell ref="AC147:AG147"/>
    <mergeCell ref="AH147:AT147"/>
    <mergeCell ref="AU147:AX147"/>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P167:AX167"/>
    <mergeCell ref="A168:B168"/>
    <mergeCell ref="C168:I168"/>
    <mergeCell ref="J168:O168"/>
    <mergeCell ref="P168:X168"/>
    <mergeCell ref="Y168:AB168"/>
    <mergeCell ref="AC168:AG168"/>
    <mergeCell ref="AH168:AK168"/>
    <mergeCell ref="AL168:AO168"/>
    <mergeCell ref="AP168:AX168"/>
    <mergeCell ref="A162:AK162"/>
    <mergeCell ref="AL162:AN162"/>
    <mergeCell ref="A167:B167"/>
    <mergeCell ref="C167:I167"/>
    <mergeCell ref="J167:O167"/>
    <mergeCell ref="P167:X167"/>
    <mergeCell ref="Y167:AB167"/>
    <mergeCell ref="AC167:AG167"/>
    <mergeCell ref="AH167:AK167"/>
    <mergeCell ref="AL167:AO167"/>
    <mergeCell ref="AL170:AO170"/>
    <mergeCell ref="AP170:AX170"/>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P178:AX178"/>
    <mergeCell ref="A179:B179"/>
    <mergeCell ref="C179:I179"/>
    <mergeCell ref="J179:O179"/>
    <mergeCell ref="P179:X179"/>
    <mergeCell ref="Y179:AB179"/>
    <mergeCell ref="AC179:AG179"/>
    <mergeCell ref="AH179:AK179"/>
    <mergeCell ref="AL179:AO179"/>
    <mergeCell ref="AP179:AX179"/>
    <mergeCell ref="AL177:AO177"/>
    <mergeCell ref="AP177:AX177"/>
    <mergeCell ref="A178:B178"/>
    <mergeCell ref="C178:I178"/>
    <mergeCell ref="J178:O178"/>
    <mergeCell ref="P178:X178"/>
    <mergeCell ref="Y178:AB178"/>
    <mergeCell ref="AC178:AG178"/>
    <mergeCell ref="AH178:AK178"/>
    <mergeCell ref="AL178:AO178"/>
    <mergeCell ref="AL181:AO181"/>
    <mergeCell ref="AP181:AX181"/>
    <mergeCell ref="A182:B182"/>
    <mergeCell ref="C182:I182"/>
    <mergeCell ref="J182:O182"/>
    <mergeCell ref="P182:X182"/>
    <mergeCell ref="Y182:AB182"/>
    <mergeCell ref="AC182:AG182"/>
    <mergeCell ref="AH182:AK182"/>
    <mergeCell ref="AL182:AO182"/>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P182:AX182"/>
    <mergeCell ref="A183:B183"/>
    <mergeCell ref="C183:I183"/>
    <mergeCell ref="J183:O183"/>
    <mergeCell ref="P183:X183"/>
    <mergeCell ref="Y183:AB183"/>
    <mergeCell ref="AC183:AG183"/>
    <mergeCell ref="AH183:AK183"/>
    <mergeCell ref="AL183:AO183"/>
    <mergeCell ref="AP183:AX183"/>
    <mergeCell ref="AP188:AX188"/>
    <mergeCell ref="A189:B189"/>
    <mergeCell ref="C189:I189"/>
    <mergeCell ref="J189:O189"/>
    <mergeCell ref="P189:X189"/>
    <mergeCell ref="Y189:AB189"/>
    <mergeCell ref="AC189:AG189"/>
    <mergeCell ref="AH189:AK189"/>
    <mergeCell ref="AL189:AO189"/>
    <mergeCell ref="AP189:AX189"/>
    <mergeCell ref="AL187:AO187"/>
    <mergeCell ref="AP187:AX187"/>
    <mergeCell ref="A188:B188"/>
    <mergeCell ref="C188:I188"/>
    <mergeCell ref="J188:O188"/>
    <mergeCell ref="P188:X188"/>
    <mergeCell ref="Y188:AB188"/>
    <mergeCell ref="AC188:AG188"/>
    <mergeCell ref="AH188:AK188"/>
    <mergeCell ref="AL188:AO188"/>
    <mergeCell ref="A194:B194"/>
    <mergeCell ref="C194:I194"/>
    <mergeCell ref="J194:O194"/>
    <mergeCell ref="P194:X194"/>
    <mergeCell ref="Y194:AB194"/>
    <mergeCell ref="AC194:AG194"/>
    <mergeCell ref="AH194:AK194"/>
    <mergeCell ref="AL194:AO194"/>
    <mergeCell ref="AP194:AX194"/>
    <mergeCell ref="AL191:AO191"/>
    <mergeCell ref="AP191:AX191"/>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7:AX197"/>
    <mergeCell ref="A198:B198"/>
    <mergeCell ref="C198:I198"/>
    <mergeCell ref="J198:O198"/>
    <mergeCell ref="P198:X198"/>
    <mergeCell ref="Y198:AB198"/>
    <mergeCell ref="AC198:AG198"/>
    <mergeCell ref="AH198:AK198"/>
    <mergeCell ref="AL198:AO198"/>
    <mergeCell ref="AP198:AX198"/>
    <mergeCell ref="AP201:AX201"/>
    <mergeCell ref="A202:B202"/>
    <mergeCell ref="C202:I202"/>
    <mergeCell ref="J202:O202"/>
    <mergeCell ref="P202:X202"/>
    <mergeCell ref="Y202:AB202"/>
    <mergeCell ref="AC202:AG202"/>
    <mergeCell ref="AH202:AK202"/>
    <mergeCell ref="AL202:AO202"/>
    <mergeCell ref="AP202:AX202"/>
    <mergeCell ref="AL200:AO200"/>
    <mergeCell ref="AP200:AX200"/>
    <mergeCell ref="A201:B201"/>
    <mergeCell ref="C201:I201"/>
    <mergeCell ref="J201:O201"/>
    <mergeCell ref="P201:X201"/>
    <mergeCell ref="Y201:AB201"/>
    <mergeCell ref="AC201:AG201"/>
    <mergeCell ref="AH201:AK201"/>
    <mergeCell ref="AL201:AO201"/>
    <mergeCell ref="AH207:AK207"/>
    <mergeCell ref="AL207:AO207"/>
    <mergeCell ref="AL204:AO204"/>
    <mergeCell ref="AP204:AX204"/>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AP207:AX207"/>
    <mergeCell ref="A208:B208"/>
    <mergeCell ref="C208:I208"/>
    <mergeCell ref="J208:O208"/>
    <mergeCell ref="P208:X208"/>
    <mergeCell ref="Y208:AB208"/>
    <mergeCell ref="AC208:AG208"/>
    <mergeCell ref="AH208:AK208"/>
    <mergeCell ref="AL208:AO208"/>
    <mergeCell ref="AP208:AX208"/>
    <mergeCell ref="A207:B207"/>
    <mergeCell ref="C207:I207"/>
    <mergeCell ref="J207:O207"/>
    <mergeCell ref="P207:X207"/>
    <mergeCell ref="Y207:AB207"/>
    <mergeCell ref="AC207:AG207"/>
    <mergeCell ref="AP211:AX211"/>
    <mergeCell ref="A212:B212"/>
    <mergeCell ref="C212:I212"/>
    <mergeCell ref="J212:O212"/>
    <mergeCell ref="P212:X212"/>
    <mergeCell ref="Y212:AB212"/>
    <mergeCell ref="AC212:AG212"/>
    <mergeCell ref="AH212:AK212"/>
    <mergeCell ref="AL212:AO212"/>
    <mergeCell ref="AP212:AX212"/>
    <mergeCell ref="AL210:AO210"/>
    <mergeCell ref="AP210:AX210"/>
    <mergeCell ref="A211:B211"/>
    <mergeCell ref="C211:I211"/>
    <mergeCell ref="J211:O211"/>
    <mergeCell ref="P211:X211"/>
    <mergeCell ref="Y211:AB211"/>
    <mergeCell ref="AC211:AG211"/>
    <mergeCell ref="AH211:AK211"/>
    <mergeCell ref="AL211:AO211"/>
    <mergeCell ref="AL214:AO214"/>
    <mergeCell ref="AP214:AX214"/>
    <mergeCell ref="A215:B215"/>
    <mergeCell ref="C215:I215"/>
    <mergeCell ref="J215:O215"/>
    <mergeCell ref="P215:X215"/>
    <mergeCell ref="Y215:AB215"/>
    <mergeCell ref="AC215:AG215"/>
    <mergeCell ref="AH215:AK215"/>
    <mergeCell ref="AL215:AO215"/>
    <mergeCell ref="AH213:AK213"/>
    <mergeCell ref="AL213:AO213"/>
    <mergeCell ref="AP213:AX213"/>
    <mergeCell ref="A214:B214"/>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H217:AK217"/>
    <mergeCell ref="AL217:AO217"/>
    <mergeCell ref="AP217:AX217"/>
    <mergeCell ref="A217:B217"/>
    <mergeCell ref="C217:I217"/>
    <mergeCell ref="J217:O217"/>
    <mergeCell ref="P217:X217"/>
    <mergeCell ref="Y217:AB217"/>
    <mergeCell ref="AC217:AG217"/>
    <mergeCell ref="AP215:AX215"/>
    <mergeCell ref="A216:B216"/>
    <mergeCell ref="C216:I216"/>
    <mergeCell ref="J216:O216"/>
    <mergeCell ref="P216:X216"/>
    <mergeCell ref="Y216:AB216"/>
    <mergeCell ref="AC216:AG216"/>
    <mergeCell ref="AH216:AK216"/>
    <mergeCell ref="AL216:AO216"/>
    <mergeCell ref="AP216:AX216"/>
    <mergeCell ref="AL220:AO220"/>
    <mergeCell ref="AP220:AX220"/>
    <mergeCell ref="A221:B221"/>
    <mergeCell ref="C221:I221"/>
    <mergeCell ref="J221:O221"/>
    <mergeCell ref="P221:X221"/>
    <mergeCell ref="Y221:AB221"/>
    <mergeCell ref="AC221:AG221"/>
    <mergeCell ref="AH221:AK221"/>
    <mergeCell ref="AL221:AO221"/>
    <mergeCell ref="A220:B220"/>
    <mergeCell ref="C220:I220"/>
    <mergeCell ref="J220:O220"/>
    <mergeCell ref="P220:X220"/>
    <mergeCell ref="Y220:AB220"/>
    <mergeCell ref="AC220:AG220"/>
    <mergeCell ref="AH220:AK220"/>
    <mergeCell ref="AH224:AK224"/>
    <mergeCell ref="AL224:AO224"/>
    <mergeCell ref="AP224:AX224"/>
    <mergeCell ref="A225:B225"/>
    <mergeCell ref="C225:I225"/>
    <mergeCell ref="J225:O225"/>
    <mergeCell ref="P225:X225"/>
    <mergeCell ref="Y225:AB225"/>
    <mergeCell ref="AC225:AG225"/>
    <mergeCell ref="AH225:AK225"/>
    <mergeCell ref="A224:B224"/>
    <mergeCell ref="C224:I224"/>
    <mergeCell ref="J224:O224"/>
    <mergeCell ref="P224:X224"/>
    <mergeCell ref="Y224:AB224"/>
    <mergeCell ref="AC224:AG224"/>
    <mergeCell ref="AP221:AX221"/>
    <mergeCell ref="AP226:AX226"/>
    <mergeCell ref="A227:B227"/>
    <mergeCell ref="C227:I227"/>
    <mergeCell ref="J227:O227"/>
    <mergeCell ref="P227:X227"/>
    <mergeCell ref="Y227:AB227"/>
    <mergeCell ref="AC227:AG227"/>
    <mergeCell ref="AH227:AK227"/>
    <mergeCell ref="AL227:AO227"/>
    <mergeCell ref="AP227:AX227"/>
    <mergeCell ref="AL225:AO225"/>
    <mergeCell ref="AP225:AX225"/>
    <mergeCell ref="A226:B226"/>
    <mergeCell ref="C226:I226"/>
    <mergeCell ref="J226:O226"/>
    <mergeCell ref="P226:X226"/>
    <mergeCell ref="Y226:AB226"/>
    <mergeCell ref="AC226:AG226"/>
    <mergeCell ref="AH226:AK226"/>
    <mergeCell ref="AL226:AO226"/>
    <mergeCell ref="AL229:AO229"/>
    <mergeCell ref="AP229:AX229"/>
    <mergeCell ref="A230:B230"/>
    <mergeCell ref="C230:I230"/>
    <mergeCell ref="J230:O230"/>
    <mergeCell ref="P230:X230"/>
    <mergeCell ref="Y230:AB230"/>
    <mergeCell ref="AC230:AG230"/>
    <mergeCell ref="AH230:AK230"/>
    <mergeCell ref="AL230:AO230"/>
    <mergeCell ref="AH228:AK228"/>
    <mergeCell ref="AL228:AO228"/>
    <mergeCell ref="AP228:AX228"/>
    <mergeCell ref="A229:B229"/>
    <mergeCell ref="C229:I229"/>
    <mergeCell ref="J229:O229"/>
    <mergeCell ref="P229:X229"/>
    <mergeCell ref="Y229:AB229"/>
    <mergeCell ref="AC229:AG229"/>
    <mergeCell ref="AH229:AK229"/>
    <mergeCell ref="A228:B228"/>
    <mergeCell ref="C228:I228"/>
    <mergeCell ref="J228:O228"/>
    <mergeCell ref="P228:X228"/>
    <mergeCell ref="Y228:AB228"/>
    <mergeCell ref="AC228:AG228"/>
    <mergeCell ref="AH232:AK232"/>
    <mergeCell ref="AL232:AO232"/>
    <mergeCell ref="AP232:AX232"/>
    <mergeCell ref="A233:B233"/>
    <mergeCell ref="C233:I233"/>
    <mergeCell ref="J233:O233"/>
    <mergeCell ref="P233:X233"/>
    <mergeCell ref="Y233:AB233"/>
    <mergeCell ref="AC233:AG233"/>
    <mergeCell ref="AH233:AK233"/>
    <mergeCell ref="A232:B232"/>
    <mergeCell ref="C232:I232"/>
    <mergeCell ref="J232:O232"/>
    <mergeCell ref="P232:X232"/>
    <mergeCell ref="Y232:AB232"/>
    <mergeCell ref="AC232:AG232"/>
    <mergeCell ref="AP230:AX230"/>
    <mergeCell ref="A231:B231"/>
    <mergeCell ref="C231:I231"/>
    <mergeCell ref="J231:O231"/>
    <mergeCell ref="P231:X231"/>
    <mergeCell ref="Y231:AB231"/>
    <mergeCell ref="AC231:AG231"/>
    <mergeCell ref="AH231:AK231"/>
    <mergeCell ref="AL231:AO231"/>
    <mergeCell ref="AP231:AX231"/>
    <mergeCell ref="A237:B237"/>
    <mergeCell ref="C237:I237"/>
    <mergeCell ref="J237:O237"/>
    <mergeCell ref="P237:X237"/>
    <mergeCell ref="Y237:AB237"/>
    <mergeCell ref="AC237:AG237"/>
    <mergeCell ref="AH237:AK237"/>
    <mergeCell ref="AL237:AO237"/>
    <mergeCell ref="AP237:AX237"/>
    <mergeCell ref="AP234:AX234"/>
    <mergeCell ref="AL233:AO233"/>
    <mergeCell ref="AP233:AX233"/>
    <mergeCell ref="A234:B234"/>
    <mergeCell ref="C234:I234"/>
    <mergeCell ref="J234:O234"/>
    <mergeCell ref="P234:X234"/>
    <mergeCell ref="Y234:AB234"/>
    <mergeCell ref="AC234:AG234"/>
    <mergeCell ref="AH234:AK234"/>
    <mergeCell ref="AL234:AO234"/>
    <mergeCell ref="AL239:AO239"/>
    <mergeCell ref="AP239:AX239"/>
    <mergeCell ref="A240:B240"/>
    <mergeCell ref="C240:I240"/>
    <mergeCell ref="J240:O240"/>
    <mergeCell ref="P240:X240"/>
    <mergeCell ref="Y240:AB240"/>
    <mergeCell ref="AC240:AG240"/>
    <mergeCell ref="AH240:AK240"/>
    <mergeCell ref="AL240:AO240"/>
    <mergeCell ref="AH238:AK238"/>
    <mergeCell ref="AL238:AO238"/>
    <mergeCell ref="AP238:AX238"/>
    <mergeCell ref="A239:B239"/>
    <mergeCell ref="C239:I239"/>
    <mergeCell ref="J239:O239"/>
    <mergeCell ref="P239:X239"/>
    <mergeCell ref="Y239:AB239"/>
    <mergeCell ref="AC239:AG239"/>
    <mergeCell ref="AH239:AK239"/>
    <mergeCell ref="A238:B238"/>
    <mergeCell ref="C238:I238"/>
    <mergeCell ref="J238:O238"/>
    <mergeCell ref="P238:X238"/>
    <mergeCell ref="Y238:AB238"/>
    <mergeCell ref="AC238:AG238"/>
    <mergeCell ref="A242:AK242"/>
    <mergeCell ref="AL242:AN242"/>
    <mergeCell ref="A245:B245"/>
    <mergeCell ref="C245:D245"/>
    <mergeCell ref="E245:I245"/>
    <mergeCell ref="J245:O245"/>
    <mergeCell ref="P245:X245"/>
    <mergeCell ref="Y245:AB245"/>
    <mergeCell ref="AP240:AX240"/>
    <mergeCell ref="A241:B241"/>
    <mergeCell ref="C241:I241"/>
    <mergeCell ref="J241:O241"/>
    <mergeCell ref="P241:X241"/>
    <mergeCell ref="Y241:AB241"/>
    <mergeCell ref="AC241:AG241"/>
    <mergeCell ref="AH241:AK241"/>
    <mergeCell ref="AL241:AO241"/>
    <mergeCell ref="AP241:AX241"/>
    <mergeCell ref="AC246:AG246"/>
    <mergeCell ref="AH246:AK246"/>
    <mergeCell ref="AL246:AO246"/>
    <mergeCell ref="AP246:AX246"/>
    <mergeCell ref="A247:B247"/>
    <mergeCell ref="C247:D247"/>
    <mergeCell ref="E247:I247"/>
    <mergeCell ref="J247:O247"/>
    <mergeCell ref="P247:X247"/>
    <mergeCell ref="Y247:AB247"/>
    <mergeCell ref="AC245:AG245"/>
    <mergeCell ref="AH245:AK245"/>
    <mergeCell ref="AL245:AO245"/>
    <mergeCell ref="AP245:AX245"/>
    <mergeCell ref="A246:B246"/>
    <mergeCell ref="C246:D246"/>
    <mergeCell ref="E246:I246"/>
    <mergeCell ref="J246:O246"/>
    <mergeCell ref="P246:X246"/>
    <mergeCell ref="Y246:AB246"/>
    <mergeCell ref="AC248:AG248"/>
    <mergeCell ref="AH248:AK248"/>
    <mergeCell ref="AL248:AO248"/>
    <mergeCell ref="AP248:AX248"/>
    <mergeCell ref="A249:B249"/>
    <mergeCell ref="C249:D249"/>
    <mergeCell ref="E249:I249"/>
    <mergeCell ref="J249:O249"/>
    <mergeCell ref="P249:X249"/>
    <mergeCell ref="Y249:AB249"/>
    <mergeCell ref="AC247:AG247"/>
    <mergeCell ref="AH247:AK247"/>
    <mergeCell ref="AL247:AO247"/>
    <mergeCell ref="AP247:AX247"/>
    <mergeCell ref="A248:B248"/>
    <mergeCell ref="C248:D248"/>
    <mergeCell ref="E248:I248"/>
    <mergeCell ref="J248:O248"/>
    <mergeCell ref="P248:X248"/>
    <mergeCell ref="Y248:AB248"/>
    <mergeCell ref="AC250:AG250"/>
    <mergeCell ref="AH250:AK250"/>
    <mergeCell ref="AL250:AO250"/>
    <mergeCell ref="AP250:AX250"/>
    <mergeCell ref="A251:B251"/>
    <mergeCell ref="C251:D251"/>
    <mergeCell ref="E251:I251"/>
    <mergeCell ref="J251:O251"/>
    <mergeCell ref="P251:X251"/>
    <mergeCell ref="Y251:AB251"/>
    <mergeCell ref="AC249:AG249"/>
    <mergeCell ref="AH249:AK249"/>
    <mergeCell ref="AL249:AO249"/>
    <mergeCell ref="AP249:AX249"/>
    <mergeCell ref="A250:B250"/>
    <mergeCell ref="C250:D250"/>
    <mergeCell ref="E250:I250"/>
    <mergeCell ref="J250:O250"/>
    <mergeCell ref="P250:X250"/>
    <mergeCell ref="Y250:AB250"/>
    <mergeCell ref="AP252:AX252"/>
    <mergeCell ref="A253:B253"/>
    <mergeCell ref="C253:D253"/>
    <mergeCell ref="E253:I253"/>
    <mergeCell ref="J253:O253"/>
    <mergeCell ref="P253:X253"/>
    <mergeCell ref="Y253:AB253"/>
    <mergeCell ref="AC251:AG251"/>
    <mergeCell ref="AH251:AK251"/>
    <mergeCell ref="AL251:AO251"/>
    <mergeCell ref="AP251:AX251"/>
    <mergeCell ref="A252:B252"/>
    <mergeCell ref="C252:D252"/>
    <mergeCell ref="E252:I252"/>
    <mergeCell ref="J252:O252"/>
    <mergeCell ref="P252:X252"/>
    <mergeCell ref="Y252:AB252"/>
    <mergeCell ref="AU111:AV111"/>
    <mergeCell ref="Y50:AA50"/>
    <mergeCell ref="AB50:AD50"/>
    <mergeCell ref="AE50:AH50"/>
    <mergeCell ref="AI50:AL50"/>
    <mergeCell ref="AC255:AG255"/>
    <mergeCell ref="AH255:AK255"/>
    <mergeCell ref="AL255:AO255"/>
    <mergeCell ref="AP255:AX255"/>
    <mergeCell ref="AC254:AG254"/>
    <mergeCell ref="AH254:AK254"/>
    <mergeCell ref="AL254:AO254"/>
    <mergeCell ref="AP254:AX254"/>
    <mergeCell ref="A255:B255"/>
    <mergeCell ref="C255:D255"/>
    <mergeCell ref="E255:I255"/>
    <mergeCell ref="J255:O255"/>
    <mergeCell ref="P255:X255"/>
    <mergeCell ref="Y255:AB255"/>
    <mergeCell ref="AC253:AG253"/>
    <mergeCell ref="AH253:AK253"/>
    <mergeCell ref="AL253:AO253"/>
    <mergeCell ref="AP253:AX253"/>
    <mergeCell ref="A254:B254"/>
    <mergeCell ref="C254:D254"/>
    <mergeCell ref="E254:I254"/>
    <mergeCell ref="J254:O254"/>
    <mergeCell ref="P254:X254"/>
    <mergeCell ref="Y254:AB254"/>
    <mergeCell ref="AC252:AG252"/>
    <mergeCell ref="AH252:AK252"/>
    <mergeCell ref="AL252:AO252"/>
    <mergeCell ref="E113:F113"/>
    <mergeCell ref="G113:I113"/>
    <mergeCell ref="J113:K113"/>
    <mergeCell ref="Q113:R113"/>
    <mergeCell ref="S113:U113"/>
    <mergeCell ref="V113:W113"/>
    <mergeCell ref="AC113:AD113"/>
    <mergeCell ref="AE113:AG113"/>
    <mergeCell ref="AH113:AI113"/>
    <mergeCell ref="AQ113:AS113"/>
    <mergeCell ref="E111:G111"/>
    <mergeCell ref="I111:J111"/>
    <mergeCell ref="L111:M111"/>
    <mergeCell ref="O111:P111"/>
    <mergeCell ref="Q111:S111"/>
    <mergeCell ref="U111:V111"/>
    <mergeCell ref="X111:Y111"/>
    <mergeCell ref="AR111:AS111"/>
    <mergeCell ref="AM113:AN113"/>
    <mergeCell ref="AO113:AP113"/>
  </mergeCells>
  <phoneticPr fontId="5"/>
  <conditionalFormatting sqref="P14:AQ14">
    <cfRule type="expression" dxfId="285" priority="939">
      <formula>IF(RIGHT(TEXT(P14,"0.#"),1)=".",FALSE,TRUE)</formula>
    </cfRule>
    <cfRule type="expression" dxfId="284" priority="940">
      <formula>IF(RIGHT(TEXT(P14,"0.#"),1)=".",TRUE,FALSE)</formula>
    </cfRule>
  </conditionalFormatting>
  <conditionalFormatting sqref="P18:AX18">
    <cfRule type="expression" dxfId="283" priority="937">
      <formula>IF(RIGHT(TEXT(P18,"0.#"),1)=".",FALSE,TRUE)</formula>
    </cfRule>
    <cfRule type="expression" dxfId="282" priority="938">
      <formula>IF(RIGHT(TEXT(P18,"0.#"),1)=".",TRUE,FALSE)</formula>
    </cfRule>
  </conditionalFormatting>
  <conditionalFormatting sqref="Y148">
    <cfRule type="expression" dxfId="281" priority="933">
      <formula>IF(RIGHT(TEXT(Y148,"0.#"),1)=".",FALSE,TRUE)</formula>
    </cfRule>
    <cfRule type="expression" dxfId="280" priority="934">
      <formula>IF(RIGHT(TEXT(Y148,"0.#"),1)=".",TRUE,FALSE)</formula>
    </cfRule>
  </conditionalFormatting>
  <conditionalFormatting sqref="Y159 Y155 Y151">
    <cfRule type="expression" dxfId="279" priority="913">
      <formula>IF(RIGHT(TEXT(Y151,"0.#"),1)=".",FALSE,TRUE)</formula>
    </cfRule>
    <cfRule type="expression" dxfId="278" priority="914">
      <formula>IF(RIGHT(TEXT(Y151,"0.#"),1)=".",TRUE,FALSE)</formula>
    </cfRule>
  </conditionalFormatting>
  <conditionalFormatting sqref="P16:AQ17 P15:AX15 P13:AX13">
    <cfRule type="expression" dxfId="277" priority="931">
      <formula>IF(RIGHT(TEXT(P13,"0.#"),1)=".",FALSE,TRUE)</formula>
    </cfRule>
    <cfRule type="expression" dxfId="276" priority="932">
      <formula>IF(RIGHT(TEXT(P13,"0.#"),1)=".",TRUE,FALSE)</formula>
    </cfRule>
  </conditionalFormatting>
  <conditionalFormatting sqref="P19:AJ19">
    <cfRule type="expression" dxfId="275" priority="929">
      <formula>IF(RIGHT(TEXT(P19,"0.#"),1)=".",FALSE,TRUE)</formula>
    </cfRule>
    <cfRule type="expression" dxfId="274" priority="930">
      <formula>IF(RIGHT(TEXT(P19,"0.#"),1)=".",TRUE,FALSE)</formula>
    </cfRule>
  </conditionalFormatting>
  <conditionalFormatting sqref="AE32 AQ32">
    <cfRule type="expression" dxfId="273" priority="927">
      <formula>IF(RIGHT(TEXT(AE32,"0.#"),1)=".",FALSE,TRUE)</formula>
    </cfRule>
    <cfRule type="expression" dxfId="272" priority="928">
      <formula>IF(RIGHT(TEXT(AE32,"0.#"),1)=".",TRUE,FALSE)</formula>
    </cfRule>
  </conditionalFormatting>
  <conditionalFormatting sqref="Y147">
    <cfRule type="expression" dxfId="271" priority="925">
      <formula>IF(RIGHT(TEXT(Y147,"0.#"),1)=".",FALSE,TRUE)</formula>
    </cfRule>
    <cfRule type="expression" dxfId="270" priority="926">
      <formula>IF(RIGHT(TEXT(Y147,"0.#"),1)=".",TRUE,FALSE)</formula>
    </cfRule>
  </conditionalFormatting>
  <conditionalFormatting sqref="AU148">
    <cfRule type="expression" dxfId="269" priority="921">
      <formula>IF(RIGHT(TEXT(AU148,"0.#"),1)=".",FALSE,TRUE)</formula>
    </cfRule>
    <cfRule type="expression" dxfId="268" priority="922">
      <formula>IF(RIGHT(TEXT(AU148,"0.#"),1)=".",TRUE,FALSE)</formula>
    </cfRule>
  </conditionalFormatting>
  <conditionalFormatting sqref="AU147">
    <cfRule type="expression" dxfId="267" priority="919">
      <formula>IF(RIGHT(TEXT(AU147,"0.#"),1)=".",FALSE,TRUE)</formula>
    </cfRule>
    <cfRule type="expression" dxfId="266" priority="920">
      <formula>IF(RIGHT(TEXT(AU147,"0.#"),1)=".",TRUE,FALSE)</formula>
    </cfRule>
  </conditionalFormatting>
  <conditionalFormatting sqref="Y160">
    <cfRule type="expression" dxfId="265" priority="917">
      <formula>IF(RIGHT(TEXT(Y160,"0.#"),1)=".",FALSE,TRUE)</formula>
    </cfRule>
    <cfRule type="expression" dxfId="264" priority="918">
      <formula>IF(RIGHT(TEXT(Y160,"0.#"),1)=".",TRUE,FALSE)</formula>
    </cfRule>
  </conditionalFormatting>
  <conditionalFormatting sqref="Y161 Y156 Y152">
    <cfRule type="expression" dxfId="263" priority="915">
      <formula>IF(RIGHT(TEXT(Y152,"0.#"),1)=".",FALSE,TRUE)</formula>
    </cfRule>
    <cfRule type="expression" dxfId="262" priority="916">
      <formula>IF(RIGHT(TEXT(Y152,"0.#"),1)=".",TRUE,FALSE)</formula>
    </cfRule>
  </conditionalFormatting>
  <conditionalFormatting sqref="AU160">
    <cfRule type="expression" dxfId="261" priority="911">
      <formula>IF(RIGHT(TEXT(AU160,"0.#"),1)=".",FALSE,TRUE)</formula>
    </cfRule>
    <cfRule type="expression" dxfId="260" priority="912">
      <formula>IF(RIGHT(TEXT(AU160,"0.#"),1)=".",TRUE,FALSE)</formula>
    </cfRule>
  </conditionalFormatting>
  <conditionalFormatting sqref="AU161 AU156 AU152">
    <cfRule type="expression" dxfId="259" priority="909">
      <formula>IF(RIGHT(TEXT(AU152,"0.#"),1)=".",FALSE,TRUE)</formula>
    </cfRule>
    <cfRule type="expression" dxfId="258" priority="910">
      <formula>IF(RIGHT(TEXT(AU152,"0.#"),1)=".",TRUE,FALSE)</formula>
    </cfRule>
  </conditionalFormatting>
  <conditionalFormatting sqref="AU159 AU155 AU151">
    <cfRule type="expression" dxfId="257" priority="907">
      <formula>IF(RIGHT(TEXT(AU151,"0.#"),1)=".",FALSE,TRUE)</formula>
    </cfRule>
    <cfRule type="expression" dxfId="256" priority="908">
      <formula>IF(RIGHT(TEXT(AU151,"0.#"),1)=".",TRUE,FALSE)</formula>
    </cfRule>
  </conditionalFormatting>
  <conditionalFormatting sqref="AI32">
    <cfRule type="expression" dxfId="255" priority="905">
      <formula>IF(RIGHT(TEXT(AI32,"0.#"),1)=".",FALSE,TRUE)</formula>
    </cfRule>
    <cfRule type="expression" dxfId="254" priority="906">
      <formula>IF(RIGHT(TEXT(AI32,"0.#"),1)=".",TRUE,FALSE)</formula>
    </cfRule>
  </conditionalFormatting>
  <conditionalFormatting sqref="AM32">
    <cfRule type="expression" dxfId="253" priority="903">
      <formula>IF(RIGHT(TEXT(AM32,"0.#"),1)=".",FALSE,TRUE)</formula>
    </cfRule>
    <cfRule type="expression" dxfId="252" priority="904">
      <formula>IF(RIGHT(TEXT(AM32,"0.#"),1)=".",TRUE,FALSE)</formula>
    </cfRule>
  </conditionalFormatting>
  <conditionalFormatting sqref="AE33">
    <cfRule type="expression" dxfId="251" priority="901">
      <formula>IF(RIGHT(TEXT(AE33,"0.#"),1)=".",FALSE,TRUE)</formula>
    </cfRule>
    <cfRule type="expression" dxfId="250" priority="902">
      <formula>IF(RIGHT(TEXT(AE33,"0.#"),1)=".",TRUE,FALSE)</formula>
    </cfRule>
  </conditionalFormatting>
  <conditionalFormatting sqref="AI33">
    <cfRule type="expression" dxfId="249" priority="899">
      <formula>IF(RIGHT(TEXT(AI33,"0.#"),1)=".",FALSE,TRUE)</formula>
    </cfRule>
    <cfRule type="expression" dxfId="248" priority="900">
      <formula>IF(RIGHT(TEXT(AI33,"0.#"),1)=".",TRUE,FALSE)</formula>
    </cfRule>
  </conditionalFormatting>
  <conditionalFormatting sqref="AM33">
    <cfRule type="expression" dxfId="247" priority="897">
      <formula>IF(RIGHT(TEXT(AM33,"0.#"),1)=".",FALSE,TRUE)</formula>
    </cfRule>
    <cfRule type="expression" dxfId="246" priority="898">
      <formula>IF(RIGHT(TEXT(AM33,"0.#"),1)=".",TRUE,FALSE)</formula>
    </cfRule>
  </conditionalFormatting>
  <conditionalFormatting sqref="AQ33">
    <cfRule type="expression" dxfId="245" priority="895">
      <formula>IF(RIGHT(TEXT(AQ33,"0.#"),1)=".",FALSE,TRUE)</formula>
    </cfRule>
    <cfRule type="expression" dxfId="244" priority="896">
      <formula>IF(RIGHT(TEXT(AQ33,"0.#"),1)=".",TRUE,FALSE)</formula>
    </cfRule>
  </conditionalFormatting>
  <conditionalFormatting sqref="AL170:AO170">
    <cfRule type="expression" dxfId="243" priority="873">
      <formula>IF(AND(AL170&gt;=0, RIGHT(TEXT(AL170,"0.#"),1)&lt;&gt;"."),TRUE,FALSE)</formula>
    </cfRule>
    <cfRule type="expression" dxfId="242" priority="874">
      <formula>IF(AND(AL170&gt;=0, RIGHT(TEXT(AL170,"0.#"),1)="."),TRUE,FALSE)</formula>
    </cfRule>
    <cfRule type="expression" dxfId="241" priority="875">
      <formula>IF(AND(AL170&lt;0, RIGHT(TEXT(AL170,"0.#"),1)&lt;&gt;"."),TRUE,FALSE)</formula>
    </cfRule>
    <cfRule type="expression" dxfId="240" priority="876">
      <formula>IF(AND(AL170&lt;0, RIGHT(TEXT(AL170,"0.#"),1)="."),TRUE,FALSE)</formula>
    </cfRule>
  </conditionalFormatting>
  <conditionalFormatting sqref="Y170">
    <cfRule type="expression" dxfId="239" priority="867">
      <formula>IF(RIGHT(TEXT(Y170,"0.#"),1)=".",FALSE,TRUE)</formula>
    </cfRule>
    <cfRule type="expression" dxfId="238" priority="868">
      <formula>IF(RIGHT(TEXT(Y170,"0.#"),1)=".",TRUE,FALSE)</formula>
    </cfRule>
  </conditionalFormatting>
  <conditionalFormatting sqref="AL246:AO255">
    <cfRule type="expression" dxfId="237" priority="863">
      <formula>IF(AND(AL246&gt;=0, RIGHT(TEXT(AL246,"0.#"),1)&lt;&gt;"."),TRUE,FALSE)</formula>
    </cfRule>
    <cfRule type="expression" dxfId="236" priority="864">
      <formula>IF(AND(AL246&gt;=0, RIGHT(TEXT(AL246,"0.#"),1)="."),TRUE,FALSE)</formula>
    </cfRule>
    <cfRule type="expression" dxfId="235" priority="865">
      <formula>IF(AND(AL246&lt;0, RIGHT(TEXT(AL246,"0.#"),1)&lt;&gt;"."),TRUE,FALSE)</formula>
    </cfRule>
    <cfRule type="expression" dxfId="234" priority="866">
      <formula>IF(AND(AL246&lt;0, RIGHT(TEXT(AL246,"0.#"),1)="."),TRUE,FALSE)</formula>
    </cfRule>
  </conditionalFormatting>
  <conditionalFormatting sqref="Y246:Y255">
    <cfRule type="expression" dxfId="233" priority="861">
      <formula>IF(RIGHT(TEXT(Y246,"0.#"),1)=".",FALSE,TRUE)</formula>
    </cfRule>
    <cfRule type="expression" dxfId="232" priority="862">
      <formula>IF(RIGHT(TEXT(Y246,"0.#"),1)=".",TRUE,FALSE)</formula>
    </cfRule>
  </conditionalFormatting>
  <conditionalFormatting sqref="AL168:AO169">
    <cfRule type="expression" dxfId="231" priority="857">
      <formula>IF(AND(AL168&gt;=0, RIGHT(TEXT(AL168,"0.#"),1)&lt;&gt;"."),TRUE,FALSE)</formula>
    </cfRule>
    <cfRule type="expression" dxfId="230" priority="858">
      <formula>IF(AND(AL168&gt;=0, RIGHT(TEXT(AL168,"0.#"),1)="."),TRUE,FALSE)</formula>
    </cfRule>
    <cfRule type="expression" dxfId="229" priority="859">
      <formula>IF(AND(AL168&lt;0, RIGHT(TEXT(AL168,"0.#"),1)&lt;&gt;"."),TRUE,FALSE)</formula>
    </cfRule>
    <cfRule type="expression" dxfId="228" priority="860">
      <formula>IF(AND(AL168&lt;0, RIGHT(TEXT(AL168,"0.#"),1)="."),TRUE,FALSE)</formula>
    </cfRule>
  </conditionalFormatting>
  <conditionalFormatting sqref="Y168:Y169">
    <cfRule type="expression" dxfId="227" priority="855">
      <formula>IF(RIGHT(TEXT(Y168,"0.#"),1)=".",FALSE,TRUE)</formula>
    </cfRule>
    <cfRule type="expression" dxfId="226" priority="856">
      <formula>IF(RIGHT(TEXT(Y168,"0.#"),1)=".",TRUE,FALSE)</formula>
    </cfRule>
  </conditionalFormatting>
  <conditionalFormatting sqref="Y176:Y183">
    <cfRule type="expression" dxfId="225" priority="793">
      <formula>IF(RIGHT(TEXT(Y176,"0.#"),1)=".",FALSE,TRUE)</formula>
    </cfRule>
    <cfRule type="expression" dxfId="224" priority="794">
      <formula>IF(RIGHT(TEXT(Y176,"0.#"),1)=".",TRUE,FALSE)</formula>
    </cfRule>
  </conditionalFormatting>
  <conditionalFormatting sqref="Y174:Y175">
    <cfRule type="expression" dxfId="223" priority="787">
      <formula>IF(RIGHT(TEXT(Y174,"0.#"),1)=".",FALSE,TRUE)</formula>
    </cfRule>
    <cfRule type="expression" dxfId="222" priority="788">
      <formula>IF(RIGHT(TEXT(Y174,"0.#"),1)=".",TRUE,FALSE)</formula>
    </cfRule>
  </conditionalFormatting>
  <conditionalFormatting sqref="Y189:Y191">
    <cfRule type="expression" dxfId="221" priority="781">
      <formula>IF(RIGHT(TEXT(Y189,"0.#"),1)=".",FALSE,TRUE)</formula>
    </cfRule>
    <cfRule type="expression" dxfId="220" priority="782">
      <formula>IF(RIGHT(TEXT(Y189,"0.#"),1)=".",TRUE,FALSE)</formula>
    </cfRule>
  </conditionalFormatting>
  <conditionalFormatting sqref="Y187:Y188">
    <cfRule type="expression" dxfId="219" priority="775">
      <formula>IF(RIGHT(TEXT(Y187,"0.#"),1)=".",FALSE,TRUE)</formula>
    </cfRule>
    <cfRule type="expression" dxfId="218" priority="776">
      <formula>IF(RIGHT(TEXT(Y187,"0.#"),1)=".",TRUE,FALSE)</formula>
    </cfRule>
  </conditionalFormatting>
  <conditionalFormatting sqref="Y197:Y204">
    <cfRule type="expression" dxfId="217" priority="769">
      <formula>IF(RIGHT(TEXT(Y197,"0.#"),1)=".",FALSE,TRUE)</formula>
    </cfRule>
    <cfRule type="expression" dxfId="216" priority="770">
      <formula>IF(RIGHT(TEXT(Y197,"0.#"),1)=".",TRUE,FALSE)</formula>
    </cfRule>
  </conditionalFormatting>
  <conditionalFormatting sqref="Y195:Y196">
    <cfRule type="expression" dxfId="215" priority="763">
      <formula>IF(RIGHT(TEXT(Y195,"0.#"),1)=".",FALSE,TRUE)</formula>
    </cfRule>
    <cfRule type="expression" dxfId="214" priority="764">
      <formula>IF(RIGHT(TEXT(Y195,"0.#"),1)=".",TRUE,FALSE)</formula>
    </cfRule>
  </conditionalFormatting>
  <conditionalFormatting sqref="Y210:Y217">
    <cfRule type="expression" dxfId="213" priority="757">
      <formula>IF(RIGHT(TEXT(Y210,"0.#"),1)=".",FALSE,TRUE)</formula>
    </cfRule>
    <cfRule type="expression" dxfId="212" priority="758">
      <formula>IF(RIGHT(TEXT(Y210,"0.#"),1)=".",TRUE,FALSE)</formula>
    </cfRule>
  </conditionalFormatting>
  <conditionalFormatting sqref="Y208:Y209">
    <cfRule type="expression" dxfId="211" priority="751">
      <formula>IF(RIGHT(TEXT(Y208,"0.#"),1)=".",FALSE,TRUE)</formula>
    </cfRule>
    <cfRule type="expression" dxfId="210" priority="752">
      <formula>IF(RIGHT(TEXT(Y208,"0.#"),1)=".",TRUE,FALSE)</formula>
    </cfRule>
  </conditionalFormatting>
  <conditionalFormatting sqref="W23">
    <cfRule type="expression" dxfId="209" priority="853">
      <formula>IF(RIGHT(TEXT(W23,"0.#"),1)=".",FALSE,TRUE)</formula>
    </cfRule>
    <cfRule type="expression" dxfId="208" priority="854">
      <formula>IF(RIGHT(TEXT(W23,"0.#"),1)=".",TRUE,FALSE)</formula>
    </cfRule>
  </conditionalFormatting>
  <conditionalFormatting sqref="W24:W27">
    <cfRule type="expression" dxfId="207" priority="851">
      <formula>IF(RIGHT(TEXT(W24,"0.#"),1)=".",FALSE,TRUE)</formula>
    </cfRule>
    <cfRule type="expression" dxfId="206" priority="852">
      <formula>IF(RIGHT(TEXT(W24,"0.#"),1)=".",TRUE,FALSE)</formula>
    </cfRule>
  </conditionalFormatting>
  <conditionalFormatting sqref="W28">
    <cfRule type="expression" dxfId="205" priority="849">
      <formula>IF(RIGHT(TEXT(W28,"0.#"),1)=".",FALSE,TRUE)</formula>
    </cfRule>
    <cfRule type="expression" dxfId="204" priority="850">
      <formula>IF(RIGHT(TEXT(W28,"0.#"),1)=".",TRUE,FALSE)</formula>
    </cfRule>
  </conditionalFormatting>
  <conditionalFormatting sqref="P23">
    <cfRule type="expression" dxfId="203" priority="847">
      <formula>IF(RIGHT(TEXT(P23,"0.#"),1)=".",FALSE,TRUE)</formula>
    </cfRule>
    <cfRule type="expression" dxfId="202" priority="848">
      <formula>IF(RIGHT(TEXT(P23,"0.#"),1)=".",TRUE,FALSE)</formula>
    </cfRule>
  </conditionalFormatting>
  <conditionalFormatting sqref="P24:P27">
    <cfRule type="expression" dxfId="201" priority="845">
      <formula>IF(RIGHT(TEXT(P24,"0.#"),1)=".",FALSE,TRUE)</formula>
    </cfRule>
    <cfRule type="expression" dxfId="200" priority="846">
      <formula>IF(RIGHT(TEXT(P24,"0.#"),1)=".",TRUE,FALSE)</formula>
    </cfRule>
  </conditionalFormatting>
  <conditionalFormatting sqref="P28">
    <cfRule type="expression" dxfId="199" priority="843">
      <formula>IF(RIGHT(TEXT(P28,"0.#"),1)=".",FALSE,TRUE)</formula>
    </cfRule>
    <cfRule type="expression" dxfId="198" priority="844">
      <formula>IF(RIGHT(TEXT(P28,"0.#"),1)=".",TRUE,FALSE)</formula>
    </cfRule>
  </conditionalFormatting>
  <conditionalFormatting sqref="AL176:AO183">
    <cfRule type="expression" dxfId="197" priority="795">
      <formula>IF(AND(AL176&gt;=0, RIGHT(TEXT(AL176,"0.#"),1)&lt;&gt;"."),TRUE,FALSE)</formula>
    </cfRule>
    <cfRule type="expression" dxfId="196" priority="796">
      <formula>IF(AND(AL176&gt;=0, RIGHT(TEXT(AL176,"0.#"),1)="."),TRUE,FALSE)</formula>
    </cfRule>
    <cfRule type="expression" dxfId="195" priority="797">
      <formula>IF(AND(AL176&lt;0, RIGHT(TEXT(AL176,"0.#"),1)&lt;&gt;"."),TRUE,FALSE)</formula>
    </cfRule>
    <cfRule type="expression" dxfId="194" priority="798">
      <formula>IF(AND(AL176&lt;0, RIGHT(TEXT(AL176,"0.#"),1)="."),TRUE,FALSE)</formula>
    </cfRule>
  </conditionalFormatting>
  <conditionalFormatting sqref="AL174:AO175">
    <cfRule type="expression" dxfId="193" priority="789">
      <formula>IF(AND(AL174&gt;=0, RIGHT(TEXT(AL174,"0.#"),1)&lt;&gt;"."),TRUE,FALSE)</formula>
    </cfRule>
    <cfRule type="expression" dxfId="192" priority="790">
      <formula>IF(AND(AL174&gt;=0, RIGHT(TEXT(AL174,"0.#"),1)="."),TRUE,FALSE)</formula>
    </cfRule>
    <cfRule type="expression" dxfId="191" priority="791">
      <formula>IF(AND(AL174&lt;0, RIGHT(TEXT(AL174,"0.#"),1)&lt;&gt;"."),TRUE,FALSE)</formula>
    </cfRule>
    <cfRule type="expression" dxfId="190" priority="792">
      <formula>IF(AND(AL174&lt;0, RIGHT(TEXT(AL174,"0.#"),1)="."),TRUE,FALSE)</formula>
    </cfRule>
  </conditionalFormatting>
  <conditionalFormatting sqref="AL189:AO191">
    <cfRule type="expression" dxfId="189" priority="783">
      <formula>IF(AND(AL189&gt;=0, RIGHT(TEXT(AL189,"0.#"),1)&lt;&gt;"."),TRUE,FALSE)</formula>
    </cfRule>
    <cfRule type="expression" dxfId="188" priority="784">
      <formula>IF(AND(AL189&gt;=0, RIGHT(TEXT(AL189,"0.#"),1)="."),TRUE,FALSE)</formula>
    </cfRule>
    <cfRule type="expression" dxfId="187" priority="785">
      <formula>IF(AND(AL189&lt;0, RIGHT(TEXT(AL189,"0.#"),1)&lt;&gt;"."),TRUE,FALSE)</formula>
    </cfRule>
    <cfRule type="expression" dxfId="186" priority="786">
      <formula>IF(AND(AL189&lt;0, RIGHT(TEXT(AL189,"0.#"),1)="."),TRUE,FALSE)</formula>
    </cfRule>
  </conditionalFormatting>
  <conditionalFormatting sqref="AL187:AO188">
    <cfRule type="expression" dxfId="185" priority="777">
      <formula>IF(AND(AL187&gt;=0, RIGHT(TEXT(AL187,"0.#"),1)&lt;&gt;"."),TRUE,FALSE)</formula>
    </cfRule>
    <cfRule type="expression" dxfId="184" priority="778">
      <formula>IF(AND(AL187&gt;=0, RIGHT(TEXT(AL187,"0.#"),1)="."),TRUE,FALSE)</formula>
    </cfRule>
    <cfRule type="expression" dxfId="183" priority="779">
      <formula>IF(AND(AL187&lt;0, RIGHT(TEXT(AL187,"0.#"),1)&lt;&gt;"."),TRUE,FALSE)</formula>
    </cfRule>
    <cfRule type="expression" dxfId="182" priority="780">
      <formula>IF(AND(AL187&lt;0, RIGHT(TEXT(AL187,"0.#"),1)="."),TRUE,FALSE)</formula>
    </cfRule>
  </conditionalFormatting>
  <conditionalFormatting sqref="AL197:AO204">
    <cfRule type="expression" dxfId="181" priority="771">
      <formula>IF(AND(AL197&gt;=0, RIGHT(TEXT(AL197,"0.#"),1)&lt;&gt;"."),TRUE,FALSE)</formula>
    </cfRule>
    <cfRule type="expression" dxfId="180" priority="772">
      <formula>IF(AND(AL197&gt;=0, RIGHT(TEXT(AL197,"0.#"),1)="."),TRUE,FALSE)</formula>
    </cfRule>
    <cfRule type="expression" dxfId="179" priority="773">
      <formula>IF(AND(AL197&lt;0, RIGHT(TEXT(AL197,"0.#"),1)&lt;&gt;"."),TRUE,FALSE)</formula>
    </cfRule>
    <cfRule type="expression" dxfId="178" priority="774">
      <formula>IF(AND(AL197&lt;0, RIGHT(TEXT(AL197,"0.#"),1)="."),TRUE,FALSE)</formula>
    </cfRule>
  </conditionalFormatting>
  <conditionalFormatting sqref="AL195:AO196">
    <cfRule type="expression" dxfId="177" priority="765">
      <formula>IF(AND(AL195&gt;=0, RIGHT(TEXT(AL195,"0.#"),1)&lt;&gt;"."),TRUE,FALSE)</formula>
    </cfRule>
    <cfRule type="expression" dxfId="176" priority="766">
      <formula>IF(AND(AL195&gt;=0, RIGHT(TEXT(AL195,"0.#"),1)="."),TRUE,FALSE)</formula>
    </cfRule>
    <cfRule type="expression" dxfId="175" priority="767">
      <formula>IF(AND(AL195&lt;0, RIGHT(TEXT(AL195,"0.#"),1)&lt;&gt;"."),TRUE,FALSE)</formula>
    </cfRule>
    <cfRule type="expression" dxfId="174" priority="768">
      <formula>IF(AND(AL195&lt;0, RIGHT(TEXT(AL195,"0.#"),1)="."),TRUE,FALSE)</formula>
    </cfRule>
  </conditionalFormatting>
  <conditionalFormatting sqref="AL210:AO217">
    <cfRule type="expression" dxfId="173" priority="759">
      <formula>IF(AND(AL210&gt;=0, RIGHT(TEXT(AL210,"0.#"),1)&lt;&gt;"."),TRUE,FALSE)</formula>
    </cfRule>
    <cfRule type="expression" dxfId="172" priority="760">
      <formula>IF(AND(AL210&gt;=0, RIGHT(TEXT(AL210,"0.#"),1)="."),TRUE,FALSE)</formula>
    </cfRule>
    <cfRule type="expression" dxfId="171" priority="761">
      <formula>IF(AND(AL210&lt;0, RIGHT(TEXT(AL210,"0.#"),1)&lt;&gt;"."),TRUE,FALSE)</formula>
    </cfRule>
    <cfRule type="expression" dxfId="170" priority="762">
      <formula>IF(AND(AL210&lt;0, RIGHT(TEXT(AL210,"0.#"),1)="."),TRUE,FALSE)</formula>
    </cfRule>
  </conditionalFormatting>
  <conditionalFormatting sqref="AL208:AO209">
    <cfRule type="expression" dxfId="169" priority="753">
      <formula>IF(AND(AL208&gt;=0, RIGHT(TEXT(AL208,"0.#"),1)&lt;&gt;"."),TRUE,FALSE)</formula>
    </cfRule>
    <cfRule type="expression" dxfId="168" priority="754">
      <formula>IF(AND(AL208&gt;=0, RIGHT(TEXT(AL208,"0.#"),1)="."),TRUE,FALSE)</formula>
    </cfRule>
    <cfRule type="expression" dxfId="167" priority="755">
      <formula>IF(AND(AL208&lt;0, RIGHT(TEXT(AL208,"0.#"),1)&lt;&gt;"."),TRUE,FALSE)</formula>
    </cfRule>
    <cfRule type="expression" dxfId="166" priority="756">
      <formula>IF(AND(AL208&lt;0, RIGHT(TEXT(AL208,"0.#"),1)="."),TRUE,FALSE)</formula>
    </cfRule>
  </conditionalFormatting>
  <conditionalFormatting sqref="AL221:AO221">
    <cfRule type="expression" dxfId="165" priority="741">
      <formula>IF(AND(AL221&gt;=0, RIGHT(TEXT(AL221,"0.#"),1)&lt;&gt;"."),TRUE,FALSE)</formula>
    </cfRule>
    <cfRule type="expression" dxfId="164" priority="742">
      <formula>IF(AND(AL221&gt;=0, RIGHT(TEXT(AL221,"0.#"),1)="."),TRUE,FALSE)</formula>
    </cfRule>
    <cfRule type="expression" dxfId="163" priority="743">
      <formula>IF(AND(AL221&lt;0, RIGHT(TEXT(AL221,"0.#"),1)&lt;&gt;"."),TRUE,FALSE)</formula>
    </cfRule>
    <cfRule type="expression" dxfId="162" priority="744">
      <formula>IF(AND(AL221&lt;0, RIGHT(TEXT(AL221,"0.#"),1)="."),TRUE,FALSE)</formula>
    </cfRule>
  </conditionalFormatting>
  <conditionalFormatting sqref="Y221">
    <cfRule type="expression" dxfId="161" priority="739">
      <formula>IF(RIGHT(TEXT(Y221,"0.#"),1)=".",FALSE,TRUE)</formula>
    </cfRule>
    <cfRule type="expression" dxfId="160" priority="740">
      <formula>IF(RIGHT(TEXT(Y221,"0.#"),1)=".",TRUE,FALSE)</formula>
    </cfRule>
  </conditionalFormatting>
  <conditionalFormatting sqref="AL227:AO234">
    <cfRule type="expression" dxfId="159" priority="735">
      <formula>IF(AND(AL227&gt;=0, RIGHT(TEXT(AL227,"0.#"),1)&lt;&gt;"."),TRUE,FALSE)</formula>
    </cfRule>
    <cfRule type="expression" dxfId="158" priority="736">
      <formula>IF(AND(AL227&gt;=0, RIGHT(TEXT(AL227,"0.#"),1)="."),TRUE,FALSE)</formula>
    </cfRule>
    <cfRule type="expression" dxfId="157" priority="737">
      <formula>IF(AND(AL227&lt;0, RIGHT(TEXT(AL227,"0.#"),1)&lt;&gt;"."),TRUE,FALSE)</formula>
    </cfRule>
    <cfRule type="expression" dxfId="156" priority="738">
      <formula>IF(AND(AL227&lt;0, RIGHT(TEXT(AL227,"0.#"),1)="."),TRUE,FALSE)</formula>
    </cfRule>
  </conditionalFormatting>
  <conditionalFormatting sqref="Y227:Y234">
    <cfRule type="expression" dxfId="155" priority="733">
      <formula>IF(RIGHT(TEXT(Y227,"0.#"),1)=".",FALSE,TRUE)</formula>
    </cfRule>
    <cfRule type="expression" dxfId="154" priority="734">
      <formula>IF(RIGHT(TEXT(Y227,"0.#"),1)=".",TRUE,FALSE)</formula>
    </cfRule>
  </conditionalFormatting>
  <conditionalFormatting sqref="AL225:AO226">
    <cfRule type="expression" dxfId="153" priority="729">
      <formula>IF(AND(AL225&gt;=0, RIGHT(TEXT(AL225,"0.#"),1)&lt;&gt;"."),TRUE,FALSE)</formula>
    </cfRule>
    <cfRule type="expression" dxfId="152" priority="730">
      <formula>IF(AND(AL225&gt;=0, RIGHT(TEXT(AL225,"0.#"),1)="."),TRUE,FALSE)</formula>
    </cfRule>
    <cfRule type="expression" dxfId="151" priority="731">
      <formula>IF(AND(AL225&lt;0, RIGHT(TEXT(AL225,"0.#"),1)&lt;&gt;"."),TRUE,FALSE)</formula>
    </cfRule>
    <cfRule type="expression" dxfId="150" priority="732">
      <formula>IF(AND(AL225&lt;0, RIGHT(TEXT(AL225,"0.#"),1)="."),TRUE,FALSE)</formula>
    </cfRule>
  </conditionalFormatting>
  <conditionalFormatting sqref="Y225:Y226">
    <cfRule type="expression" dxfId="149" priority="727">
      <formula>IF(RIGHT(TEXT(Y225,"0.#"),1)=".",FALSE,TRUE)</formula>
    </cfRule>
    <cfRule type="expression" dxfId="148" priority="728">
      <formula>IF(RIGHT(TEXT(Y225,"0.#"),1)=".",TRUE,FALSE)</formula>
    </cfRule>
  </conditionalFormatting>
  <conditionalFormatting sqref="AL240:AO241">
    <cfRule type="expression" dxfId="147" priority="723">
      <formula>IF(AND(AL240&gt;=0, RIGHT(TEXT(AL240,"0.#"),1)&lt;&gt;"."),TRUE,FALSE)</formula>
    </cfRule>
    <cfRule type="expression" dxfId="146" priority="724">
      <formula>IF(AND(AL240&gt;=0, RIGHT(TEXT(AL240,"0.#"),1)="."),TRUE,FALSE)</formula>
    </cfRule>
    <cfRule type="expression" dxfId="145" priority="725">
      <formula>IF(AND(AL240&lt;0, RIGHT(TEXT(AL240,"0.#"),1)&lt;&gt;"."),TRUE,FALSE)</formula>
    </cfRule>
    <cfRule type="expression" dxfId="144" priority="726">
      <formula>IF(AND(AL240&lt;0, RIGHT(TEXT(AL240,"0.#"),1)="."),TRUE,FALSE)</formula>
    </cfRule>
  </conditionalFormatting>
  <conditionalFormatting sqref="Y240:Y241">
    <cfRule type="expression" dxfId="143" priority="721">
      <formula>IF(RIGHT(TEXT(Y240,"0.#"),1)=".",FALSE,TRUE)</formula>
    </cfRule>
    <cfRule type="expression" dxfId="142" priority="722">
      <formula>IF(RIGHT(TEXT(Y240,"0.#"),1)=".",TRUE,FALSE)</formula>
    </cfRule>
  </conditionalFormatting>
  <conditionalFormatting sqref="AL238:AO239">
    <cfRule type="expression" dxfId="141" priority="717">
      <formula>IF(AND(AL238&gt;=0, RIGHT(TEXT(AL238,"0.#"),1)&lt;&gt;"."),TRUE,FALSE)</formula>
    </cfRule>
    <cfRule type="expression" dxfId="140" priority="718">
      <formula>IF(AND(AL238&gt;=0, RIGHT(TEXT(AL238,"0.#"),1)="."),TRUE,FALSE)</formula>
    </cfRule>
    <cfRule type="expression" dxfId="139" priority="719">
      <formula>IF(AND(AL238&lt;0, RIGHT(TEXT(AL238,"0.#"),1)&lt;&gt;"."),TRUE,FALSE)</formula>
    </cfRule>
    <cfRule type="expression" dxfId="138" priority="720">
      <formula>IF(AND(AL238&lt;0, RIGHT(TEXT(AL238,"0.#"),1)="."),TRUE,FALSE)</formula>
    </cfRule>
  </conditionalFormatting>
  <conditionalFormatting sqref="Y238:Y239">
    <cfRule type="expression" dxfId="137" priority="715">
      <formula>IF(RIGHT(TEXT(Y238,"0.#"),1)=".",FALSE,TRUE)</formula>
    </cfRule>
    <cfRule type="expression" dxfId="136" priority="716">
      <formula>IF(RIGHT(TEXT(Y238,"0.#"),1)=".",TRUE,FALSE)</formula>
    </cfRule>
  </conditionalFormatting>
  <conditionalFormatting sqref="AU33">
    <cfRule type="expression" dxfId="135" priority="711">
      <formula>IF(RIGHT(TEXT(AU33,"0.#"),1)=".",FALSE,TRUE)</formula>
    </cfRule>
    <cfRule type="expression" dxfId="134" priority="712">
      <formula>IF(RIGHT(TEXT(AU33,"0.#"),1)=".",TRUE,FALSE)</formula>
    </cfRule>
  </conditionalFormatting>
  <conditionalFormatting sqref="AU32">
    <cfRule type="expression" dxfId="133" priority="713">
      <formula>IF(RIGHT(TEXT(AU32,"0.#"),1)=".",FALSE,TRUE)</formula>
    </cfRule>
    <cfRule type="expression" dxfId="132" priority="714">
      <formula>IF(RIGHT(TEXT(AU32,"0.#"),1)=".",TRUE,FALSE)</formula>
    </cfRule>
  </conditionalFormatting>
  <conditionalFormatting sqref="P29:AC29">
    <cfRule type="expression" dxfId="131" priority="709">
      <formula>IF(RIGHT(TEXT(P29,"0.#"),1)=".",FALSE,TRUE)</formula>
    </cfRule>
    <cfRule type="expression" dxfId="130" priority="710">
      <formula>IF(RIGHT(TEXT(P29,"0.#"),1)=".",TRUE,FALSE)</formula>
    </cfRule>
  </conditionalFormatting>
  <conditionalFormatting sqref="AE36">
    <cfRule type="expression" dxfId="129" priority="707">
      <formula>IF(RIGHT(TEXT(AE36,"0.#"),1)=".",FALSE,TRUE)</formula>
    </cfRule>
    <cfRule type="expression" dxfId="128" priority="708">
      <formula>IF(RIGHT(TEXT(AE36,"0.#"),1)=".",TRUE,FALSE)</formula>
    </cfRule>
  </conditionalFormatting>
  <conditionalFormatting sqref="AQ36:AQ38">
    <cfRule type="expression" dxfId="127" priority="689">
      <formula>IF(RIGHT(TEXT(AQ36,"0.#"),1)=".",FALSE,TRUE)</formula>
    </cfRule>
    <cfRule type="expression" dxfId="126" priority="690">
      <formula>IF(RIGHT(TEXT(AQ36,"0.#"),1)=".",TRUE,FALSE)</formula>
    </cfRule>
  </conditionalFormatting>
  <conditionalFormatting sqref="AU36:AU38">
    <cfRule type="expression" dxfId="125" priority="687">
      <formula>IF(RIGHT(TEXT(AU36,"0.#"),1)=".",FALSE,TRUE)</formula>
    </cfRule>
    <cfRule type="expression" dxfId="124" priority="688">
      <formula>IF(RIGHT(TEXT(AU36,"0.#"),1)=".",TRUE,FALSE)</formula>
    </cfRule>
  </conditionalFormatting>
  <conditionalFormatting sqref="AI38">
    <cfRule type="expression" dxfId="123" priority="701">
      <formula>IF(RIGHT(TEXT(AI38,"0.#"),1)=".",FALSE,TRUE)</formula>
    </cfRule>
    <cfRule type="expression" dxfId="122" priority="702">
      <formula>IF(RIGHT(TEXT(AI38,"0.#"),1)=".",TRUE,FALSE)</formula>
    </cfRule>
  </conditionalFormatting>
  <conditionalFormatting sqref="AE37">
    <cfRule type="expression" dxfId="121" priority="705">
      <formula>IF(RIGHT(TEXT(AE37,"0.#"),1)=".",FALSE,TRUE)</formula>
    </cfRule>
    <cfRule type="expression" dxfId="120" priority="706">
      <formula>IF(RIGHT(TEXT(AE37,"0.#"),1)=".",TRUE,FALSE)</formula>
    </cfRule>
  </conditionalFormatting>
  <conditionalFormatting sqref="AE38">
    <cfRule type="expression" dxfId="119" priority="703">
      <formula>IF(RIGHT(TEXT(AE38,"0.#"),1)=".",FALSE,TRUE)</formula>
    </cfRule>
    <cfRule type="expression" dxfId="118" priority="704">
      <formula>IF(RIGHT(TEXT(AE38,"0.#"),1)=".",TRUE,FALSE)</formula>
    </cfRule>
  </conditionalFormatting>
  <conditionalFormatting sqref="AI36">
    <cfRule type="expression" dxfId="117" priority="697">
      <formula>IF(RIGHT(TEXT(AI36,"0.#"),1)=".",FALSE,TRUE)</formula>
    </cfRule>
    <cfRule type="expression" dxfId="116" priority="698">
      <formula>IF(RIGHT(TEXT(AI36,"0.#"),1)=".",TRUE,FALSE)</formula>
    </cfRule>
  </conditionalFormatting>
  <conditionalFormatting sqref="AI37">
    <cfRule type="expression" dxfId="115" priority="699">
      <formula>IF(RIGHT(TEXT(AI37,"0.#"),1)=".",FALSE,TRUE)</formula>
    </cfRule>
    <cfRule type="expression" dxfId="114" priority="700">
      <formula>IF(RIGHT(TEXT(AI37,"0.#"),1)=".",TRUE,FALSE)</formula>
    </cfRule>
  </conditionalFormatting>
  <conditionalFormatting sqref="AM46">
    <cfRule type="expression" dxfId="113" priority="659">
      <formula>IF(RIGHT(TEXT(AM46,"0.#"),1)=".",FALSE,TRUE)</formula>
    </cfRule>
    <cfRule type="expression" dxfId="112" priority="660">
      <formula>IF(RIGHT(TEXT(AM46,"0.#"),1)=".",TRUE,FALSE)</formula>
    </cfRule>
  </conditionalFormatting>
  <conditionalFormatting sqref="AM47">
    <cfRule type="expression" dxfId="111" priority="657">
      <formula>IF(RIGHT(TEXT(AM47,"0.#"),1)=".",FALSE,TRUE)</formula>
    </cfRule>
    <cfRule type="expression" dxfId="110" priority="658">
      <formula>IF(RIGHT(TEXT(AM47,"0.#"),1)=".",TRUE,FALSE)</formula>
    </cfRule>
  </conditionalFormatting>
  <conditionalFormatting sqref="AQ47">
    <cfRule type="expression" dxfId="109" priority="653">
      <formula>IF(RIGHT(TEXT(AQ47,"0.#"),1)=".",FALSE,TRUE)</formula>
    </cfRule>
    <cfRule type="expression" dxfId="108" priority="654">
      <formula>IF(RIGHT(TEXT(AQ47,"0.#"),1)=".",TRUE,FALSE)</formula>
    </cfRule>
  </conditionalFormatting>
  <conditionalFormatting sqref="AQ46">
    <cfRule type="expression" dxfId="107" priority="663">
      <formula>IF(RIGHT(TEXT(AQ46,"0.#"),1)=".",FALSE,TRUE)</formula>
    </cfRule>
    <cfRule type="expression" dxfId="106" priority="664">
      <formula>IF(RIGHT(TEXT(AQ46,"0.#"),1)=".",TRUE,FALSE)</formula>
    </cfRule>
  </conditionalFormatting>
  <conditionalFormatting sqref="AE43">
    <cfRule type="expression" dxfId="105" priority="651">
      <formula>IF(RIGHT(TEXT(AE43,"0.#"),1)=".",FALSE,TRUE)</formula>
    </cfRule>
    <cfRule type="expression" dxfId="104" priority="652">
      <formula>IF(RIGHT(TEXT(AE43,"0.#"),1)=".",TRUE,FALSE)</formula>
    </cfRule>
  </conditionalFormatting>
  <conditionalFormatting sqref="AI43">
    <cfRule type="expression" dxfId="103" priority="649">
      <formula>IF(RIGHT(TEXT(AI43,"0.#"),1)=".",FALSE,TRUE)</formula>
    </cfRule>
    <cfRule type="expression" dxfId="102" priority="650">
      <formula>IF(RIGHT(TEXT(AI43,"0.#"),1)=".",TRUE,FALSE)</formula>
    </cfRule>
  </conditionalFormatting>
  <conditionalFormatting sqref="AE44">
    <cfRule type="expression" dxfId="101" priority="645">
      <formula>IF(RIGHT(TEXT(AE44,"0.#"),1)=".",FALSE,TRUE)</formula>
    </cfRule>
    <cfRule type="expression" dxfId="100" priority="646">
      <formula>IF(RIGHT(TEXT(AE44,"0.#"),1)=".",TRUE,FALSE)</formula>
    </cfRule>
  </conditionalFormatting>
  <conditionalFormatting sqref="AI44">
    <cfRule type="expression" dxfId="99" priority="643">
      <formula>IF(RIGHT(TEXT(AI44,"0.#"),1)=".",FALSE,TRUE)</formula>
    </cfRule>
    <cfRule type="expression" dxfId="98" priority="644">
      <formula>IF(RIGHT(TEXT(AI44,"0.#"),1)=".",TRUE,FALSE)</formula>
    </cfRule>
  </conditionalFormatting>
  <conditionalFormatting sqref="AU43">
    <cfRule type="expression" dxfId="97" priority="637">
      <formula>IF(RIGHT(TEXT(AU43,"0.#"),1)=".",FALSE,TRUE)</formula>
    </cfRule>
    <cfRule type="expression" dxfId="96" priority="638">
      <formula>IF(RIGHT(TEXT(AU43,"0.#"),1)=".",TRUE,FALSE)</formula>
    </cfRule>
  </conditionalFormatting>
  <conditionalFormatting sqref="AU44">
    <cfRule type="expression" dxfId="95" priority="635">
      <formula>IF(RIGHT(TEXT(AU44,"0.#"),1)=".",FALSE,TRUE)</formula>
    </cfRule>
    <cfRule type="expression" dxfId="94" priority="636">
      <formula>IF(RIGHT(TEXT(AU44,"0.#"),1)=".",TRUE,FALSE)</formula>
    </cfRule>
  </conditionalFormatting>
  <conditionalFormatting sqref="AE57 AQ57">
    <cfRule type="expression" dxfId="93" priority="597">
      <formula>IF(RIGHT(TEXT(AE57,"0.#"),1)=".",FALSE,TRUE)</formula>
    </cfRule>
    <cfRule type="expression" dxfId="92" priority="598">
      <formula>IF(RIGHT(TEXT(AE57,"0.#"),1)=".",TRUE,FALSE)</formula>
    </cfRule>
  </conditionalFormatting>
  <conditionalFormatting sqref="AI57">
    <cfRule type="expression" dxfId="91" priority="595">
      <formula>IF(RIGHT(TEXT(AI57,"0.#"),1)=".",FALSE,TRUE)</formula>
    </cfRule>
    <cfRule type="expression" dxfId="90" priority="596">
      <formula>IF(RIGHT(TEXT(AI57,"0.#"),1)=".",TRUE,FALSE)</formula>
    </cfRule>
  </conditionalFormatting>
  <conditionalFormatting sqref="AM57">
    <cfRule type="expression" dxfId="89" priority="593">
      <formula>IF(RIGHT(TEXT(AM57,"0.#"),1)=".",FALSE,TRUE)</formula>
    </cfRule>
    <cfRule type="expression" dxfId="88" priority="594">
      <formula>IF(RIGHT(TEXT(AM57,"0.#"),1)=".",TRUE,FALSE)</formula>
    </cfRule>
  </conditionalFormatting>
  <conditionalFormatting sqref="AE58">
    <cfRule type="expression" dxfId="87" priority="591">
      <formula>IF(RIGHT(TEXT(AE58,"0.#"),1)=".",FALSE,TRUE)</formula>
    </cfRule>
    <cfRule type="expression" dxfId="86" priority="592">
      <formula>IF(RIGHT(TEXT(AE58,"0.#"),1)=".",TRUE,FALSE)</formula>
    </cfRule>
  </conditionalFormatting>
  <conditionalFormatting sqref="AI58">
    <cfRule type="expression" dxfId="85" priority="589">
      <formula>IF(RIGHT(TEXT(AI58,"0.#"),1)=".",FALSE,TRUE)</formula>
    </cfRule>
    <cfRule type="expression" dxfId="84" priority="590">
      <formula>IF(RIGHT(TEXT(AI58,"0.#"),1)=".",TRUE,FALSE)</formula>
    </cfRule>
  </conditionalFormatting>
  <conditionalFormatting sqref="AM58">
    <cfRule type="expression" dxfId="83" priority="587">
      <formula>IF(RIGHT(TEXT(AM58,"0.#"),1)=".",FALSE,TRUE)</formula>
    </cfRule>
    <cfRule type="expression" dxfId="82" priority="588">
      <formula>IF(RIGHT(TEXT(AM58,"0.#"),1)=".",TRUE,FALSE)</formula>
    </cfRule>
  </conditionalFormatting>
  <conditionalFormatting sqref="AQ58">
    <cfRule type="expression" dxfId="81" priority="585">
      <formula>IF(RIGHT(TEXT(AQ58,"0.#"),1)=".",FALSE,TRUE)</formula>
    </cfRule>
    <cfRule type="expression" dxfId="80" priority="586">
      <formula>IF(RIGHT(TEXT(AQ58,"0.#"),1)=".",TRUE,FALSE)</formula>
    </cfRule>
  </conditionalFormatting>
  <conditionalFormatting sqref="AU57">
    <cfRule type="expression" dxfId="79" priority="583">
      <formula>IF(RIGHT(TEXT(AU57,"0.#"),1)=".",FALSE,TRUE)</formula>
    </cfRule>
    <cfRule type="expression" dxfId="78" priority="584">
      <formula>IF(RIGHT(TEXT(AU57,"0.#"),1)=".",TRUE,FALSE)</formula>
    </cfRule>
  </conditionalFormatting>
  <conditionalFormatting sqref="AU58">
    <cfRule type="expression" dxfId="77" priority="581">
      <formula>IF(RIGHT(TEXT(AU58,"0.#"),1)=".",FALSE,TRUE)</formula>
    </cfRule>
    <cfRule type="expression" dxfId="76" priority="582">
      <formula>IF(RIGHT(TEXT(AU58,"0.#"),1)=".",TRUE,FALSE)</formula>
    </cfRule>
  </conditionalFormatting>
  <conditionalFormatting sqref="AQ50:AQ52">
    <cfRule type="expression" dxfId="75" priority="513">
      <formula>IF(RIGHT(TEXT(AQ50,"0.#"),1)=".",FALSE,TRUE)</formula>
    </cfRule>
    <cfRule type="expression" dxfId="74" priority="514">
      <formula>IF(RIGHT(TEXT(AQ50,"0.#"),1)=".",TRUE,FALSE)</formula>
    </cfRule>
  </conditionalFormatting>
  <conditionalFormatting sqref="AU50:AU52">
    <cfRule type="expression" dxfId="73" priority="511">
      <formula>IF(RIGHT(TEXT(AU50,"0.#"),1)=".",FALSE,TRUE)</formula>
    </cfRule>
    <cfRule type="expression" dxfId="72" priority="512">
      <formula>IF(RIGHT(TEXT(AU50,"0.#"),1)=".",TRUE,FALSE)</formula>
    </cfRule>
  </conditionalFormatting>
  <conditionalFormatting sqref="AE61">
    <cfRule type="expression" dxfId="71" priority="509">
      <formula>IF(RIGHT(TEXT(AE61,"0.#"),1)=".",FALSE,TRUE)</formula>
    </cfRule>
    <cfRule type="expression" dxfId="70" priority="510">
      <formula>IF(RIGHT(TEXT(AE61,"0.#"),1)=".",TRUE,FALSE)</formula>
    </cfRule>
  </conditionalFormatting>
  <conditionalFormatting sqref="AM63">
    <cfRule type="expression" dxfId="69" priority="493">
      <formula>IF(RIGHT(TEXT(AM63,"0.#"),1)=".",FALSE,TRUE)</formula>
    </cfRule>
    <cfRule type="expression" dxfId="68" priority="494">
      <formula>IF(RIGHT(TEXT(AM63,"0.#"),1)=".",TRUE,FALSE)</formula>
    </cfRule>
  </conditionalFormatting>
  <conditionalFormatting sqref="AE62">
    <cfRule type="expression" dxfId="67" priority="507">
      <formula>IF(RIGHT(TEXT(AE62,"0.#"),1)=".",FALSE,TRUE)</formula>
    </cfRule>
    <cfRule type="expression" dxfId="66" priority="508">
      <formula>IF(RIGHT(TEXT(AE62,"0.#"),1)=".",TRUE,FALSE)</formula>
    </cfRule>
  </conditionalFormatting>
  <conditionalFormatting sqref="AE63">
    <cfRule type="expression" dxfId="65" priority="505">
      <formula>IF(RIGHT(TEXT(AE63,"0.#"),1)=".",FALSE,TRUE)</formula>
    </cfRule>
    <cfRule type="expression" dxfId="64" priority="506">
      <formula>IF(RIGHT(TEXT(AE63,"0.#"),1)=".",TRUE,FALSE)</formula>
    </cfRule>
  </conditionalFormatting>
  <conditionalFormatting sqref="AI63">
    <cfRule type="expression" dxfId="63" priority="503">
      <formula>IF(RIGHT(TEXT(AI63,"0.#"),1)=".",FALSE,TRUE)</formula>
    </cfRule>
    <cfRule type="expression" dxfId="62" priority="504">
      <formula>IF(RIGHT(TEXT(AI63,"0.#"),1)=".",TRUE,FALSE)</formula>
    </cfRule>
  </conditionalFormatting>
  <conditionalFormatting sqref="AI62">
    <cfRule type="expression" dxfId="61" priority="501">
      <formula>IF(RIGHT(TEXT(AI62,"0.#"),1)=".",FALSE,TRUE)</formula>
    </cfRule>
    <cfRule type="expression" dxfId="60" priority="502">
      <formula>IF(RIGHT(TEXT(AI62,"0.#"),1)=".",TRUE,FALSE)</formula>
    </cfRule>
  </conditionalFormatting>
  <conditionalFormatting sqref="AI61">
    <cfRule type="expression" dxfId="59" priority="499">
      <formula>IF(RIGHT(TEXT(AI61,"0.#"),1)=".",FALSE,TRUE)</formula>
    </cfRule>
    <cfRule type="expression" dxfId="58" priority="500">
      <formula>IF(RIGHT(TEXT(AI61,"0.#"),1)=".",TRUE,FALSE)</formula>
    </cfRule>
  </conditionalFormatting>
  <conditionalFormatting sqref="AM62">
    <cfRule type="expression" dxfId="57" priority="495">
      <formula>IF(RIGHT(TEXT(AM62,"0.#"),1)=".",FALSE,TRUE)</formula>
    </cfRule>
    <cfRule type="expression" dxfId="56" priority="496">
      <formula>IF(RIGHT(TEXT(AM62,"0.#"),1)=".",TRUE,FALSE)</formula>
    </cfRule>
  </conditionalFormatting>
  <conditionalFormatting sqref="AQ61:AQ63">
    <cfRule type="expression" dxfId="55" priority="491">
      <formula>IF(RIGHT(TEXT(AQ61,"0.#"),1)=".",FALSE,TRUE)</formula>
    </cfRule>
    <cfRule type="expression" dxfId="54" priority="492">
      <formula>IF(RIGHT(TEXT(AQ61,"0.#"),1)=".",TRUE,FALSE)</formula>
    </cfRule>
  </conditionalFormatting>
  <conditionalFormatting sqref="AU61:AU63">
    <cfRule type="expression" dxfId="53" priority="489">
      <formula>IF(RIGHT(TEXT(AU61,"0.#"),1)=".",FALSE,TRUE)</formula>
    </cfRule>
    <cfRule type="expression" dxfId="52" priority="490">
      <formula>IF(RIGHT(TEXT(AU61,"0.#"),1)=".",TRUE,FALSE)</formula>
    </cfRule>
  </conditionalFormatting>
  <conditionalFormatting sqref="AE46">
    <cfRule type="expression" dxfId="51" priority="33">
      <formula>IF(RIGHT(TEXT(AE46,"0.#"),1)=".",FALSE,TRUE)</formula>
    </cfRule>
    <cfRule type="expression" dxfId="50" priority="34">
      <formula>IF(RIGHT(TEXT(AE46,"0.#"),1)=".",TRUE,FALSE)</formula>
    </cfRule>
  </conditionalFormatting>
  <conditionalFormatting sqref="AI46">
    <cfRule type="expression" dxfId="49" priority="31">
      <formula>IF(RIGHT(TEXT(AI46,"0.#"),1)=".",FALSE,TRUE)</formula>
    </cfRule>
    <cfRule type="expression" dxfId="48" priority="32">
      <formula>IF(RIGHT(TEXT(AI46,"0.#"),1)=".",TRUE,FALSE)</formula>
    </cfRule>
  </conditionalFormatting>
  <conditionalFormatting sqref="AE47">
    <cfRule type="expression" dxfId="47" priority="29">
      <formula>IF(RIGHT(TEXT(AE47,"0.#"),1)=".",FALSE,TRUE)</formula>
    </cfRule>
    <cfRule type="expression" dxfId="46" priority="30">
      <formula>IF(RIGHT(TEXT(AE47,"0.#"),1)=".",TRUE,FALSE)</formula>
    </cfRule>
  </conditionalFormatting>
  <conditionalFormatting sqref="AI47">
    <cfRule type="expression" dxfId="45" priority="27">
      <formula>IF(RIGHT(TEXT(AI47,"0.#"),1)=".",FALSE,TRUE)</formula>
    </cfRule>
    <cfRule type="expression" dxfId="44" priority="28">
      <formula>IF(RIGHT(TEXT(AI47,"0.#"),1)=".",TRUE,FALSE)</formula>
    </cfRule>
  </conditionalFormatting>
  <conditionalFormatting sqref="AM61">
    <cfRule type="expression" dxfId="43" priority="25">
      <formula>IF(RIGHT(TEXT(AM61,"0.#"),1)=".",FALSE,TRUE)</formula>
    </cfRule>
    <cfRule type="expression" dxfId="42" priority="26">
      <formula>IF(RIGHT(TEXT(AM61,"0.#"),1)=".",TRUE,FALSE)</formula>
    </cfRule>
  </conditionalFormatting>
  <conditionalFormatting sqref="AM36:AM38">
    <cfRule type="expression" dxfId="41" priority="23">
      <formula>IF(RIGHT(TEXT(AM36,"0.#"),1)=".",FALSE,TRUE)</formula>
    </cfRule>
    <cfRule type="expression" dxfId="40" priority="24">
      <formula>IF(RIGHT(TEXT(AM36,"0.#"),1)=".",TRUE,FALSE)</formula>
    </cfRule>
  </conditionalFormatting>
  <conditionalFormatting sqref="AE50">
    <cfRule type="expression" dxfId="39" priority="21">
      <formula>IF(RIGHT(TEXT(AE50,"0.#"),1)=".",FALSE,TRUE)</formula>
    </cfRule>
    <cfRule type="expression" dxfId="38" priority="22">
      <formula>IF(RIGHT(TEXT(AE50,"0.#"),1)=".",TRUE,FALSE)</formula>
    </cfRule>
  </conditionalFormatting>
  <conditionalFormatting sqref="AI52">
    <cfRule type="expression" dxfId="37" priority="15">
      <formula>IF(RIGHT(TEXT(AI52,"0.#"),1)=".",FALSE,TRUE)</formula>
    </cfRule>
    <cfRule type="expression" dxfId="36" priority="16">
      <formula>IF(RIGHT(TEXT(AI52,"0.#"),1)=".",TRUE,FALSE)</formula>
    </cfRule>
  </conditionalFormatting>
  <conditionalFormatting sqref="AE51">
    <cfRule type="expression" dxfId="35" priority="19">
      <formula>IF(RIGHT(TEXT(AE51,"0.#"),1)=".",FALSE,TRUE)</formula>
    </cfRule>
    <cfRule type="expression" dxfId="34" priority="20">
      <formula>IF(RIGHT(TEXT(AE51,"0.#"),1)=".",TRUE,FALSE)</formula>
    </cfRule>
  </conditionalFormatting>
  <conditionalFormatting sqref="AE52">
    <cfRule type="expression" dxfId="33" priority="17">
      <formula>IF(RIGHT(TEXT(AE52,"0.#"),1)=".",FALSE,TRUE)</formula>
    </cfRule>
    <cfRule type="expression" dxfId="32" priority="18">
      <formula>IF(RIGHT(TEXT(AE52,"0.#"),1)=".",TRUE,FALSE)</formula>
    </cfRule>
  </conditionalFormatting>
  <conditionalFormatting sqref="AI50">
    <cfRule type="expression" dxfId="31" priority="11">
      <formula>IF(RIGHT(TEXT(AI50,"0.#"),1)=".",FALSE,TRUE)</formula>
    </cfRule>
    <cfRule type="expression" dxfId="30" priority="12">
      <formula>IF(RIGHT(TEXT(AI50,"0.#"),1)=".",TRUE,FALSE)</formula>
    </cfRule>
  </conditionalFormatting>
  <conditionalFormatting sqref="AI51">
    <cfRule type="expression" dxfId="29" priority="13">
      <formula>IF(RIGHT(TEXT(AI51,"0.#"),1)=".",FALSE,TRUE)</formula>
    </cfRule>
    <cfRule type="expression" dxfId="28" priority="14">
      <formula>IF(RIGHT(TEXT(AI51,"0.#"),1)=".",TRUE,FALSE)</formula>
    </cfRule>
  </conditionalFormatting>
  <conditionalFormatting sqref="AM50:AM52">
    <cfRule type="expression" dxfId="27" priority="9">
      <formula>IF(RIGHT(TEXT(AM50,"0.#"),1)=".",FALSE,TRUE)</formula>
    </cfRule>
    <cfRule type="expression" dxfId="26" priority="10">
      <formula>IF(RIGHT(TEXT(AM50,"0.#"),1)=".",TRUE,FALSE)</formula>
    </cfRule>
  </conditionalFormatting>
  <conditionalFormatting sqref="AM43">
    <cfRule type="expression" dxfId="25" priority="7">
      <formula>IF(RIGHT(TEXT(AM43,"0.#"),1)=".",FALSE,TRUE)</formula>
    </cfRule>
    <cfRule type="expression" dxfId="24" priority="8">
      <formula>IF(RIGHT(TEXT(AM43,"0.#"),1)=".",TRUE,FALSE)</formula>
    </cfRule>
  </conditionalFormatting>
  <conditionalFormatting sqref="AM44">
    <cfRule type="expression" dxfId="23" priority="5">
      <formula>IF(RIGHT(TEXT(AM44,"0.#"),1)=".",FALSE,TRUE)</formula>
    </cfRule>
    <cfRule type="expression" dxfId="22" priority="6">
      <formula>IF(RIGHT(TEXT(AM44,"0.#"),1)=".",TRUE,FALSE)</formula>
    </cfRule>
  </conditionalFormatting>
  <conditionalFormatting sqref="AQ43">
    <cfRule type="expression" dxfId="21" priority="3">
      <formula>IF(RIGHT(TEXT(AQ43,"0.#"),1)=".",FALSE,TRUE)</formula>
    </cfRule>
    <cfRule type="expression" dxfId="20" priority="4">
      <formula>IF(RIGHT(TEXT(AQ43,"0.#"),1)=".",TRUE,FALSE)</formula>
    </cfRule>
  </conditionalFormatting>
  <conditionalFormatting sqref="AQ44">
    <cfRule type="expression" dxfId="19" priority="1">
      <formula>IF(RIGHT(TEXT(AQ44,"0.#"),1)=".",FALSE,TRUE)</formula>
    </cfRule>
    <cfRule type="expression" dxfId="18" priority="2">
      <formula>IF(RIGHT(TEXT(AQ44,"0.#"),1)=".",TRUE,FALSE)</formula>
    </cfRule>
  </conditionalFormatting>
  <dataValidations count="16">
    <dataValidation type="whole" allowBlank="1" showInputMessage="1" showErrorMessage="1" sqref="O111:P112 AX111:AX113 AA111:AB112 AM111:AN112">
      <formula1>0</formula1>
      <formula2>99</formula2>
    </dataValidation>
    <dataValidation type="whole" allowBlank="1" showInputMessage="1" showErrorMessage="1" sqref="AJ111:AK112 X111:Y112 AJ113 L111:L113 M111:M112 X113 AU111:AV11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7:E97">
      <formula1>T行政事業レビュー推進チームの所見</formula1>
    </dataValidation>
    <dataValidation type="custom" imeMode="disabled" allowBlank="1" showInputMessage="1" showErrorMessage="1" sqref="AH168:AK170 AH174:AK183 AH187:AK191 AH195:AK204 AH208:AK217 AH221:AK221 AH225:AK234 AH238:AK241 AH246:AK255">
      <formula1>OR(AND(MOD(IF(ISNUMBER(AH168), AH168, 0.5),1)=0, 0&lt;=AH168), AH168="-")</formula1>
    </dataValidation>
    <dataValidation type="whole" imeMode="disabled" allowBlank="1" showInputMessage="1" showErrorMessage="1" sqref="AW2:AX2">
      <formula1>0</formula1>
      <formula2>99</formula2>
    </dataValidation>
    <dataValidation type="list" allowBlank="1" showInputMessage="1" showErrorMessage="1" sqref="A99:E99">
      <formula1>T所見を踏まえた改善点</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sqref="AO162 AO242">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L246:AO255 P23:AC29 Y147:AB147 AU147:AX147 Y151:AB151 AU151:AX151 Y155:AB155 AU155:AX155 Y159:AB160 AU159:AX160 Y168:AB170 AL168:AO170 Y174:AB183 AL174:AO183 Y187:AB191 AL187:AO191 Y195:AB204 AL195:AO204 Y208:AB217 AL208:AO217 Y221:AB221 AL221:AO221 Y225:AB234 AL225:AO234 Y238:AB241 AL238:AO241 Y246:AB255 AQ35:AR35 AU35:AX35 AE36:AX38 AE46:AX46 AE32:AX33 AE57:AX58 AQ49:AR49 AU49:AX49 AE50:AX52 AQ60:AR60 AU60:AX60 AE61:AX63 AE43:AX44">
      <formula1>OR(ISNUMBER(P13), P13="-")</formula1>
    </dataValidation>
    <dataValidation type="list" allowBlank="1" showInputMessage="1" showErrorMessage="1" sqref="Q113:R113 AC113:AD113 AO113:AP113">
      <formula1>#REF!</formula1>
    </dataValidation>
    <dataValidation type="custom" allowBlank="1" showInputMessage="1" showErrorMessage="1" errorTitle="法人番号チェック" error="法人番号は13桁の数字で入力してください。" sqref="J246:O255 J238:O241 J225:O234 J221:O221 J208:O217 J195:O204 J187:O191 J174:O183 J168:O170">
      <formula1>OR(J168="-",AND(LEN(J168)=13,IFERROR(SEARCH("-",J168),"")="",IFERROR(SEARCH(".",J168),"")="",ISNUMBER(J168)))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8" max="16383" man="1"/>
    <brk id="76" max="49" man="1"/>
    <brk id="101" max="49" man="1"/>
    <brk id="171" max="49" man="1"/>
    <brk id="192" max="49" man="1"/>
    <brk id="218" max="49" man="1"/>
    <brk id="242" max="49"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C246:D255</xm:sqref>
        </x14:dataValidation>
        <x14:dataValidation type="list" allowBlank="1" showInputMessage="1" showErrorMessage="1">
          <x14:formula1>
            <xm:f>入力規則等!$AP$2:$AP$10</xm:f>
          </x14:formula1>
          <xm:sqref>AC246:AG255</xm:sqref>
        </x14:dataValidation>
        <x14:dataValidation type="list" allowBlank="1" showInputMessage="1" showErrorMessage="1">
          <x14:formula1>
            <xm:f>入力規則等!$U$7:$U$9</xm:f>
          </x14:formula1>
          <xm:sqref>U112:V112 I112:J112 AG112:AH112 AR112:AS112</xm:sqref>
        </x14:dataValidation>
        <x14:dataValidation type="list" allowBlank="1" showInputMessage="1" showErrorMessage="1">
          <x14:formula1>
            <xm:f>入力規則等!$U$40:$U$42</xm:f>
          </x14:formula1>
          <xm:sqref>AG111:AH111 U111:V111 I111:J111 AR111:AS111</xm:sqref>
        </x14:dataValidation>
        <x14:dataValidation type="list" allowBlank="1" showInputMessage="1" showErrorMessage="1">
          <x14:formula1>
            <xm:f>入力規則等!$AG$2:$AG$13</xm:f>
          </x14:formula1>
          <xm:sqref>AC168:AG170 AC174:AG183 AC187:AG191 AC195:AG204 AC208:AG217 AC221:AG221 AC225:AG234 AC238:AG241</xm:sqref>
        </x14:dataValidation>
        <x14:dataValidation type="list" allowBlank="1" showInputMessage="1" showErrorMessage="1">
          <x14:formula1>
            <xm:f>入力規則等!$AI$2:$AI$8</xm:f>
          </x14:formula1>
          <xm:sqref>J69:T69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AO111:AP112 Q111:S112 AC111:AE112 E111:G112</xm:sqref>
        </x14:dataValidation>
        <x14:dataValidation type="list" allowBlank="1" showInputMessage="1" showErrorMessage="1">
          <x14:formula1>
            <xm:f>入力規則等!$U$48</xm:f>
          </x14:formula1>
          <xm:sqref>E113:F113</xm:sqref>
        </x14:dataValidation>
        <x14:dataValidation type="list" allowBlank="1" showInputMessage="1" showErrorMessage="1">
          <x14:formula1>
            <xm:f>入力規則等!$U$13:$U$35</xm:f>
          </x14:formula1>
          <xm:sqref>AJ2:AM2 AE113:AG113 G113:I113 AQ113:AS113 S113:U113</xm:sqref>
        </x14:dataValidation>
        <x14:dataValidation type="list" allowBlank="1" showInputMessage="1" showErrorMessage="1">
          <x14:formula1>
            <xm:f>入力規則等!$U$56:$U$58</xm:f>
          </x14:formula1>
          <xm:sqref>J113:K113 AT113:AU113 AH113:AI113 V113:W113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400</v>
      </c>
      <c r="AA1" s="29" t="s">
        <v>75</v>
      </c>
      <c r="AB1" s="29" t="s">
        <v>401</v>
      </c>
      <c r="AC1" s="29" t="s">
        <v>32</v>
      </c>
      <c r="AD1" s="28"/>
      <c r="AE1" s="29" t="s">
        <v>44</v>
      </c>
      <c r="AF1" s="30"/>
      <c r="AG1" s="42" t="s">
        <v>174</v>
      </c>
      <c r="AI1" s="42" t="s">
        <v>177</v>
      </c>
      <c r="AK1" s="42" t="s">
        <v>182</v>
      </c>
      <c r="AM1" s="68"/>
      <c r="AN1" s="68"/>
      <c r="AP1" s="28" t="s">
        <v>227</v>
      </c>
    </row>
    <row r="2" spans="1:42" ht="13.5" customHeight="1" x14ac:dyDescent="0.15">
      <c r="A2" s="14" t="s">
        <v>78</v>
      </c>
      <c r="B2" s="15"/>
      <c r="C2" s="13" t="str">
        <f>IF(B2="","",A2)</f>
        <v/>
      </c>
      <c r="D2" s="13" t="str">
        <f>IF(C2="","",IF(D1&lt;&gt;"",CONCATENATE(D1,"、",C2),C2))</f>
        <v/>
      </c>
      <c r="F2" s="12" t="s">
        <v>65</v>
      </c>
      <c r="G2" s="17" t="s">
        <v>618</v>
      </c>
      <c r="H2" s="13" t="str">
        <f>IF(G2="","",F2)</f>
        <v>一般会計</v>
      </c>
      <c r="I2" s="13" t="str">
        <f>IF(H2="","",IF(I1&lt;&gt;"",CONCATENATE(I1,"、",H2),H2))</f>
        <v>一般会計</v>
      </c>
      <c r="K2" s="14" t="s">
        <v>95</v>
      </c>
      <c r="L2" s="15"/>
      <c r="M2" s="13" t="str">
        <f>IF(L2="","",K2)</f>
        <v/>
      </c>
      <c r="N2" s="13" t="str">
        <f>IF(M2="","",IF(N1&lt;&gt;"",CONCATENATE(N1,"、",M2),M2))</f>
        <v/>
      </c>
      <c r="O2" s="13"/>
      <c r="P2" s="12" t="s">
        <v>67</v>
      </c>
      <c r="Q2" s="17" t="s">
        <v>618</v>
      </c>
      <c r="R2" s="13" t="str">
        <f>IF(Q2="","",P2)</f>
        <v>直接実施</v>
      </c>
      <c r="S2" s="13" t="str">
        <f>IF(R2="","",IF(S1&lt;&gt;"",CONCATENATE(S1,"、",R2),R2))</f>
        <v>直接実施</v>
      </c>
      <c r="T2" s="13"/>
      <c r="U2" s="83">
        <v>21</v>
      </c>
      <c r="W2" s="32" t="s">
        <v>162</v>
      </c>
      <c r="Y2" s="32" t="s">
        <v>61</v>
      </c>
      <c r="Z2" s="32" t="s">
        <v>61</v>
      </c>
      <c r="AA2" s="76" t="s">
        <v>270</v>
      </c>
      <c r="AB2" s="76" t="s">
        <v>495</v>
      </c>
      <c r="AC2" s="77" t="s">
        <v>127</v>
      </c>
      <c r="AD2" s="28"/>
      <c r="AE2" s="37" t="s">
        <v>158</v>
      </c>
      <c r="AF2" s="30"/>
      <c r="AG2" s="44" t="s">
        <v>236</v>
      </c>
      <c r="AI2" s="42" t="s">
        <v>267</v>
      </c>
      <c r="AK2" s="42" t="s">
        <v>183</v>
      </c>
      <c r="AM2" s="68"/>
      <c r="AN2" s="68"/>
      <c r="AP2" s="44" t="s">
        <v>236</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618</v>
      </c>
      <c r="R3" s="13" t="str">
        <f t="shared" ref="R3:R8" si="3">IF(Q3="","",P3)</f>
        <v>委託・請負</v>
      </c>
      <c r="S3" s="13" t="str">
        <f t="shared" ref="S3:S8" si="4">IF(R3="",S2,IF(S2&lt;&gt;"",CONCATENATE(S2,"、",R3),R3))</f>
        <v>直接実施、委託・請負</v>
      </c>
      <c r="T3" s="13"/>
      <c r="U3" s="32" t="s">
        <v>526</v>
      </c>
      <c r="W3" s="32" t="s">
        <v>137</v>
      </c>
      <c r="Y3" s="32" t="s">
        <v>62</v>
      </c>
      <c r="Z3" s="32" t="s">
        <v>402</v>
      </c>
      <c r="AA3" s="76" t="s">
        <v>368</v>
      </c>
      <c r="AB3" s="76" t="s">
        <v>496</v>
      </c>
      <c r="AC3" s="77" t="s">
        <v>128</v>
      </c>
      <c r="AD3" s="28"/>
      <c r="AE3" s="37" t="s">
        <v>159</v>
      </c>
      <c r="AF3" s="30"/>
      <c r="AG3" s="44" t="s">
        <v>237</v>
      </c>
      <c r="AI3" s="42" t="s">
        <v>176</v>
      </c>
      <c r="AK3" s="42" t="str">
        <f>CHAR(CODE(AK2)+1)</f>
        <v>B</v>
      </c>
      <c r="AM3" s="68"/>
      <c r="AN3" s="68"/>
      <c r="AP3" s="44" t="s">
        <v>237</v>
      </c>
    </row>
    <row r="4" spans="1:42" ht="13.5" customHeight="1" x14ac:dyDescent="0.15">
      <c r="A4" s="14" t="s">
        <v>80</v>
      </c>
      <c r="B4" s="15" t="s">
        <v>618</v>
      </c>
      <c r="C4" s="13" t="str">
        <f t="shared" si="0"/>
        <v>沖縄振興</v>
      </c>
      <c r="D4" s="13" t="str">
        <f>IF(C4="",D3,IF(D3&lt;&gt;"",CONCATENATE(D3,"、",C4),C4))</f>
        <v>沖縄振興</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t="s">
        <v>618</v>
      </c>
      <c r="R4" s="13" t="str">
        <f t="shared" si="3"/>
        <v>補助</v>
      </c>
      <c r="S4" s="13" t="str">
        <f t="shared" si="4"/>
        <v>直接実施、委託・請負、補助</v>
      </c>
      <c r="T4" s="13"/>
      <c r="U4" s="32" t="s">
        <v>580</v>
      </c>
      <c r="W4" s="32" t="s">
        <v>138</v>
      </c>
      <c r="Y4" s="32" t="s">
        <v>275</v>
      </c>
      <c r="Z4" s="32" t="s">
        <v>403</v>
      </c>
      <c r="AA4" s="76" t="s">
        <v>369</v>
      </c>
      <c r="AB4" s="76" t="s">
        <v>497</v>
      </c>
      <c r="AC4" s="76" t="s">
        <v>129</v>
      </c>
      <c r="AD4" s="28"/>
      <c r="AE4" s="37" t="s">
        <v>160</v>
      </c>
      <c r="AF4" s="30"/>
      <c r="AG4" s="44" t="s">
        <v>238</v>
      </c>
      <c r="AI4" s="42" t="s">
        <v>178</v>
      </c>
      <c r="AK4" s="42" t="str">
        <f t="shared" ref="AK4:AK49" si="7">CHAR(CODE(AK3)+1)</f>
        <v>C</v>
      </c>
      <c r="AM4" s="68"/>
      <c r="AN4" s="68"/>
      <c r="AP4" s="44" t="s">
        <v>238</v>
      </c>
    </row>
    <row r="5" spans="1:42" ht="13.5" customHeight="1" x14ac:dyDescent="0.15">
      <c r="A5" s="14" t="s">
        <v>81</v>
      </c>
      <c r="B5" s="15"/>
      <c r="C5" s="13" t="str">
        <f t="shared" si="0"/>
        <v/>
      </c>
      <c r="D5" s="13" t="str">
        <f>IF(C5="",D4,IF(D4&lt;&gt;"",CONCATENATE(D4,"、",C5),C5))</f>
        <v>沖縄振興</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直接実施、委託・請負、補助</v>
      </c>
      <c r="T5" s="13"/>
      <c r="W5" s="32" t="s">
        <v>550</v>
      </c>
      <c r="Y5" s="32" t="s">
        <v>276</v>
      </c>
      <c r="Z5" s="32" t="s">
        <v>404</v>
      </c>
      <c r="AA5" s="76" t="s">
        <v>370</v>
      </c>
      <c r="AB5" s="76" t="s">
        <v>498</v>
      </c>
      <c r="AC5" s="76" t="s">
        <v>161</v>
      </c>
      <c r="AD5" s="31"/>
      <c r="AE5" s="37" t="s">
        <v>248</v>
      </c>
      <c r="AF5" s="30"/>
      <c r="AG5" s="44" t="s">
        <v>239</v>
      </c>
      <c r="AI5" s="42" t="s">
        <v>273</v>
      </c>
      <c r="AK5" s="42" t="str">
        <f t="shared" si="7"/>
        <v>D</v>
      </c>
      <c r="AP5" s="44" t="s">
        <v>239</v>
      </c>
    </row>
    <row r="6" spans="1:42" ht="13.5" customHeight="1" x14ac:dyDescent="0.15">
      <c r="A6" s="14" t="s">
        <v>82</v>
      </c>
      <c r="B6" s="15"/>
      <c r="C6" s="13" t="str">
        <f t="shared" si="0"/>
        <v/>
      </c>
      <c r="D6" s="13" t="str">
        <f t="shared" ref="D6:D21" si="8">IF(C6="",D5,IF(D5&lt;&gt;"",CONCATENATE(D5,"、",C6),C6))</f>
        <v>沖縄振興</v>
      </c>
      <c r="F6" s="18" t="s">
        <v>107</v>
      </c>
      <c r="G6" s="17"/>
      <c r="H6" s="13" t="str">
        <f t="shared" si="1"/>
        <v/>
      </c>
      <c r="I6" s="13" t="str">
        <f t="shared" si="5"/>
        <v>一般会計</v>
      </c>
      <c r="K6" s="14" t="s">
        <v>99</v>
      </c>
      <c r="L6" s="15" t="s">
        <v>618</v>
      </c>
      <c r="M6" s="13" t="str">
        <f t="shared" si="2"/>
        <v>公共事業</v>
      </c>
      <c r="N6" s="13" t="str">
        <f t="shared" si="6"/>
        <v>公共事業</v>
      </c>
      <c r="O6" s="13"/>
      <c r="P6" s="12" t="s">
        <v>71</v>
      </c>
      <c r="Q6" s="17"/>
      <c r="R6" s="13" t="str">
        <f t="shared" si="3"/>
        <v/>
      </c>
      <c r="S6" s="13" t="str">
        <f t="shared" si="4"/>
        <v>直接実施、委託・請負、補助</v>
      </c>
      <c r="T6" s="13"/>
      <c r="U6" s="32" t="s">
        <v>250</v>
      </c>
      <c r="W6" s="32" t="s">
        <v>552</v>
      </c>
      <c r="Y6" s="32" t="s">
        <v>277</v>
      </c>
      <c r="Z6" s="32" t="s">
        <v>405</v>
      </c>
      <c r="AA6" s="76" t="s">
        <v>371</v>
      </c>
      <c r="AB6" s="76" t="s">
        <v>499</v>
      </c>
      <c r="AC6" s="76" t="s">
        <v>130</v>
      </c>
      <c r="AD6" s="31"/>
      <c r="AE6" s="37" t="s">
        <v>246</v>
      </c>
      <c r="AF6" s="30"/>
      <c r="AG6" s="44" t="s">
        <v>240</v>
      </c>
      <c r="AI6" s="42" t="s">
        <v>274</v>
      </c>
      <c r="AK6" s="42" t="str">
        <f>CHAR(CODE(AK5)+1)</f>
        <v>E</v>
      </c>
      <c r="AP6" s="44" t="s">
        <v>240</v>
      </c>
    </row>
    <row r="7" spans="1:42" ht="13.5" customHeight="1" x14ac:dyDescent="0.15">
      <c r="A7" s="14" t="s">
        <v>83</v>
      </c>
      <c r="B7" s="15"/>
      <c r="C7" s="13" t="str">
        <f t="shared" si="0"/>
        <v/>
      </c>
      <c r="D7" s="13" t="str">
        <f t="shared" si="8"/>
        <v>沖縄振興</v>
      </c>
      <c r="F7" s="18" t="s">
        <v>193</v>
      </c>
      <c r="G7" s="17"/>
      <c r="H7" s="13" t="str">
        <f t="shared" si="1"/>
        <v/>
      </c>
      <c r="I7" s="13" t="str">
        <f t="shared" si="5"/>
        <v>一般会計</v>
      </c>
      <c r="K7" s="14" t="s">
        <v>100</v>
      </c>
      <c r="L7" s="15"/>
      <c r="M7" s="13" t="str">
        <f t="shared" si="2"/>
        <v/>
      </c>
      <c r="N7" s="13" t="str">
        <f t="shared" si="6"/>
        <v>公共事業</v>
      </c>
      <c r="O7" s="13"/>
      <c r="P7" s="12" t="s">
        <v>72</v>
      </c>
      <c r="Q7" s="17"/>
      <c r="R7" s="13" t="str">
        <f t="shared" si="3"/>
        <v/>
      </c>
      <c r="S7" s="13" t="str">
        <f t="shared" si="4"/>
        <v>直接実施、委託・請負、補助</v>
      </c>
      <c r="T7" s="13"/>
      <c r="U7" s="32"/>
      <c r="W7" s="32" t="s">
        <v>139</v>
      </c>
      <c r="Y7" s="32" t="s">
        <v>278</v>
      </c>
      <c r="Z7" s="32" t="s">
        <v>406</v>
      </c>
      <c r="AA7" s="76" t="s">
        <v>372</v>
      </c>
      <c r="AB7" s="76" t="s">
        <v>500</v>
      </c>
      <c r="AC7" s="31"/>
      <c r="AD7" s="31"/>
      <c r="AE7" s="32" t="s">
        <v>130</v>
      </c>
      <c r="AF7" s="30"/>
      <c r="AG7" s="44" t="s">
        <v>241</v>
      </c>
      <c r="AH7" s="71"/>
      <c r="AI7" s="44" t="s">
        <v>263</v>
      </c>
      <c r="AK7" s="42" t="str">
        <f>CHAR(CODE(AK6)+1)</f>
        <v>F</v>
      </c>
      <c r="AP7" s="44" t="s">
        <v>241</v>
      </c>
    </row>
    <row r="8" spans="1:42" ht="13.5" customHeight="1" x14ac:dyDescent="0.15">
      <c r="A8" s="14" t="s">
        <v>84</v>
      </c>
      <c r="B8" s="15"/>
      <c r="C8" s="13" t="str">
        <f t="shared" si="0"/>
        <v/>
      </c>
      <c r="D8" s="13" t="str">
        <f t="shared" si="8"/>
        <v>沖縄振興</v>
      </c>
      <c r="F8" s="18" t="s">
        <v>108</v>
      </c>
      <c r="G8" s="17"/>
      <c r="H8" s="13" t="str">
        <f t="shared" si="1"/>
        <v/>
      </c>
      <c r="I8" s="13" t="str">
        <f t="shared" si="5"/>
        <v>一般会計</v>
      </c>
      <c r="K8" s="14" t="s">
        <v>101</v>
      </c>
      <c r="L8" s="15"/>
      <c r="M8" s="13" t="str">
        <f t="shared" si="2"/>
        <v/>
      </c>
      <c r="N8" s="13" t="str">
        <f t="shared" si="6"/>
        <v>公共事業</v>
      </c>
      <c r="O8" s="13"/>
      <c r="P8" s="12" t="s">
        <v>73</v>
      </c>
      <c r="Q8" s="17"/>
      <c r="R8" s="13" t="str">
        <f t="shared" si="3"/>
        <v/>
      </c>
      <c r="S8" s="13" t="str">
        <f t="shared" si="4"/>
        <v>直接実施、委託・請負、補助</v>
      </c>
      <c r="T8" s="13"/>
      <c r="U8" s="32" t="s">
        <v>271</v>
      </c>
      <c r="W8" s="32" t="s">
        <v>140</v>
      </c>
      <c r="Y8" s="32" t="s">
        <v>279</v>
      </c>
      <c r="Z8" s="32" t="s">
        <v>407</v>
      </c>
      <c r="AA8" s="76" t="s">
        <v>373</v>
      </c>
      <c r="AB8" s="76" t="s">
        <v>501</v>
      </c>
      <c r="AC8" s="31"/>
      <c r="AD8" s="31"/>
      <c r="AE8" s="31"/>
      <c r="AF8" s="30"/>
      <c r="AG8" s="44" t="s">
        <v>242</v>
      </c>
      <c r="AI8" s="42" t="s">
        <v>264</v>
      </c>
      <c r="AK8" s="42" t="str">
        <f t="shared" si="7"/>
        <v>G</v>
      </c>
      <c r="AP8" s="44" t="s">
        <v>242</v>
      </c>
    </row>
    <row r="9" spans="1:42" ht="13.5" customHeight="1" x14ac:dyDescent="0.15">
      <c r="A9" s="14" t="s">
        <v>85</v>
      </c>
      <c r="B9" s="15"/>
      <c r="C9" s="13" t="str">
        <f t="shared" si="0"/>
        <v/>
      </c>
      <c r="D9" s="13" t="str">
        <f t="shared" si="8"/>
        <v>沖縄振興</v>
      </c>
      <c r="F9" s="18" t="s">
        <v>194</v>
      </c>
      <c r="G9" s="17"/>
      <c r="H9" s="13" t="str">
        <f t="shared" si="1"/>
        <v/>
      </c>
      <c r="I9" s="13" t="str">
        <f t="shared" si="5"/>
        <v>一般会計</v>
      </c>
      <c r="K9" s="14" t="s">
        <v>102</v>
      </c>
      <c r="L9" s="15"/>
      <c r="M9" s="13" t="str">
        <f t="shared" si="2"/>
        <v/>
      </c>
      <c r="N9" s="13" t="str">
        <f t="shared" si="6"/>
        <v>公共事業</v>
      </c>
      <c r="O9" s="13"/>
      <c r="P9" s="13"/>
      <c r="Q9" s="19"/>
      <c r="T9" s="13"/>
      <c r="U9" s="32" t="s">
        <v>272</v>
      </c>
      <c r="W9" s="32" t="s">
        <v>141</v>
      </c>
      <c r="Y9" s="32" t="s">
        <v>280</v>
      </c>
      <c r="Z9" s="32" t="s">
        <v>408</v>
      </c>
      <c r="AA9" s="76" t="s">
        <v>374</v>
      </c>
      <c r="AB9" s="76" t="s">
        <v>502</v>
      </c>
      <c r="AC9" s="31"/>
      <c r="AD9" s="31"/>
      <c r="AE9" s="31"/>
      <c r="AF9" s="30"/>
      <c r="AG9" s="44" t="s">
        <v>243</v>
      </c>
      <c r="AI9" s="67"/>
      <c r="AK9" s="42" t="str">
        <f t="shared" si="7"/>
        <v>H</v>
      </c>
      <c r="AP9" s="44" t="s">
        <v>243</v>
      </c>
    </row>
    <row r="10" spans="1:42" ht="13.5" customHeight="1" x14ac:dyDescent="0.15">
      <c r="A10" s="14" t="s">
        <v>214</v>
      </c>
      <c r="B10" s="15"/>
      <c r="C10" s="13" t="str">
        <f t="shared" si="0"/>
        <v/>
      </c>
      <c r="D10" s="13" t="str">
        <f t="shared" si="8"/>
        <v>沖縄振興</v>
      </c>
      <c r="F10" s="18" t="s">
        <v>109</v>
      </c>
      <c r="G10" s="17"/>
      <c r="H10" s="13" t="str">
        <f t="shared" si="1"/>
        <v/>
      </c>
      <c r="I10" s="13" t="str">
        <f t="shared" si="5"/>
        <v>一般会計</v>
      </c>
      <c r="K10" s="14" t="s">
        <v>216</v>
      </c>
      <c r="L10" s="15"/>
      <c r="M10" s="13" t="str">
        <f t="shared" si="2"/>
        <v/>
      </c>
      <c r="N10" s="13" t="str">
        <f t="shared" si="6"/>
        <v>公共事業</v>
      </c>
      <c r="O10" s="13"/>
      <c r="P10" s="13" t="str">
        <f>S8</f>
        <v>直接実施、委託・請負、補助</v>
      </c>
      <c r="Q10" s="19"/>
      <c r="T10" s="13"/>
      <c r="W10" s="32" t="s">
        <v>142</v>
      </c>
      <c r="Y10" s="32" t="s">
        <v>281</v>
      </c>
      <c r="Z10" s="32" t="s">
        <v>409</v>
      </c>
      <c r="AA10" s="76" t="s">
        <v>375</v>
      </c>
      <c r="AB10" s="76" t="s">
        <v>503</v>
      </c>
      <c r="AC10" s="31"/>
      <c r="AD10" s="31"/>
      <c r="AE10" s="31"/>
      <c r="AF10" s="30"/>
      <c r="AG10" s="44" t="s">
        <v>230</v>
      </c>
      <c r="AK10" s="42" t="str">
        <f t="shared" si="7"/>
        <v>I</v>
      </c>
      <c r="AP10" s="42" t="s">
        <v>228</v>
      </c>
    </row>
    <row r="11" spans="1:42" ht="13.5" customHeight="1" x14ac:dyDescent="0.15">
      <c r="A11" s="14" t="s">
        <v>86</v>
      </c>
      <c r="B11" s="15"/>
      <c r="C11" s="13" t="str">
        <f t="shared" si="0"/>
        <v/>
      </c>
      <c r="D11" s="13" t="str">
        <f t="shared" si="8"/>
        <v>沖縄振興</v>
      </c>
      <c r="F11" s="18" t="s">
        <v>110</v>
      </c>
      <c r="G11" s="17"/>
      <c r="H11" s="13" t="str">
        <f t="shared" si="1"/>
        <v/>
      </c>
      <c r="I11" s="13" t="str">
        <f t="shared" si="5"/>
        <v>一般会計</v>
      </c>
      <c r="K11" s="14" t="s">
        <v>103</v>
      </c>
      <c r="L11" s="15"/>
      <c r="M11" s="13" t="str">
        <f t="shared" si="2"/>
        <v/>
      </c>
      <c r="N11" s="13" t="str">
        <f t="shared" si="6"/>
        <v>公共事業</v>
      </c>
      <c r="O11" s="13"/>
      <c r="P11" s="13"/>
      <c r="Q11" s="19"/>
      <c r="T11" s="13"/>
      <c r="W11" s="32" t="s">
        <v>577</v>
      </c>
      <c r="Y11" s="32" t="s">
        <v>282</v>
      </c>
      <c r="Z11" s="32" t="s">
        <v>410</v>
      </c>
      <c r="AA11" s="76" t="s">
        <v>376</v>
      </c>
      <c r="AB11" s="76" t="s">
        <v>504</v>
      </c>
      <c r="AC11" s="31"/>
      <c r="AD11" s="31"/>
      <c r="AE11" s="31"/>
      <c r="AF11" s="30"/>
      <c r="AG11" s="42" t="s">
        <v>233</v>
      </c>
      <c r="AK11" s="42" t="str">
        <f t="shared" si="7"/>
        <v>J</v>
      </c>
    </row>
    <row r="12" spans="1:42" ht="13.5" customHeight="1" x14ac:dyDescent="0.15">
      <c r="A12" s="14" t="s">
        <v>87</v>
      </c>
      <c r="B12" s="15"/>
      <c r="C12" s="13" t="str">
        <f t="shared" ref="C12:C23" si="9">IF(B12="","",A12)</f>
        <v/>
      </c>
      <c r="D12" s="13" t="str">
        <f t="shared" si="8"/>
        <v>沖縄振興</v>
      </c>
      <c r="F12" s="18" t="s">
        <v>111</v>
      </c>
      <c r="G12" s="17"/>
      <c r="H12" s="13" t="str">
        <f t="shared" si="1"/>
        <v/>
      </c>
      <c r="I12" s="13" t="str">
        <f t="shared" si="5"/>
        <v>一般会計</v>
      </c>
      <c r="K12" s="13"/>
      <c r="L12" s="13"/>
      <c r="O12" s="13"/>
      <c r="P12" s="13"/>
      <c r="Q12" s="19"/>
      <c r="T12" s="13"/>
      <c r="U12" s="29" t="s">
        <v>527</v>
      </c>
      <c r="W12" s="32" t="s">
        <v>143</v>
      </c>
      <c r="Y12" s="32" t="s">
        <v>283</v>
      </c>
      <c r="Z12" s="32" t="s">
        <v>411</v>
      </c>
      <c r="AA12" s="76" t="s">
        <v>377</v>
      </c>
      <c r="AB12" s="76" t="s">
        <v>505</v>
      </c>
      <c r="AC12" s="31"/>
      <c r="AD12" s="31"/>
      <c r="AE12" s="31"/>
      <c r="AF12" s="30"/>
      <c r="AG12" s="42" t="s">
        <v>231</v>
      </c>
      <c r="AK12" s="42" t="str">
        <f t="shared" si="7"/>
        <v>K</v>
      </c>
    </row>
    <row r="13" spans="1:42" ht="13.5" customHeight="1" x14ac:dyDescent="0.15">
      <c r="A13" s="14" t="s">
        <v>88</v>
      </c>
      <c r="B13" s="15"/>
      <c r="C13" s="13" t="str">
        <f t="shared" si="9"/>
        <v/>
      </c>
      <c r="D13" s="13" t="str">
        <f t="shared" si="8"/>
        <v>沖縄振興</v>
      </c>
      <c r="F13" s="18" t="s">
        <v>112</v>
      </c>
      <c r="G13" s="17"/>
      <c r="H13" s="13" t="str">
        <f t="shared" si="1"/>
        <v/>
      </c>
      <c r="I13" s="13" t="str">
        <f t="shared" si="5"/>
        <v>一般会計</v>
      </c>
      <c r="K13" s="13" t="str">
        <f>N11</f>
        <v>公共事業</v>
      </c>
      <c r="L13" s="13"/>
      <c r="O13" s="13"/>
      <c r="P13" s="13"/>
      <c r="Q13" s="19"/>
      <c r="T13" s="13"/>
      <c r="U13" s="32" t="s">
        <v>162</v>
      </c>
      <c r="W13" s="32" t="s">
        <v>144</v>
      </c>
      <c r="Y13" s="32" t="s">
        <v>284</v>
      </c>
      <c r="Z13" s="32" t="s">
        <v>412</v>
      </c>
      <c r="AA13" s="76" t="s">
        <v>378</v>
      </c>
      <c r="AB13" s="76" t="s">
        <v>506</v>
      </c>
      <c r="AC13" s="31"/>
      <c r="AD13" s="31"/>
      <c r="AE13" s="31"/>
      <c r="AF13" s="30"/>
      <c r="AG13" s="42" t="s">
        <v>232</v>
      </c>
      <c r="AK13" s="42" t="str">
        <f t="shared" si="7"/>
        <v>L</v>
      </c>
    </row>
    <row r="14" spans="1:42" ht="13.5" customHeight="1" x14ac:dyDescent="0.15">
      <c r="A14" s="14" t="s">
        <v>89</v>
      </c>
      <c r="B14" s="15"/>
      <c r="C14" s="13" t="str">
        <f t="shared" si="9"/>
        <v/>
      </c>
      <c r="D14" s="13" t="str">
        <f t="shared" si="8"/>
        <v>沖縄振興</v>
      </c>
      <c r="F14" s="18" t="s">
        <v>113</v>
      </c>
      <c r="G14" s="17"/>
      <c r="H14" s="13" t="str">
        <f t="shared" si="1"/>
        <v/>
      </c>
      <c r="I14" s="13" t="str">
        <f t="shared" si="5"/>
        <v>一般会計</v>
      </c>
      <c r="K14" s="13"/>
      <c r="L14" s="13"/>
      <c r="O14" s="13"/>
      <c r="P14" s="13"/>
      <c r="Q14" s="19"/>
      <c r="T14" s="13"/>
      <c r="U14" s="32" t="s">
        <v>528</v>
      </c>
      <c r="W14" s="32" t="s">
        <v>145</v>
      </c>
      <c r="Y14" s="32" t="s">
        <v>285</v>
      </c>
      <c r="Z14" s="32" t="s">
        <v>413</v>
      </c>
      <c r="AA14" s="76" t="s">
        <v>379</v>
      </c>
      <c r="AB14" s="76" t="s">
        <v>507</v>
      </c>
      <c r="AC14" s="31"/>
      <c r="AD14" s="31"/>
      <c r="AE14" s="31"/>
      <c r="AF14" s="30"/>
      <c r="AG14" s="67"/>
      <c r="AK14" s="42" t="str">
        <f t="shared" si="7"/>
        <v>M</v>
      </c>
    </row>
    <row r="15" spans="1:42" ht="13.5" customHeight="1" x14ac:dyDescent="0.15">
      <c r="A15" s="14" t="s">
        <v>90</v>
      </c>
      <c r="B15" s="15"/>
      <c r="C15" s="13" t="str">
        <f t="shared" si="9"/>
        <v/>
      </c>
      <c r="D15" s="13" t="str">
        <f t="shared" si="8"/>
        <v>沖縄振興</v>
      </c>
      <c r="F15" s="18" t="s">
        <v>114</v>
      </c>
      <c r="G15" s="17"/>
      <c r="H15" s="13" t="str">
        <f t="shared" si="1"/>
        <v/>
      </c>
      <c r="I15" s="13" t="str">
        <f t="shared" si="5"/>
        <v>一般会計</v>
      </c>
      <c r="K15" s="13"/>
      <c r="L15" s="13"/>
      <c r="O15" s="13"/>
      <c r="P15" s="13"/>
      <c r="Q15" s="19"/>
      <c r="T15" s="13"/>
      <c r="U15" s="32" t="s">
        <v>529</v>
      </c>
      <c r="W15" s="32" t="s">
        <v>146</v>
      </c>
      <c r="Y15" s="32" t="s">
        <v>286</v>
      </c>
      <c r="Z15" s="32" t="s">
        <v>414</v>
      </c>
      <c r="AA15" s="76" t="s">
        <v>380</v>
      </c>
      <c r="AB15" s="76" t="s">
        <v>508</v>
      </c>
      <c r="AC15" s="31"/>
      <c r="AD15" s="31"/>
      <c r="AE15" s="31"/>
      <c r="AF15" s="30"/>
      <c r="AG15" s="68"/>
      <c r="AK15" s="42" t="str">
        <f t="shared" si="7"/>
        <v>N</v>
      </c>
    </row>
    <row r="16" spans="1:42" ht="13.5" customHeight="1" x14ac:dyDescent="0.15">
      <c r="A16" s="14" t="s">
        <v>91</v>
      </c>
      <c r="B16" s="15"/>
      <c r="C16" s="13" t="str">
        <f t="shared" si="9"/>
        <v/>
      </c>
      <c r="D16" s="13" t="str">
        <f t="shared" si="8"/>
        <v>沖縄振興</v>
      </c>
      <c r="F16" s="18" t="s">
        <v>115</v>
      </c>
      <c r="G16" s="17"/>
      <c r="H16" s="13" t="str">
        <f t="shared" si="1"/>
        <v/>
      </c>
      <c r="I16" s="13" t="str">
        <f t="shared" si="5"/>
        <v>一般会計</v>
      </c>
      <c r="K16" s="13"/>
      <c r="L16" s="13"/>
      <c r="O16" s="13"/>
      <c r="P16" s="13"/>
      <c r="Q16" s="19"/>
      <c r="T16" s="13"/>
      <c r="U16" s="32" t="s">
        <v>530</v>
      </c>
      <c r="W16" s="32" t="s">
        <v>147</v>
      </c>
      <c r="Y16" s="32" t="s">
        <v>287</v>
      </c>
      <c r="Z16" s="32" t="s">
        <v>415</v>
      </c>
      <c r="AA16" s="76" t="s">
        <v>381</v>
      </c>
      <c r="AB16" s="76" t="s">
        <v>509</v>
      </c>
      <c r="AC16" s="31"/>
      <c r="AD16" s="31"/>
      <c r="AE16" s="31"/>
      <c r="AF16" s="30"/>
      <c r="AG16" s="68"/>
      <c r="AK16" s="42" t="str">
        <f t="shared" si="7"/>
        <v>O</v>
      </c>
    </row>
    <row r="17" spans="1:37" ht="13.5" customHeight="1" x14ac:dyDescent="0.15">
      <c r="A17" s="14" t="s">
        <v>92</v>
      </c>
      <c r="B17" s="15"/>
      <c r="C17" s="13" t="str">
        <f t="shared" si="9"/>
        <v/>
      </c>
      <c r="D17" s="13" t="str">
        <f t="shared" si="8"/>
        <v>沖縄振興</v>
      </c>
      <c r="F17" s="18" t="s">
        <v>116</v>
      </c>
      <c r="G17" s="17"/>
      <c r="H17" s="13" t="str">
        <f t="shared" si="1"/>
        <v/>
      </c>
      <c r="I17" s="13" t="str">
        <f t="shared" si="5"/>
        <v>一般会計</v>
      </c>
      <c r="K17" s="13"/>
      <c r="L17" s="13"/>
      <c r="O17" s="13"/>
      <c r="P17" s="13"/>
      <c r="Q17" s="19"/>
      <c r="T17" s="13"/>
      <c r="U17" s="32" t="s">
        <v>548</v>
      </c>
      <c r="W17" s="32" t="s">
        <v>148</v>
      </c>
      <c r="Y17" s="32" t="s">
        <v>288</v>
      </c>
      <c r="Z17" s="32" t="s">
        <v>416</v>
      </c>
      <c r="AA17" s="76" t="s">
        <v>382</v>
      </c>
      <c r="AB17" s="76" t="s">
        <v>510</v>
      </c>
      <c r="AC17" s="31"/>
      <c r="AD17" s="31"/>
      <c r="AE17" s="31"/>
      <c r="AF17" s="30"/>
      <c r="AG17" s="68"/>
      <c r="AK17" s="42" t="str">
        <f t="shared" si="7"/>
        <v>P</v>
      </c>
    </row>
    <row r="18" spans="1:37" ht="13.5" customHeight="1" x14ac:dyDescent="0.15">
      <c r="A18" s="14" t="s">
        <v>93</v>
      </c>
      <c r="B18" s="15"/>
      <c r="C18" s="13" t="str">
        <f t="shared" si="9"/>
        <v/>
      </c>
      <c r="D18" s="13" t="str">
        <f t="shared" si="8"/>
        <v>沖縄振興</v>
      </c>
      <c r="F18" s="18" t="s">
        <v>117</v>
      </c>
      <c r="G18" s="17"/>
      <c r="H18" s="13" t="str">
        <f t="shared" si="1"/>
        <v/>
      </c>
      <c r="I18" s="13" t="str">
        <f t="shared" si="5"/>
        <v>一般会計</v>
      </c>
      <c r="K18" s="13"/>
      <c r="L18" s="13"/>
      <c r="O18" s="13"/>
      <c r="P18" s="13"/>
      <c r="Q18" s="19"/>
      <c r="T18" s="13"/>
      <c r="U18" s="32" t="s">
        <v>531</v>
      </c>
      <c r="W18" s="32" t="s">
        <v>149</v>
      </c>
      <c r="Y18" s="32" t="s">
        <v>289</v>
      </c>
      <c r="Z18" s="32" t="s">
        <v>417</v>
      </c>
      <c r="AA18" s="76" t="s">
        <v>383</v>
      </c>
      <c r="AB18" s="76" t="s">
        <v>511</v>
      </c>
      <c r="AC18" s="31"/>
      <c r="AD18" s="31"/>
      <c r="AE18" s="31"/>
      <c r="AF18" s="30"/>
      <c r="AK18" s="42" t="str">
        <f t="shared" si="7"/>
        <v>Q</v>
      </c>
    </row>
    <row r="19" spans="1:37" ht="13.5" customHeight="1" x14ac:dyDescent="0.15">
      <c r="A19" s="14" t="s">
        <v>204</v>
      </c>
      <c r="B19" s="15"/>
      <c r="C19" s="13" t="str">
        <f t="shared" si="9"/>
        <v/>
      </c>
      <c r="D19" s="13" t="str">
        <f t="shared" si="8"/>
        <v>沖縄振興</v>
      </c>
      <c r="F19" s="18" t="s">
        <v>118</v>
      </c>
      <c r="G19" s="17"/>
      <c r="H19" s="13" t="str">
        <f t="shared" si="1"/>
        <v/>
      </c>
      <c r="I19" s="13" t="str">
        <f t="shared" si="5"/>
        <v>一般会計</v>
      </c>
      <c r="K19" s="13"/>
      <c r="L19" s="13"/>
      <c r="O19" s="13"/>
      <c r="P19" s="13"/>
      <c r="Q19" s="19"/>
      <c r="T19" s="13"/>
      <c r="U19" s="32" t="s">
        <v>532</v>
      </c>
      <c r="W19" s="32" t="s">
        <v>150</v>
      </c>
      <c r="Y19" s="32" t="s">
        <v>290</v>
      </c>
      <c r="Z19" s="32" t="s">
        <v>418</v>
      </c>
      <c r="AA19" s="76" t="s">
        <v>384</v>
      </c>
      <c r="AB19" s="76" t="s">
        <v>512</v>
      </c>
      <c r="AC19" s="31"/>
      <c r="AD19" s="31"/>
      <c r="AE19" s="31"/>
      <c r="AF19" s="30"/>
      <c r="AK19" s="42" t="str">
        <f t="shared" si="7"/>
        <v>R</v>
      </c>
    </row>
    <row r="20" spans="1:37" ht="13.5" customHeight="1" x14ac:dyDescent="0.15">
      <c r="A20" s="14" t="s">
        <v>205</v>
      </c>
      <c r="B20" s="15"/>
      <c r="C20" s="13" t="str">
        <f t="shared" si="9"/>
        <v/>
      </c>
      <c r="D20" s="13" t="str">
        <f t="shared" si="8"/>
        <v>沖縄振興</v>
      </c>
      <c r="F20" s="18" t="s">
        <v>203</v>
      </c>
      <c r="G20" s="17"/>
      <c r="H20" s="13" t="str">
        <f t="shared" si="1"/>
        <v/>
      </c>
      <c r="I20" s="13" t="str">
        <f t="shared" si="5"/>
        <v>一般会計</v>
      </c>
      <c r="K20" s="13"/>
      <c r="L20" s="13"/>
      <c r="O20" s="13"/>
      <c r="P20" s="13"/>
      <c r="Q20" s="19"/>
      <c r="T20" s="13"/>
      <c r="U20" s="32" t="s">
        <v>533</v>
      </c>
      <c r="W20" s="32" t="s">
        <v>151</v>
      </c>
      <c r="Y20" s="32" t="s">
        <v>291</v>
      </c>
      <c r="Z20" s="32" t="s">
        <v>419</v>
      </c>
      <c r="AA20" s="76" t="s">
        <v>385</v>
      </c>
      <c r="AB20" s="76" t="s">
        <v>513</v>
      </c>
      <c r="AC20" s="31"/>
      <c r="AD20" s="31"/>
      <c r="AE20" s="31"/>
      <c r="AF20" s="30"/>
      <c r="AK20" s="42" t="str">
        <f t="shared" si="7"/>
        <v>S</v>
      </c>
    </row>
    <row r="21" spans="1:37" ht="13.5" customHeight="1" x14ac:dyDescent="0.15">
      <c r="A21" s="14" t="s">
        <v>206</v>
      </c>
      <c r="B21" s="15"/>
      <c r="C21" s="13" t="str">
        <f t="shared" si="9"/>
        <v/>
      </c>
      <c r="D21" s="13" t="str">
        <f t="shared" si="8"/>
        <v>沖縄振興</v>
      </c>
      <c r="F21" s="18" t="s">
        <v>119</v>
      </c>
      <c r="G21" s="17"/>
      <c r="H21" s="13" t="str">
        <f t="shared" si="1"/>
        <v/>
      </c>
      <c r="I21" s="13" t="str">
        <f t="shared" si="5"/>
        <v>一般会計</v>
      </c>
      <c r="K21" s="13"/>
      <c r="L21" s="13"/>
      <c r="O21" s="13"/>
      <c r="P21" s="13"/>
      <c r="Q21" s="19"/>
      <c r="T21" s="13"/>
      <c r="U21" s="32" t="s">
        <v>534</v>
      </c>
      <c r="W21" s="32" t="s">
        <v>152</v>
      </c>
      <c r="Y21" s="32" t="s">
        <v>292</v>
      </c>
      <c r="Z21" s="32" t="s">
        <v>420</v>
      </c>
      <c r="AA21" s="76" t="s">
        <v>386</v>
      </c>
      <c r="AB21" s="76" t="s">
        <v>514</v>
      </c>
      <c r="AC21" s="31"/>
      <c r="AD21" s="31"/>
      <c r="AE21" s="31"/>
      <c r="AF21" s="30"/>
      <c r="AK21" s="42" t="str">
        <f t="shared" si="7"/>
        <v>T</v>
      </c>
    </row>
    <row r="22" spans="1:37" ht="13.5" customHeight="1" x14ac:dyDescent="0.15">
      <c r="A22" s="14" t="s">
        <v>207</v>
      </c>
      <c r="B22" s="15"/>
      <c r="C22" s="13" t="str">
        <f t="shared" si="9"/>
        <v/>
      </c>
      <c r="D22" s="13" t="str">
        <f>IF(C22="",D21,IF(D21&lt;&gt;"",CONCATENATE(D21,"、",C22),C22))</f>
        <v>沖縄振興</v>
      </c>
      <c r="F22" s="18" t="s">
        <v>120</v>
      </c>
      <c r="G22" s="17"/>
      <c r="H22" s="13" t="str">
        <f t="shared" si="1"/>
        <v/>
      </c>
      <c r="I22" s="13" t="str">
        <f t="shared" si="5"/>
        <v>一般会計</v>
      </c>
      <c r="K22" s="13"/>
      <c r="L22" s="13"/>
      <c r="O22" s="13"/>
      <c r="P22" s="13"/>
      <c r="Q22" s="19"/>
      <c r="T22" s="13"/>
      <c r="U22" s="32" t="s">
        <v>579</v>
      </c>
      <c r="W22" s="32" t="s">
        <v>153</v>
      </c>
      <c r="Y22" s="32" t="s">
        <v>293</v>
      </c>
      <c r="Z22" s="32" t="s">
        <v>421</v>
      </c>
      <c r="AA22" s="76" t="s">
        <v>387</v>
      </c>
      <c r="AB22" s="76" t="s">
        <v>515</v>
      </c>
      <c r="AC22" s="31"/>
      <c r="AD22" s="31"/>
      <c r="AE22" s="31"/>
      <c r="AF22" s="30"/>
      <c r="AK22" s="42" t="str">
        <f t="shared" si="7"/>
        <v>U</v>
      </c>
    </row>
    <row r="23" spans="1:37" ht="13.5" customHeight="1" x14ac:dyDescent="0.15">
      <c r="A23" s="74" t="s">
        <v>265</v>
      </c>
      <c r="B23" s="15"/>
      <c r="C23" s="13" t="str">
        <f t="shared" si="9"/>
        <v/>
      </c>
      <c r="D23" s="13" t="str">
        <f>IF(C23="",D22,IF(D22&lt;&gt;"",CONCATENATE(D22,"、",C23),C23))</f>
        <v>沖縄振興</v>
      </c>
      <c r="F23" s="18" t="s">
        <v>121</v>
      </c>
      <c r="G23" s="17"/>
      <c r="H23" s="13" t="str">
        <f t="shared" si="1"/>
        <v/>
      </c>
      <c r="I23" s="13" t="str">
        <f t="shared" si="5"/>
        <v>一般会計</v>
      </c>
      <c r="K23" s="13"/>
      <c r="L23" s="13"/>
      <c r="O23" s="13"/>
      <c r="P23" s="13"/>
      <c r="Q23" s="19"/>
      <c r="T23" s="13"/>
      <c r="U23" s="32" t="s">
        <v>535</v>
      </c>
      <c r="W23" s="32" t="s">
        <v>154</v>
      </c>
      <c r="Y23" s="32" t="s">
        <v>294</v>
      </c>
      <c r="Z23" s="32" t="s">
        <v>422</v>
      </c>
      <c r="AA23" s="76" t="s">
        <v>388</v>
      </c>
      <c r="AB23" s="76" t="s">
        <v>516</v>
      </c>
      <c r="AC23" s="31"/>
      <c r="AD23" s="31"/>
      <c r="AE23" s="31"/>
      <c r="AF23" s="30"/>
      <c r="AK23" s="42" t="str">
        <f t="shared" si="7"/>
        <v>V</v>
      </c>
    </row>
    <row r="24" spans="1:37" ht="13.5" customHeight="1" x14ac:dyDescent="0.15">
      <c r="A24" s="86"/>
      <c r="B24" s="72"/>
      <c r="F24" s="18" t="s">
        <v>268</v>
      </c>
      <c r="G24" s="17"/>
      <c r="H24" s="13" t="str">
        <f t="shared" si="1"/>
        <v/>
      </c>
      <c r="I24" s="13" t="str">
        <f t="shared" si="5"/>
        <v>一般会計</v>
      </c>
      <c r="K24" s="13"/>
      <c r="L24" s="13"/>
      <c r="O24" s="13"/>
      <c r="P24" s="13"/>
      <c r="Q24" s="19"/>
      <c r="T24" s="13"/>
      <c r="U24" s="32" t="s">
        <v>536</v>
      </c>
      <c r="W24" s="32" t="s">
        <v>155</v>
      </c>
      <c r="Y24" s="32" t="s">
        <v>295</v>
      </c>
      <c r="Z24" s="32" t="s">
        <v>423</v>
      </c>
      <c r="AA24" s="76" t="s">
        <v>389</v>
      </c>
      <c r="AB24" s="76" t="s">
        <v>517</v>
      </c>
      <c r="AC24" s="31"/>
      <c r="AD24" s="31"/>
      <c r="AE24" s="31"/>
      <c r="AF24" s="30"/>
      <c r="AK24" s="42" t="str">
        <f>CHAR(CODE(AK23)+1)</f>
        <v>W</v>
      </c>
    </row>
    <row r="25" spans="1:37" ht="13.5" customHeight="1" x14ac:dyDescent="0.15">
      <c r="A25" s="73"/>
      <c r="B25" s="72"/>
      <c r="F25" s="18" t="s">
        <v>122</v>
      </c>
      <c r="G25" s="17"/>
      <c r="H25" s="13" t="str">
        <f t="shared" si="1"/>
        <v/>
      </c>
      <c r="I25" s="13" t="str">
        <f t="shared" si="5"/>
        <v>一般会計</v>
      </c>
      <c r="K25" s="13"/>
      <c r="L25" s="13"/>
      <c r="O25" s="13"/>
      <c r="P25" s="13"/>
      <c r="Q25" s="19"/>
      <c r="T25" s="13"/>
      <c r="U25" s="32" t="s">
        <v>537</v>
      </c>
      <c r="W25" s="65"/>
      <c r="Y25" s="32" t="s">
        <v>296</v>
      </c>
      <c r="Z25" s="32" t="s">
        <v>424</v>
      </c>
      <c r="AA25" s="76" t="s">
        <v>390</v>
      </c>
      <c r="AB25" s="76" t="s">
        <v>518</v>
      </c>
      <c r="AC25" s="31"/>
      <c r="AD25" s="31"/>
      <c r="AE25" s="31"/>
      <c r="AF25" s="30"/>
      <c r="AK25" s="42" t="str">
        <f t="shared" si="7"/>
        <v>X</v>
      </c>
    </row>
    <row r="26" spans="1:37" ht="13.5" customHeight="1" x14ac:dyDescent="0.15">
      <c r="A26" s="73"/>
      <c r="B26" s="72"/>
      <c r="F26" s="18" t="s">
        <v>123</v>
      </c>
      <c r="G26" s="17"/>
      <c r="H26" s="13" t="str">
        <f t="shared" si="1"/>
        <v/>
      </c>
      <c r="I26" s="13" t="str">
        <f t="shared" si="5"/>
        <v>一般会計</v>
      </c>
      <c r="K26" s="13"/>
      <c r="L26" s="13"/>
      <c r="O26" s="13"/>
      <c r="P26" s="13"/>
      <c r="Q26" s="19"/>
      <c r="T26" s="13"/>
      <c r="U26" s="32" t="s">
        <v>538</v>
      </c>
      <c r="Y26" s="32" t="s">
        <v>297</v>
      </c>
      <c r="Z26" s="32" t="s">
        <v>425</v>
      </c>
      <c r="AA26" s="76" t="s">
        <v>391</v>
      </c>
      <c r="AB26" s="76" t="s">
        <v>519</v>
      </c>
      <c r="AC26" s="31"/>
      <c r="AD26" s="31"/>
      <c r="AE26" s="31"/>
      <c r="AF26" s="30"/>
      <c r="AK26" s="42" t="str">
        <f t="shared" si="7"/>
        <v>Y</v>
      </c>
    </row>
    <row r="27" spans="1:37" ht="13.5" customHeight="1" x14ac:dyDescent="0.15">
      <c r="A27" s="13" t="str">
        <f>IF(D23="", "-", D23)</f>
        <v>沖縄振興</v>
      </c>
      <c r="B27" s="13"/>
      <c r="F27" s="18" t="s">
        <v>124</v>
      </c>
      <c r="G27" s="17"/>
      <c r="H27" s="13" t="str">
        <f t="shared" si="1"/>
        <v/>
      </c>
      <c r="I27" s="13" t="str">
        <f t="shared" si="5"/>
        <v>一般会計</v>
      </c>
      <c r="K27" s="13"/>
      <c r="L27" s="13"/>
      <c r="O27" s="13"/>
      <c r="P27" s="13"/>
      <c r="Q27" s="19"/>
      <c r="T27" s="13"/>
      <c r="U27" s="32" t="s">
        <v>539</v>
      </c>
      <c r="Y27" s="32" t="s">
        <v>298</v>
      </c>
      <c r="Z27" s="32" t="s">
        <v>426</v>
      </c>
      <c r="AA27" s="76" t="s">
        <v>392</v>
      </c>
      <c r="AB27" s="76" t="s">
        <v>520</v>
      </c>
      <c r="AC27" s="31"/>
      <c r="AD27" s="31"/>
      <c r="AE27" s="31"/>
      <c r="AF27" s="30"/>
      <c r="AK27" s="42"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540</v>
      </c>
      <c r="Y28" s="32" t="s">
        <v>299</v>
      </c>
      <c r="Z28" s="32" t="s">
        <v>427</v>
      </c>
      <c r="AA28" s="76" t="s">
        <v>393</v>
      </c>
      <c r="AB28" s="76" t="s">
        <v>521</v>
      </c>
      <c r="AC28" s="31"/>
      <c r="AD28" s="31"/>
      <c r="AE28" s="31"/>
      <c r="AF28" s="30"/>
      <c r="AK28" s="42" t="s">
        <v>184</v>
      </c>
    </row>
    <row r="29" spans="1:37" ht="13.5" customHeight="1" x14ac:dyDescent="0.15">
      <c r="A29" s="13"/>
      <c r="B29" s="13"/>
      <c r="F29" s="18" t="s">
        <v>195</v>
      </c>
      <c r="G29" s="17"/>
      <c r="H29" s="13" t="str">
        <f t="shared" si="1"/>
        <v/>
      </c>
      <c r="I29" s="13" t="str">
        <f t="shared" si="5"/>
        <v>一般会計</v>
      </c>
      <c r="K29" s="13"/>
      <c r="L29" s="13"/>
      <c r="O29" s="13"/>
      <c r="P29" s="13"/>
      <c r="Q29" s="19"/>
      <c r="T29" s="13"/>
      <c r="U29" s="32" t="s">
        <v>541</v>
      </c>
      <c r="Y29" s="32" t="s">
        <v>300</v>
      </c>
      <c r="Z29" s="32" t="s">
        <v>428</v>
      </c>
      <c r="AA29" s="76" t="s">
        <v>394</v>
      </c>
      <c r="AB29" s="76" t="s">
        <v>522</v>
      </c>
      <c r="AC29" s="31"/>
      <c r="AD29" s="31"/>
      <c r="AE29" s="31"/>
      <c r="AF29" s="30"/>
      <c r="AK29" s="42" t="str">
        <f t="shared" si="7"/>
        <v>b</v>
      </c>
    </row>
    <row r="30" spans="1:37" ht="13.5" customHeight="1" x14ac:dyDescent="0.15">
      <c r="A30" s="13"/>
      <c r="B30" s="13"/>
      <c r="F30" s="18" t="s">
        <v>196</v>
      </c>
      <c r="G30" s="17"/>
      <c r="H30" s="13" t="str">
        <f t="shared" si="1"/>
        <v/>
      </c>
      <c r="I30" s="13" t="str">
        <f t="shared" si="5"/>
        <v>一般会計</v>
      </c>
      <c r="K30" s="13"/>
      <c r="L30" s="13"/>
      <c r="O30" s="13"/>
      <c r="P30" s="13"/>
      <c r="Q30" s="19"/>
      <c r="T30" s="13"/>
      <c r="U30" s="32" t="s">
        <v>542</v>
      </c>
      <c r="Y30" s="32" t="s">
        <v>301</v>
      </c>
      <c r="Z30" s="32" t="s">
        <v>429</v>
      </c>
      <c r="AA30" s="76" t="s">
        <v>395</v>
      </c>
      <c r="AB30" s="76" t="s">
        <v>523</v>
      </c>
      <c r="AC30" s="31"/>
      <c r="AD30" s="31"/>
      <c r="AE30" s="31"/>
      <c r="AF30" s="30"/>
      <c r="AK30" s="42" t="str">
        <f t="shared" si="7"/>
        <v>c</v>
      </c>
    </row>
    <row r="31" spans="1:37" ht="13.5" customHeight="1" x14ac:dyDescent="0.15">
      <c r="A31" s="13"/>
      <c r="B31" s="13"/>
      <c r="F31" s="18" t="s">
        <v>197</v>
      </c>
      <c r="G31" s="17"/>
      <c r="H31" s="13" t="str">
        <f t="shared" si="1"/>
        <v/>
      </c>
      <c r="I31" s="13" t="str">
        <f t="shared" si="5"/>
        <v>一般会計</v>
      </c>
      <c r="K31" s="13"/>
      <c r="L31" s="13"/>
      <c r="O31" s="13"/>
      <c r="P31" s="13"/>
      <c r="Q31" s="19"/>
      <c r="T31" s="13"/>
      <c r="U31" s="32" t="s">
        <v>543</v>
      </c>
      <c r="Y31" s="32" t="s">
        <v>302</v>
      </c>
      <c r="Z31" s="32" t="s">
        <v>430</v>
      </c>
      <c r="AA31" s="76" t="s">
        <v>396</v>
      </c>
      <c r="AB31" s="76" t="s">
        <v>524</v>
      </c>
      <c r="AC31" s="31"/>
      <c r="AD31" s="31"/>
      <c r="AE31" s="31"/>
      <c r="AF31" s="30"/>
      <c r="AK31" s="42" t="str">
        <f t="shared" si="7"/>
        <v>d</v>
      </c>
    </row>
    <row r="32" spans="1:37" ht="13.5" customHeight="1" x14ac:dyDescent="0.15">
      <c r="A32" s="13"/>
      <c r="B32" s="13"/>
      <c r="F32" s="18" t="s">
        <v>198</v>
      </c>
      <c r="G32" s="17"/>
      <c r="H32" s="13" t="str">
        <f t="shared" si="1"/>
        <v/>
      </c>
      <c r="I32" s="13" t="str">
        <f t="shared" si="5"/>
        <v>一般会計</v>
      </c>
      <c r="K32" s="13"/>
      <c r="L32" s="13"/>
      <c r="O32" s="13"/>
      <c r="P32" s="13"/>
      <c r="Q32" s="19"/>
      <c r="T32" s="13"/>
      <c r="U32" s="32" t="s">
        <v>544</v>
      </c>
      <c r="Y32" s="32" t="s">
        <v>303</v>
      </c>
      <c r="Z32" s="32" t="s">
        <v>431</v>
      </c>
      <c r="AA32" s="76" t="s">
        <v>63</v>
      </c>
      <c r="AB32" s="76" t="s">
        <v>63</v>
      </c>
      <c r="AC32" s="31"/>
      <c r="AD32" s="31"/>
      <c r="AE32" s="31"/>
      <c r="AF32" s="30"/>
      <c r="AK32" s="42" t="str">
        <f t="shared" si="7"/>
        <v>e</v>
      </c>
    </row>
    <row r="33" spans="1:37" ht="13.5" customHeight="1" x14ac:dyDescent="0.15">
      <c r="A33" s="13"/>
      <c r="B33" s="13"/>
      <c r="F33" s="18" t="s">
        <v>199</v>
      </c>
      <c r="G33" s="17"/>
      <c r="H33" s="13" t="str">
        <f t="shared" si="1"/>
        <v/>
      </c>
      <c r="I33" s="13" t="str">
        <f t="shared" si="5"/>
        <v>一般会計</v>
      </c>
      <c r="K33" s="13"/>
      <c r="L33" s="13"/>
      <c r="O33" s="13"/>
      <c r="P33" s="13"/>
      <c r="Q33" s="19"/>
      <c r="T33" s="13"/>
      <c r="U33" s="32" t="s">
        <v>545</v>
      </c>
      <c r="Y33" s="32" t="s">
        <v>304</v>
      </c>
      <c r="Z33" s="32" t="s">
        <v>432</v>
      </c>
      <c r="AA33" s="65"/>
      <c r="AB33" s="31"/>
      <c r="AC33" s="31"/>
      <c r="AD33" s="31"/>
      <c r="AE33" s="31"/>
      <c r="AF33" s="30"/>
      <c r="AK33" s="42" t="str">
        <f t="shared" si="7"/>
        <v>f</v>
      </c>
    </row>
    <row r="34" spans="1:37" ht="13.5" customHeight="1" x14ac:dyDescent="0.15">
      <c r="A34" s="13"/>
      <c r="B34" s="13"/>
      <c r="F34" s="18" t="s">
        <v>200</v>
      </c>
      <c r="G34" s="17"/>
      <c r="H34" s="13" t="str">
        <f t="shared" si="1"/>
        <v/>
      </c>
      <c r="I34" s="13" t="str">
        <f t="shared" si="5"/>
        <v>一般会計</v>
      </c>
      <c r="K34" s="13"/>
      <c r="L34" s="13"/>
      <c r="O34" s="13"/>
      <c r="P34" s="13"/>
      <c r="Q34" s="19"/>
      <c r="T34" s="13"/>
      <c r="U34" s="32" t="s">
        <v>546</v>
      </c>
      <c r="Y34" s="32" t="s">
        <v>305</v>
      </c>
      <c r="Z34" s="32" t="s">
        <v>433</v>
      </c>
      <c r="AB34" s="31"/>
      <c r="AC34" s="31"/>
      <c r="AD34" s="31"/>
      <c r="AE34" s="31"/>
      <c r="AF34" s="30"/>
      <c r="AK34" s="42" t="str">
        <f t="shared" si="7"/>
        <v>g</v>
      </c>
    </row>
    <row r="35" spans="1:37" ht="13.5" customHeight="1" x14ac:dyDescent="0.15">
      <c r="A35" s="13"/>
      <c r="B35" s="13"/>
      <c r="F35" s="18" t="s">
        <v>201</v>
      </c>
      <c r="G35" s="17"/>
      <c r="H35" s="13" t="str">
        <f t="shared" si="1"/>
        <v/>
      </c>
      <c r="I35" s="13" t="str">
        <f t="shared" si="5"/>
        <v>一般会計</v>
      </c>
      <c r="K35" s="13"/>
      <c r="L35" s="13"/>
      <c r="O35" s="13"/>
      <c r="P35" s="13"/>
      <c r="Q35" s="19"/>
      <c r="T35" s="13"/>
      <c r="U35" s="32" t="s">
        <v>547</v>
      </c>
      <c r="Y35" s="32" t="s">
        <v>306</v>
      </c>
      <c r="Z35" s="32" t="s">
        <v>434</v>
      </c>
      <c r="AC35" s="31"/>
      <c r="AF35" s="30"/>
      <c r="AK35" s="42" t="str">
        <f t="shared" si="7"/>
        <v>h</v>
      </c>
    </row>
    <row r="36" spans="1:37" ht="13.5" customHeight="1" x14ac:dyDescent="0.15">
      <c r="A36" s="13"/>
      <c r="B36" s="13"/>
      <c r="F36" s="18" t="s">
        <v>202</v>
      </c>
      <c r="G36" s="17"/>
      <c r="H36" s="13" t="str">
        <f t="shared" si="1"/>
        <v/>
      </c>
      <c r="I36" s="13" t="str">
        <f t="shared" si="5"/>
        <v>一般会計</v>
      </c>
      <c r="K36" s="13"/>
      <c r="L36" s="13"/>
      <c r="O36" s="13"/>
      <c r="P36" s="13"/>
      <c r="Q36" s="19"/>
      <c r="T36" s="13"/>
      <c r="Y36" s="32" t="s">
        <v>307</v>
      </c>
      <c r="Z36" s="32" t="s">
        <v>435</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308</v>
      </c>
      <c r="Z37" s="32" t="s">
        <v>436</v>
      </c>
      <c r="AF37" s="30"/>
      <c r="AK37" s="42" t="str">
        <f t="shared" si="7"/>
        <v>j</v>
      </c>
    </row>
    <row r="38" spans="1:37" x14ac:dyDescent="0.15">
      <c r="A38" s="13"/>
      <c r="B38" s="13"/>
      <c r="F38" s="13"/>
      <c r="G38" s="19"/>
      <c r="K38" s="13"/>
      <c r="L38" s="13"/>
      <c r="O38" s="13"/>
      <c r="P38" s="13"/>
      <c r="Q38" s="19"/>
      <c r="T38" s="13"/>
      <c r="Y38" s="32" t="s">
        <v>309</v>
      </c>
      <c r="Z38" s="32" t="s">
        <v>437</v>
      </c>
      <c r="AF38" s="30"/>
      <c r="AK38" s="42" t="str">
        <f t="shared" si="7"/>
        <v>k</v>
      </c>
    </row>
    <row r="39" spans="1:37" x14ac:dyDescent="0.15">
      <c r="A39" s="13"/>
      <c r="B39" s="13"/>
      <c r="F39" s="13" t="str">
        <f>I37</f>
        <v>一般会計</v>
      </c>
      <c r="G39" s="19"/>
      <c r="K39" s="13"/>
      <c r="L39" s="13"/>
      <c r="O39" s="13"/>
      <c r="P39" s="13"/>
      <c r="Q39" s="19"/>
      <c r="T39" s="13"/>
      <c r="U39" s="32" t="s">
        <v>549</v>
      </c>
      <c r="Y39" s="32" t="s">
        <v>310</v>
      </c>
      <c r="Z39" s="32" t="s">
        <v>438</v>
      </c>
      <c r="AF39" s="30"/>
      <c r="AK39" s="42" t="str">
        <f t="shared" si="7"/>
        <v>l</v>
      </c>
    </row>
    <row r="40" spans="1:37" x14ac:dyDescent="0.15">
      <c r="A40" s="13"/>
      <c r="B40" s="13"/>
      <c r="F40" s="13"/>
      <c r="G40" s="19"/>
      <c r="K40" s="13"/>
      <c r="L40" s="13"/>
      <c r="O40" s="13"/>
      <c r="P40" s="13"/>
      <c r="Q40" s="19"/>
      <c r="T40" s="13"/>
      <c r="U40" s="32"/>
      <c r="Y40" s="32" t="s">
        <v>311</v>
      </c>
      <c r="Z40" s="32" t="s">
        <v>439</v>
      </c>
      <c r="AF40" s="30"/>
      <c r="AK40" s="42" t="str">
        <f t="shared" si="7"/>
        <v>m</v>
      </c>
    </row>
    <row r="41" spans="1:37" x14ac:dyDescent="0.15">
      <c r="A41" s="13"/>
      <c r="B41" s="13"/>
      <c r="F41" s="13"/>
      <c r="G41" s="19"/>
      <c r="K41" s="13"/>
      <c r="L41" s="13"/>
      <c r="O41" s="13"/>
      <c r="P41" s="13"/>
      <c r="Q41" s="19"/>
      <c r="T41" s="13"/>
      <c r="U41" s="32" t="s">
        <v>251</v>
      </c>
      <c r="Y41" s="32" t="s">
        <v>312</v>
      </c>
      <c r="Z41" s="32" t="s">
        <v>440</v>
      </c>
      <c r="AF41" s="30"/>
      <c r="AK41" s="42" t="str">
        <f t="shared" si="7"/>
        <v>n</v>
      </c>
    </row>
    <row r="42" spans="1:37" x14ac:dyDescent="0.15">
      <c r="A42" s="13"/>
      <c r="B42" s="13"/>
      <c r="F42" s="13"/>
      <c r="G42" s="19"/>
      <c r="K42" s="13"/>
      <c r="L42" s="13"/>
      <c r="O42" s="13"/>
      <c r="P42" s="13"/>
      <c r="Q42" s="19"/>
      <c r="T42" s="13"/>
      <c r="U42" s="32" t="s">
        <v>261</v>
      </c>
      <c r="Y42" s="32" t="s">
        <v>313</v>
      </c>
      <c r="Z42" s="32" t="s">
        <v>441</v>
      </c>
      <c r="AF42" s="30"/>
      <c r="AK42" s="42" t="str">
        <f t="shared" si="7"/>
        <v>o</v>
      </c>
    </row>
    <row r="43" spans="1:37" x14ac:dyDescent="0.15">
      <c r="A43" s="13"/>
      <c r="B43" s="13"/>
      <c r="F43" s="13"/>
      <c r="G43" s="19"/>
      <c r="K43" s="13"/>
      <c r="L43" s="13"/>
      <c r="O43" s="13"/>
      <c r="P43" s="13"/>
      <c r="Q43" s="19"/>
      <c r="T43" s="13"/>
      <c r="Y43" s="32" t="s">
        <v>314</v>
      </c>
      <c r="Z43" s="32" t="s">
        <v>442</v>
      </c>
      <c r="AF43" s="30"/>
      <c r="AK43" s="42" t="str">
        <f t="shared" si="7"/>
        <v>p</v>
      </c>
    </row>
    <row r="44" spans="1:37" x14ac:dyDescent="0.15">
      <c r="A44" s="13"/>
      <c r="B44" s="13"/>
      <c r="F44" s="13"/>
      <c r="G44" s="19"/>
      <c r="K44" s="13"/>
      <c r="L44" s="13"/>
      <c r="O44" s="13"/>
      <c r="P44" s="13"/>
      <c r="Q44" s="19"/>
      <c r="T44" s="13"/>
      <c r="Y44" s="32" t="s">
        <v>315</v>
      </c>
      <c r="Z44" s="32" t="s">
        <v>443</v>
      </c>
      <c r="AF44" s="30"/>
      <c r="AK44" s="42" t="str">
        <f t="shared" si="7"/>
        <v>q</v>
      </c>
    </row>
    <row r="45" spans="1:37" x14ac:dyDescent="0.15">
      <c r="A45" s="13"/>
      <c r="B45" s="13"/>
      <c r="F45" s="13"/>
      <c r="G45" s="19"/>
      <c r="K45" s="13"/>
      <c r="L45" s="13"/>
      <c r="O45" s="13"/>
      <c r="P45" s="13"/>
      <c r="Q45" s="19"/>
      <c r="T45" s="13"/>
      <c r="U45" s="29" t="s">
        <v>157</v>
      </c>
      <c r="Y45" s="32" t="s">
        <v>316</v>
      </c>
      <c r="Z45" s="32" t="s">
        <v>444</v>
      </c>
      <c r="AF45" s="30"/>
      <c r="AK45" s="42" t="str">
        <f t="shared" si="7"/>
        <v>r</v>
      </c>
    </row>
    <row r="46" spans="1:37" x14ac:dyDescent="0.15">
      <c r="A46" s="13"/>
      <c r="B46" s="13"/>
      <c r="F46" s="13"/>
      <c r="G46" s="19"/>
      <c r="K46" s="13"/>
      <c r="L46" s="13"/>
      <c r="O46" s="13"/>
      <c r="P46" s="13"/>
      <c r="Q46" s="19"/>
      <c r="T46" s="13"/>
      <c r="U46" s="83" t="s">
        <v>578</v>
      </c>
      <c r="Y46" s="32" t="s">
        <v>317</v>
      </c>
      <c r="Z46" s="32" t="s">
        <v>445</v>
      </c>
      <c r="AF46" s="30"/>
      <c r="AK46" s="42" t="str">
        <f t="shared" si="7"/>
        <v>s</v>
      </c>
    </row>
    <row r="47" spans="1:37" x14ac:dyDescent="0.15">
      <c r="A47" s="13"/>
      <c r="B47" s="13"/>
      <c r="F47" s="13"/>
      <c r="G47" s="19"/>
      <c r="K47" s="13"/>
      <c r="L47" s="13"/>
      <c r="O47" s="13"/>
      <c r="P47" s="13"/>
      <c r="Q47" s="19"/>
      <c r="T47" s="13"/>
      <c r="Y47" s="32" t="s">
        <v>318</v>
      </c>
      <c r="Z47" s="32" t="s">
        <v>446</v>
      </c>
      <c r="AF47" s="30"/>
      <c r="AK47" s="42" t="str">
        <f t="shared" si="7"/>
        <v>t</v>
      </c>
    </row>
    <row r="48" spans="1:37" x14ac:dyDescent="0.15">
      <c r="A48" s="13"/>
      <c r="B48" s="13"/>
      <c r="F48" s="13"/>
      <c r="G48" s="19"/>
      <c r="K48" s="13"/>
      <c r="L48" s="13"/>
      <c r="O48" s="13"/>
      <c r="P48" s="13"/>
      <c r="Q48" s="19"/>
      <c r="T48" s="13"/>
      <c r="U48" s="83">
        <v>2021</v>
      </c>
      <c r="Y48" s="32" t="s">
        <v>319</v>
      </c>
      <c r="Z48" s="32" t="s">
        <v>447</v>
      </c>
      <c r="AF48" s="30"/>
      <c r="AK48" s="42" t="str">
        <f t="shared" si="7"/>
        <v>u</v>
      </c>
    </row>
    <row r="49" spans="1:37" x14ac:dyDescent="0.15">
      <c r="A49" s="13"/>
      <c r="B49" s="13"/>
      <c r="F49" s="13"/>
      <c r="G49" s="19"/>
      <c r="K49" s="13"/>
      <c r="L49" s="13"/>
      <c r="O49" s="13"/>
      <c r="P49" s="13"/>
      <c r="Q49" s="19"/>
      <c r="T49" s="13"/>
      <c r="U49" s="83">
        <v>2022</v>
      </c>
      <c r="Y49" s="32" t="s">
        <v>320</v>
      </c>
      <c r="Z49" s="32" t="s">
        <v>448</v>
      </c>
      <c r="AF49" s="30"/>
      <c r="AK49" s="42" t="str">
        <f t="shared" si="7"/>
        <v>v</v>
      </c>
    </row>
    <row r="50" spans="1:37" x14ac:dyDescent="0.15">
      <c r="A50" s="13"/>
      <c r="B50" s="13"/>
      <c r="F50" s="13"/>
      <c r="G50" s="19"/>
      <c r="K50" s="13"/>
      <c r="L50" s="13"/>
      <c r="O50" s="13"/>
      <c r="P50" s="13"/>
      <c r="Q50" s="19"/>
      <c r="T50" s="13"/>
      <c r="U50" s="83">
        <v>2023</v>
      </c>
      <c r="Y50" s="32" t="s">
        <v>321</v>
      </c>
      <c r="Z50" s="32" t="s">
        <v>449</v>
      </c>
      <c r="AF50" s="30"/>
    </row>
    <row r="51" spans="1:37" x14ac:dyDescent="0.15">
      <c r="A51" s="13"/>
      <c r="B51" s="13"/>
      <c r="F51" s="13"/>
      <c r="G51" s="19"/>
      <c r="K51" s="13"/>
      <c r="L51" s="13"/>
      <c r="O51" s="13"/>
      <c r="P51" s="13"/>
      <c r="Q51" s="19"/>
      <c r="T51" s="13"/>
      <c r="U51" s="83">
        <v>2024</v>
      </c>
      <c r="Y51" s="32" t="s">
        <v>322</v>
      </c>
      <c r="Z51" s="32" t="s">
        <v>450</v>
      </c>
      <c r="AF51" s="30"/>
    </row>
    <row r="52" spans="1:37" x14ac:dyDescent="0.15">
      <c r="A52" s="13"/>
      <c r="B52" s="13"/>
      <c r="F52" s="13"/>
      <c r="G52" s="19"/>
      <c r="K52" s="13"/>
      <c r="L52" s="13"/>
      <c r="O52" s="13"/>
      <c r="P52" s="13"/>
      <c r="Q52" s="19"/>
      <c r="T52" s="13"/>
      <c r="U52" s="83">
        <v>2025</v>
      </c>
      <c r="Y52" s="32" t="s">
        <v>323</v>
      </c>
      <c r="Z52" s="32" t="s">
        <v>451</v>
      </c>
      <c r="AF52" s="30"/>
    </row>
    <row r="53" spans="1:37" x14ac:dyDescent="0.15">
      <c r="A53" s="13"/>
      <c r="B53" s="13"/>
      <c r="F53" s="13"/>
      <c r="G53" s="19"/>
      <c r="K53" s="13"/>
      <c r="L53" s="13"/>
      <c r="O53" s="13"/>
      <c r="P53" s="13"/>
      <c r="Q53" s="19"/>
      <c r="T53" s="13"/>
      <c r="U53" s="83">
        <v>2026</v>
      </c>
      <c r="Y53" s="32" t="s">
        <v>324</v>
      </c>
      <c r="Z53" s="32" t="s">
        <v>452</v>
      </c>
      <c r="AF53" s="30"/>
    </row>
    <row r="54" spans="1:37" x14ac:dyDescent="0.15">
      <c r="A54" s="13"/>
      <c r="B54" s="13"/>
      <c r="F54" s="13"/>
      <c r="G54" s="19"/>
      <c r="K54" s="13"/>
      <c r="L54" s="13"/>
      <c r="O54" s="13"/>
      <c r="P54" s="20"/>
      <c r="Q54" s="19"/>
      <c r="T54" s="13"/>
      <c r="Y54" s="32" t="s">
        <v>325</v>
      </c>
      <c r="Z54" s="32" t="s">
        <v>453</v>
      </c>
      <c r="AF54" s="30"/>
    </row>
    <row r="55" spans="1:37" x14ac:dyDescent="0.15">
      <c r="A55" s="13"/>
      <c r="B55" s="13"/>
      <c r="F55" s="13"/>
      <c r="G55" s="19"/>
      <c r="K55" s="13"/>
      <c r="L55" s="13"/>
      <c r="O55" s="13"/>
      <c r="P55" s="13"/>
      <c r="Q55" s="19"/>
      <c r="T55" s="13"/>
      <c r="Y55" s="32" t="s">
        <v>326</v>
      </c>
      <c r="Z55" s="32" t="s">
        <v>454</v>
      </c>
      <c r="AF55" s="30"/>
    </row>
    <row r="56" spans="1:37" x14ac:dyDescent="0.15">
      <c r="A56" s="13"/>
      <c r="B56" s="13"/>
      <c r="F56" s="13"/>
      <c r="G56" s="19"/>
      <c r="K56" s="13"/>
      <c r="L56" s="13"/>
      <c r="O56" s="13"/>
      <c r="P56" s="13"/>
      <c r="Q56" s="19"/>
      <c r="T56" s="13"/>
      <c r="U56" s="83">
        <v>20</v>
      </c>
      <c r="Y56" s="32" t="s">
        <v>327</v>
      </c>
      <c r="Z56" s="32" t="s">
        <v>455</v>
      </c>
      <c r="AF56" s="30"/>
    </row>
    <row r="57" spans="1:37" x14ac:dyDescent="0.15">
      <c r="A57" s="13"/>
      <c r="B57" s="13"/>
      <c r="F57" s="13"/>
      <c r="G57" s="19"/>
      <c r="K57" s="13"/>
      <c r="L57" s="13"/>
      <c r="O57" s="13"/>
      <c r="P57" s="13"/>
      <c r="Q57" s="19"/>
      <c r="T57" s="13"/>
      <c r="U57" s="32" t="s">
        <v>525</v>
      </c>
      <c r="Y57" s="32" t="s">
        <v>328</v>
      </c>
      <c r="Z57" s="32" t="s">
        <v>456</v>
      </c>
      <c r="AF57" s="30"/>
    </row>
    <row r="58" spans="1:37" x14ac:dyDescent="0.15">
      <c r="A58" s="13"/>
      <c r="B58" s="13"/>
      <c r="F58" s="13"/>
      <c r="G58" s="19"/>
      <c r="K58" s="13"/>
      <c r="L58" s="13"/>
      <c r="O58" s="13"/>
      <c r="P58" s="13"/>
      <c r="Q58" s="19"/>
      <c r="T58" s="13"/>
      <c r="U58" s="32" t="s">
        <v>526</v>
      </c>
      <c r="Y58" s="32" t="s">
        <v>329</v>
      </c>
      <c r="Z58" s="32" t="s">
        <v>457</v>
      </c>
      <c r="AF58" s="30"/>
    </row>
    <row r="59" spans="1:37" x14ac:dyDescent="0.15">
      <c r="A59" s="13"/>
      <c r="B59" s="13"/>
      <c r="F59" s="13"/>
      <c r="G59" s="19"/>
      <c r="K59" s="13"/>
      <c r="L59" s="13"/>
      <c r="O59" s="13"/>
      <c r="P59" s="13"/>
      <c r="Q59" s="19"/>
      <c r="T59" s="13"/>
      <c r="Y59" s="32" t="s">
        <v>330</v>
      </c>
      <c r="Z59" s="32" t="s">
        <v>458</v>
      </c>
      <c r="AF59" s="30"/>
    </row>
    <row r="60" spans="1:37" x14ac:dyDescent="0.15">
      <c r="A60" s="13"/>
      <c r="B60" s="13"/>
      <c r="F60" s="13"/>
      <c r="G60" s="19"/>
      <c r="K60" s="13"/>
      <c r="L60" s="13"/>
      <c r="O60" s="13"/>
      <c r="P60" s="13"/>
      <c r="Q60" s="19"/>
      <c r="T60" s="13"/>
      <c r="Y60" s="32" t="s">
        <v>331</v>
      </c>
      <c r="Z60" s="32" t="s">
        <v>459</v>
      </c>
      <c r="AF60" s="30"/>
    </row>
    <row r="61" spans="1:37" x14ac:dyDescent="0.15">
      <c r="A61" s="13"/>
      <c r="B61" s="13"/>
      <c r="F61" s="13"/>
      <c r="G61" s="19"/>
      <c r="K61" s="13"/>
      <c r="L61" s="13"/>
      <c r="O61" s="13"/>
      <c r="P61" s="13"/>
      <c r="Q61" s="19"/>
      <c r="T61" s="13"/>
      <c r="Y61" s="32" t="s">
        <v>332</v>
      </c>
      <c r="Z61" s="32" t="s">
        <v>460</v>
      </c>
      <c r="AF61" s="30"/>
    </row>
    <row r="62" spans="1:37" x14ac:dyDescent="0.15">
      <c r="A62" s="13"/>
      <c r="B62" s="13"/>
      <c r="F62" s="13"/>
      <c r="G62" s="19"/>
      <c r="K62" s="13"/>
      <c r="L62" s="13"/>
      <c r="O62" s="13"/>
      <c r="P62" s="13"/>
      <c r="Q62" s="19"/>
      <c r="T62" s="13"/>
      <c r="Y62" s="32" t="s">
        <v>333</v>
      </c>
      <c r="Z62" s="32" t="s">
        <v>461</v>
      </c>
      <c r="AF62" s="30"/>
    </row>
    <row r="63" spans="1:37" x14ac:dyDescent="0.15">
      <c r="A63" s="13"/>
      <c r="B63" s="13"/>
      <c r="F63" s="13"/>
      <c r="G63" s="19"/>
      <c r="K63" s="13"/>
      <c r="L63" s="13"/>
      <c r="O63" s="13"/>
      <c r="P63" s="13"/>
      <c r="Q63" s="19"/>
      <c r="T63" s="13"/>
      <c r="Y63" s="32" t="s">
        <v>334</v>
      </c>
      <c r="Z63" s="32" t="s">
        <v>462</v>
      </c>
      <c r="AF63" s="30"/>
    </row>
    <row r="64" spans="1:37" x14ac:dyDescent="0.15">
      <c r="A64" s="13"/>
      <c r="B64" s="13"/>
      <c r="F64" s="13"/>
      <c r="G64" s="19"/>
      <c r="K64" s="13"/>
      <c r="L64" s="13"/>
      <c r="O64" s="13"/>
      <c r="P64" s="13"/>
      <c r="Q64" s="19"/>
      <c r="T64" s="13"/>
      <c r="Y64" s="32" t="s">
        <v>335</v>
      </c>
      <c r="Z64" s="32" t="s">
        <v>463</v>
      </c>
      <c r="AF64" s="30"/>
    </row>
    <row r="65" spans="1:32" x14ac:dyDescent="0.15">
      <c r="A65" s="13"/>
      <c r="B65" s="13"/>
      <c r="F65" s="13"/>
      <c r="G65" s="19"/>
      <c r="K65" s="13"/>
      <c r="L65" s="13"/>
      <c r="O65" s="13"/>
      <c r="P65" s="13"/>
      <c r="Q65" s="19"/>
      <c r="T65" s="13"/>
      <c r="Y65" s="32" t="s">
        <v>336</v>
      </c>
      <c r="Z65" s="32" t="s">
        <v>464</v>
      </c>
      <c r="AF65" s="30"/>
    </row>
    <row r="66" spans="1:32" x14ac:dyDescent="0.15">
      <c r="A66" s="13"/>
      <c r="B66" s="13"/>
      <c r="F66" s="13"/>
      <c r="G66" s="19"/>
      <c r="K66" s="13"/>
      <c r="L66" s="13"/>
      <c r="O66" s="13"/>
      <c r="P66" s="13"/>
      <c r="Q66" s="19"/>
      <c r="T66" s="13"/>
      <c r="Y66" s="32" t="s">
        <v>64</v>
      </c>
      <c r="Z66" s="32" t="s">
        <v>465</v>
      </c>
      <c r="AF66" s="30"/>
    </row>
    <row r="67" spans="1:32" x14ac:dyDescent="0.15">
      <c r="A67" s="13"/>
      <c r="B67" s="13"/>
      <c r="F67" s="13"/>
      <c r="G67" s="19"/>
      <c r="K67" s="13"/>
      <c r="L67" s="13"/>
      <c r="O67" s="13"/>
      <c r="P67" s="13"/>
      <c r="Q67" s="19"/>
      <c r="T67" s="13"/>
      <c r="Y67" s="32" t="s">
        <v>337</v>
      </c>
      <c r="Z67" s="32" t="s">
        <v>466</v>
      </c>
      <c r="AF67" s="30"/>
    </row>
    <row r="68" spans="1:32" x14ac:dyDescent="0.15">
      <c r="A68" s="13"/>
      <c r="B68" s="13"/>
      <c r="F68" s="13"/>
      <c r="G68" s="19"/>
      <c r="K68" s="13"/>
      <c r="L68" s="13"/>
      <c r="O68" s="13"/>
      <c r="P68" s="13"/>
      <c r="Q68" s="19"/>
      <c r="T68" s="13"/>
      <c r="Y68" s="32" t="s">
        <v>338</v>
      </c>
      <c r="Z68" s="32" t="s">
        <v>467</v>
      </c>
      <c r="AF68" s="30"/>
    </row>
    <row r="69" spans="1:32" x14ac:dyDescent="0.15">
      <c r="A69" s="13"/>
      <c r="B69" s="13"/>
      <c r="F69" s="13"/>
      <c r="G69" s="19"/>
      <c r="K69" s="13"/>
      <c r="L69" s="13"/>
      <c r="O69" s="13"/>
      <c r="P69" s="13"/>
      <c r="Q69" s="19"/>
      <c r="T69" s="13"/>
      <c r="Y69" s="32" t="s">
        <v>339</v>
      </c>
      <c r="Z69" s="32" t="s">
        <v>468</v>
      </c>
      <c r="AF69" s="30"/>
    </row>
    <row r="70" spans="1:32" x14ac:dyDescent="0.15">
      <c r="A70" s="13"/>
      <c r="B70" s="13"/>
      <c r="Y70" s="32" t="s">
        <v>340</v>
      </c>
      <c r="Z70" s="32" t="s">
        <v>469</v>
      </c>
    </row>
    <row r="71" spans="1:32" x14ac:dyDescent="0.15">
      <c r="Y71" s="32" t="s">
        <v>341</v>
      </c>
      <c r="Z71" s="32" t="s">
        <v>470</v>
      </c>
    </row>
    <row r="72" spans="1:32" x14ac:dyDescent="0.15">
      <c r="Y72" s="32" t="s">
        <v>342</v>
      </c>
      <c r="Z72" s="32" t="s">
        <v>471</v>
      </c>
    </row>
    <row r="73" spans="1:32" x14ac:dyDescent="0.15">
      <c r="Y73" s="32" t="s">
        <v>343</v>
      </c>
      <c r="Z73" s="32" t="s">
        <v>472</v>
      </c>
    </row>
    <row r="74" spans="1:32" x14ac:dyDescent="0.15">
      <c r="Y74" s="32" t="s">
        <v>344</v>
      </c>
      <c r="Z74" s="32" t="s">
        <v>473</v>
      </c>
    </row>
    <row r="75" spans="1:32" x14ac:dyDescent="0.15">
      <c r="Y75" s="32" t="s">
        <v>345</v>
      </c>
      <c r="Z75" s="32" t="s">
        <v>474</v>
      </c>
    </row>
    <row r="76" spans="1:32" x14ac:dyDescent="0.15">
      <c r="Y76" s="32" t="s">
        <v>346</v>
      </c>
      <c r="Z76" s="32" t="s">
        <v>475</v>
      </c>
    </row>
    <row r="77" spans="1:32" x14ac:dyDescent="0.15">
      <c r="Y77" s="32" t="s">
        <v>347</v>
      </c>
      <c r="Z77" s="32" t="s">
        <v>476</v>
      </c>
    </row>
    <row r="78" spans="1:32" x14ac:dyDescent="0.15">
      <c r="Y78" s="32" t="s">
        <v>348</v>
      </c>
      <c r="Z78" s="32" t="s">
        <v>477</v>
      </c>
    </row>
    <row r="79" spans="1:32" x14ac:dyDescent="0.15">
      <c r="Y79" s="32" t="s">
        <v>349</v>
      </c>
      <c r="Z79" s="32" t="s">
        <v>478</v>
      </c>
    </row>
    <row r="80" spans="1:32" x14ac:dyDescent="0.15">
      <c r="Y80" s="32" t="s">
        <v>350</v>
      </c>
      <c r="Z80" s="32" t="s">
        <v>479</v>
      </c>
    </row>
    <row r="81" spans="25:26" x14ac:dyDescent="0.15">
      <c r="Y81" s="32" t="s">
        <v>351</v>
      </c>
      <c r="Z81" s="32" t="s">
        <v>480</v>
      </c>
    </row>
    <row r="82" spans="25:26" x14ac:dyDescent="0.15">
      <c r="Y82" s="32" t="s">
        <v>352</v>
      </c>
      <c r="Z82" s="32" t="s">
        <v>481</v>
      </c>
    </row>
    <row r="83" spans="25:26" x14ac:dyDescent="0.15">
      <c r="Y83" s="32" t="s">
        <v>353</v>
      </c>
      <c r="Z83" s="32" t="s">
        <v>482</v>
      </c>
    </row>
    <row r="84" spans="25:26" x14ac:dyDescent="0.15">
      <c r="Y84" s="32" t="s">
        <v>354</v>
      </c>
      <c r="Z84" s="32" t="s">
        <v>483</v>
      </c>
    </row>
    <row r="85" spans="25:26" x14ac:dyDescent="0.15">
      <c r="Y85" s="32" t="s">
        <v>355</v>
      </c>
      <c r="Z85" s="32" t="s">
        <v>484</v>
      </c>
    </row>
    <row r="86" spans="25:26" x14ac:dyDescent="0.15">
      <c r="Y86" s="32" t="s">
        <v>356</v>
      </c>
      <c r="Z86" s="32" t="s">
        <v>485</v>
      </c>
    </row>
    <row r="87" spans="25:26" x14ac:dyDescent="0.15">
      <c r="Y87" s="32" t="s">
        <v>357</v>
      </c>
      <c r="Z87" s="32" t="s">
        <v>486</v>
      </c>
    </row>
    <row r="88" spans="25:26" x14ac:dyDescent="0.15">
      <c r="Y88" s="32" t="s">
        <v>358</v>
      </c>
      <c r="Z88" s="32" t="s">
        <v>487</v>
      </c>
    </row>
    <row r="89" spans="25:26" x14ac:dyDescent="0.15">
      <c r="Y89" s="32" t="s">
        <v>359</v>
      </c>
      <c r="Z89" s="32" t="s">
        <v>488</v>
      </c>
    </row>
    <row r="90" spans="25:26" x14ac:dyDescent="0.15">
      <c r="Y90" s="32" t="s">
        <v>360</v>
      </c>
      <c r="Z90" s="32" t="s">
        <v>489</v>
      </c>
    </row>
    <row r="91" spans="25:26" x14ac:dyDescent="0.15">
      <c r="Y91" s="32" t="s">
        <v>361</v>
      </c>
      <c r="Z91" s="32" t="s">
        <v>490</v>
      </c>
    </row>
    <row r="92" spans="25:26" x14ac:dyDescent="0.15">
      <c r="Y92" s="32" t="s">
        <v>362</v>
      </c>
      <c r="Z92" s="32" t="s">
        <v>491</v>
      </c>
    </row>
    <row r="93" spans="25:26" x14ac:dyDescent="0.15">
      <c r="Y93" s="32" t="s">
        <v>363</v>
      </c>
      <c r="Z93" s="32" t="s">
        <v>492</v>
      </c>
    </row>
    <row r="94" spans="25:26" x14ac:dyDescent="0.15">
      <c r="Y94" s="32" t="s">
        <v>364</v>
      </c>
      <c r="Z94" s="32" t="s">
        <v>493</v>
      </c>
    </row>
    <row r="95" spans="25:26" x14ac:dyDescent="0.15">
      <c r="Y95" s="32" t="s">
        <v>365</v>
      </c>
      <c r="Z95" s="32" t="s">
        <v>494</v>
      </c>
    </row>
    <row r="96" spans="25:26" x14ac:dyDescent="0.15">
      <c r="Y96" s="32" t="s">
        <v>269</v>
      </c>
      <c r="Z96" s="32" t="s">
        <v>495</v>
      </c>
    </row>
    <row r="97" spans="25:26" x14ac:dyDescent="0.15">
      <c r="Y97" s="32" t="s">
        <v>366</v>
      </c>
      <c r="Z97" s="32" t="s">
        <v>496</v>
      </c>
    </row>
    <row r="98" spans="25:26" x14ac:dyDescent="0.15">
      <c r="Y98" s="32" t="s">
        <v>367</v>
      </c>
      <c r="Z98" s="32" t="s">
        <v>497</v>
      </c>
    </row>
    <row r="99" spans="25:26" x14ac:dyDescent="0.15">
      <c r="Y99" s="32" t="s">
        <v>397</v>
      </c>
      <c r="Z99" s="32" t="s">
        <v>498</v>
      </c>
    </row>
    <row r="100" spans="25:26" x14ac:dyDescent="0.15">
      <c r="Y100" s="32" t="s">
        <v>581</v>
      </c>
      <c r="Z100" s="32"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10" t="s">
        <v>26</v>
      </c>
      <c r="B2" s="711"/>
      <c r="C2" s="711"/>
      <c r="D2" s="711"/>
      <c r="E2" s="711"/>
      <c r="F2" s="712"/>
      <c r="G2" s="180" t="s">
        <v>693</v>
      </c>
      <c r="H2" s="181"/>
      <c r="I2" s="181"/>
      <c r="J2" s="181"/>
      <c r="K2" s="181"/>
      <c r="L2" s="181"/>
      <c r="M2" s="181"/>
      <c r="N2" s="181"/>
      <c r="O2" s="181"/>
      <c r="P2" s="181"/>
      <c r="Q2" s="181"/>
      <c r="R2" s="181"/>
      <c r="S2" s="181"/>
      <c r="T2" s="181"/>
      <c r="U2" s="181"/>
      <c r="V2" s="181"/>
      <c r="W2" s="181"/>
      <c r="X2" s="181"/>
      <c r="Y2" s="181"/>
      <c r="Z2" s="181"/>
      <c r="AA2" s="181"/>
      <c r="AB2" s="182"/>
      <c r="AC2" s="180" t="s">
        <v>267</v>
      </c>
      <c r="AD2" s="716"/>
      <c r="AE2" s="716"/>
      <c r="AF2" s="716"/>
      <c r="AG2" s="716"/>
      <c r="AH2" s="716"/>
      <c r="AI2" s="716"/>
      <c r="AJ2" s="716"/>
      <c r="AK2" s="716"/>
      <c r="AL2" s="716"/>
      <c r="AM2" s="716"/>
      <c r="AN2" s="716"/>
      <c r="AO2" s="716"/>
      <c r="AP2" s="716"/>
      <c r="AQ2" s="716"/>
      <c r="AR2" s="716"/>
      <c r="AS2" s="716"/>
      <c r="AT2" s="716"/>
      <c r="AU2" s="716"/>
      <c r="AV2" s="716"/>
      <c r="AW2" s="716"/>
      <c r="AX2" s="717"/>
      <c r="AY2">
        <f>COUNTA($G$4,$AC$4)</f>
        <v>2</v>
      </c>
    </row>
    <row r="3" spans="1:51" ht="24.75" customHeight="1" x14ac:dyDescent="0.15">
      <c r="A3" s="713"/>
      <c r="B3" s="714"/>
      <c r="C3" s="714"/>
      <c r="D3" s="714"/>
      <c r="E3" s="714"/>
      <c r="F3" s="715"/>
      <c r="G3" s="184" t="s">
        <v>15</v>
      </c>
      <c r="H3" s="185"/>
      <c r="I3" s="185"/>
      <c r="J3" s="185"/>
      <c r="K3" s="185"/>
      <c r="L3" s="186" t="s">
        <v>16</v>
      </c>
      <c r="M3" s="185"/>
      <c r="N3" s="185"/>
      <c r="O3" s="185"/>
      <c r="P3" s="185"/>
      <c r="Q3" s="185"/>
      <c r="R3" s="185"/>
      <c r="S3" s="185"/>
      <c r="T3" s="185"/>
      <c r="U3" s="185"/>
      <c r="V3" s="185"/>
      <c r="W3" s="185"/>
      <c r="X3" s="187"/>
      <c r="Y3" s="188" t="s">
        <v>17</v>
      </c>
      <c r="Z3" s="189"/>
      <c r="AA3" s="189"/>
      <c r="AB3" s="190"/>
      <c r="AC3" s="184" t="s">
        <v>15</v>
      </c>
      <c r="AD3" s="185"/>
      <c r="AE3" s="185"/>
      <c r="AF3" s="185"/>
      <c r="AG3" s="185"/>
      <c r="AH3" s="186" t="s">
        <v>16</v>
      </c>
      <c r="AI3" s="185"/>
      <c r="AJ3" s="185"/>
      <c r="AK3" s="185"/>
      <c r="AL3" s="185"/>
      <c r="AM3" s="185"/>
      <c r="AN3" s="185"/>
      <c r="AO3" s="185"/>
      <c r="AP3" s="185"/>
      <c r="AQ3" s="185"/>
      <c r="AR3" s="185"/>
      <c r="AS3" s="185"/>
      <c r="AT3" s="187"/>
      <c r="AU3" s="188" t="s">
        <v>17</v>
      </c>
      <c r="AV3" s="189"/>
      <c r="AW3" s="189"/>
      <c r="AX3" s="191"/>
      <c r="AY3" s="34">
        <f>$AY$2</f>
        <v>2</v>
      </c>
    </row>
    <row r="4" spans="1:51" ht="24.75" customHeight="1" x14ac:dyDescent="0.15">
      <c r="A4" s="713"/>
      <c r="B4" s="714"/>
      <c r="C4" s="714"/>
      <c r="D4" s="714"/>
      <c r="E4" s="714"/>
      <c r="F4" s="715"/>
      <c r="G4" s="170" t="s">
        <v>680</v>
      </c>
      <c r="H4" s="171"/>
      <c r="I4" s="171"/>
      <c r="J4" s="171"/>
      <c r="K4" s="172"/>
      <c r="L4" s="173" t="s">
        <v>690</v>
      </c>
      <c r="M4" s="174"/>
      <c r="N4" s="174"/>
      <c r="O4" s="174"/>
      <c r="P4" s="174"/>
      <c r="Q4" s="174"/>
      <c r="R4" s="174"/>
      <c r="S4" s="174"/>
      <c r="T4" s="174"/>
      <c r="U4" s="174"/>
      <c r="V4" s="174"/>
      <c r="W4" s="174"/>
      <c r="X4" s="175"/>
      <c r="Y4" s="176">
        <v>46.597000000000001</v>
      </c>
      <c r="Z4" s="177"/>
      <c r="AA4" s="177"/>
      <c r="AB4" s="178"/>
      <c r="AC4" s="170" t="s">
        <v>694</v>
      </c>
      <c r="AD4" s="171"/>
      <c r="AE4" s="171"/>
      <c r="AF4" s="171"/>
      <c r="AG4" s="172"/>
      <c r="AH4" s="173" t="s">
        <v>694</v>
      </c>
      <c r="AI4" s="174"/>
      <c r="AJ4" s="174"/>
      <c r="AK4" s="174"/>
      <c r="AL4" s="174"/>
      <c r="AM4" s="174"/>
      <c r="AN4" s="174"/>
      <c r="AO4" s="174"/>
      <c r="AP4" s="174"/>
      <c r="AQ4" s="174"/>
      <c r="AR4" s="174"/>
      <c r="AS4" s="174"/>
      <c r="AT4" s="175"/>
      <c r="AU4" s="176" t="s">
        <v>694</v>
      </c>
      <c r="AV4" s="177"/>
      <c r="AW4" s="177"/>
      <c r="AX4" s="179"/>
      <c r="AY4" s="34">
        <f t="shared" ref="AY4:AY14" si="0">$AY$2</f>
        <v>2</v>
      </c>
    </row>
    <row r="5" spans="1:51" ht="24.75" customHeight="1" x14ac:dyDescent="0.15">
      <c r="A5" s="713"/>
      <c r="B5" s="714"/>
      <c r="C5" s="714"/>
      <c r="D5" s="714"/>
      <c r="E5" s="714"/>
      <c r="F5" s="715"/>
      <c r="G5" s="160" t="s">
        <v>694</v>
      </c>
      <c r="H5" s="161"/>
      <c r="I5" s="161"/>
      <c r="J5" s="161"/>
      <c r="K5" s="162"/>
      <c r="L5" s="163" t="s">
        <v>694</v>
      </c>
      <c r="M5" s="164"/>
      <c r="N5" s="164"/>
      <c r="O5" s="164"/>
      <c r="P5" s="164"/>
      <c r="Q5" s="164"/>
      <c r="R5" s="164"/>
      <c r="S5" s="164"/>
      <c r="T5" s="164"/>
      <c r="U5" s="164"/>
      <c r="V5" s="164"/>
      <c r="W5" s="164"/>
      <c r="X5" s="165"/>
      <c r="Y5" s="166" t="s">
        <v>694</v>
      </c>
      <c r="Z5" s="167"/>
      <c r="AA5" s="167"/>
      <c r="AB5" s="168"/>
      <c r="AC5" s="160" t="s">
        <v>694</v>
      </c>
      <c r="AD5" s="161"/>
      <c r="AE5" s="161"/>
      <c r="AF5" s="161"/>
      <c r="AG5" s="162"/>
      <c r="AH5" s="163" t="s">
        <v>694</v>
      </c>
      <c r="AI5" s="164"/>
      <c r="AJ5" s="164"/>
      <c r="AK5" s="164"/>
      <c r="AL5" s="164"/>
      <c r="AM5" s="164"/>
      <c r="AN5" s="164"/>
      <c r="AO5" s="164"/>
      <c r="AP5" s="164"/>
      <c r="AQ5" s="164"/>
      <c r="AR5" s="164"/>
      <c r="AS5" s="164"/>
      <c r="AT5" s="165"/>
      <c r="AU5" s="166" t="s">
        <v>694</v>
      </c>
      <c r="AV5" s="167"/>
      <c r="AW5" s="167"/>
      <c r="AX5" s="169"/>
      <c r="AY5" s="34">
        <f t="shared" si="0"/>
        <v>2</v>
      </c>
    </row>
    <row r="6" spans="1:51" ht="24.75" customHeight="1" x14ac:dyDescent="0.15">
      <c r="A6" s="713"/>
      <c r="B6" s="714"/>
      <c r="C6" s="714"/>
      <c r="D6" s="714"/>
      <c r="E6" s="714"/>
      <c r="F6" s="715"/>
      <c r="G6" s="160" t="s">
        <v>694</v>
      </c>
      <c r="H6" s="161"/>
      <c r="I6" s="161"/>
      <c r="J6" s="161"/>
      <c r="K6" s="162"/>
      <c r="L6" s="163" t="s">
        <v>694</v>
      </c>
      <c r="M6" s="164"/>
      <c r="N6" s="164"/>
      <c r="O6" s="164"/>
      <c r="P6" s="164"/>
      <c r="Q6" s="164"/>
      <c r="R6" s="164"/>
      <c r="S6" s="164"/>
      <c r="T6" s="164"/>
      <c r="U6" s="164"/>
      <c r="V6" s="164"/>
      <c r="W6" s="164"/>
      <c r="X6" s="165"/>
      <c r="Y6" s="166" t="s">
        <v>694</v>
      </c>
      <c r="Z6" s="167"/>
      <c r="AA6" s="167"/>
      <c r="AB6" s="168"/>
      <c r="AC6" s="160" t="s">
        <v>694</v>
      </c>
      <c r="AD6" s="161"/>
      <c r="AE6" s="161"/>
      <c r="AF6" s="161"/>
      <c r="AG6" s="162"/>
      <c r="AH6" s="163" t="s">
        <v>694</v>
      </c>
      <c r="AI6" s="164"/>
      <c r="AJ6" s="164"/>
      <c r="AK6" s="164"/>
      <c r="AL6" s="164"/>
      <c r="AM6" s="164"/>
      <c r="AN6" s="164"/>
      <c r="AO6" s="164"/>
      <c r="AP6" s="164"/>
      <c r="AQ6" s="164"/>
      <c r="AR6" s="164"/>
      <c r="AS6" s="164"/>
      <c r="AT6" s="165"/>
      <c r="AU6" s="166" t="s">
        <v>694</v>
      </c>
      <c r="AV6" s="167"/>
      <c r="AW6" s="167"/>
      <c r="AX6" s="169"/>
      <c r="AY6" s="34">
        <f t="shared" si="0"/>
        <v>2</v>
      </c>
    </row>
    <row r="7" spans="1:51" ht="24.75" customHeight="1" x14ac:dyDescent="0.15">
      <c r="A7" s="713"/>
      <c r="B7" s="714"/>
      <c r="C7" s="714"/>
      <c r="D7" s="714"/>
      <c r="E7" s="714"/>
      <c r="F7" s="715"/>
      <c r="G7" s="160" t="s">
        <v>694</v>
      </c>
      <c r="H7" s="161"/>
      <c r="I7" s="161"/>
      <c r="J7" s="161"/>
      <c r="K7" s="162"/>
      <c r="L7" s="163" t="s">
        <v>694</v>
      </c>
      <c r="M7" s="164"/>
      <c r="N7" s="164"/>
      <c r="O7" s="164"/>
      <c r="P7" s="164"/>
      <c r="Q7" s="164"/>
      <c r="R7" s="164"/>
      <c r="S7" s="164"/>
      <c r="T7" s="164"/>
      <c r="U7" s="164"/>
      <c r="V7" s="164"/>
      <c r="W7" s="164"/>
      <c r="X7" s="165"/>
      <c r="Y7" s="166" t="s">
        <v>694</v>
      </c>
      <c r="Z7" s="167"/>
      <c r="AA7" s="167"/>
      <c r="AB7" s="168"/>
      <c r="AC7" s="160" t="s">
        <v>694</v>
      </c>
      <c r="AD7" s="161"/>
      <c r="AE7" s="161"/>
      <c r="AF7" s="161"/>
      <c r="AG7" s="162"/>
      <c r="AH7" s="163" t="s">
        <v>694</v>
      </c>
      <c r="AI7" s="164"/>
      <c r="AJ7" s="164"/>
      <c r="AK7" s="164"/>
      <c r="AL7" s="164"/>
      <c r="AM7" s="164"/>
      <c r="AN7" s="164"/>
      <c r="AO7" s="164"/>
      <c r="AP7" s="164"/>
      <c r="AQ7" s="164"/>
      <c r="AR7" s="164"/>
      <c r="AS7" s="164"/>
      <c r="AT7" s="165"/>
      <c r="AU7" s="166" t="s">
        <v>694</v>
      </c>
      <c r="AV7" s="167"/>
      <c r="AW7" s="167"/>
      <c r="AX7" s="169"/>
      <c r="AY7" s="34">
        <f t="shared" si="0"/>
        <v>2</v>
      </c>
    </row>
    <row r="8" spans="1:51" ht="24.75" customHeight="1" x14ac:dyDescent="0.15">
      <c r="A8" s="713"/>
      <c r="B8" s="714"/>
      <c r="C8" s="714"/>
      <c r="D8" s="714"/>
      <c r="E8" s="714"/>
      <c r="F8" s="715"/>
      <c r="G8" s="160" t="s">
        <v>694</v>
      </c>
      <c r="H8" s="161"/>
      <c r="I8" s="161"/>
      <c r="J8" s="161"/>
      <c r="K8" s="162"/>
      <c r="L8" s="163" t="s">
        <v>694</v>
      </c>
      <c r="M8" s="164"/>
      <c r="N8" s="164"/>
      <c r="O8" s="164"/>
      <c r="P8" s="164"/>
      <c r="Q8" s="164"/>
      <c r="R8" s="164"/>
      <c r="S8" s="164"/>
      <c r="T8" s="164"/>
      <c r="U8" s="164"/>
      <c r="V8" s="164"/>
      <c r="W8" s="164"/>
      <c r="X8" s="165"/>
      <c r="Y8" s="166" t="s">
        <v>694</v>
      </c>
      <c r="Z8" s="167"/>
      <c r="AA8" s="167"/>
      <c r="AB8" s="168"/>
      <c r="AC8" s="160" t="s">
        <v>694</v>
      </c>
      <c r="AD8" s="161"/>
      <c r="AE8" s="161"/>
      <c r="AF8" s="161"/>
      <c r="AG8" s="162"/>
      <c r="AH8" s="163" t="s">
        <v>694</v>
      </c>
      <c r="AI8" s="164"/>
      <c r="AJ8" s="164"/>
      <c r="AK8" s="164"/>
      <c r="AL8" s="164"/>
      <c r="AM8" s="164"/>
      <c r="AN8" s="164"/>
      <c r="AO8" s="164"/>
      <c r="AP8" s="164"/>
      <c r="AQ8" s="164"/>
      <c r="AR8" s="164"/>
      <c r="AS8" s="164"/>
      <c r="AT8" s="165"/>
      <c r="AU8" s="166" t="s">
        <v>694</v>
      </c>
      <c r="AV8" s="167"/>
      <c r="AW8" s="167"/>
      <c r="AX8" s="169"/>
      <c r="AY8" s="34">
        <f t="shared" si="0"/>
        <v>2</v>
      </c>
    </row>
    <row r="9" spans="1:51" ht="24.75" customHeight="1" x14ac:dyDescent="0.15">
      <c r="A9" s="713"/>
      <c r="B9" s="714"/>
      <c r="C9" s="714"/>
      <c r="D9" s="714"/>
      <c r="E9" s="714"/>
      <c r="F9" s="715"/>
      <c r="G9" s="160" t="s">
        <v>694</v>
      </c>
      <c r="H9" s="161"/>
      <c r="I9" s="161"/>
      <c r="J9" s="161"/>
      <c r="K9" s="162"/>
      <c r="L9" s="163" t="s">
        <v>694</v>
      </c>
      <c r="M9" s="164"/>
      <c r="N9" s="164"/>
      <c r="O9" s="164"/>
      <c r="P9" s="164"/>
      <c r="Q9" s="164"/>
      <c r="R9" s="164"/>
      <c r="S9" s="164"/>
      <c r="T9" s="164"/>
      <c r="U9" s="164"/>
      <c r="V9" s="164"/>
      <c r="W9" s="164"/>
      <c r="X9" s="165"/>
      <c r="Y9" s="166" t="s">
        <v>694</v>
      </c>
      <c r="Z9" s="167"/>
      <c r="AA9" s="167"/>
      <c r="AB9" s="168"/>
      <c r="AC9" s="160" t="s">
        <v>694</v>
      </c>
      <c r="AD9" s="161"/>
      <c r="AE9" s="161"/>
      <c r="AF9" s="161"/>
      <c r="AG9" s="162"/>
      <c r="AH9" s="163" t="s">
        <v>694</v>
      </c>
      <c r="AI9" s="164"/>
      <c r="AJ9" s="164"/>
      <c r="AK9" s="164"/>
      <c r="AL9" s="164"/>
      <c r="AM9" s="164"/>
      <c r="AN9" s="164"/>
      <c r="AO9" s="164"/>
      <c r="AP9" s="164"/>
      <c r="AQ9" s="164"/>
      <c r="AR9" s="164"/>
      <c r="AS9" s="164"/>
      <c r="AT9" s="165"/>
      <c r="AU9" s="166" t="s">
        <v>694</v>
      </c>
      <c r="AV9" s="167"/>
      <c r="AW9" s="167"/>
      <c r="AX9" s="169"/>
      <c r="AY9" s="34">
        <f t="shared" si="0"/>
        <v>2</v>
      </c>
    </row>
    <row r="10" spans="1:51" ht="24.75" customHeight="1" x14ac:dyDescent="0.15">
      <c r="A10" s="713"/>
      <c r="B10" s="714"/>
      <c r="C10" s="714"/>
      <c r="D10" s="714"/>
      <c r="E10" s="714"/>
      <c r="F10" s="715"/>
      <c r="G10" s="160" t="s">
        <v>694</v>
      </c>
      <c r="H10" s="161"/>
      <c r="I10" s="161"/>
      <c r="J10" s="161"/>
      <c r="K10" s="162"/>
      <c r="L10" s="163" t="s">
        <v>694</v>
      </c>
      <c r="M10" s="164"/>
      <c r="N10" s="164"/>
      <c r="O10" s="164"/>
      <c r="P10" s="164"/>
      <c r="Q10" s="164"/>
      <c r="R10" s="164"/>
      <c r="S10" s="164"/>
      <c r="T10" s="164"/>
      <c r="U10" s="164"/>
      <c r="V10" s="164"/>
      <c r="W10" s="164"/>
      <c r="X10" s="165"/>
      <c r="Y10" s="166" t="s">
        <v>694</v>
      </c>
      <c r="Z10" s="167"/>
      <c r="AA10" s="167"/>
      <c r="AB10" s="168"/>
      <c r="AC10" s="160" t="s">
        <v>694</v>
      </c>
      <c r="AD10" s="161"/>
      <c r="AE10" s="161"/>
      <c r="AF10" s="161"/>
      <c r="AG10" s="162"/>
      <c r="AH10" s="163" t="s">
        <v>694</v>
      </c>
      <c r="AI10" s="164"/>
      <c r="AJ10" s="164"/>
      <c r="AK10" s="164"/>
      <c r="AL10" s="164"/>
      <c r="AM10" s="164"/>
      <c r="AN10" s="164"/>
      <c r="AO10" s="164"/>
      <c r="AP10" s="164"/>
      <c r="AQ10" s="164"/>
      <c r="AR10" s="164"/>
      <c r="AS10" s="164"/>
      <c r="AT10" s="165"/>
      <c r="AU10" s="166" t="s">
        <v>694</v>
      </c>
      <c r="AV10" s="167"/>
      <c r="AW10" s="167"/>
      <c r="AX10" s="169"/>
      <c r="AY10" s="34">
        <f t="shared" si="0"/>
        <v>2</v>
      </c>
    </row>
    <row r="11" spans="1:51" ht="24.75" customHeight="1" x14ac:dyDescent="0.15">
      <c r="A11" s="713"/>
      <c r="B11" s="714"/>
      <c r="C11" s="714"/>
      <c r="D11" s="714"/>
      <c r="E11" s="714"/>
      <c r="F11" s="715"/>
      <c r="G11" s="160" t="s">
        <v>694</v>
      </c>
      <c r="H11" s="161"/>
      <c r="I11" s="161"/>
      <c r="J11" s="161"/>
      <c r="K11" s="162"/>
      <c r="L11" s="718" t="s">
        <v>694</v>
      </c>
      <c r="M11" s="164"/>
      <c r="N11" s="164"/>
      <c r="O11" s="164"/>
      <c r="P11" s="164"/>
      <c r="Q11" s="164"/>
      <c r="R11" s="164"/>
      <c r="S11" s="164"/>
      <c r="T11" s="164"/>
      <c r="U11" s="164"/>
      <c r="V11" s="164"/>
      <c r="W11" s="164"/>
      <c r="X11" s="165"/>
      <c r="Y11" s="166" t="s">
        <v>694</v>
      </c>
      <c r="Z11" s="167"/>
      <c r="AA11" s="167"/>
      <c r="AB11" s="168"/>
      <c r="AC11" s="160" t="s">
        <v>694</v>
      </c>
      <c r="AD11" s="161"/>
      <c r="AE11" s="161"/>
      <c r="AF11" s="161"/>
      <c r="AG11" s="162"/>
      <c r="AH11" s="163" t="s">
        <v>694</v>
      </c>
      <c r="AI11" s="164"/>
      <c r="AJ11" s="164"/>
      <c r="AK11" s="164"/>
      <c r="AL11" s="164"/>
      <c r="AM11" s="164"/>
      <c r="AN11" s="164"/>
      <c r="AO11" s="164"/>
      <c r="AP11" s="164"/>
      <c r="AQ11" s="164"/>
      <c r="AR11" s="164"/>
      <c r="AS11" s="164"/>
      <c r="AT11" s="165"/>
      <c r="AU11" s="166" t="s">
        <v>694</v>
      </c>
      <c r="AV11" s="167"/>
      <c r="AW11" s="167"/>
      <c r="AX11" s="169"/>
      <c r="AY11" s="34">
        <f t="shared" si="0"/>
        <v>2</v>
      </c>
    </row>
    <row r="12" spans="1:51" ht="24.75" customHeight="1" x14ac:dyDescent="0.15">
      <c r="A12" s="713"/>
      <c r="B12" s="714"/>
      <c r="C12" s="714"/>
      <c r="D12" s="714"/>
      <c r="E12" s="714"/>
      <c r="F12" s="715"/>
      <c r="G12" s="160" t="s">
        <v>694</v>
      </c>
      <c r="H12" s="161"/>
      <c r="I12" s="161"/>
      <c r="J12" s="161"/>
      <c r="K12" s="162"/>
      <c r="L12" s="163" t="s">
        <v>694</v>
      </c>
      <c r="M12" s="164"/>
      <c r="N12" s="164"/>
      <c r="O12" s="164"/>
      <c r="P12" s="164"/>
      <c r="Q12" s="164"/>
      <c r="R12" s="164"/>
      <c r="S12" s="164"/>
      <c r="T12" s="164"/>
      <c r="U12" s="164"/>
      <c r="V12" s="164"/>
      <c r="W12" s="164"/>
      <c r="X12" s="165"/>
      <c r="Y12" s="166" t="s">
        <v>694</v>
      </c>
      <c r="Z12" s="167"/>
      <c r="AA12" s="167"/>
      <c r="AB12" s="168"/>
      <c r="AC12" s="160" t="s">
        <v>694</v>
      </c>
      <c r="AD12" s="161"/>
      <c r="AE12" s="161"/>
      <c r="AF12" s="161"/>
      <c r="AG12" s="162"/>
      <c r="AH12" s="163" t="s">
        <v>694</v>
      </c>
      <c r="AI12" s="164"/>
      <c r="AJ12" s="164"/>
      <c r="AK12" s="164"/>
      <c r="AL12" s="164"/>
      <c r="AM12" s="164"/>
      <c r="AN12" s="164"/>
      <c r="AO12" s="164"/>
      <c r="AP12" s="164"/>
      <c r="AQ12" s="164"/>
      <c r="AR12" s="164"/>
      <c r="AS12" s="164"/>
      <c r="AT12" s="165"/>
      <c r="AU12" s="166" t="s">
        <v>694</v>
      </c>
      <c r="AV12" s="167"/>
      <c r="AW12" s="167"/>
      <c r="AX12" s="169"/>
      <c r="AY12" s="34">
        <f t="shared" si="0"/>
        <v>2</v>
      </c>
    </row>
    <row r="13" spans="1:51" ht="24.75" customHeight="1" x14ac:dyDescent="0.15">
      <c r="A13" s="713"/>
      <c r="B13" s="714"/>
      <c r="C13" s="714"/>
      <c r="D13" s="714"/>
      <c r="E13" s="714"/>
      <c r="F13" s="715"/>
      <c r="G13" s="160" t="s">
        <v>694</v>
      </c>
      <c r="H13" s="161"/>
      <c r="I13" s="161"/>
      <c r="J13" s="161"/>
      <c r="K13" s="162"/>
      <c r="L13" s="163" t="s">
        <v>694</v>
      </c>
      <c r="M13" s="164"/>
      <c r="N13" s="164"/>
      <c r="O13" s="164"/>
      <c r="P13" s="164"/>
      <c r="Q13" s="164"/>
      <c r="R13" s="164"/>
      <c r="S13" s="164"/>
      <c r="T13" s="164"/>
      <c r="U13" s="164"/>
      <c r="V13" s="164"/>
      <c r="W13" s="164"/>
      <c r="X13" s="165"/>
      <c r="Y13" s="166" t="s">
        <v>694</v>
      </c>
      <c r="Z13" s="167"/>
      <c r="AA13" s="167"/>
      <c r="AB13" s="168"/>
      <c r="AC13" s="160" t="s">
        <v>694</v>
      </c>
      <c r="AD13" s="161"/>
      <c r="AE13" s="161"/>
      <c r="AF13" s="161"/>
      <c r="AG13" s="162"/>
      <c r="AH13" s="163" t="s">
        <v>694</v>
      </c>
      <c r="AI13" s="164"/>
      <c r="AJ13" s="164"/>
      <c r="AK13" s="164"/>
      <c r="AL13" s="164"/>
      <c r="AM13" s="164"/>
      <c r="AN13" s="164"/>
      <c r="AO13" s="164"/>
      <c r="AP13" s="164"/>
      <c r="AQ13" s="164"/>
      <c r="AR13" s="164"/>
      <c r="AS13" s="164"/>
      <c r="AT13" s="165"/>
      <c r="AU13" s="166" t="s">
        <v>694</v>
      </c>
      <c r="AV13" s="167"/>
      <c r="AW13" s="167"/>
      <c r="AX13" s="169"/>
      <c r="AY13" s="34">
        <f t="shared" si="0"/>
        <v>2</v>
      </c>
    </row>
    <row r="14" spans="1:51" ht="24.75" customHeight="1" x14ac:dyDescent="0.15">
      <c r="A14" s="713"/>
      <c r="B14" s="714"/>
      <c r="C14" s="714"/>
      <c r="D14" s="714"/>
      <c r="E14" s="714"/>
      <c r="F14" s="715"/>
      <c r="G14" s="151" t="s">
        <v>18</v>
      </c>
      <c r="H14" s="152"/>
      <c r="I14" s="152"/>
      <c r="J14" s="152"/>
      <c r="K14" s="152"/>
      <c r="L14" s="153"/>
      <c r="M14" s="154"/>
      <c r="N14" s="154"/>
      <c r="O14" s="154"/>
      <c r="P14" s="154"/>
      <c r="Q14" s="154"/>
      <c r="R14" s="154"/>
      <c r="S14" s="154"/>
      <c r="T14" s="154"/>
      <c r="U14" s="154"/>
      <c r="V14" s="154"/>
      <c r="W14" s="154"/>
      <c r="X14" s="155"/>
      <c r="Y14" s="156">
        <f>SUM(Y4:AB13)</f>
        <v>46.597000000000001</v>
      </c>
      <c r="Z14" s="157"/>
      <c r="AA14" s="157"/>
      <c r="AB14" s="158"/>
      <c r="AC14" s="151" t="s">
        <v>18</v>
      </c>
      <c r="AD14" s="152"/>
      <c r="AE14" s="152"/>
      <c r="AF14" s="152"/>
      <c r="AG14" s="152"/>
      <c r="AH14" s="153"/>
      <c r="AI14" s="154"/>
      <c r="AJ14" s="154"/>
      <c r="AK14" s="154"/>
      <c r="AL14" s="154"/>
      <c r="AM14" s="154"/>
      <c r="AN14" s="154"/>
      <c r="AO14" s="154"/>
      <c r="AP14" s="154"/>
      <c r="AQ14" s="154"/>
      <c r="AR14" s="154"/>
      <c r="AS14" s="154"/>
      <c r="AT14" s="155"/>
      <c r="AU14" s="156">
        <f>SUM(AU4:AX13)</f>
        <v>0</v>
      </c>
      <c r="AV14" s="157"/>
      <c r="AW14" s="157"/>
      <c r="AX14" s="159"/>
      <c r="AY14" s="34">
        <f t="shared" si="0"/>
        <v>2</v>
      </c>
    </row>
  </sheetData>
  <sheetProtection formatRows="0"/>
  <mergeCells count="75">
    <mergeCell ref="AC12:AG12"/>
    <mergeCell ref="AH12:AT12"/>
    <mergeCell ref="AU12:AX12"/>
    <mergeCell ref="AU9:AX9"/>
    <mergeCell ref="G14:K14"/>
    <mergeCell ref="L14:X14"/>
    <mergeCell ref="Y14:AB14"/>
    <mergeCell ref="AC14:AG14"/>
    <mergeCell ref="AH14:AT14"/>
    <mergeCell ref="AU14:AX14"/>
    <mergeCell ref="G13:K13"/>
    <mergeCell ref="L13:X13"/>
    <mergeCell ref="Y13:AB13"/>
    <mergeCell ref="AC13:AG13"/>
    <mergeCell ref="AH13:AT13"/>
    <mergeCell ref="AU13:AX13"/>
    <mergeCell ref="G12:K12"/>
    <mergeCell ref="L12:X12"/>
    <mergeCell ref="Y12:AB12"/>
    <mergeCell ref="G9:K9"/>
    <mergeCell ref="L9:X9"/>
    <mergeCell ref="Y9:AB9"/>
    <mergeCell ref="AC9:AG9"/>
    <mergeCell ref="AH9:AT9"/>
    <mergeCell ref="AU11:AX11"/>
    <mergeCell ref="G10:K10"/>
    <mergeCell ref="L10:X10"/>
    <mergeCell ref="Y10:AB10"/>
    <mergeCell ref="AC10:AG10"/>
    <mergeCell ref="AH10:AT10"/>
    <mergeCell ref="AU10:AX10"/>
    <mergeCell ref="G11:K11"/>
    <mergeCell ref="L11:X11"/>
    <mergeCell ref="Y11:AB11"/>
    <mergeCell ref="AC11:AG11"/>
    <mergeCell ref="AH11:AT11"/>
    <mergeCell ref="AU7:AX7"/>
    <mergeCell ref="AU5:AX5"/>
    <mergeCell ref="G6:K6"/>
    <mergeCell ref="L6:X6"/>
    <mergeCell ref="Y6:AB6"/>
    <mergeCell ref="AC6:AG6"/>
    <mergeCell ref="AH6:AT6"/>
    <mergeCell ref="AU6:AX6"/>
    <mergeCell ref="G7:K7"/>
    <mergeCell ref="L7:X7"/>
    <mergeCell ref="Y7:AB7"/>
    <mergeCell ref="AC7:AG7"/>
    <mergeCell ref="AH7:AT7"/>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5:K5"/>
    <mergeCell ref="L5:X5"/>
    <mergeCell ref="Y5:AB5"/>
    <mergeCell ref="AC5:AG5"/>
    <mergeCell ref="AH5:AT5"/>
    <mergeCell ref="L4:X4"/>
    <mergeCell ref="Y4:AB4"/>
    <mergeCell ref="AC4:AG4"/>
    <mergeCell ref="AH4:AT4"/>
    <mergeCell ref="AU4:AX4"/>
  </mergeCells>
  <phoneticPr fontId="5"/>
  <conditionalFormatting sqref="Y5">
    <cfRule type="expression" dxfId="17" priority="271">
      <formula>IF(RIGHT(TEXT(Y5,"0.#"),1)=".",FALSE,TRUE)</formula>
    </cfRule>
    <cfRule type="expression" dxfId="16" priority="272">
      <formula>IF(RIGHT(TEXT(Y5,"0.#"),1)=".",TRUE,FALSE)</formula>
    </cfRule>
  </conditionalFormatting>
  <conditionalFormatting sqref="Y14">
    <cfRule type="expression" dxfId="15" priority="269">
      <formula>IF(RIGHT(TEXT(Y14,"0.#"),1)=".",FALSE,TRUE)</formula>
    </cfRule>
    <cfRule type="expression" dxfId="14" priority="270">
      <formula>IF(RIGHT(TEXT(Y14,"0.#"),1)=".",TRUE,FALSE)</formula>
    </cfRule>
  </conditionalFormatting>
  <conditionalFormatting sqref="Y6:Y13 Y4">
    <cfRule type="expression" dxfId="13" priority="267">
      <formula>IF(RIGHT(TEXT(Y4,"0.#"),1)=".",FALSE,TRUE)</formula>
    </cfRule>
    <cfRule type="expression" dxfId="12" priority="268">
      <formula>IF(RIGHT(TEXT(Y4,"0.#"),1)=".",TRUE,FALSE)</formula>
    </cfRule>
  </conditionalFormatting>
  <conditionalFormatting sqref="AU5">
    <cfRule type="expression" dxfId="11" priority="265">
      <formula>IF(RIGHT(TEXT(AU5,"0.#"),1)=".",FALSE,TRUE)</formula>
    </cfRule>
    <cfRule type="expression" dxfId="10" priority="266">
      <formula>IF(RIGHT(TEXT(AU5,"0.#"),1)=".",TRUE,FALSE)</formula>
    </cfRule>
  </conditionalFormatting>
  <conditionalFormatting sqref="AU14">
    <cfRule type="expression" dxfId="9" priority="263">
      <formula>IF(RIGHT(TEXT(AU14,"0.#"),1)=".",FALSE,TRUE)</formula>
    </cfRule>
    <cfRule type="expression" dxfId="8" priority="264">
      <formula>IF(RIGHT(TEXT(AU14,"0.#"),1)=".",TRUE,FALSE)</formula>
    </cfRule>
  </conditionalFormatting>
  <conditionalFormatting sqref="AU6:AU13 AU4">
    <cfRule type="expression" dxfId="7" priority="261">
      <formula>IF(RIGHT(TEXT(AU4,"0.#"),1)=".",FALSE,TRUE)</formula>
    </cfRule>
    <cfRule type="expression" dxfId="6" priority="262">
      <formula>IF(RIGHT(TEXT(AU4,"0.#"),1)=".",TRUE,FALSE)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4"/>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0" customWidth="1"/>
    <col min="34" max="37" width="3.5" style="60" customWidth="1"/>
    <col min="38" max="41" width="2.625" style="60" customWidth="1"/>
    <col min="42" max="50" width="3.25" style="61"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2"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2" x14ac:dyDescent="0.15">
      <c r="A2" s="9"/>
      <c r="B2" s="41" t="s">
        <v>211</v>
      </c>
      <c r="C2" s="46"/>
      <c r="D2" s="46"/>
      <c r="E2" s="46"/>
      <c r="F2" s="46"/>
      <c r="G2" s="46"/>
      <c r="H2" s="46"/>
      <c r="I2" s="46"/>
      <c r="J2" s="46"/>
      <c r="K2" s="46"/>
      <c r="L2" s="46"/>
      <c r="M2" s="46"/>
      <c r="N2" s="46"/>
      <c r="O2" s="46"/>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2" customFormat="1" ht="59.25" customHeight="1" x14ac:dyDescent="0.15">
      <c r="A3" s="133"/>
      <c r="B3" s="133"/>
      <c r="C3" s="133" t="s">
        <v>24</v>
      </c>
      <c r="D3" s="133"/>
      <c r="E3" s="133"/>
      <c r="F3" s="133"/>
      <c r="G3" s="133"/>
      <c r="H3" s="133"/>
      <c r="I3" s="133"/>
      <c r="J3" s="721" t="s">
        <v>190</v>
      </c>
      <c r="K3" s="722"/>
      <c r="L3" s="722"/>
      <c r="M3" s="722"/>
      <c r="N3" s="722"/>
      <c r="O3" s="722"/>
      <c r="P3" s="135" t="s">
        <v>25</v>
      </c>
      <c r="Q3" s="135"/>
      <c r="R3" s="135"/>
      <c r="S3" s="135"/>
      <c r="T3" s="135"/>
      <c r="U3" s="135"/>
      <c r="V3" s="135"/>
      <c r="W3" s="135"/>
      <c r="X3" s="135"/>
      <c r="Y3" s="136" t="s">
        <v>225</v>
      </c>
      <c r="Z3" s="137"/>
      <c r="AA3" s="137"/>
      <c r="AB3" s="137"/>
      <c r="AC3" s="721" t="s">
        <v>219</v>
      </c>
      <c r="AD3" s="721"/>
      <c r="AE3" s="721"/>
      <c r="AF3" s="721"/>
      <c r="AG3" s="721"/>
      <c r="AH3" s="136" t="s">
        <v>181</v>
      </c>
      <c r="AI3" s="133"/>
      <c r="AJ3" s="133"/>
      <c r="AK3" s="133"/>
      <c r="AL3" s="133" t="s">
        <v>19</v>
      </c>
      <c r="AM3" s="133"/>
      <c r="AN3" s="133"/>
      <c r="AO3" s="138"/>
      <c r="AP3" s="723" t="s">
        <v>191</v>
      </c>
      <c r="AQ3" s="723"/>
      <c r="AR3" s="723"/>
      <c r="AS3" s="723"/>
      <c r="AT3" s="723"/>
      <c r="AU3" s="723"/>
      <c r="AV3" s="723"/>
      <c r="AW3" s="723"/>
      <c r="AX3" s="723"/>
      <c r="AY3">
        <f>$AY$2</f>
        <v>1</v>
      </c>
      <c r="AZ3" s="34"/>
    </row>
    <row r="4" spans="1:52" ht="52.5" customHeight="1" x14ac:dyDescent="0.15">
      <c r="A4" s="720">
        <v>1</v>
      </c>
      <c r="B4" s="720">
        <v>1</v>
      </c>
      <c r="C4" s="129" t="s">
        <v>739</v>
      </c>
      <c r="D4" s="130"/>
      <c r="E4" s="130"/>
      <c r="F4" s="130"/>
      <c r="G4" s="130"/>
      <c r="H4" s="130"/>
      <c r="I4" s="130"/>
      <c r="J4" s="113">
        <v>5012405001732</v>
      </c>
      <c r="K4" s="114"/>
      <c r="L4" s="114"/>
      <c r="M4" s="114"/>
      <c r="N4" s="114"/>
      <c r="O4" s="114"/>
      <c r="P4" s="115" t="s">
        <v>745</v>
      </c>
      <c r="Q4" s="116"/>
      <c r="R4" s="116"/>
      <c r="S4" s="116"/>
      <c r="T4" s="116"/>
      <c r="U4" s="116"/>
      <c r="V4" s="116"/>
      <c r="W4" s="116"/>
      <c r="X4" s="116"/>
      <c r="Y4" s="117">
        <v>46.597000000000001</v>
      </c>
      <c r="Z4" s="118"/>
      <c r="AA4" s="118"/>
      <c r="AB4" s="119"/>
      <c r="AC4" s="719" t="s">
        <v>241</v>
      </c>
      <c r="AD4" s="719"/>
      <c r="AE4" s="719"/>
      <c r="AF4" s="719"/>
      <c r="AG4" s="719"/>
      <c r="AH4" s="103">
        <v>1</v>
      </c>
      <c r="AI4" s="104"/>
      <c r="AJ4" s="104"/>
      <c r="AK4" s="104"/>
      <c r="AL4" s="105">
        <v>100</v>
      </c>
      <c r="AM4" s="106"/>
      <c r="AN4" s="106"/>
      <c r="AO4" s="107"/>
      <c r="AP4" s="108" t="s">
        <v>694</v>
      </c>
      <c r="AQ4" s="108"/>
      <c r="AR4" s="108"/>
      <c r="AS4" s="108"/>
      <c r="AT4" s="108"/>
      <c r="AU4" s="108"/>
      <c r="AV4" s="108"/>
      <c r="AW4" s="108"/>
      <c r="AX4" s="108"/>
      <c r="AY4">
        <f>$AY$2</f>
        <v>1</v>
      </c>
    </row>
  </sheetData>
  <sheetProtection formatRows="0"/>
  <mergeCells count="18">
    <mergeCell ref="AH4:AK4"/>
    <mergeCell ref="AL4:AO4"/>
    <mergeCell ref="AP4:AX4"/>
    <mergeCell ref="A3:B3"/>
    <mergeCell ref="A4:B4"/>
    <mergeCell ref="C3:I3"/>
    <mergeCell ref="J3:O3"/>
    <mergeCell ref="P3:X3"/>
    <mergeCell ref="Y3:AB3"/>
    <mergeCell ref="AC3:AG3"/>
    <mergeCell ref="AH3:AK3"/>
    <mergeCell ref="AL3:AO3"/>
    <mergeCell ref="AP3:AX3"/>
    <mergeCell ref="C4:I4"/>
    <mergeCell ref="J4:O4"/>
    <mergeCell ref="P4:X4"/>
    <mergeCell ref="Y4:AB4"/>
    <mergeCell ref="AC4:AG4"/>
  </mergeCells>
  <phoneticPr fontId="5"/>
  <conditionalFormatting sqref="AL4:AO4">
    <cfRule type="expression" dxfId="5" priority="237">
      <formula>IF(AND(AL4&gt;=0, RIGHT(TEXT(AL4,"0.#"),1)&lt;&gt;"."),TRUE,FALSE)</formula>
    </cfRule>
    <cfRule type="expression" dxfId="4" priority="238">
      <formula>IF(AND(AL4&gt;=0, RIGHT(TEXT(AL4,"0.#"),1)="."),TRUE,FALSE)</formula>
    </cfRule>
    <cfRule type="expression" dxfId="3" priority="239">
      <formula>IF(AND(AL4&lt;0, RIGHT(TEXT(AL4,"0.#"),1)&lt;&gt;"."),TRUE,FALSE)</formula>
    </cfRule>
    <cfRule type="expression" dxfId="2" priority="240">
      <formula>IF(AND(AL4&lt;0, RIGHT(TEXT(AL4,"0.#"),1)="."),TRUE,FALSE)</formula>
    </cfRule>
  </conditionalFormatting>
  <conditionalFormatting sqref="Y4">
    <cfRule type="expression" dxfId="1" priority="235">
      <formula>IF(RIGHT(TEXT(Y4,"0.#"),1)=".",FALSE,TRUE)</formula>
    </cfRule>
    <cfRule type="expression" dxfId="0" priority="236">
      <formula>IF(RIGHT(TEXT(Y4,"0.#"),1)=".",TRUE,FALSE)</formula>
    </cfRule>
  </conditionalFormatting>
  <dataValidations disablePrompts="1" count="3">
    <dataValidation type="custom" imeMode="disabled" allowBlank="1" showInputMessage="1" showErrorMessage="1" sqref="AL4 Y4:AB4">
      <formula1>OR(ISNUMBER(Y4), Y4="-")</formula1>
    </dataValidation>
    <dataValidation type="custom" imeMode="disabled" allowBlank="1" showInputMessage="1" showErrorMessage="1" sqref="AH4:AK4">
      <formula1>OR(AND(MOD(IF(ISNUMBER(AH4), AH4, 0.5),1)=0, 0&lt;=AH4), AH4="-")</formula1>
    </dataValidation>
    <dataValidation type="custom" allowBlank="1" showInputMessage="1" showErrorMessage="1" errorTitle="法人番号チェック" error="法人番号は13桁の数字で入力してください。" sqref="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入力規則等!$AG$2:$AG$13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2022-08-26T13:00:13Z</dcterms:created>
  <dcterms:modified xsi:type="dcterms:W3CDTF">2022-08-26T14:50:01Z</dcterms:modified>
</cp:coreProperties>
</file>