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6"/>
  </bookViews>
  <sheets>
    <sheet name="行政事業レビューシート" sheetId="11" r:id="rId1"/>
    <sheet name="入力規則等" sheetId="4" r:id="rId2"/>
  </sheets>
  <definedNames>
    <definedName name="_xlnm._FilterDatabase" localSheetId="0" hidden="1">行政事業レビューシート!$AZ$1:$AZ$165</definedName>
    <definedName name="_xlnm.Print_Area" localSheetId="0">行政事業レビューシート!$A$1:$AY$165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1" l="1"/>
  <c r="AY40" i="11" l="1"/>
  <c r="AY45" i="11" s="1"/>
  <c r="AY145" i="11"/>
  <c r="AY147" i="11" s="1"/>
  <c r="AY135" i="11"/>
  <c r="AY148" i="11" l="1"/>
  <c r="AY146" i="11"/>
  <c r="AY137" i="11"/>
  <c r="AY139" i="11"/>
  <c r="AY136" i="11"/>
  <c r="AY138" i="11"/>
  <c r="AY44" i="11"/>
  <c r="AY42" i="11"/>
  <c r="AY46" i="11"/>
  <c r="AY43" i="11"/>
  <c r="AY41" i="11"/>
  <c r="AY47" i="11" l="1"/>
  <c r="AY53" i="11" s="1"/>
  <c r="AY50" i="11" l="1"/>
  <c r="AY51" i="11"/>
  <c r="AY48" i="11"/>
  <c r="AY52" i="11"/>
  <c r="AY49" i="11"/>
  <c r="AW97" i="11" l="1"/>
  <c r="AT97" i="11"/>
  <c r="AQ97" i="11"/>
  <c r="AL97" i="11"/>
  <c r="AI97" i="11"/>
  <c r="AF97" i="11"/>
  <c r="Z97" i="11"/>
  <c r="W97" i="11"/>
  <c r="T97" i="11"/>
  <c r="N97" i="11"/>
  <c r="AW96" i="11"/>
  <c r="AT96" i="11"/>
  <c r="AQ96" i="11"/>
  <c r="AL96" i="11"/>
  <c r="AI96" i="11"/>
  <c r="AF96" i="11"/>
  <c r="Z96" i="11"/>
  <c r="W96" i="11"/>
  <c r="T96" i="11"/>
  <c r="N96" i="11"/>
  <c r="K96" i="11"/>
  <c r="H96" i="11"/>
  <c r="AY165" i="11" l="1"/>
  <c r="AY164" i="11"/>
  <c r="AY163" i="11"/>
  <c r="AY162" i="11"/>
  <c r="AY161" i="11"/>
  <c r="AY160" i="11"/>
  <c r="AY159" i="11"/>
  <c r="AY158" i="11"/>
  <c r="AY157" i="11"/>
  <c r="AY153" i="11"/>
  <c r="AY155" i="11" s="1"/>
  <c r="AY149" i="11"/>
  <c r="AY152" i="11" s="1"/>
  <c r="AU139" i="11"/>
  <c r="Y139" i="11"/>
  <c r="AU134" i="11"/>
  <c r="Y134" i="11"/>
  <c r="W25" i="11"/>
  <c r="AD21" i="11"/>
  <c r="W21" i="11"/>
  <c r="P21" i="11"/>
  <c r="AR18" i="11"/>
  <c r="AK18" i="11"/>
  <c r="AD18" i="11"/>
  <c r="AD20" i="11" s="1"/>
  <c r="W18" i="11"/>
  <c r="W20" i="11" s="1"/>
  <c r="P18" i="11"/>
  <c r="P20" i="11" s="1"/>
  <c r="AV2" i="11"/>
  <c r="AY156" i="11" l="1"/>
  <c r="AY154" i="11"/>
  <c r="AY151" i="11"/>
  <c r="AY150"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<sst xmlns="http://schemas.openxmlformats.org/spreadsheetml/2006/main" count="907" uniqueCount="667">
  <si>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</si>
  <si>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</si>
  <si>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</si>
  <si>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</si>
  <si>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</si>
  <si>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</si>
  <si>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</si>
  <si>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</si>
  <si>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</si>
  <si>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</si>
  <si>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</si>
  <si>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</si>
  <si>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</si>
  <si>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</si>
  <si>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</si>
  <si>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</si>
  <si>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</si>
  <si>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</si>
  <si>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</si>
  <si>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</si>
  <si>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</si>
  <si>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</si>
  <si>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</si>
  <si>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</si>
  <si>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</si>
  <si>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</si>
  <si>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</si>
  <si>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</si>
  <si>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</si>
  <si>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</si>
  <si>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</si>
  <si>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</si>
  <si>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</si>
  <si>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</si>
  <si>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</si>
  <si>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</si>
  <si>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</si>
  <si>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</si>
  <si>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</si>
  <si>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</si>
  <si>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</si>
  <si>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</si>
  <si>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</si>
  <si>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</si>
  <si>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</si>
  <si>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</si>
  <si>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</si>
  <si>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</si>
  <si>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</si>
  <si>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</si>
  <si>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</si>
  <si>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</si>
  <si>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</si>
  <si>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</si>
  <si>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</si>
  <si>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</si>
  <si>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</si>
  <si>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</si>
  <si>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</si>
  <si>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</si>
  <si>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</si>
  <si>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</si>
  <si>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</si>
  <si>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</si>
  <si>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</si>
  <si>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</si>
  <si>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</si>
  <si>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</si>
  <si>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</si>
  <si>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</si>
  <si>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</si>
  <si>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</si>
  <si>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</si>
  <si>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</si>
  <si>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</si>
  <si>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</si>
  <si>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</si>
  <si>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</si>
  <si>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</si>
  <si>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</si>
  <si>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</si>
  <si>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</si>
  <si>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</si>
  <si>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</si>
  <si>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</si>
  <si>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</si>
  <si>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</si>
  <si>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</si>
  <si>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</si>
  <si>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</si>
  <si>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</si>
  <si>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</si>
  <si>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</si>
  <si>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</si>
  <si>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</si>
  <si>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</si>
  <si>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</si>
  <si>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</si>
  <si>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</si>
  <si>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</si>
  <si>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</si>
  <si>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</si>
  <si>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</si>
  <si>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</si>
  <si>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</si>
  <si>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</si>
  <si>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</si>
  <si>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</si>
  <si>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</si>
  <si>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</si>
  <si>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</si>
  <si>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</si>
  <si>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</si>
  <si>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</si>
  <si>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</si>
  <si>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</si>
  <si>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</si>
  <si>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</si>
  <si>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</si>
  <si>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</si>
  <si>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</si>
  <si>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</si>
  <si>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</si>
  <si>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</si>
  <si>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</si>
  <si>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</si>
  <si>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</si>
  <si>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</si>
  <si>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</si>
  <si>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</si>
  <si>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</si>
  <si>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</si>
  <si>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</si>
  <si>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</si>
  <si>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</si>
  <si>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</si>
  <si>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</si>
  <si>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</si>
  <si>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</si>
  <si>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</si>
  <si>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</si>
  <si>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</si>
  <si>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</si>
  <si>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</si>
  <si>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</si>
  <si>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</si>
  <si>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</si>
  <si>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</si>
  <si>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</si>
  <si>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</si>
  <si>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</si>
  <si>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</si>
  <si>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</si>
  <si>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</si>
  <si>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</si>
  <si>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</si>
  <si>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</si>
  <si>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</si>
  <si>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</si>
  <si>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</si>
  <si>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</si>
  <si>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</si>
  <si>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</si>
  <si>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</si>
  <si>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</si>
  <si>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</si>
  <si>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</si>
  <si>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</si>
  <si>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</si>
  <si>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</si>
  <si>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</si>
  <si>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</si>
  <si>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</si>
  <si>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</si>
  <si>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</si>
  <si>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</si>
  <si>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</si>
  <si>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</si>
  <si>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</si>
  <si>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</si>
  <si>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</si>
  <si>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</si>
  <si>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</si>
  <si>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</si>
  <si>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</si>
  <si>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</si>
  <si>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</si>
  <si>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</si>
  <si>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</si>
  <si>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</si>
  <si>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</si>
  <si>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</si>
  <si>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</si>
  <si>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</si>
  <si>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</si>
  <si>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</si>
  <si>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</si>
  <si>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</si>
  <si>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</si>
  <si>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</si>
  <si>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</si>
  <si>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</si>
  <si>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</si>
  <si>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</si>
  <si>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</si>
  <si>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</si>
  <si>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</si>
  <si>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</si>
  <si>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</si>
  <si>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</si>
  <si>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</si>
  <si>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</si>
  <si>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</si>
  <si>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</si>
  <si>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</si>
  <si>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</si>
  <si>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</si>
  <si>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</si>
  <si>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</si>
  <si>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</si>
  <si>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</si>
  <si>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</si>
  <si>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</si>
  <si>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</si>
  <si>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</si>
  <si>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</si>
  <si>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</si>
  <si>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</si>
  <si>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</si>
  <si>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</si>
  <si>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</si>
  <si>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</si>
  <si>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</si>
  <si>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</si>
  <si>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</si>
  <si>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</si>
  <si>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</si>
  <si>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</si>
  <si>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</si>
  <si>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</si>
  <si>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</si>
  <si>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</si>
  <si>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</si>
  <si>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</si>
  <si>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</si>
  <si>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</si>
  <si>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</si>
  <si>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</si>
  <si>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</si>
  <si>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</si>
  <si>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</si>
  <si>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</si>
  <si>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</si>
  <si>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</si>
  <si>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</si>
  <si>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</si>
  <si>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</si>
  <si>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</si>
  <si>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</si>
  <si>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</si>
  <si>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</si>
  <si>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</si>
  <si>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</si>
  <si>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</si>
  <si>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</si>
  <si>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</si>
  <si>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</si>
  <si>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</si>
  <si>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</si>
  <si>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</si>
  <si>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</si>
  <si>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</si>
  <si>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</si>
  <si>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</si>
  <si>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</si>
  <si>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</si>
  <si>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</si>
  <si>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</si>
  <si>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</si>
  <si>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</si>
  <si>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</si>
  <si>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</si>
  <si>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</si>
  <si>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</si>
  <si>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</si>
  <si>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</si>
  <si>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</si>
  <si>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</si>
  <si>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</si>
  <si>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</si>
  <si>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</si>
  <si>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</si>
  <si>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</si>
  <si>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</si>
  <si>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</si>
  <si>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</si>
  <si>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</si>
  <si>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</si>
  <si>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</si>
  <si>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</si>
  <si>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</si>
  <si>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</si>
  <si>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</si>
  <si>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</si>
  <si>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</si>
  <si>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</si>
  <si>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</si>
  <si>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</si>
  <si>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</si>
  <si>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</si>
  <si>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</si>
  <si>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</si>
  <si>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</si>
  <si>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</si>
  <si>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</si>
  <si>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</si>
  <si>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</si>
  <si>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</si>
  <si>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</si>
  <si>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</si>
  <si>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</si>
  <si>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</si>
  <si>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</si>
  <si>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</si>
  <si>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</si>
  <si>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</si>
  <si>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</si>
  <si>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</si>
  <si>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</si>
  <si>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</si>
  <si>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</si>
  <si>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</si>
  <si>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</si>
  <si>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</si>
  <si>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</si>
  <si>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</si>
  <si>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</si>
  <si>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</si>
  <si>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</si>
  <si>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</si>
  <si>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</si>
  <si>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</si>
  <si>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</si>
  <si>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</si>
  <si>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</si>
  <si>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</si>
  <si>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</si>
  <si>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</si>
  <si>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</si>
  <si>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</si>
  <si>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</si>
  <si>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</si>
  <si>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</si>
  <si>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</si>
  <si>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</si>
  <si>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</si>
  <si>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</si>
  <si>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</si>
  <si>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</si>
  <si>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</si>
  <si>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</si>
  <si>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</si>
  <si>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</si>
  <si>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</si>
  <si>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</si>
  <si>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</si>
  <si>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</si>
  <si>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</si>
  <si>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</si>
  <si>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</si>
  <si>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</si>
  <si>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</si>
  <si>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</si>
  <si>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</si>
  <si>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</si>
  <si>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</si>
  <si>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</si>
  <si>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</si>
  <si>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</si>
  <si>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</si>
  <si>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</si>
  <si>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</si>
  <si>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</si>
  <si>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</si>
  <si>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</si>
  <si>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</si>
  <si>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</si>
  <si>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</si>
  <si>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</si>
  <si>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</si>
  <si>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</si>
  <si>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</si>
  <si>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</si>
  <si>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</si>
  <si>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</si>
  <si>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</si>
  <si>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</si>
  <si>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</si>
  <si>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</si>
  <si>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</si>
  <si>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</si>
  <si>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</si>
  <si>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</si>
  <si>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</si>
  <si>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</si>
  <si>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</si>
  <si>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</si>
  <si>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</si>
  <si>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</si>
  <si>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</si>
  <si>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</si>
  <si>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</si>
  <si>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</si>
  <si>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</si>
  <si>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</si>
  <si>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</si>
  <si>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</si>
  <si>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</si>
  <si>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</si>
  <si>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</si>
  <si>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</si>
  <si>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</si>
  <si>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</si>
  <si>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</si>
  <si>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</si>
  <si>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</si>
  <si>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</si>
  <si>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</si>
  <si>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</si>
  <si>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</si>
  <si>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</si>
  <si>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</si>
  <si>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</si>
  <si>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</si>
  <si>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</si>
  <si>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</si>
  <si>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</si>
  <si>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</si>
  <si>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</si>
  <si>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</si>
  <si>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</si>
  <si>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</si>
  <si>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</si>
  <si>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</si>
  <si>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</si>
  <si>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</si>
  <si>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</si>
  <si>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</si>
  <si>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</si>
  <si>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</si>
  <si>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</si>
  <si>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</si>
  <si>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</si>
  <si>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</si>
  <si>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</si>
  <si>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</si>
  <si>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</si>
  <si>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</si>
  <si>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</si>
  <si>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</si>
  <si>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</si>
  <si>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</si>
  <si>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</si>
  <si>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</si>
  <si>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</si>
  <si>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</si>
  <si>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</si>
  <si>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</si>
  <si>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</si>
  <si>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</si>
  <si>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</si>
  <si>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</si>
  <si>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</si>
  <si>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</si>
  <si>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</si>
  <si>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</si>
  <si>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</si>
  <si>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</si>
  <si>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</si>
  <si>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</si>
  <si>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</si>
  <si>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</si>
  <si>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</si>
  <si>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</si>
  <si>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</si>
  <si>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</si>
  <si>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</si>
  <si>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</si>
  <si>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</si>
  <si>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</si>
  <si>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</si>
  <si>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</si>
  <si>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</si>
  <si>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</si>
  <si>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</si>
  <si>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</si>
  <si>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</si>
  <si>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</si>
  <si>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</si>
  <si>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</si>
  <si>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</si>
  <si>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</si>
  <si>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</si>
  <si>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</si>
  <si>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</si>
  <si>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</si>
  <si>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</si>
  <si>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</si>
  <si>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</si>
  <si>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</si>
  <si>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</si>
  <si>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</si>
  <si>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</si>
  <si>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</si>
  <si>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</si>
  <si>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</si>
  <si>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</si>
  <si>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</si>
  <si>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</si>
  <si>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</si>
  <si>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</si>
  <si>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</si>
  <si>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</si>
  <si>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</si>
  <si>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</si>
  <si>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</si>
  <si>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</si>
  <si>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</si>
  <si>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</si>
  <si>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</si>
  <si>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</si>
  <si>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</si>
  <si>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</si>
  <si>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</si>
  <si>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</si>
  <si>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</si>
  <si>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</si>
  <si>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</si>
  <si>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</si>
  <si>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</si>
  <si>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</si>
  <si>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</si>
  <si>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</si>
  <si>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</si>
  <si>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</si>
  <si>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</si>
  <si>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</si>
  <si>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</si>
  <si>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</si>
  <si>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</si>
  <si>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</si>
  <si>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</si>
  <si>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</si>
  <si>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</si>
  <si>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</si>
  <si>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</si>
  <si>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</si>
  <si>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</si>
  <si>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</si>
  <si>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</si>
  <si>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</si>
  <si>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</si>
  <si>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内閣府</t>
  </si>
  <si>
    <t>水産基盤整備に必要な経費</t>
  </si>
  <si>
    <t>内閣府　沖縄振興局</t>
  </si>
  <si>
    <t>参事官　森　寛敬</t>
  </si>
  <si>
    <t>平成13年度</t>
  </si>
  <si>
    <t>終了予定なし</t>
  </si>
  <si>
    <t>参事官（振興第二担当）</t>
  </si>
  <si>
    <t>沖縄振興特別措置法第105条
漁港漁場整備法第20条</t>
  </si>
  <si>
    <t>漁業活動や水産物流通の拠点、台風等荒天時の避難や緊急時の物資輸送の拠点、老朽化が懸念される漁港施設の長寿命化対策、効率的・経済的に漁獲を行うための浮魚礁（パヤオ）の整備を計画的に実施する。（補助率９／１０等）</t>
  </si>
  <si>
    <t>-</t>
  </si>
  <si>
    <t>水産基盤整備事業費補助</t>
  </si>
  <si>
    <t>特定漁港漁場整備費</t>
  </si>
  <si>
    <t>令和３年度までに、漁船が台風時に安全に避難できる岸壁整備率を61%(平成22年度)から75%まで上昇させる。</t>
  </si>
  <si>
    <t>漁船が台風時に安全に避難できる岸壁整備率</t>
  </si>
  <si>
    <t>沖縄21世紀ビジョン実施計画</t>
  </si>
  <si>
    <t>令和３年度までに、流通拠点漁港の陸揚岸壁の耐震化整備率を52%(平成22年度)から85%まで上昇させる。</t>
  </si>
  <si>
    <t>流通拠点漁港の陸揚岸壁の耐震化整備率</t>
  </si>
  <si>
    <t>令和３年度までに、更新整備された浮漁礁更新整備率を0%(平成22年度)から100%まで上昇させる。</t>
  </si>
  <si>
    <t>更新整備された浮漁礁更新整備率</t>
  </si>
  <si>
    <t>水産基盤整備事業の実施地区数</t>
  </si>
  <si>
    <t>地区</t>
  </si>
  <si>
    <t>執行額（国費）／地区数　　　　　　　　　　</t>
    <phoneticPr fontId="6"/>
  </si>
  <si>
    <t>百万円</t>
  </si>
  <si>
    <t>執行額（国費）/地区数</t>
    <phoneticPr fontId="6"/>
  </si>
  <si>
    <t>3,278/30</t>
  </si>
  <si>
    <t>3,613/35</t>
  </si>
  <si>
    <t>0110</t>
  </si>
  <si>
    <t>0068</t>
  </si>
  <si>
    <t>0065</t>
  </si>
  <si>
    <t>0071</t>
  </si>
  <si>
    <t>0064</t>
  </si>
  <si>
    <t>0067</t>
  </si>
  <si>
    <t>0070</t>
  </si>
  <si>
    <t>○</t>
  </si>
  <si>
    <t>府</t>
  </si>
  <si>
    <t>周囲を広大で良好な漁場に囲まれた沖縄県において水産業の振興を図るとともに、熱帯性気候下で安全に操業出来る環境づくり、離島地域に求められる緊急時の輸送手段の確保や漁業経営の安定化を図るため、漁港・漁場の整備を計画的に推進する。</t>
    <phoneticPr fontId="6"/>
  </si>
  <si>
    <t>漁港・漁場の計画的な整備</t>
    <rPh sb="0" eb="2">
      <t>ギョコウ</t>
    </rPh>
    <rPh sb="3" eb="5">
      <t>ギョジョウ</t>
    </rPh>
    <rPh sb="6" eb="8">
      <t>ケイカク</t>
    </rPh>
    <rPh sb="8" eb="9">
      <t>テキ</t>
    </rPh>
    <rPh sb="10" eb="12">
      <t>セイビ</t>
    </rPh>
    <phoneticPr fontId="6"/>
  </si>
  <si>
    <t>-</t>
    <phoneticPr fontId="6"/>
  </si>
  <si>
    <t>９．沖縄政策</t>
    <phoneticPr fontId="6"/>
  </si>
  <si>
    <t>９．沖縄振興に関する施策の推進</t>
    <phoneticPr fontId="6"/>
  </si>
  <si>
    <t>水産基盤の整備は、水産物の安定供給等のため重要な事業である。</t>
    <phoneticPr fontId="6"/>
  </si>
  <si>
    <t>適切な役割分担の下、事業が実施されている。</t>
    <phoneticPr fontId="6"/>
  </si>
  <si>
    <t>漁業活動の根拠地となる漁港、漁場の整備を行うものであり、高い優先度を持った事業である。</t>
    <phoneticPr fontId="6"/>
  </si>
  <si>
    <t>事業実施主体である沖縄県及び水産庁等に対して支出している。</t>
    <rPh sb="9" eb="12">
      <t>オキナワケン</t>
    </rPh>
    <rPh sb="12" eb="13">
      <t>オヨ</t>
    </rPh>
    <rPh sb="14" eb="17">
      <t>スイサンチョウ</t>
    </rPh>
    <phoneticPr fontId="6"/>
  </si>
  <si>
    <t>受益者は県民であり、関係法令等により国と沖縄県等との負担割合は適切に定められている。</t>
    <phoneticPr fontId="6"/>
  </si>
  <si>
    <t>施工規模、施工条件、資材価格などにより変動するが、コストの縮減に努めている。</t>
    <phoneticPr fontId="6"/>
  </si>
  <si>
    <t>支出先は県及び国であり、市町村に対しても県を通した補助金の交付を行っており、中間段階での支出はない。</t>
    <rPh sb="5" eb="6">
      <t>オヨ</t>
    </rPh>
    <rPh sb="7" eb="8">
      <t>クニ</t>
    </rPh>
    <phoneticPr fontId="6"/>
  </si>
  <si>
    <t>費目・使途については、事業目的に則した工事費等に限定している。</t>
    <phoneticPr fontId="6"/>
  </si>
  <si>
    <t>繰越額は、翌年度事業の早期着工に向けた翌債承認済のものであり、適正規模である。</t>
    <rPh sb="0" eb="2">
      <t>クリコシ</t>
    </rPh>
    <rPh sb="2" eb="3">
      <t>ガク</t>
    </rPh>
    <rPh sb="5" eb="8">
      <t>ヨクネンド</t>
    </rPh>
    <rPh sb="8" eb="10">
      <t>ジギョウ</t>
    </rPh>
    <rPh sb="11" eb="13">
      <t>ソウキ</t>
    </rPh>
    <rPh sb="13" eb="15">
      <t>チャッコウ</t>
    </rPh>
    <rPh sb="16" eb="17">
      <t>ム</t>
    </rPh>
    <rPh sb="19" eb="21">
      <t>ヨクサイ</t>
    </rPh>
    <rPh sb="21" eb="23">
      <t>ショウニン</t>
    </rPh>
    <rPh sb="23" eb="24">
      <t>ズ</t>
    </rPh>
    <rPh sb="31" eb="33">
      <t>テキセイ</t>
    </rPh>
    <rPh sb="33" eb="35">
      <t>キボ</t>
    </rPh>
    <phoneticPr fontId="6"/>
  </si>
  <si>
    <t>現地発生材を用いた資材の使用などによりコスト縮減を行っている。</t>
    <phoneticPr fontId="6"/>
  </si>
  <si>
    <t>‐</t>
  </si>
  <si>
    <t>無</t>
  </si>
  <si>
    <t>活動実績は、当初見込みの通りとなっている。</t>
    <phoneticPr fontId="6"/>
  </si>
  <si>
    <t>整備された施設は、効率的な漁業活動のために十分活用されている。</t>
    <phoneticPr fontId="6"/>
  </si>
  <si>
    <t>引き続き農林水産省と連携し、事業の進捗状況を的確に把握した上で、本事業の適正な推進に努めたい。</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</si>
  <si>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t>
    <phoneticPr fontId="6"/>
  </si>
  <si>
    <t>工事費</t>
    <rPh sb="0" eb="3">
      <t>コウジヒ</t>
    </rPh>
    <phoneticPr fontId="6"/>
  </si>
  <si>
    <t>漁港漁場の整備</t>
    <rPh sb="0" eb="2">
      <t>ギョコウ</t>
    </rPh>
    <rPh sb="2" eb="4">
      <t>ギョジョウ</t>
    </rPh>
    <rPh sb="5" eb="7">
      <t>セイビ</t>
    </rPh>
    <phoneticPr fontId="6"/>
  </si>
  <si>
    <t>補助金</t>
    <rPh sb="0" eb="3">
      <t>ホジョキン</t>
    </rPh>
    <phoneticPr fontId="6"/>
  </si>
  <si>
    <t>市町村が実施する漁港漁場の整備に対する補助金</t>
    <rPh sb="0" eb="3">
      <t>シチョウソン</t>
    </rPh>
    <rPh sb="4" eb="6">
      <t>ジッシ</t>
    </rPh>
    <rPh sb="8" eb="10">
      <t>ギョコウ</t>
    </rPh>
    <rPh sb="10" eb="12">
      <t>ギョジョウ</t>
    </rPh>
    <rPh sb="13" eb="15">
      <t>セイビ</t>
    </rPh>
    <rPh sb="16" eb="17">
      <t>タイ</t>
    </rPh>
    <rPh sb="19" eb="21">
      <t>ホジョ</t>
    </rPh>
    <rPh sb="21" eb="22">
      <t>キン</t>
    </rPh>
    <phoneticPr fontId="6"/>
  </si>
  <si>
    <t>指導監督費</t>
    <rPh sb="0" eb="2">
      <t>シドウ</t>
    </rPh>
    <rPh sb="2" eb="5">
      <t>カントクヒ</t>
    </rPh>
    <phoneticPr fontId="6"/>
  </si>
  <si>
    <t>市町村の指導監督に要する経費</t>
    <rPh sb="0" eb="3">
      <t>シチョウソン</t>
    </rPh>
    <rPh sb="4" eb="6">
      <t>シドウ</t>
    </rPh>
    <rPh sb="6" eb="8">
      <t>カントク</t>
    </rPh>
    <rPh sb="9" eb="10">
      <t>ヨウ</t>
    </rPh>
    <rPh sb="12" eb="14">
      <t>ケイヒ</t>
    </rPh>
    <phoneticPr fontId="6"/>
  </si>
  <si>
    <t>測量設計費</t>
    <rPh sb="0" eb="2">
      <t>ソクリョウ</t>
    </rPh>
    <rPh sb="2" eb="4">
      <t>セッケイ</t>
    </rPh>
    <rPh sb="4" eb="5">
      <t>ヒ</t>
    </rPh>
    <phoneticPr fontId="6"/>
  </si>
  <si>
    <t>漁港漁場の整備に係る測量設計費</t>
    <rPh sb="0" eb="2">
      <t>ギョコウ</t>
    </rPh>
    <rPh sb="2" eb="4">
      <t>ギョジョウ</t>
    </rPh>
    <rPh sb="5" eb="7">
      <t>セイビ</t>
    </rPh>
    <rPh sb="8" eb="9">
      <t>カカ</t>
    </rPh>
    <rPh sb="10" eb="12">
      <t>ソクリョウ</t>
    </rPh>
    <rPh sb="12" eb="15">
      <t>セッケイヒ</t>
    </rPh>
    <phoneticPr fontId="6"/>
  </si>
  <si>
    <t>測量設計費等</t>
    <rPh sb="0" eb="2">
      <t>ソクリョウ</t>
    </rPh>
    <rPh sb="2" eb="4">
      <t>セッケイ</t>
    </rPh>
    <rPh sb="4" eb="5">
      <t>ヒ</t>
    </rPh>
    <rPh sb="5" eb="6">
      <t>ナド</t>
    </rPh>
    <phoneticPr fontId="6"/>
  </si>
  <si>
    <t>沖縄県</t>
    <rPh sb="0" eb="3">
      <t>オキナワケン</t>
    </rPh>
    <phoneticPr fontId="6"/>
  </si>
  <si>
    <t>水産基盤整備事業に係る事業費・補助金</t>
    <rPh sb="0" eb="2">
      <t>スイサン</t>
    </rPh>
    <rPh sb="2" eb="4">
      <t>キバン</t>
    </rPh>
    <rPh sb="4" eb="6">
      <t>セイビ</t>
    </rPh>
    <rPh sb="6" eb="8">
      <t>ジギョウ</t>
    </rPh>
    <rPh sb="9" eb="10">
      <t>カカ</t>
    </rPh>
    <rPh sb="11" eb="14">
      <t>ジギョウヒ</t>
    </rPh>
    <rPh sb="15" eb="18">
      <t>ホジョキン</t>
    </rPh>
    <phoneticPr fontId="6"/>
  </si>
  <si>
    <t>補助金等交付</t>
  </si>
  <si>
    <t>漁港漁場施設の整備等に係る経費</t>
    <rPh sb="0" eb="2">
      <t>ギョコウ</t>
    </rPh>
    <rPh sb="2" eb="4">
      <t>ギョジョウ</t>
    </rPh>
    <rPh sb="4" eb="6">
      <t>シセツ</t>
    </rPh>
    <rPh sb="7" eb="9">
      <t>セイビ</t>
    </rPh>
    <rPh sb="9" eb="10">
      <t>ナド</t>
    </rPh>
    <rPh sb="11" eb="12">
      <t>カカ</t>
    </rPh>
    <rPh sb="13" eb="15">
      <t>ケイヒ</t>
    </rPh>
    <phoneticPr fontId="6"/>
  </si>
  <si>
    <t>水産庁</t>
    <rPh sb="0" eb="3">
      <t>スイサンチョウ</t>
    </rPh>
    <phoneticPr fontId="6"/>
  </si>
  <si>
    <t>うるま市</t>
  </si>
  <si>
    <t>久米島町</t>
  </si>
  <si>
    <t>石垣市</t>
  </si>
  <si>
    <t>渡嘉敷村</t>
  </si>
  <si>
    <t>宮古島市</t>
  </si>
  <si>
    <t>浦添市　</t>
  </si>
  <si>
    <t>本部町</t>
  </si>
  <si>
    <t>今帰仁村</t>
  </si>
  <si>
    <t>大宜味村</t>
  </si>
  <si>
    <t>伊江村</t>
    <rPh sb="2" eb="3">
      <t>ムラ</t>
    </rPh>
    <phoneticPr fontId="6"/>
  </si>
  <si>
    <t>-</t>
    <phoneticPr fontId="6"/>
  </si>
  <si>
    <t>4,560/29</t>
    <phoneticPr fontId="6"/>
  </si>
  <si>
    <t>沖縄振興計画、沖縄振興基本方針、漁港漁場整備長期計画</t>
    <phoneticPr fontId="6"/>
  </si>
  <si>
    <t>これまでの成果目標の最終的な達成率は100%であり、目標を達成できた。また、新たな成果目標の令和13年度の最終目標値に向けて、引き続き事業進捗を図っていく。</t>
    <phoneticPr fontId="6"/>
  </si>
  <si>
    <t>-</t>
    <phoneticPr fontId="6"/>
  </si>
  <si>
    <t>新沖縄21世紀ビジョン実施計画</t>
    <rPh sb="0" eb="1">
      <t>シン</t>
    </rPh>
    <phoneticPr fontId="6"/>
  </si>
  <si>
    <t>漁業取締船係留岸壁の整備に係る工事費</t>
    <rPh sb="13" eb="14">
      <t>カカ</t>
    </rPh>
    <rPh sb="15" eb="18">
      <t>コウジヒ</t>
    </rPh>
    <phoneticPr fontId="6"/>
  </si>
  <si>
    <t>漁業取締船係留岸壁の整備に係る測量設計費</t>
    <rPh sb="13" eb="14">
      <t>カカ</t>
    </rPh>
    <rPh sb="15" eb="17">
      <t>ソクリョウ</t>
    </rPh>
    <rPh sb="17" eb="19">
      <t>セッケイ</t>
    </rPh>
    <rPh sb="19" eb="20">
      <t>ヒ</t>
    </rPh>
    <phoneticPr fontId="6"/>
  </si>
  <si>
    <t>漁港漁場の整備に係る工事費</t>
    <rPh sb="0" eb="2">
      <t>ギョコウ</t>
    </rPh>
    <rPh sb="2" eb="4">
      <t>ギョジョウ</t>
    </rPh>
    <rPh sb="5" eb="7">
      <t>セイビ</t>
    </rPh>
    <rPh sb="8" eb="9">
      <t>カカ</t>
    </rPh>
    <rPh sb="10" eb="13">
      <t>コウジヒ</t>
    </rPh>
    <phoneticPr fontId="6"/>
  </si>
  <si>
    <t>-</t>
    <phoneticPr fontId="6"/>
  </si>
  <si>
    <t>　周囲を広大で良好な漁場に囲まれた沖縄県において、水産業の果たす役割は重要であり、漁港・漁場の整備は漁業者のニーズが高く、また離島の多い沖縄県においては、漁港は緊急時の物資輸送の拠点、海域監視の拠点でもあり、広く県民のニーズがあり、優先度が高い。
　本事業は、沖縄振興計画における「第４章基本施策　３　希望と活力にあふれる豊かな島を目指して　(7)亜熱帯性気候等を生かした農林水産業の振興　カ　成長産業化の土台となる農林水産業の基盤整備」に係る施策として着実に事業が推進されている。</t>
    <rPh sb="146" eb="148">
      <t>セサク</t>
    </rPh>
    <phoneticPr fontId="6"/>
  </si>
  <si>
    <t>漁業取締船係留岸壁の整備にかかる経費</t>
    <rPh sb="16" eb="18">
      <t>ケイヒ</t>
    </rPh>
    <phoneticPr fontId="6"/>
  </si>
  <si>
    <t>県、市町村等に対し、熱帯性気候下で安全に操業出来る環境づくり、離島地域に求められる緊急時の輸送手段の確保や漁業経営の安定化を図るため、漁港・漁場の整備を支援する。</t>
    <rPh sb="0" eb="1">
      <t>ケン</t>
    </rPh>
    <rPh sb="2" eb="5">
      <t>シチョウソン</t>
    </rPh>
    <rPh sb="5" eb="6">
      <t>ナド</t>
    </rPh>
    <rPh sb="7" eb="8">
      <t>タイ</t>
    </rPh>
    <rPh sb="76" eb="78">
      <t>シエン</t>
    </rPh>
    <phoneticPr fontId="6"/>
  </si>
  <si>
    <t>内閣府26－44（政策12－施策③）</t>
    <phoneticPr fontId="6"/>
  </si>
  <si>
    <t>https://www8.cao.go.jp/hyouka/h26_besshi-2-2.pdf</t>
    <phoneticPr fontId="6"/>
  </si>
  <si>
    <t>-</t>
    <phoneticPr fontId="6"/>
  </si>
  <si>
    <t>点検対象外</t>
    <rPh sb="0" eb="2">
      <t>テンケン</t>
    </rPh>
    <rPh sb="2" eb="4">
      <t>タイショウ</t>
    </rPh>
    <rPh sb="4" eb="5">
      <t>ガイ</t>
    </rPh>
    <phoneticPr fontId="6"/>
  </si>
  <si>
    <t>A.沖縄県</t>
    <phoneticPr fontId="6"/>
  </si>
  <si>
    <t>B.沖縄県</t>
    <phoneticPr fontId="6"/>
  </si>
  <si>
    <t>D.浦添市</t>
    <rPh sb="2" eb="4">
      <t>ウラソエ</t>
    </rPh>
    <phoneticPr fontId="6"/>
  </si>
  <si>
    <t>C.水産庁</t>
    <phoneticPr fontId="6"/>
  </si>
  <si>
    <t>引き続き事業実施省庁との連携を密にし、事業の進捗状況を的確に把握しながら、有効性、効率性及び成果実績について、より一層の検証に努めるべき。</t>
    <phoneticPr fontId="6"/>
  </si>
  <si>
    <t>事業の推進に当たっては、下記備考のとおり、事業の経費を内閣府に一括計上し、これを農林水産省に移し替えて執行していることから、農林水産省と連携し、事業の進捗状況を的確に把握した上で、推進して参る所存。</t>
    <phoneticPr fontId="6"/>
  </si>
  <si>
    <t>重要政策推進枠：1,044</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</si>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</sst>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4" fillId="2" borderId="11" xfId="0" applyFont="1" applyFill="1" applyBorder="1" applyAlignment="1">
      <alignment vertical="center" wrapText="1"/>
    </xf>
    <xf numFmtId="0" fontId="4" fillId="0" borderId="11"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0" borderId="11"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6" borderId="11" xfId="0"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177" fontId="0" fillId="0" borderId="114" xfId="0" applyNumberFormat="1" applyFont="1" applyFill="1" applyBorder="1" applyAlignment="1" applyProtection="1">
      <alignment horizontal="right"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49" fontId="21" fillId="0" borderId="26"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5"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81" xfId="0" applyFont="1" applyFill="1" applyBorder="1" applyAlignment="1">
      <alignment horizontal="center" vertical="center" textRotation="255" wrapText="1"/>
    </xf>
    <xf numFmtId="0" fontId="16" fillId="6" borderId="128"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16" fillId="6" borderId="129"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14" fillId="6" borderId="113" xfId="0" applyFont="1" applyFill="1" applyBorder="1" applyAlignment="1">
      <alignment horizontal="center" vertical="center" wrapText="1"/>
    </xf>
    <xf numFmtId="0" fontId="14" fillId="6" borderId="118" xfId="0" applyFont="1" applyFill="1" applyBorder="1" applyAlignment="1">
      <alignment horizontal="center" vertical="center"/>
    </xf>
    <xf numFmtId="0" fontId="14" fillId="6" borderId="131"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0" fillId="0" borderId="11" xfId="0" applyFont="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14" fillId="2" borderId="113" xfId="0" applyFont="1" applyFill="1" applyBorder="1" applyAlignment="1">
      <alignment horizontal="center" vertical="center" wrapText="1"/>
    </xf>
    <xf numFmtId="0" fontId="14" fillId="2" borderId="118" xfId="0" applyFont="1" applyFill="1" applyBorder="1" applyAlignment="1">
      <alignment horizontal="center" vertical="center"/>
    </xf>
    <xf numFmtId="0" fontId="14" fillId="2" borderId="131"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2" borderId="118"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4"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3"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74">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154572</xdr:colOff>
      <xdr:row>101</xdr:row>
      <xdr:rowOff>82963</xdr:rowOff>
    </xdr:from>
    <xdr:to>
      <xdr:col>35</xdr:col>
      <xdr:colOff>181941</xdr:colOff>
      <xdr:row>102</xdr:row>
      <xdr:rowOff>294555</xdr:rowOff>
    </xdr:to>
    <xdr:sp macro="" textlink="">
      <xdr:nvSpPr>
        <xdr:cNvPr id="2" name="大かっこ 1"/>
        <xdr:cNvSpPr/>
      </xdr:nvSpPr>
      <xdr:spPr>
        <a:xfrm>
          <a:off x="4592101" y="47382992"/>
          <a:ext cx="2649546" cy="558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予算移し替え</a:t>
          </a:r>
          <a:endParaRPr lang="en-US" altLang="ja-JP" sz="1400"/>
        </a:p>
      </xdr:txBody>
    </xdr:sp>
    <xdr:clientData/>
  </xdr:twoCellAnchor>
  <xdr:twoCellAnchor>
    <xdr:from>
      <xdr:col>29</xdr:col>
      <xdr:colOff>65671</xdr:colOff>
      <xdr:row>102</xdr:row>
      <xdr:rowOff>262800</xdr:rowOff>
    </xdr:from>
    <xdr:to>
      <xdr:col>29</xdr:col>
      <xdr:colOff>65671</xdr:colOff>
      <xdr:row>104</xdr:row>
      <xdr:rowOff>212981</xdr:rowOff>
    </xdr:to>
    <xdr:cxnSp macro="">
      <xdr:nvCxnSpPr>
        <xdr:cNvPr id="3" name="直線矢印コネクタ 2"/>
        <xdr:cNvCxnSpPr/>
      </xdr:nvCxnSpPr>
      <xdr:spPr>
        <a:xfrm>
          <a:off x="5915142" y="47910212"/>
          <a:ext cx="0" cy="644945"/>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116472</xdr:colOff>
      <xdr:row>107</xdr:row>
      <xdr:rowOff>20732</xdr:rowOff>
    </xdr:from>
    <xdr:to>
      <xdr:col>35</xdr:col>
      <xdr:colOff>169241</xdr:colOff>
      <xdr:row>109</xdr:row>
      <xdr:rowOff>148805</xdr:rowOff>
    </xdr:to>
    <xdr:sp macro="" textlink="">
      <xdr:nvSpPr>
        <xdr:cNvPr id="4" name="大かっこ 3"/>
        <xdr:cNvSpPr/>
      </xdr:nvSpPr>
      <xdr:spPr>
        <a:xfrm>
          <a:off x="4554001" y="49405056"/>
          <a:ext cx="2674946" cy="8228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700"/>
            </a:lnSpc>
          </a:pPr>
          <a:r>
            <a:rPr lang="ja-JP" altLang="en-US" sz="1400"/>
            <a:t>沖縄県に対する補助金の交付、指導監督</a:t>
          </a:r>
        </a:p>
      </xdr:txBody>
    </xdr:sp>
    <xdr:clientData/>
  </xdr:twoCellAnchor>
  <xdr:twoCellAnchor>
    <xdr:from>
      <xdr:col>29</xdr:col>
      <xdr:colOff>55493</xdr:colOff>
      <xdr:row>116</xdr:row>
      <xdr:rowOff>182604</xdr:rowOff>
    </xdr:from>
    <xdr:to>
      <xdr:col>29</xdr:col>
      <xdr:colOff>56384</xdr:colOff>
      <xdr:row>117</xdr:row>
      <xdr:rowOff>46168</xdr:rowOff>
    </xdr:to>
    <xdr:cxnSp macro="">
      <xdr:nvCxnSpPr>
        <xdr:cNvPr id="5" name="直線矢印コネクタ 4"/>
        <xdr:cNvCxnSpPr/>
      </xdr:nvCxnSpPr>
      <xdr:spPr>
        <a:xfrm flipH="1">
          <a:off x="5904964" y="53018339"/>
          <a:ext cx="891" cy="535917"/>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168088</xdr:colOff>
      <xdr:row>114</xdr:row>
      <xdr:rowOff>43513</xdr:rowOff>
    </xdr:from>
    <xdr:to>
      <xdr:col>19</xdr:col>
      <xdr:colOff>8803</xdr:colOff>
      <xdr:row>115</xdr:row>
      <xdr:rowOff>491108</xdr:rowOff>
    </xdr:to>
    <xdr:sp macro="" textlink="">
      <xdr:nvSpPr>
        <xdr:cNvPr id="6" name="大かっこ 5"/>
        <xdr:cNvSpPr/>
      </xdr:nvSpPr>
      <xdr:spPr>
        <a:xfrm>
          <a:off x="1378323" y="51859513"/>
          <a:ext cx="2462892" cy="7949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県管理漁港、漁場の整備</a:t>
          </a:r>
        </a:p>
      </xdr:txBody>
    </xdr:sp>
    <xdr:clientData/>
  </xdr:twoCellAnchor>
  <xdr:twoCellAnchor>
    <xdr:from>
      <xdr:col>29</xdr:col>
      <xdr:colOff>68193</xdr:colOff>
      <xdr:row>109</xdr:row>
      <xdr:rowOff>339379</xdr:rowOff>
    </xdr:from>
    <xdr:to>
      <xdr:col>44</xdr:col>
      <xdr:colOff>104212</xdr:colOff>
      <xdr:row>109</xdr:row>
      <xdr:rowOff>339379</xdr:rowOff>
    </xdr:to>
    <xdr:cxnSp macro="">
      <xdr:nvCxnSpPr>
        <xdr:cNvPr id="7" name="直線コネクタ 6"/>
        <xdr:cNvCxnSpPr/>
      </xdr:nvCxnSpPr>
      <xdr:spPr>
        <a:xfrm flipH="1">
          <a:off x="5917664" y="50418467"/>
          <a:ext cx="306160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143364</xdr:colOff>
      <xdr:row>98</xdr:row>
      <xdr:rowOff>268942</xdr:rowOff>
    </xdr:from>
    <xdr:to>
      <xdr:col>35</xdr:col>
      <xdr:colOff>191651</xdr:colOff>
      <xdr:row>101</xdr:row>
      <xdr:rowOff>60553</xdr:rowOff>
    </xdr:to>
    <xdr:sp macro="" textlink="">
      <xdr:nvSpPr>
        <xdr:cNvPr id="8" name="正方形/長方形 7"/>
        <xdr:cNvSpPr/>
      </xdr:nvSpPr>
      <xdr:spPr>
        <a:xfrm>
          <a:off x="4580893" y="46526824"/>
          <a:ext cx="2670464" cy="83375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内閣府</a:t>
          </a:r>
          <a:endParaRPr kumimoji="1" lang="en-US" altLang="ja-JP" sz="1800">
            <a:solidFill>
              <a:sysClr val="windowText" lastClr="000000"/>
            </a:solidFill>
          </a:endParaRPr>
        </a:p>
        <a:p>
          <a:pPr algn="ctr"/>
          <a:r>
            <a:rPr kumimoji="1" lang="ja-JP" altLang="en-US" sz="1800">
              <a:solidFill>
                <a:sysClr val="windowText" lastClr="000000"/>
              </a:solidFill>
            </a:rPr>
            <a:t>４，７７７百万円</a:t>
          </a:r>
          <a:endParaRPr kumimoji="1" lang="en-US" altLang="ja-JP" sz="18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22</xdr:col>
      <xdr:colOff>98541</xdr:colOff>
      <xdr:row>104</xdr:row>
      <xdr:rowOff>210744</xdr:rowOff>
    </xdr:from>
    <xdr:to>
      <xdr:col>35</xdr:col>
      <xdr:colOff>146828</xdr:colOff>
      <xdr:row>107</xdr:row>
      <xdr:rowOff>563</xdr:rowOff>
    </xdr:to>
    <xdr:sp macro="" textlink="">
      <xdr:nvSpPr>
        <xdr:cNvPr id="9" name="正方形/長方形 8"/>
        <xdr:cNvSpPr/>
      </xdr:nvSpPr>
      <xdr:spPr>
        <a:xfrm>
          <a:off x="4536070" y="48552920"/>
          <a:ext cx="2670464" cy="83196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農林水産省（水産庁）</a:t>
          </a:r>
          <a:endParaRPr kumimoji="1" lang="en-US" altLang="ja-JP" sz="1800">
            <a:solidFill>
              <a:sysClr val="windowText" lastClr="000000"/>
            </a:solidFill>
          </a:endParaRPr>
        </a:p>
        <a:p>
          <a:pPr algn="ctr"/>
          <a:r>
            <a:rPr kumimoji="1" lang="ja-JP" altLang="en-US" sz="1800">
              <a:solidFill>
                <a:sysClr val="windowText" lastClr="000000"/>
              </a:solidFill>
            </a:rPr>
            <a:t>４，７７７百万円</a:t>
          </a:r>
          <a:endParaRPr kumimoji="1" lang="en-US" altLang="ja-JP" sz="18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23</xdr:col>
      <xdr:colOff>37809</xdr:colOff>
      <xdr:row>111</xdr:row>
      <xdr:rowOff>250588</xdr:rowOff>
    </xdr:from>
    <xdr:to>
      <xdr:col>35</xdr:col>
      <xdr:colOff>61854</xdr:colOff>
      <xdr:row>113</xdr:row>
      <xdr:rowOff>279023</xdr:rowOff>
    </xdr:to>
    <xdr:sp macro="" textlink="">
      <xdr:nvSpPr>
        <xdr:cNvPr id="10" name="正方形/長方形 9"/>
        <xdr:cNvSpPr/>
      </xdr:nvSpPr>
      <xdr:spPr>
        <a:xfrm>
          <a:off x="4677044" y="51024441"/>
          <a:ext cx="2444516" cy="723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Ａ</a:t>
          </a:r>
          <a:r>
            <a:rPr kumimoji="1" lang="en-US" altLang="ja-JP" sz="1800">
              <a:solidFill>
                <a:sysClr val="windowText" lastClr="000000"/>
              </a:solidFill>
            </a:rPr>
            <a:t>. </a:t>
          </a:r>
          <a:r>
            <a:rPr kumimoji="1" lang="ja-JP" altLang="en-US" sz="1800">
              <a:solidFill>
                <a:sysClr val="windowText" lastClr="000000"/>
              </a:solidFill>
            </a:rPr>
            <a:t>沖縄県</a:t>
          </a:r>
          <a:endParaRPr kumimoji="1" lang="en-US" altLang="ja-JP" sz="1800">
            <a:solidFill>
              <a:sysClr val="windowText" lastClr="000000"/>
            </a:solidFill>
          </a:endParaRPr>
        </a:p>
        <a:p>
          <a:pPr algn="ctr"/>
          <a:r>
            <a:rPr kumimoji="1" lang="ja-JP" altLang="en-US" sz="1600">
              <a:solidFill>
                <a:sysClr val="windowText" lastClr="000000"/>
              </a:solidFill>
            </a:rPr>
            <a:t>４，５６０百万円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7</xdr:col>
      <xdr:colOff>92109</xdr:colOff>
      <xdr:row>111</xdr:row>
      <xdr:rowOff>261798</xdr:rowOff>
    </xdr:from>
    <xdr:to>
      <xdr:col>18</xdr:col>
      <xdr:colOff>116150</xdr:colOff>
      <xdr:row>113</xdr:row>
      <xdr:rowOff>290233</xdr:rowOff>
    </xdr:to>
    <xdr:sp macro="" textlink="">
      <xdr:nvSpPr>
        <xdr:cNvPr id="11" name="正方形/長方形 10"/>
        <xdr:cNvSpPr/>
      </xdr:nvSpPr>
      <xdr:spPr>
        <a:xfrm>
          <a:off x="1504050" y="51035651"/>
          <a:ext cx="2242806" cy="723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Ｂ</a:t>
          </a:r>
          <a:r>
            <a:rPr kumimoji="1" lang="en-US" altLang="ja-JP" sz="1800">
              <a:solidFill>
                <a:sysClr val="windowText" lastClr="000000"/>
              </a:solidFill>
            </a:rPr>
            <a:t>. </a:t>
          </a:r>
          <a:r>
            <a:rPr kumimoji="1" lang="ja-JP" altLang="en-US" sz="1800">
              <a:solidFill>
                <a:sysClr val="windowText" lastClr="000000"/>
              </a:solidFill>
            </a:rPr>
            <a:t>県営事業</a:t>
          </a:r>
          <a:endParaRPr kumimoji="1" lang="en-US" altLang="ja-JP" sz="1800">
            <a:solidFill>
              <a:sysClr val="windowText" lastClr="000000"/>
            </a:solidFill>
          </a:endParaRPr>
        </a:p>
        <a:p>
          <a:pPr algn="ctr"/>
          <a:r>
            <a:rPr kumimoji="1" lang="ja-JP" altLang="en-US" sz="1600">
              <a:solidFill>
                <a:sysClr val="windowText" lastClr="000000"/>
              </a:solidFill>
            </a:rPr>
            <a:t>３，６４８百万円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23</xdr:col>
      <xdr:colOff>65158</xdr:colOff>
      <xdr:row>118</xdr:row>
      <xdr:rowOff>334732</xdr:rowOff>
    </xdr:from>
    <xdr:to>
      <xdr:col>36</xdr:col>
      <xdr:colOff>47624</xdr:colOff>
      <xdr:row>121</xdr:row>
      <xdr:rowOff>32993</xdr:rowOff>
    </xdr:to>
    <xdr:sp macro="" textlink="">
      <xdr:nvSpPr>
        <xdr:cNvPr id="13" name="大かっこ 12"/>
        <xdr:cNvSpPr/>
      </xdr:nvSpPr>
      <xdr:spPr>
        <a:xfrm>
          <a:off x="4665733" y="49826632"/>
          <a:ext cx="2582791" cy="7460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市町村管理漁港、漁場の整備</a:t>
          </a:r>
        </a:p>
      </xdr:txBody>
    </xdr:sp>
    <xdr:clientData/>
  </xdr:twoCellAnchor>
  <xdr:twoCellAnchor>
    <xdr:from>
      <xdr:col>23</xdr:col>
      <xdr:colOff>65333</xdr:colOff>
      <xdr:row>117</xdr:row>
      <xdr:rowOff>82967</xdr:rowOff>
    </xdr:from>
    <xdr:to>
      <xdr:col>35</xdr:col>
      <xdr:colOff>70267</xdr:colOff>
      <xdr:row>118</xdr:row>
      <xdr:rowOff>219075</xdr:rowOff>
    </xdr:to>
    <xdr:sp macro="" textlink="">
      <xdr:nvSpPr>
        <xdr:cNvPr id="14" name="正方形/長方形 13"/>
        <xdr:cNvSpPr/>
      </xdr:nvSpPr>
      <xdr:spPr>
        <a:xfrm>
          <a:off x="4665908" y="48908117"/>
          <a:ext cx="2405234" cy="80285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500"/>
            </a:lnSpc>
          </a:pPr>
          <a:r>
            <a:rPr kumimoji="1" lang="ja-JP" altLang="en-US" sz="1600" b="0">
              <a:solidFill>
                <a:sysClr val="windowText" lastClr="000000"/>
              </a:solidFill>
            </a:rPr>
            <a:t>Ｄ</a:t>
          </a:r>
          <a:r>
            <a:rPr kumimoji="1" lang="en-US" altLang="ja-JP" sz="1600" b="0">
              <a:solidFill>
                <a:sysClr val="windowText" lastClr="000000"/>
              </a:solidFill>
            </a:rPr>
            <a:t>. </a:t>
          </a:r>
          <a:r>
            <a:rPr kumimoji="1" lang="ja-JP" altLang="en-US" sz="1600" b="0">
              <a:solidFill>
                <a:sysClr val="windowText" lastClr="000000"/>
              </a:solidFill>
            </a:rPr>
            <a:t>市町村</a:t>
          </a:r>
          <a:endParaRPr kumimoji="1" lang="en-US" altLang="ja-JP" sz="1600" b="0">
            <a:solidFill>
              <a:sysClr val="windowText" lastClr="000000"/>
            </a:solidFill>
          </a:endParaRPr>
        </a:p>
        <a:p>
          <a:pPr algn="ctr">
            <a:lnSpc>
              <a:spcPts val="1500"/>
            </a:lnSpc>
          </a:pPr>
          <a:r>
            <a:rPr kumimoji="1" lang="ja-JP" altLang="en-US" sz="1600" b="0">
              <a:solidFill>
                <a:sysClr val="windowText" lastClr="000000"/>
              </a:solidFill>
            </a:rPr>
            <a:t>浦添市他１１市町村</a:t>
          </a:r>
          <a:r>
            <a:rPr kumimoji="1" lang="en-US" altLang="ja-JP" sz="1600" b="0">
              <a:solidFill>
                <a:sysClr val="windowText" lastClr="000000"/>
              </a:solidFill>
            </a:rPr>
            <a:t/>
          </a:r>
          <a:br>
            <a:rPr kumimoji="1" lang="en-US" altLang="ja-JP" sz="1600" b="0">
              <a:solidFill>
                <a:sysClr val="windowText" lastClr="000000"/>
              </a:solidFill>
            </a:rPr>
          </a:br>
          <a:r>
            <a:rPr kumimoji="1" lang="ja-JP" altLang="en-US" sz="1600" b="0">
              <a:solidFill>
                <a:sysClr val="windowText" lastClr="000000"/>
              </a:solidFill>
            </a:rPr>
            <a:t>　　９０９百万円</a:t>
          </a:r>
          <a:endParaRPr kumimoji="1" lang="en-US" altLang="ja-JP" sz="1600" b="0">
            <a:solidFill>
              <a:sysClr val="windowText" lastClr="000000"/>
            </a:solidFill>
          </a:endParaRPr>
        </a:p>
      </xdr:txBody>
    </xdr:sp>
    <xdr:clientData/>
  </xdr:twoCellAnchor>
  <xdr:twoCellAnchor>
    <xdr:from>
      <xdr:col>38</xdr:col>
      <xdr:colOff>136307</xdr:colOff>
      <xdr:row>111</xdr:row>
      <xdr:rowOff>250284</xdr:rowOff>
    </xdr:from>
    <xdr:to>
      <xdr:col>49</xdr:col>
      <xdr:colOff>306719</xdr:colOff>
      <xdr:row>113</xdr:row>
      <xdr:rowOff>278719</xdr:rowOff>
    </xdr:to>
    <xdr:sp macro="" textlink="">
      <xdr:nvSpPr>
        <xdr:cNvPr id="15" name="正方形/長方形 14"/>
        <xdr:cNvSpPr/>
      </xdr:nvSpPr>
      <xdr:spPr>
        <a:xfrm>
          <a:off x="7801131" y="51024137"/>
          <a:ext cx="2389176" cy="723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Ｃ．水産庁（直轄）</a:t>
          </a:r>
          <a:endParaRPr kumimoji="1" lang="en-US" altLang="ja-JP" sz="1800">
            <a:solidFill>
              <a:sysClr val="windowText" lastClr="000000"/>
            </a:solidFill>
          </a:endParaRPr>
        </a:p>
        <a:p>
          <a:pPr algn="ctr"/>
          <a:r>
            <a:rPr kumimoji="1" lang="ja-JP" altLang="en-US" sz="1600">
              <a:solidFill>
                <a:sysClr val="windowText" lastClr="000000"/>
              </a:solidFill>
            </a:rPr>
            <a:t>２１７百万円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29</xdr:col>
      <xdr:colOff>37653</xdr:colOff>
      <xdr:row>108</xdr:row>
      <xdr:rowOff>301673</xdr:rowOff>
    </xdr:from>
    <xdr:to>
      <xdr:col>29</xdr:col>
      <xdr:colOff>38544</xdr:colOff>
      <xdr:row>111</xdr:row>
      <xdr:rowOff>267929</xdr:rowOff>
    </xdr:to>
    <xdr:cxnSp macro="">
      <xdr:nvCxnSpPr>
        <xdr:cNvPr id="16" name="直線矢印コネクタ 15"/>
        <xdr:cNvCxnSpPr/>
      </xdr:nvCxnSpPr>
      <xdr:spPr>
        <a:xfrm flipH="1">
          <a:off x="5887124" y="50033379"/>
          <a:ext cx="891" cy="1008403"/>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108814</xdr:colOff>
      <xdr:row>113</xdr:row>
      <xdr:rowOff>327615</xdr:rowOff>
    </xdr:from>
    <xdr:to>
      <xdr:col>49</xdr:col>
      <xdr:colOff>276131</xdr:colOff>
      <xdr:row>115</xdr:row>
      <xdr:rowOff>262228</xdr:rowOff>
    </xdr:to>
    <xdr:sp macro="" textlink="">
      <xdr:nvSpPr>
        <xdr:cNvPr id="17" name="大かっこ 16"/>
        <xdr:cNvSpPr/>
      </xdr:nvSpPr>
      <xdr:spPr>
        <a:xfrm>
          <a:off x="7975343" y="51796233"/>
          <a:ext cx="2184376" cy="6293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漁業取締船係留岸壁の整備</a:t>
          </a:r>
        </a:p>
      </xdr:txBody>
    </xdr:sp>
    <xdr:clientData/>
  </xdr:twoCellAnchor>
  <xdr:twoCellAnchor>
    <xdr:from>
      <xdr:col>38</xdr:col>
      <xdr:colOff>191403</xdr:colOff>
      <xdr:row>115</xdr:row>
      <xdr:rowOff>296157</xdr:rowOff>
    </xdr:from>
    <xdr:to>
      <xdr:col>49</xdr:col>
      <xdr:colOff>198768</xdr:colOff>
      <xdr:row>115</xdr:row>
      <xdr:rowOff>602224</xdr:rowOff>
    </xdr:to>
    <xdr:sp macro="" textlink="">
      <xdr:nvSpPr>
        <xdr:cNvPr id="19" name="テキスト ボックス 18"/>
        <xdr:cNvSpPr txBox="1"/>
      </xdr:nvSpPr>
      <xdr:spPr>
        <a:xfrm>
          <a:off x="7856227" y="52459539"/>
          <a:ext cx="2226129" cy="306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糸満地区の執行状況</a:t>
          </a:r>
          <a:r>
            <a:rPr kumimoji="1" lang="en-US" altLang="ja-JP" sz="1100"/>
            <a:t>】</a:t>
          </a:r>
          <a:endParaRPr kumimoji="1" lang="ja-JP" altLang="en-US" sz="1100"/>
        </a:p>
      </xdr:txBody>
    </xdr:sp>
    <xdr:clientData/>
  </xdr:twoCellAnchor>
  <xdr:twoCellAnchor>
    <xdr:from>
      <xdr:col>6</xdr:col>
      <xdr:colOff>177777</xdr:colOff>
      <xdr:row>116</xdr:row>
      <xdr:rowOff>128630</xdr:rowOff>
    </xdr:from>
    <xdr:to>
      <xdr:col>20</xdr:col>
      <xdr:colOff>10750</xdr:colOff>
      <xdr:row>117</xdr:row>
      <xdr:rowOff>99893</xdr:rowOff>
    </xdr:to>
    <xdr:sp macro="" textlink="">
      <xdr:nvSpPr>
        <xdr:cNvPr id="20" name="正方形/長方形 19"/>
        <xdr:cNvSpPr/>
      </xdr:nvSpPr>
      <xdr:spPr>
        <a:xfrm>
          <a:off x="1388012" y="52964365"/>
          <a:ext cx="2656856" cy="643616"/>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a:solidFill>
                <a:sysClr val="windowText" lastClr="000000"/>
              </a:solidFill>
            </a:rPr>
            <a:t>１．工事費　　　</a:t>
          </a:r>
          <a:r>
            <a:rPr kumimoji="1" lang="ja-JP" altLang="en-US" sz="1200" baseline="0">
              <a:solidFill>
                <a:sysClr val="windowText" lastClr="000000"/>
              </a:solidFill>
            </a:rPr>
            <a:t> </a:t>
          </a:r>
          <a:r>
            <a:rPr kumimoji="1" lang="ja-JP" altLang="en-US" sz="1200">
              <a:solidFill>
                <a:sysClr val="windowText" lastClr="000000"/>
              </a:solidFill>
            </a:rPr>
            <a:t>　　１，１１８百万円</a:t>
          </a:r>
          <a:endParaRPr kumimoji="1" lang="en-US" altLang="ja-JP" sz="1200">
            <a:solidFill>
              <a:sysClr val="windowText" lastClr="000000"/>
            </a:solidFill>
          </a:endParaRPr>
        </a:p>
        <a:p>
          <a:pPr algn="l">
            <a:lnSpc>
              <a:spcPts val="1900"/>
            </a:lnSpc>
          </a:pPr>
          <a:r>
            <a:rPr kumimoji="1" lang="ja-JP" altLang="en-US" sz="1200">
              <a:solidFill>
                <a:sysClr val="windowText" lastClr="000000"/>
              </a:solidFill>
            </a:rPr>
            <a:t>２．測量設計費等　　　　　６百万円</a:t>
          </a:r>
          <a:endParaRPr kumimoji="1" lang="en-US" altLang="ja-JP" sz="1200">
            <a:solidFill>
              <a:sysClr val="windowText" lastClr="000000"/>
            </a:solidFill>
          </a:endParaRPr>
        </a:p>
      </xdr:txBody>
    </xdr:sp>
    <xdr:clientData/>
  </xdr:twoCellAnchor>
  <xdr:twoCellAnchor>
    <xdr:from>
      <xdr:col>6</xdr:col>
      <xdr:colOff>171715</xdr:colOff>
      <xdr:row>115</xdr:row>
      <xdr:rowOff>543807</xdr:rowOff>
    </xdr:from>
    <xdr:to>
      <xdr:col>17</xdr:col>
      <xdr:colOff>179078</xdr:colOff>
      <xdr:row>116</xdr:row>
      <xdr:rowOff>177521</xdr:rowOff>
    </xdr:to>
    <xdr:sp macro="" textlink="">
      <xdr:nvSpPr>
        <xdr:cNvPr id="21" name="テキスト ボックス 20"/>
        <xdr:cNvSpPr txBox="1"/>
      </xdr:nvSpPr>
      <xdr:spPr>
        <a:xfrm>
          <a:off x="1381950" y="52707189"/>
          <a:ext cx="2226128" cy="306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糸満地区の執行状況</a:t>
          </a:r>
          <a:r>
            <a:rPr kumimoji="1" lang="en-US" altLang="ja-JP" sz="1100"/>
            <a:t>】</a:t>
          </a:r>
          <a:endParaRPr kumimoji="1" lang="ja-JP" altLang="en-US" sz="1100"/>
        </a:p>
      </xdr:txBody>
    </xdr:sp>
    <xdr:clientData/>
  </xdr:twoCellAnchor>
  <xdr:twoCellAnchor>
    <xdr:from>
      <xdr:col>23</xdr:col>
      <xdr:colOff>75723</xdr:colOff>
      <xdr:row>121</xdr:row>
      <xdr:rowOff>328494</xdr:rowOff>
    </xdr:from>
    <xdr:to>
      <xdr:col>36</xdr:col>
      <xdr:colOff>0</xdr:colOff>
      <xdr:row>123</xdr:row>
      <xdr:rowOff>278707</xdr:rowOff>
    </xdr:to>
    <xdr:sp macro="" textlink="">
      <xdr:nvSpPr>
        <xdr:cNvPr id="22" name="正方形/長方形 21"/>
        <xdr:cNvSpPr/>
      </xdr:nvSpPr>
      <xdr:spPr>
        <a:xfrm>
          <a:off x="4676298" y="50868144"/>
          <a:ext cx="2524602" cy="645538"/>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a:solidFill>
                <a:sysClr val="windowText" lastClr="000000"/>
              </a:solidFill>
            </a:rPr>
            <a:t>１．工事費　　　</a:t>
          </a:r>
          <a:r>
            <a:rPr kumimoji="1" lang="ja-JP" altLang="en-US" sz="1200" baseline="0">
              <a:solidFill>
                <a:sysClr val="windowText" lastClr="000000"/>
              </a:solidFill>
            </a:rPr>
            <a:t> </a:t>
          </a:r>
          <a:r>
            <a:rPr kumimoji="1" lang="ja-JP" altLang="en-US" sz="1200">
              <a:solidFill>
                <a:sysClr val="windowText" lastClr="000000"/>
              </a:solidFill>
            </a:rPr>
            <a:t>　　１２３百万円</a:t>
          </a:r>
          <a:endParaRPr kumimoji="1" lang="en-US" altLang="ja-JP" sz="1200">
            <a:solidFill>
              <a:sysClr val="windowText" lastClr="000000"/>
            </a:solidFill>
          </a:endParaRPr>
        </a:p>
        <a:p>
          <a:pPr algn="l">
            <a:lnSpc>
              <a:spcPts val="1900"/>
            </a:lnSpc>
          </a:pPr>
          <a:r>
            <a:rPr kumimoji="1" lang="ja-JP" altLang="en-US" sz="1200">
              <a:solidFill>
                <a:sysClr val="windowText" lastClr="000000"/>
              </a:solidFill>
            </a:rPr>
            <a:t>２．測量設計費等　　５５百万円</a:t>
          </a:r>
          <a:endParaRPr kumimoji="1" lang="en-US" altLang="ja-JP" sz="1200">
            <a:solidFill>
              <a:sysClr val="windowText" lastClr="000000"/>
            </a:solidFill>
          </a:endParaRPr>
        </a:p>
      </xdr:txBody>
    </xdr:sp>
    <xdr:clientData/>
  </xdr:twoCellAnchor>
  <xdr:twoCellAnchor>
    <xdr:from>
      <xdr:col>23</xdr:col>
      <xdr:colOff>69661</xdr:colOff>
      <xdr:row>121</xdr:row>
      <xdr:rowOff>72679</xdr:rowOff>
    </xdr:from>
    <xdr:to>
      <xdr:col>34</xdr:col>
      <xdr:colOff>77025</xdr:colOff>
      <xdr:row>121</xdr:row>
      <xdr:rowOff>377385</xdr:rowOff>
    </xdr:to>
    <xdr:sp macro="" textlink="">
      <xdr:nvSpPr>
        <xdr:cNvPr id="23" name="テキスト ボックス 22"/>
        <xdr:cNvSpPr txBox="1"/>
      </xdr:nvSpPr>
      <xdr:spPr>
        <a:xfrm>
          <a:off x="4708896" y="55295267"/>
          <a:ext cx="2226129" cy="304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浦添市の執行状況</a:t>
          </a:r>
          <a:r>
            <a:rPr kumimoji="1" lang="en-US" altLang="ja-JP" sz="1100"/>
            <a:t>】</a:t>
          </a:r>
          <a:endParaRPr kumimoji="1" lang="ja-JP" altLang="en-US" sz="1100"/>
        </a:p>
      </xdr:txBody>
    </xdr:sp>
    <xdr:clientData/>
  </xdr:twoCellAnchor>
  <xdr:twoCellAnchor>
    <xdr:from>
      <xdr:col>23</xdr:col>
      <xdr:colOff>41086</xdr:colOff>
      <xdr:row>113</xdr:row>
      <xdr:rowOff>324171</xdr:rowOff>
    </xdr:from>
    <xdr:to>
      <xdr:col>35</xdr:col>
      <xdr:colOff>83507</xdr:colOff>
      <xdr:row>116</xdr:row>
      <xdr:rowOff>109579</xdr:rowOff>
    </xdr:to>
    <xdr:sp macro="" textlink="">
      <xdr:nvSpPr>
        <xdr:cNvPr id="24" name="大かっこ 23"/>
        <xdr:cNvSpPr/>
      </xdr:nvSpPr>
      <xdr:spPr>
        <a:xfrm>
          <a:off x="4680321" y="51792789"/>
          <a:ext cx="2462892" cy="1152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県管理漁港、漁場の整備、市町村への補助金交付、指導監督</a:t>
          </a:r>
        </a:p>
      </xdr:txBody>
    </xdr:sp>
    <xdr:clientData/>
  </xdr:twoCellAnchor>
  <xdr:twoCellAnchor>
    <xdr:from>
      <xdr:col>44</xdr:col>
      <xdr:colOff>100853</xdr:colOff>
      <xdr:row>110</xdr:row>
      <xdr:rowOff>-1</xdr:rowOff>
    </xdr:from>
    <xdr:to>
      <xdr:col>44</xdr:col>
      <xdr:colOff>104586</xdr:colOff>
      <xdr:row>111</xdr:row>
      <xdr:rowOff>265667</xdr:rowOff>
    </xdr:to>
    <xdr:cxnSp macro="">
      <xdr:nvCxnSpPr>
        <xdr:cNvPr id="25" name="直線矢印コネクタ 24"/>
        <xdr:cNvCxnSpPr/>
      </xdr:nvCxnSpPr>
      <xdr:spPr>
        <a:xfrm flipH="1">
          <a:off x="8975912" y="50426470"/>
          <a:ext cx="3733" cy="613050"/>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159411</xdr:colOff>
      <xdr:row>112</xdr:row>
      <xdr:rowOff>278654</xdr:rowOff>
    </xdr:from>
    <xdr:to>
      <xdr:col>22</xdr:col>
      <xdr:colOff>147253</xdr:colOff>
      <xdr:row>112</xdr:row>
      <xdr:rowOff>278654</xdr:rowOff>
    </xdr:to>
    <xdr:cxnSp macro="">
      <xdr:nvCxnSpPr>
        <xdr:cNvPr id="27" name="直線矢印コネクタ 26"/>
        <xdr:cNvCxnSpPr/>
      </xdr:nvCxnSpPr>
      <xdr:spPr>
        <a:xfrm>
          <a:off x="3759861" y="43036379"/>
          <a:ext cx="787942" cy="0"/>
        </a:xfrm>
        <a:prstGeom prst="straightConnector1">
          <a:avLst/>
        </a:prstGeom>
        <a:ln>
          <a:solidFill>
            <a:schemeClr val="tx1"/>
          </a:solidFill>
          <a:prstDash val="dash"/>
          <a:headEnd type="triangl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190500</xdr:colOff>
      <xdr:row>115</xdr:row>
      <xdr:rowOff>657225</xdr:rowOff>
    </xdr:from>
    <xdr:to>
      <xdr:col>49</xdr:col>
      <xdr:colOff>393061</xdr:colOff>
      <xdr:row>117</xdr:row>
      <xdr:rowOff>56268</xdr:rowOff>
    </xdr:to>
    <xdr:sp macro="" textlink="">
      <xdr:nvSpPr>
        <xdr:cNvPr id="32" name="正方形/長方形 31">
          <a:extLst>
            <a:ext uri="{FF2B5EF4-FFF2-40B4-BE49-F238E27FC236}">
              <a16:creationId xmlns:a16="http://schemas.microsoft.com/office/drawing/2014/main" id="{00000000-0008-0000-0000-000012000000}"/>
            </a:ext>
          </a:extLst>
        </xdr:cNvPr>
        <xdr:cNvSpPr/>
      </xdr:nvSpPr>
      <xdr:spPr>
        <a:xfrm>
          <a:off x="7791450" y="47996475"/>
          <a:ext cx="2402836" cy="732543"/>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１．工事費　　　　　１４４百万円</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２．測量設計費　  　 ７３百万円</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5"/>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7"/>
      <c r="B2" s="57"/>
      <c r="C2" s="57"/>
      <c r="D2" s="57"/>
      <c r="E2" s="57"/>
      <c r="F2" s="57"/>
      <c r="G2" s="57"/>
      <c r="H2" s="57"/>
      <c r="I2" s="57"/>
      <c r="J2" s="57"/>
      <c r="K2" s="57"/>
      <c r="L2" s="57"/>
      <c r="M2" s="57"/>
      <c r="N2" s="57"/>
      <c r="O2" s="57"/>
      <c r="P2" s="57"/>
      <c r="Q2" s="57"/>
      <c r="R2" s="57"/>
      <c r="S2" s="57"/>
      <c r="T2" s="57"/>
      <c r="U2" s="57"/>
      <c r="V2" s="57"/>
      <c r="W2" s="57"/>
      <c r="X2" s="64" t="s">
        <v>0</v>
      </c>
      <c r="Y2" s="57"/>
      <c r="Z2" s="42"/>
      <c r="AA2" s="42"/>
      <c r="AB2" s="42"/>
      <c r="AC2" s="42"/>
      <c r="AD2" s="577">
        <v>2022</v>
      </c>
      <c r="AE2" s="577"/>
      <c r="AF2" s="577"/>
      <c r="AG2" s="577"/>
      <c r="AH2" s="577"/>
      <c r="AI2" s="66" t="s">
        <v>251</v>
      </c>
      <c r="AJ2" s="577" t="s">
        <v>596</v>
      </c>
      <c r="AK2" s="577"/>
      <c r="AL2" s="577"/>
      <c r="AM2" s="577"/>
      <c r="AN2" s="66" t="s">
        <v>251</v>
      </c>
      <c r="AO2" s="577">
        <v>21</v>
      </c>
      <c r="AP2" s="577"/>
      <c r="AQ2" s="577"/>
      <c r="AR2" s="67" t="s">
        <v>251</v>
      </c>
      <c r="AS2" s="578">
        <v>82</v>
      </c>
      <c r="AT2" s="578"/>
      <c r="AU2" s="578"/>
      <c r="AV2" s="66" t="str">
        <f>IF(AW2="","","-")</f>
        <v/>
      </c>
      <c r="AW2" s="579"/>
      <c r="AX2" s="579"/>
    </row>
    <row r="3" spans="1:50" ht="21" customHeight="1" thickBot="1" x14ac:dyDescent="0.25">
      <c r="A3" s="580" t="s">
        <v>555</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21" t="s">
        <v>56</v>
      </c>
      <c r="AJ3" s="582" t="s">
        <v>562</v>
      </c>
      <c r="AK3" s="582"/>
      <c r="AL3" s="582"/>
      <c r="AM3" s="582"/>
      <c r="AN3" s="582"/>
      <c r="AO3" s="582"/>
      <c r="AP3" s="582"/>
      <c r="AQ3" s="582"/>
      <c r="AR3" s="582"/>
      <c r="AS3" s="582"/>
      <c r="AT3" s="582"/>
      <c r="AU3" s="582"/>
      <c r="AV3" s="582"/>
      <c r="AW3" s="582"/>
      <c r="AX3" s="22" t="s">
        <v>57</v>
      </c>
    </row>
    <row r="4" spans="1:50" ht="24.75" customHeight="1" x14ac:dyDescent="0.2">
      <c r="A4" s="614" t="s">
        <v>23</v>
      </c>
      <c r="B4" s="615"/>
      <c r="C4" s="615"/>
      <c r="D4" s="615"/>
      <c r="E4" s="615"/>
      <c r="F4" s="615"/>
      <c r="G4" s="616" t="s">
        <v>563</v>
      </c>
      <c r="H4" s="617"/>
      <c r="I4" s="617"/>
      <c r="J4" s="617"/>
      <c r="K4" s="617"/>
      <c r="L4" s="617"/>
      <c r="M4" s="617"/>
      <c r="N4" s="617"/>
      <c r="O4" s="617"/>
      <c r="P4" s="617"/>
      <c r="Q4" s="617"/>
      <c r="R4" s="617"/>
      <c r="S4" s="617"/>
      <c r="T4" s="617"/>
      <c r="U4" s="617"/>
      <c r="V4" s="617"/>
      <c r="W4" s="617"/>
      <c r="X4" s="617"/>
      <c r="Y4" s="618" t="s">
        <v>1</v>
      </c>
      <c r="Z4" s="619"/>
      <c r="AA4" s="619"/>
      <c r="AB4" s="619"/>
      <c r="AC4" s="619"/>
      <c r="AD4" s="620"/>
      <c r="AE4" s="621" t="s">
        <v>564</v>
      </c>
      <c r="AF4" s="622"/>
      <c r="AG4" s="622"/>
      <c r="AH4" s="622"/>
      <c r="AI4" s="622"/>
      <c r="AJ4" s="622"/>
      <c r="AK4" s="622"/>
      <c r="AL4" s="622"/>
      <c r="AM4" s="622"/>
      <c r="AN4" s="622"/>
      <c r="AO4" s="622"/>
      <c r="AP4" s="623"/>
      <c r="AQ4" s="624" t="s">
        <v>2</v>
      </c>
      <c r="AR4" s="619"/>
      <c r="AS4" s="619"/>
      <c r="AT4" s="619"/>
      <c r="AU4" s="619"/>
      <c r="AV4" s="619"/>
      <c r="AW4" s="619"/>
      <c r="AX4" s="625"/>
    </row>
    <row r="5" spans="1:50" ht="30" customHeight="1" x14ac:dyDescent="0.2">
      <c r="A5" s="626" t="s">
        <v>59</v>
      </c>
      <c r="B5" s="627"/>
      <c r="C5" s="627"/>
      <c r="D5" s="627"/>
      <c r="E5" s="627"/>
      <c r="F5" s="628"/>
      <c r="G5" s="629" t="s">
        <v>566</v>
      </c>
      <c r="H5" s="630"/>
      <c r="I5" s="630"/>
      <c r="J5" s="630"/>
      <c r="K5" s="630"/>
      <c r="L5" s="630"/>
      <c r="M5" s="631" t="s">
        <v>58</v>
      </c>
      <c r="N5" s="632"/>
      <c r="O5" s="632"/>
      <c r="P5" s="632"/>
      <c r="Q5" s="632"/>
      <c r="R5" s="633"/>
      <c r="S5" s="634" t="s">
        <v>567</v>
      </c>
      <c r="T5" s="630"/>
      <c r="U5" s="630"/>
      <c r="V5" s="630"/>
      <c r="W5" s="630"/>
      <c r="X5" s="635"/>
      <c r="Y5" s="636" t="s">
        <v>3</v>
      </c>
      <c r="Z5" s="637"/>
      <c r="AA5" s="637"/>
      <c r="AB5" s="637"/>
      <c r="AC5" s="637"/>
      <c r="AD5" s="638"/>
      <c r="AE5" s="594" t="s">
        <v>568</v>
      </c>
      <c r="AF5" s="594"/>
      <c r="AG5" s="594"/>
      <c r="AH5" s="594"/>
      <c r="AI5" s="594"/>
      <c r="AJ5" s="594"/>
      <c r="AK5" s="594"/>
      <c r="AL5" s="594"/>
      <c r="AM5" s="594"/>
      <c r="AN5" s="594"/>
      <c r="AO5" s="594"/>
      <c r="AP5" s="595"/>
      <c r="AQ5" s="596" t="s">
        <v>565</v>
      </c>
      <c r="AR5" s="597"/>
      <c r="AS5" s="597"/>
      <c r="AT5" s="597"/>
      <c r="AU5" s="597"/>
      <c r="AV5" s="597"/>
      <c r="AW5" s="597"/>
      <c r="AX5" s="598"/>
    </row>
    <row r="6" spans="1:50" ht="39" customHeight="1" x14ac:dyDescent="0.2">
      <c r="A6" s="599" t="s">
        <v>4</v>
      </c>
      <c r="B6" s="600"/>
      <c r="C6" s="600"/>
      <c r="D6" s="600"/>
      <c r="E6" s="600"/>
      <c r="F6" s="600"/>
      <c r="G6" s="601" t="str">
        <f>入力規則等!F39</f>
        <v>一般会計</v>
      </c>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602"/>
      <c r="AO6" s="602"/>
      <c r="AP6" s="602"/>
      <c r="AQ6" s="602"/>
      <c r="AR6" s="602"/>
      <c r="AS6" s="602"/>
      <c r="AT6" s="602"/>
      <c r="AU6" s="602"/>
      <c r="AV6" s="602"/>
      <c r="AW6" s="602"/>
      <c r="AX6" s="603"/>
    </row>
    <row r="7" spans="1:50" ht="49.5" customHeight="1" x14ac:dyDescent="0.2">
      <c r="A7" s="583" t="s">
        <v>20</v>
      </c>
      <c r="B7" s="584"/>
      <c r="C7" s="584"/>
      <c r="D7" s="584"/>
      <c r="E7" s="584"/>
      <c r="F7" s="585"/>
      <c r="G7" s="604" t="s">
        <v>569</v>
      </c>
      <c r="H7" s="605"/>
      <c r="I7" s="605"/>
      <c r="J7" s="605"/>
      <c r="K7" s="605"/>
      <c r="L7" s="605"/>
      <c r="M7" s="605"/>
      <c r="N7" s="605"/>
      <c r="O7" s="605"/>
      <c r="P7" s="605"/>
      <c r="Q7" s="605"/>
      <c r="R7" s="605"/>
      <c r="S7" s="605"/>
      <c r="T7" s="605"/>
      <c r="U7" s="605"/>
      <c r="V7" s="605"/>
      <c r="W7" s="605"/>
      <c r="X7" s="606"/>
      <c r="Y7" s="607" t="s">
        <v>237</v>
      </c>
      <c r="Z7" s="412"/>
      <c r="AA7" s="412"/>
      <c r="AB7" s="412"/>
      <c r="AC7" s="412"/>
      <c r="AD7" s="608"/>
      <c r="AE7" s="609" t="s">
        <v>644</v>
      </c>
      <c r="AF7" s="610"/>
      <c r="AG7" s="610"/>
      <c r="AH7" s="610"/>
      <c r="AI7" s="610"/>
      <c r="AJ7" s="610"/>
      <c r="AK7" s="610"/>
      <c r="AL7" s="610"/>
      <c r="AM7" s="610"/>
      <c r="AN7" s="610"/>
      <c r="AO7" s="610"/>
      <c r="AP7" s="610"/>
      <c r="AQ7" s="610"/>
      <c r="AR7" s="610"/>
      <c r="AS7" s="610"/>
      <c r="AT7" s="610"/>
      <c r="AU7" s="610"/>
      <c r="AV7" s="610"/>
      <c r="AW7" s="610"/>
      <c r="AX7" s="611"/>
    </row>
    <row r="8" spans="1:50" ht="53.25" customHeight="1" x14ac:dyDescent="0.2">
      <c r="A8" s="583" t="s">
        <v>173</v>
      </c>
      <c r="B8" s="584"/>
      <c r="C8" s="584"/>
      <c r="D8" s="584"/>
      <c r="E8" s="584"/>
      <c r="F8" s="585"/>
      <c r="G8" s="586" t="str">
        <f>入力規則等!A27</f>
        <v>沖縄振興</v>
      </c>
      <c r="H8" s="587"/>
      <c r="I8" s="587"/>
      <c r="J8" s="587"/>
      <c r="K8" s="587"/>
      <c r="L8" s="587"/>
      <c r="M8" s="587"/>
      <c r="N8" s="587"/>
      <c r="O8" s="587"/>
      <c r="P8" s="587"/>
      <c r="Q8" s="587"/>
      <c r="R8" s="587"/>
      <c r="S8" s="587"/>
      <c r="T8" s="587"/>
      <c r="U8" s="587"/>
      <c r="V8" s="587"/>
      <c r="W8" s="587"/>
      <c r="X8" s="588"/>
      <c r="Y8" s="589" t="s">
        <v>174</v>
      </c>
      <c r="Z8" s="590"/>
      <c r="AA8" s="590"/>
      <c r="AB8" s="590"/>
      <c r="AC8" s="590"/>
      <c r="AD8" s="591"/>
      <c r="AE8" s="592" t="str">
        <f>入力規則等!K13</f>
        <v>公共事業</v>
      </c>
      <c r="AF8" s="587"/>
      <c r="AG8" s="587"/>
      <c r="AH8" s="587"/>
      <c r="AI8" s="587"/>
      <c r="AJ8" s="587"/>
      <c r="AK8" s="587"/>
      <c r="AL8" s="587"/>
      <c r="AM8" s="587"/>
      <c r="AN8" s="587"/>
      <c r="AO8" s="587"/>
      <c r="AP8" s="587"/>
      <c r="AQ8" s="587"/>
      <c r="AR8" s="587"/>
      <c r="AS8" s="587"/>
      <c r="AT8" s="587"/>
      <c r="AU8" s="587"/>
      <c r="AV8" s="587"/>
      <c r="AW8" s="587"/>
      <c r="AX8" s="593"/>
    </row>
    <row r="9" spans="1:50" ht="58.5" customHeight="1" x14ac:dyDescent="0.2">
      <c r="A9" s="561" t="s">
        <v>21</v>
      </c>
      <c r="B9" s="562"/>
      <c r="C9" s="562"/>
      <c r="D9" s="562"/>
      <c r="E9" s="562"/>
      <c r="F9" s="562"/>
      <c r="G9" s="639" t="s">
        <v>597</v>
      </c>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c r="AG9" s="640"/>
      <c r="AH9" s="640"/>
      <c r="AI9" s="640"/>
      <c r="AJ9" s="640"/>
      <c r="AK9" s="640"/>
      <c r="AL9" s="640"/>
      <c r="AM9" s="640"/>
      <c r="AN9" s="640"/>
      <c r="AO9" s="640"/>
      <c r="AP9" s="640"/>
      <c r="AQ9" s="640"/>
      <c r="AR9" s="640"/>
      <c r="AS9" s="640"/>
      <c r="AT9" s="640"/>
      <c r="AU9" s="640"/>
      <c r="AV9" s="640"/>
      <c r="AW9" s="640"/>
      <c r="AX9" s="641"/>
    </row>
    <row r="10" spans="1:50" ht="80.25" customHeight="1" x14ac:dyDescent="0.2">
      <c r="A10" s="549" t="s">
        <v>27</v>
      </c>
      <c r="B10" s="550"/>
      <c r="C10" s="550"/>
      <c r="D10" s="550"/>
      <c r="E10" s="550"/>
      <c r="F10" s="550"/>
      <c r="G10" s="551" t="s">
        <v>570</v>
      </c>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3"/>
    </row>
    <row r="11" spans="1:50" ht="42" customHeight="1" x14ac:dyDescent="0.2">
      <c r="A11" s="549" t="s">
        <v>5</v>
      </c>
      <c r="B11" s="550"/>
      <c r="C11" s="550"/>
      <c r="D11" s="550"/>
      <c r="E11" s="550"/>
      <c r="F11" s="554"/>
      <c r="G11" s="555" t="str">
        <f>入力規則等!P10</f>
        <v>直接実施、補助</v>
      </c>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6"/>
      <c r="AW11" s="556"/>
      <c r="AX11" s="557"/>
    </row>
    <row r="12" spans="1:50" ht="21" customHeight="1" x14ac:dyDescent="0.2">
      <c r="A12" s="558" t="s">
        <v>22</v>
      </c>
      <c r="B12" s="559"/>
      <c r="C12" s="559"/>
      <c r="D12" s="559"/>
      <c r="E12" s="559"/>
      <c r="F12" s="560"/>
      <c r="G12" s="564"/>
      <c r="H12" s="565"/>
      <c r="I12" s="565"/>
      <c r="J12" s="565"/>
      <c r="K12" s="565"/>
      <c r="L12" s="565"/>
      <c r="M12" s="565"/>
      <c r="N12" s="565"/>
      <c r="O12" s="565"/>
      <c r="P12" s="343" t="s">
        <v>383</v>
      </c>
      <c r="Q12" s="344"/>
      <c r="R12" s="344"/>
      <c r="S12" s="344"/>
      <c r="T12" s="344"/>
      <c r="U12" s="344"/>
      <c r="V12" s="345"/>
      <c r="W12" s="343" t="s">
        <v>535</v>
      </c>
      <c r="X12" s="344"/>
      <c r="Y12" s="344"/>
      <c r="Z12" s="344"/>
      <c r="AA12" s="344"/>
      <c r="AB12" s="344"/>
      <c r="AC12" s="345"/>
      <c r="AD12" s="343" t="s">
        <v>537</v>
      </c>
      <c r="AE12" s="344"/>
      <c r="AF12" s="344"/>
      <c r="AG12" s="344"/>
      <c r="AH12" s="344"/>
      <c r="AI12" s="344"/>
      <c r="AJ12" s="345"/>
      <c r="AK12" s="343" t="s">
        <v>547</v>
      </c>
      <c r="AL12" s="344"/>
      <c r="AM12" s="344"/>
      <c r="AN12" s="344"/>
      <c r="AO12" s="344"/>
      <c r="AP12" s="344"/>
      <c r="AQ12" s="345"/>
      <c r="AR12" s="343" t="s">
        <v>548</v>
      </c>
      <c r="AS12" s="344"/>
      <c r="AT12" s="344"/>
      <c r="AU12" s="344"/>
      <c r="AV12" s="344"/>
      <c r="AW12" s="344"/>
      <c r="AX12" s="645"/>
    </row>
    <row r="13" spans="1:50" ht="21" customHeight="1" x14ac:dyDescent="0.2">
      <c r="A13" s="168"/>
      <c r="B13" s="169"/>
      <c r="C13" s="169"/>
      <c r="D13" s="169"/>
      <c r="E13" s="169"/>
      <c r="F13" s="170"/>
      <c r="G13" s="535" t="s">
        <v>6</v>
      </c>
      <c r="H13" s="536"/>
      <c r="I13" s="646" t="s">
        <v>7</v>
      </c>
      <c r="J13" s="647"/>
      <c r="K13" s="647"/>
      <c r="L13" s="647"/>
      <c r="M13" s="647"/>
      <c r="N13" s="647"/>
      <c r="O13" s="648"/>
      <c r="P13" s="530">
        <v>3047.4</v>
      </c>
      <c r="Q13" s="531"/>
      <c r="R13" s="531"/>
      <c r="S13" s="531"/>
      <c r="T13" s="531"/>
      <c r="U13" s="531"/>
      <c r="V13" s="532"/>
      <c r="W13" s="530">
        <v>3738.4</v>
      </c>
      <c r="X13" s="531"/>
      <c r="Y13" s="531"/>
      <c r="Z13" s="531"/>
      <c r="AA13" s="531"/>
      <c r="AB13" s="531"/>
      <c r="AC13" s="532"/>
      <c r="AD13" s="530">
        <v>4962.4430000000002</v>
      </c>
      <c r="AE13" s="531"/>
      <c r="AF13" s="531"/>
      <c r="AG13" s="531"/>
      <c r="AH13" s="531"/>
      <c r="AI13" s="531"/>
      <c r="AJ13" s="532"/>
      <c r="AK13" s="530">
        <v>4356.3829999999998</v>
      </c>
      <c r="AL13" s="531"/>
      <c r="AM13" s="531"/>
      <c r="AN13" s="531"/>
      <c r="AO13" s="531"/>
      <c r="AP13" s="531"/>
      <c r="AQ13" s="532"/>
      <c r="AR13" s="512">
        <v>4355.9030000000002</v>
      </c>
      <c r="AS13" s="513"/>
      <c r="AT13" s="513"/>
      <c r="AU13" s="513"/>
      <c r="AV13" s="513"/>
      <c r="AW13" s="513"/>
      <c r="AX13" s="575"/>
    </row>
    <row r="14" spans="1:50" ht="21" customHeight="1" x14ac:dyDescent="0.2">
      <c r="A14" s="168"/>
      <c r="B14" s="169"/>
      <c r="C14" s="169"/>
      <c r="D14" s="169"/>
      <c r="E14" s="169"/>
      <c r="F14" s="170"/>
      <c r="G14" s="537"/>
      <c r="H14" s="538"/>
      <c r="I14" s="543" t="s">
        <v>8</v>
      </c>
      <c r="J14" s="573"/>
      <c r="K14" s="573"/>
      <c r="L14" s="573"/>
      <c r="M14" s="573"/>
      <c r="N14" s="573"/>
      <c r="O14" s="574"/>
      <c r="P14" s="530">
        <v>450</v>
      </c>
      <c r="Q14" s="531"/>
      <c r="R14" s="531"/>
      <c r="S14" s="531"/>
      <c r="T14" s="531"/>
      <c r="U14" s="531"/>
      <c r="V14" s="532"/>
      <c r="W14" s="530">
        <v>480</v>
      </c>
      <c r="X14" s="531"/>
      <c r="Y14" s="531"/>
      <c r="Z14" s="531"/>
      <c r="AA14" s="531"/>
      <c r="AB14" s="531"/>
      <c r="AC14" s="532"/>
      <c r="AD14" s="530">
        <v>225</v>
      </c>
      <c r="AE14" s="531"/>
      <c r="AF14" s="531"/>
      <c r="AG14" s="531"/>
      <c r="AH14" s="531"/>
      <c r="AI14" s="531"/>
      <c r="AJ14" s="532"/>
      <c r="AK14" s="530" t="s">
        <v>651</v>
      </c>
      <c r="AL14" s="531"/>
      <c r="AM14" s="531"/>
      <c r="AN14" s="531"/>
      <c r="AO14" s="531"/>
      <c r="AP14" s="531"/>
      <c r="AQ14" s="532"/>
      <c r="AR14" s="541"/>
      <c r="AS14" s="541"/>
      <c r="AT14" s="541"/>
      <c r="AU14" s="541"/>
      <c r="AV14" s="541"/>
      <c r="AW14" s="541"/>
      <c r="AX14" s="542"/>
    </row>
    <row r="15" spans="1:50" ht="21" customHeight="1" x14ac:dyDescent="0.2">
      <c r="A15" s="168"/>
      <c r="B15" s="169"/>
      <c r="C15" s="169"/>
      <c r="D15" s="169"/>
      <c r="E15" s="169"/>
      <c r="F15" s="170"/>
      <c r="G15" s="537"/>
      <c r="H15" s="538"/>
      <c r="I15" s="543" t="s">
        <v>47</v>
      </c>
      <c r="J15" s="544"/>
      <c r="K15" s="544"/>
      <c r="L15" s="544"/>
      <c r="M15" s="544"/>
      <c r="N15" s="544"/>
      <c r="O15" s="545"/>
      <c r="P15" s="530">
        <v>641.9</v>
      </c>
      <c r="Q15" s="531"/>
      <c r="R15" s="531"/>
      <c r="S15" s="531"/>
      <c r="T15" s="531"/>
      <c r="U15" s="531"/>
      <c r="V15" s="532"/>
      <c r="W15" s="530">
        <v>836</v>
      </c>
      <c r="X15" s="531"/>
      <c r="Y15" s="531"/>
      <c r="Z15" s="531"/>
      <c r="AA15" s="531"/>
      <c r="AB15" s="531"/>
      <c r="AC15" s="532"/>
      <c r="AD15" s="530">
        <v>1424.732</v>
      </c>
      <c r="AE15" s="531"/>
      <c r="AF15" s="531"/>
      <c r="AG15" s="531"/>
      <c r="AH15" s="531"/>
      <c r="AI15" s="531"/>
      <c r="AJ15" s="532"/>
      <c r="AK15" s="530">
        <v>1824.2850000000001</v>
      </c>
      <c r="AL15" s="531"/>
      <c r="AM15" s="531"/>
      <c r="AN15" s="531"/>
      <c r="AO15" s="531"/>
      <c r="AP15" s="531"/>
      <c r="AQ15" s="532"/>
      <c r="AR15" s="530" t="s">
        <v>666</v>
      </c>
      <c r="AS15" s="531"/>
      <c r="AT15" s="531"/>
      <c r="AU15" s="531"/>
      <c r="AV15" s="531"/>
      <c r="AW15" s="531"/>
      <c r="AX15" s="576"/>
    </row>
    <row r="16" spans="1:50" ht="21" customHeight="1" x14ac:dyDescent="0.2">
      <c r="A16" s="168"/>
      <c r="B16" s="169"/>
      <c r="C16" s="169"/>
      <c r="D16" s="169"/>
      <c r="E16" s="169"/>
      <c r="F16" s="170"/>
      <c r="G16" s="537"/>
      <c r="H16" s="538"/>
      <c r="I16" s="543" t="s">
        <v>48</v>
      </c>
      <c r="J16" s="544"/>
      <c r="K16" s="544"/>
      <c r="L16" s="544"/>
      <c r="M16" s="544"/>
      <c r="N16" s="544"/>
      <c r="O16" s="545"/>
      <c r="P16" s="530">
        <v>-836</v>
      </c>
      <c r="Q16" s="531"/>
      <c r="R16" s="531"/>
      <c r="S16" s="531"/>
      <c r="T16" s="531"/>
      <c r="U16" s="531"/>
      <c r="V16" s="532"/>
      <c r="W16" s="530">
        <v>-1425</v>
      </c>
      <c r="X16" s="531"/>
      <c r="Y16" s="531"/>
      <c r="Z16" s="531"/>
      <c r="AA16" s="531"/>
      <c r="AB16" s="531"/>
      <c r="AC16" s="532"/>
      <c r="AD16" s="530">
        <v>-1824.2850000000001</v>
      </c>
      <c r="AE16" s="531"/>
      <c r="AF16" s="531"/>
      <c r="AG16" s="531"/>
      <c r="AH16" s="531"/>
      <c r="AI16" s="531"/>
      <c r="AJ16" s="532"/>
      <c r="AK16" s="530" t="s">
        <v>642</v>
      </c>
      <c r="AL16" s="531"/>
      <c r="AM16" s="531"/>
      <c r="AN16" s="531"/>
      <c r="AO16" s="531"/>
      <c r="AP16" s="531"/>
      <c r="AQ16" s="532"/>
      <c r="AR16" s="642"/>
      <c r="AS16" s="643"/>
      <c r="AT16" s="643"/>
      <c r="AU16" s="643"/>
      <c r="AV16" s="643"/>
      <c r="AW16" s="643"/>
      <c r="AX16" s="644"/>
    </row>
    <row r="17" spans="1:50" ht="24.75" customHeight="1" x14ac:dyDescent="0.2">
      <c r="A17" s="168"/>
      <c r="B17" s="169"/>
      <c r="C17" s="169"/>
      <c r="D17" s="169"/>
      <c r="E17" s="169"/>
      <c r="F17" s="170"/>
      <c r="G17" s="537"/>
      <c r="H17" s="538"/>
      <c r="I17" s="543" t="s">
        <v>46</v>
      </c>
      <c r="J17" s="573"/>
      <c r="K17" s="573"/>
      <c r="L17" s="573"/>
      <c r="M17" s="573"/>
      <c r="N17" s="573"/>
      <c r="O17" s="574"/>
      <c r="P17" s="530" t="s">
        <v>571</v>
      </c>
      <c r="Q17" s="531"/>
      <c r="R17" s="531"/>
      <c r="S17" s="531"/>
      <c r="T17" s="531"/>
      <c r="U17" s="531"/>
      <c r="V17" s="532"/>
      <c r="W17" s="530" t="s">
        <v>571</v>
      </c>
      <c r="X17" s="531"/>
      <c r="Y17" s="531"/>
      <c r="Z17" s="531"/>
      <c r="AA17" s="531"/>
      <c r="AB17" s="531"/>
      <c r="AC17" s="532"/>
      <c r="AD17" s="530" t="s">
        <v>571</v>
      </c>
      <c r="AE17" s="531"/>
      <c r="AF17" s="531"/>
      <c r="AG17" s="531"/>
      <c r="AH17" s="531"/>
      <c r="AI17" s="531"/>
      <c r="AJ17" s="532"/>
      <c r="AK17" s="530" t="s">
        <v>651</v>
      </c>
      <c r="AL17" s="531"/>
      <c r="AM17" s="531"/>
      <c r="AN17" s="531"/>
      <c r="AO17" s="531"/>
      <c r="AP17" s="531"/>
      <c r="AQ17" s="532"/>
      <c r="AR17" s="533"/>
      <c r="AS17" s="533"/>
      <c r="AT17" s="533"/>
      <c r="AU17" s="533"/>
      <c r="AV17" s="533"/>
      <c r="AW17" s="533"/>
      <c r="AX17" s="534"/>
    </row>
    <row r="18" spans="1:50" ht="24.75" customHeight="1" x14ac:dyDescent="0.2">
      <c r="A18" s="168"/>
      <c r="B18" s="169"/>
      <c r="C18" s="169"/>
      <c r="D18" s="169"/>
      <c r="E18" s="169"/>
      <c r="F18" s="170"/>
      <c r="G18" s="539"/>
      <c r="H18" s="540"/>
      <c r="I18" s="566" t="s">
        <v>18</v>
      </c>
      <c r="J18" s="567"/>
      <c r="K18" s="567"/>
      <c r="L18" s="567"/>
      <c r="M18" s="567"/>
      <c r="N18" s="567"/>
      <c r="O18" s="568"/>
      <c r="P18" s="569">
        <f>SUM(P13:V17)</f>
        <v>3303.3</v>
      </c>
      <c r="Q18" s="570"/>
      <c r="R18" s="570"/>
      <c r="S18" s="570"/>
      <c r="T18" s="570"/>
      <c r="U18" s="570"/>
      <c r="V18" s="571"/>
      <c r="W18" s="569">
        <f>SUM(W13:AC17)</f>
        <v>3629.3999999999996</v>
      </c>
      <c r="X18" s="570"/>
      <c r="Y18" s="570"/>
      <c r="Z18" s="570"/>
      <c r="AA18" s="570"/>
      <c r="AB18" s="570"/>
      <c r="AC18" s="571"/>
      <c r="AD18" s="569">
        <f>SUM(AD13:AJ17)</f>
        <v>4787.8900000000003</v>
      </c>
      <c r="AE18" s="570"/>
      <c r="AF18" s="570"/>
      <c r="AG18" s="570"/>
      <c r="AH18" s="570"/>
      <c r="AI18" s="570"/>
      <c r="AJ18" s="571"/>
      <c r="AK18" s="569">
        <f>SUM(AK13:AQ17)</f>
        <v>6180.6679999999997</v>
      </c>
      <c r="AL18" s="570"/>
      <c r="AM18" s="570"/>
      <c r="AN18" s="570"/>
      <c r="AO18" s="570"/>
      <c r="AP18" s="570"/>
      <c r="AQ18" s="571"/>
      <c r="AR18" s="569">
        <f>SUM(AR13:AX17)</f>
        <v>4355.9030000000002</v>
      </c>
      <c r="AS18" s="570"/>
      <c r="AT18" s="570"/>
      <c r="AU18" s="570"/>
      <c r="AV18" s="570"/>
      <c r="AW18" s="570"/>
      <c r="AX18" s="572"/>
    </row>
    <row r="19" spans="1:50" ht="24.75" customHeight="1" x14ac:dyDescent="0.2">
      <c r="A19" s="168"/>
      <c r="B19" s="169"/>
      <c r="C19" s="169"/>
      <c r="D19" s="169"/>
      <c r="E19" s="169"/>
      <c r="F19" s="170"/>
      <c r="G19" s="547" t="s">
        <v>9</v>
      </c>
      <c r="H19" s="548"/>
      <c r="I19" s="548"/>
      <c r="J19" s="548"/>
      <c r="K19" s="548"/>
      <c r="L19" s="548"/>
      <c r="M19" s="548"/>
      <c r="N19" s="548"/>
      <c r="O19" s="548"/>
      <c r="P19" s="530">
        <v>3278</v>
      </c>
      <c r="Q19" s="531"/>
      <c r="R19" s="531"/>
      <c r="S19" s="531"/>
      <c r="T19" s="531"/>
      <c r="U19" s="531"/>
      <c r="V19" s="532"/>
      <c r="W19" s="530">
        <v>3613</v>
      </c>
      <c r="X19" s="531"/>
      <c r="Y19" s="531"/>
      <c r="Z19" s="531"/>
      <c r="AA19" s="531"/>
      <c r="AB19" s="531"/>
      <c r="AC19" s="532"/>
      <c r="AD19" s="530">
        <v>4776.6319999999996</v>
      </c>
      <c r="AE19" s="531"/>
      <c r="AF19" s="531"/>
      <c r="AG19" s="531"/>
      <c r="AH19" s="531"/>
      <c r="AI19" s="531"/>
      <c r="AJ19" s="532"/>
      <c r="AK19" s="527"/>
      <c r="AL19" s="527"/>
      <c r="AM19" s="527"/>
      <c r="AN19" s="527"/>
      <c r="AO19" s="527"/>
      <c r="AP19" s="527"/>
      <c r="AQ19" s="527"/>
      <c r="AR19" s="527"/>
      <c r="AS19" s="527"/>
      <c r="AT19" s="527"/>
      <c r="AU19" s="527"/>
      <c r="AV19" s="527"/>
      <c r="AW19" s="527"/>
      <c r="AX19" s="529"/>
    </row>
    <row r="20" spans="1:50" ht="24.75" customHeight="1" x14ac:dyDescent="0.2">
      <c r="A20" s="168"/>
      <c r="B20" s="169"/>
      <c r="C20" s="169"/>
      <c r="D20" s="169"/>
      <c r="E20" s="169"/>
      <c r="F20" s="170"/>
      <c r="G20" s="547" t="s">
        <v>10</v>
      </c>
      <c r="H20" s="548"/>
      <c r="I20" s="548"/>
      <c r="J20" s="548"/>
      <c r="K20" s="548"/>
      <c r="L20" s="548"/>
      <c r="M20" s="548"/>
      <c r="N20" s="548"/>
      <c r="O20" s="548"/>
      <c r="P20" s="526">
        <f>IF(P18=0, "-", SUM(P19)/P18)</f>
        <v>0.99234099234099227</v>
      </c>
      <c r="Q20" s="526"/>
      <c r="R20" s="526"/>
      <c r="S20" s="526"/>
      <c r="T20" s="526"/>
      <c r="U20" s="526"/>
      <c r="V20" s="526"/>
      <c r="W20" s="526">
        <f>IF(W18=0, "-", SUM(W19)/W18)</f>
        <v>0.99548134677908207</v>
      </c>
      <c r="X20" s="526"/>
      <c r="Y20" s="526"/>
      <c r="Z20" s="526"/>
      <c r="AA20" s="526"/>
      <c r="AB20" s="526"/>
      <c r="AC20" s="526"/>
      <c r="AD20" s="526">
        <f>IF(AD18=0, "-", SUM(AD19)/AD18)</f>
        <v>0.99764865107594358</v>
      </c>
      <c r="AE20" s="526"/>
      <c r="AF20" s="526"/>
      <c r="AG20" s="526"/>
      <c r="AH20" s="526"/>
      <c r="AI20" s="526"/>
      <c r="AJ20" s="526"/>
      <c r="AK20" s="527"/>
      <c r="AL20" s="527"/>
      <c r="AM20" s="527"/>
      <c r="AN20" s="527"/>
      <c r="AO20" s="527"/>
      <c r="AP20" s="527"/>
      <c r="AQ20" s="528"/>
      <c r="AR20" s="528"/>
      <c r="AS20" s="528"/>
      <c r="AT20" s="528"/>
      <c r="AU20" s="527"/>
      <c r="AV20" s="527"/>
      <c r="AW20" s="527"/>
      <c r="AX20" s="529"/>
    </row>
    <row r="21" spans="1:50" ht="25.5" customHeight="1" x14ac:dyDescent="0.2">
      <c r="A21" s="561"/>
      <c r="B21" s="562"/>
      <c r="C21" s="562"/>
      <c r="D21" s="562"/>
      <c r="E21" s="562"/>
      <c r="F21" s="563"/>
      <c r="G21" s="524" t="s">
        <v>211</v>
      </c>
      <c r="H21" s="525"/>
      <c r="I21" s="525"/>
      <c r="J21" s="525"/>
      <c r="K21" s="525"/>
      <c r="L21" s="525"/>
      <c r="M21" s="525"/>
      <c r="N21" s="525"/>
      <c r="O21" s="525"/>
      <c r="P21" s="526">
        <f>IF(P19=0, "-", SUM(P19)/SUM(P13,P14))</f>
        <v>0.93726768456567733</v>
      </c>
      <c r="Q21" s="526"/>
      <c r="R21" s="526"/>
      <c r="S21" s="526"/>
      <c r="T21" s="526"/>
      <c r="U21" s="526"/>
      <c r="V21" s="526"/>
      <c r="W21" s="526">
        <f>IF(W19=0, "-", SUM(W19)/SUM(W13,W14))</f>
        <v>0.85648587142044386</v>
      </c>
      <c r="X21" s="526"/>
      <c r="Y21" s="526"/>
      <c r="Z21" s="526"/>
      <c r="AA21" s="526"/>
      <c r="AB21" s="526"/>
      <c r="AC21" s="526"/>
      <c r="AD21" s="526">
        <f>IF(AD19=0, "-", SUM(AD19)/SUM(AD13,AD14))</f>
        <v>0.92080664789955269</v>
      </c>
      <c r="AE21" s="526"/>
      <c r="AF21" s="526"/>
      <c r="AG21" s="526"/>
      <c r="AH21" s="526"/>
      <c r="AI21" s="526"/>
      <c r="AJ21" s="526"/>
      <c r="AK21" s="527"/>
      <c r="AL21" s="527"/>
      <c r="AM21" s="527"/>
      <c r="AN21" s="527"/>
      <c r="AO21" s="527"/>
      <c r="AP21" s="527"/>
      <c r="AQ21" s="528"/>
      <c r="AR21" s="528"/>
      <c r="AS21" s="528"/>
      <c r="AT21" s="528"/>
      <c r="AU21" s="527"/>
      <c r="AV21" s="527"/>
      <c r="AW21" s="527"/>
      <c r="AX21" s="529"/>
    </row>
    <row r="22" spans="1:50" ht="18.75" customHeight="1" x14ac:dyDescent="0.2">
      <c r="A22" s="485" t="s">
        <v>551</v>
      </c>
      <c r="B22" s="486"/>
      <c r="C22" s="486"/>
      <c r="D22" s="486"/>
      <c r="E22" s="486"/>
      <c r="F22" s="487"/>
      <c r="G22" s="491" t="s">
        <v>205</v>
      </c>
      <c r="H22" s="492"/>
      <c r="I22" s="492"/>
      <c r="J22" s="492"/>
      <c r="K22" s="492"/>
      <c r="L22" s="492"/>
      <c r="M22" s="492"/>
      <c r="N22" s="492"/>
      <c r="O22" s="493"/>
      <c r="P22" s="494" t="s">
        <v>549</v>
      </c>
      <c r="Q22" s="492"/>
      <c r="R22" s="492"/>
      <c r="S22" s="492"/>
      <c r="T22" s="492"/>
      <c r="U22" s="492"/>
      <c r="V22" s="493"/>
      <c r="W22" s="494" t="s">
        <v>550</v>
      </c>
      <c r="X22" s="492"/>
      <c r="Y22" s="492"/>
      <c r="Z22" s="492"/>
      <c r="AA22" s="492"/>
      <c r="AB22" s="492"/>
      <c r="AC22" s="493"/>
      <c r="AD22" s="494" t="s">
        <v>204</v>
      </c>
      <c r="AE22" s="492"/>
      <c r="AF22" s="492"/>
      <c r="AG22" s="492"/>
      <c r="AH22" s="492"/>
      <c r="AI22" s="492"/>
      <c r="AJ22" s="492"/>
      <c r="AK22" s="492"/>
      <c r="AL22" s="492"/>
      <c r="AM22" s="492"/>
      <c r="AN22" s="492"/>
      <c r="AO22" s="492"/>
      <c r="AP22" s="492"/>
      <c r="AQ22" s="492"/>
      <c r="AR22" s="492"/>
      <c r="AS22" s="492"/>
      <c r="AT22" s="492"/>
      <c r="AU22" s="492"/>
      <c r="AV22" s="492"/>
      <c r="AW22" s="492"/>
      <c r="AX22" s="546"/>
    </row>
    <row r="23" spans="1:50" ht="25.5" customHeight="1" x14ac:dyDescent="0.2">
      <c r="A23" s="488"/>
      <c r="B23" s="489"/>
      <c r="C23" s="489"/>
      <c r="D23" s="489"/>
      <c r="E23" s="489"/>
      <c r="F23" s="490"/>
      <c r="G23" s="509" t="s">
        <v>572</v>
      </c>
      <c r="H23" s="510"/>
      <c r="I23" s="510"/>
      <c r="J23" s="510"/>
      <c r="K23" s="510"/>
      <c r="L23" s="510"/>
      <c r="M23" s="510"/>
      <c r="N23" s="510"/>
      <c r="O23" s="511"/>
      <c r="P23" s="512">
        <v>3466.3829999999998</v>
      </c>
      <c r="Q23" s="513"/>
      <c r="R23" s="513"/>
      <c r="S23" s="513"/>
      <c r="T23" s="513"/>
      <c r="U23" s="513"/>
      <c r="V23" s="514"/>
      <c r="W23" s="512">
        <v>3465.9029999999998</v>
      </c>
      <c r="X23" s="513"/>
      <c r="Y23" s="513"/>
      <c r="Z23" s="513"/>
      <c r="AA23" s="513"/>
      <c r="AB23" s="513"/>
      <c r="AC23" s="514"/>
      <c r="AD23" s="515" t="s">
        <v>665</v>
      </c>
      <c r="AE23" s="516"/>
      <c r="AF23" s="516"/>
      <c r="AG23" s="516"/>
      <c r="AH23" s="516"/>
      <c r="AI23" s="516"/>
      <c r="AJ23" s="516"/>
      <c r="AK23" s="516"/>
      <c r="AL23" s="516"/>
      <c r="AM23" s="516"/>
      <c r="AN23" s="516"/>
      <c r="AO23" s="516"/>
      <c r="AP23" s="516"/>
      <c r="AQ23" s="516"/>
      <c r="AR23" s="516"/>
      <c r="AS23" s="516"/>
      <c r="AT23" s="516"/>
      <c r="AU23" s="516"/>
      <c r="AV23" s="516"/>
      <c r="AW23" s="516"/>
      <c r="AX23" s="517"/>
    </row>
    <row r="24" spans="1:50" ht="25.5" customHeight="1" x14ac:dyDescent="0.2">
      <c r="A24" s="488"/>
      <c r="B24" s="489"/>
      <c r="C24" s="489"/>
      <c r="D24" s="489"/>
      <c r="E24" s="489"/>
      <c r="F24" s="490"/>
      <c r="G24" s="521" t="s">
        <v>573</v>
      </c>
      <c r="H24" s="522"/>
      <c r="I24" s="522"/>
      <c r="J24" s="522"/>
      <c r="K24" s="522"/>
      <c r="L24" s="522"/>
      <c r="M24" s="522"/>
      <c r="N24" s="522"/>
      <c r="O24" s="523"/>
      <c r="P24" s="530">
        <v>890</v>
      </c>
      <c r="Q24" s="531"/>
      <c r="R24" s="531"/>
      <c r="S24" s="531"/>
      <c r="T24" s="531"/>
      <c r="U24" s="531"/>
      <c r="V24" s="532"/>
      <c r="W24" s="530">
        <v>890</v>
      </c>
      <c r="X24" s="531"/>
      <c r="Y24" s="531"/>
      <c r="Z24" s="531"/>
      <c r="AA24" s="531"/>
      <c r="AB24" s="531"/>
      <c r="AC24" s="532"/>
      <c r="AD24" s="518"/>
      <c r="AE24" s="519"/>
      <c r="AF24" s="519"/>
      <c r="AG24" s="519"/>
      <c r="AH24" s="519"/>
      <c r="AI24" s="519"/>
      <c r="AJ24" s="519"/>
      <c r="AK24" s="519"/>
      <c r="AL24" s="519"/>
      <c r="AM24" s="519"/>
      <c r="AN24" s="519"/>
      <c r="AO24" s="519"/>
      <c r="AP24" s="519"/>
      <c r="AQ24" s="519"/>
      <c r="AR24" s="519"/>
      <c r="AS24" s="519"/>
      <c r="AT24" s="519"/>
      <c r="AU24" s="519"/>
      <c r="AV24" s="519"/>
      <c r="AW24" s="519"/>
      <c r="AX24" s="520"/>
    </row>
    <row r="25" spans="1:50" ht="25.5" customHeight="1" thickBot="1" x14ac:dyDescent="0.25">
      <c r="A25" s="488"/>
      <c r="B25" s="489"/>
      <c r="C25" s="489"/>
      <c r="D25" s="489"/>
      <c r="E25" s="489"/>
      <c r="F25" s="490"/>
      <c r="G25" s="152" t="s">
        <v>18</v>
      </c>
      <c r="H25" s="495"/>
      <c r="I25" s="495"/>
      <c r="J25" s="495"/>
      <c r="K25" s="495"/>
      <c r="L25" s="495"/>
      <c r="M25" s="495"/>
      <c r="N25" s="495"/>
      <c r="O25" s="496"/>
      <c r="P25" s="497">
        <f>AK13</f>
        <v>4356.3829999999998</v>
      </c>
      <c r="Q25" s="498"/>
      <c r="R25" s="498"/>
      <c r="S25" s="498"/>
      <c r="T25" s="498"/>
      <c r="U25" s="498"/>
      <c r="V25" s="499"/>
      <c r="W25" s="500">
        <f>AR13</f>
        <v>4355.9030000000002</v>
      </c>
      <c r="X25" s="501"/>
      <c r="Y25" s="501"/>
      <c r="Z25" s="501"/>
      <c r="AA25" s="501"/>
      <c r="AB25" s="501"/>
      <c r="AC25" s="502"/>
      <c r="AD25" s="519"/>
      <c r="AE25" s="519"/>
      <c r="AF25" s="519"/>
      <c r="AG25" s="519"/>
      <c r="AH25" s="519"/>
      <c r="AI25" s="519"/>
      <c r="AJ25" s="519"/>
      <c r="AK25" s="519"/>
      <c r="AL25" s="519"/>
      <c r="AM25" s="519"/>
      <c r="AN25" s="519"/>
      <c r="AO25" s="519"/>
      <c r="AP25" s="519"/>
      <c r="AQ25" s="519"/>
      <c r="AR25" s="519"/>
      <c r="AS25" s="519"/>
      <c r="AT25" s="519"/>
      <c r="AU25" s="519"/>
      <c r="AV25" s="519"/>
      <c r="AW25" s="519"/>
      <c r="AX25" s="520"/>
    </row>
    <row r="26" spans="1:50" ht="47.25" customHeight="1" x14ac:dyDescent="0.2">
      <c r="A26" s="503" t="s">
        <v>540</v>
      </c>
      <c r="B26" s="504"/>
      <c r="C26" s="504"/>
      <c r="D26" s="504"/>
      <c r="E26" s="504"/>
      <c r="F26" s="505"/>
      <c r="G26" s="506" t="s">
        <v>654</v>
      </c>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8"/>
    </row>
    <row r="27" spans="1:50" ht="31.5" customHeight="1" x14ac:dyDescent="0.2">
      <c r="A27" s="446" t="s">
        <v>541</v>
      </c>
      <c r="B27" s="447"/>
      <c r="C27" s="447"/>
      <c r="D27" s="447"/>
      <c r="E27" s="447"/>
      <c r="F27" s="448"/>
      <c r="G27" s="449" t="s">
        <v>539</v>
      </c>
      <c r="H27" s="450"/>
      <c r="I27" s="450"/>
      <c r="J27" s="450"/>
      <c r="K27" s="450"/>
      <c r="L27" s="450"/>
      <c r="M27" s="450"/>
      <c r="N27" s="450"/>
      <c r="O27" s="450"/>
      <c r="P27" s="451" t="s">
        <v>538</v>
      </c>
      <c r="Q27" s="450"/>
      <c r="R27" s="450"/>
      <c r="S27" s="450"/>
      <c r="T27" s="450"/>
      <c r="U27" s="450"/>
      <c r="V27" s="450"/>
      <c r="W27" s="450"/>
      <c r="X27" s="452"/>
      <c r="Y27" s="453"/>
      <c r="Z27" s="454"/>
      <c r="AA27" s="455"/>
      <c r="AB27" s="456" t="s">
        <v>11</v>
      </c>
      <c r="AC27" s="456"/>
      <c r="AD27" s="456"/>
      <c r="AE27" s="389" t="s">
        <v>383</v>
      </c>
      <c r="AF27" s="431"/>
      <c r="AG27" s="431"/>
      <c r="AH27" s="432"/>
      <c r="AI27" s="389" t="s">
        <v>535</v>
      </c>
      <c r="AJ27" s="431"/>
      <c r="AK27" s="431"/>
      <c r="AL27" s="432"/>
      <c r="AM27" s="389" t="s">
        <v>351</v>
      </c>
      <c r="AN27" s="431"/>
      <c r="AO27" s="431"/>
      <c r="AP27" s="432"/>
      <c r="AQ27" s="433" t="s">
        <v>382</v>
      </c>
      <c r="AR27" s="434"/>
      <c r="AS27" s="434"/>
      <c r="AT27" s="435"/>
      <c r="AU27" s="433" t="s">
        <v>552</v>
      </c>
      <c r="AV27" s="434"/>
      <c r="AW27" s="434"/>
      <c r="AX27" s="436"/>
    </row>
    <row r="28" spans="1:50" ht="23.25" customHeight="1" x14ac:dyDescent="0.2">
      <c r="A28" s="446"/>
      <c r="B28" s="447"/>
      <c r="C28" s="447"/>
      <c r="D28" s="447"/>
      <c r="E28" s="447"/>
      <c r="F28" s="448"/>
      <c r="G28" s="468" t="s">
        <v>598</v>
      </c>
      <c r="H28" s="469"/>
      <c r="I28" s="469"/>
      <c r="J28" s="469"/>
      <c r="K28" s="469"/>
      <c r="L28" s="469"/>
      <c r="M28" s="469"/>
      <c r="N28" s="469"/>
      <c r="O28" s="469"/>
      <c r="P28" s="472" t="s">
        <v>581</v>
      </c>
      <c r="Q28" s="473"/>
      <c r="R28" s="473"/>
      <c r="S28" s="473"/>
      <c r="T28" s="473"/>
      <c r="U28" s="473"/>
      <c r="V28" s="473"/>
      <c r="W28" s="473"/>
      <c r="X28" s="474"/>
      <c r="Y28" s="478" t="s">
        <v>51</v>
      </c>
      <c r="Z28" s="479"/>
      <c r="AA28" s="480"/>
      <c r="AB28" s="466" t="s">
        <v>582</v>
      </c>
      <c r="AC28" s="466"/>
      <c r="AD28" s="466"/>
      <c r="AE28" s="459">
        <v>30</v>
      </c>
      <c r="AF28" s="459"/>
      <c r="AG28" s="459"/>
      <c r="AH28" s="459"/>
      <c r="AI28" s="459">
        <v>35</v>
      </c>
      <c r="AJ28" s="459"/>
      <c r="AK28" s="459"/>
      <c r="AL28" s="459"/>
      <c r="AM28" s="459">
        <v>29</v>
      </c>
      <c r="AN28" s="459"/>
      <c r="AO28" s="459"/>
      <c r="AP28" s="459"/>
      <c r="AQ28" s="460" t="s">
        <v>646</v>
      </c>
      <c r="AR28" s="459"/>
      <c r="AS28" s="459"/>
      <c r="AT28" s="459"/>
      <c r="AU28" s="73" t="s">
        <v>599</v>
      </c>
      <c r="AV28" s="461"/>
      <c r="AW28" s="461"/>
      <c r="AX28" s="462"/>
    </row>
    <row r="29" spans="1:50" ht="23.25" customHeight="1" x14ac:dyDescent="0.2">
      <c r="A29" s="331"/>
      <c r="B29" s="332"/>
      <c r="C29" s="332"/>
      <c r="D29" s="332"/>
      <c r="E29" s="332"/>
      <c r="F29" s="328"/>
      <c r="G29" s="470"/>
      <c r="H29" s="471"/>
      <c r="I29" s="471"/>
      <c r="J29" s="471"/>
      <c r="K29" s="471"/>
      <c r="L29" s="471"/>
      <c r="M29" s="471"/>
      <c r="N29" s="471"/>
      <c r="O29" s="471"/>
      <c r="P29" s="475"/>
      <c r="Q29" s="476"/>
      <c r="R29" s="476"/>
      <c r="S29" s="476"/>
      <c r="T29" s="476"/>
      <c r="U29" s="476"/>
      <c r="V29" s="476"/>
      <c r="W29" s="476"/>
      <c r="X29" s="477"/>
      <c r="Y29" s="463" t="s">
        <v>52</v>
      </c>
      <c r="Z29" s="464"/>
      <c r="AA29" s="465"/>
      <c r="AB29" s="466" t="s">
        <v>582</v>
      </c>
      <c r="AC29" s="466"/>
      <c r="AD29" s="466"/>
      <c r="AE29" s="459">
        <v>30</v>
      </c>
      <c r="AF29" s="459"/>
      <c r="AG29" s="459"/>
      <c r="AH29" s="459"/>
      <c r="AI29" s="459">
        <v>35</v>
      </c>
      <c r="AJ29" s="459"/>
      <c r="AK29" s="459"/>
      <c r="AL29" s="459"/>
      <c r="AM29" s="459">
        <v>29</v>
      </c>
      <c r="AN29" s="459"/>
      <c r="AO29" s="459"/>
      <c r="AP29" s="459"/>
      <c r="AQ29" s="460" t="s">
        <v>646</v>
      </c>
      <c r="AR29" s="459"/>
      <c r="AS29" s="459"/>
      <c r="AT29" s="459"/>
      <c r="AU29" s="73" t="s">
        <v>646</v>
      </c>
      <c r="AV29" s="461"/>
      <c r="AW29" s="461"/>
      <c r="AX29" s="462"/>
    </row>
    <row r="30" spans="1:50" ht="23.25" customHeight="1" x14ac:dyDescent="0.2">
      <c r="A30" s="405" t="s">
        <v>542</v>
      </c>
      <c r="B30" s="406"/>
      <c r="C30" s="406"/>
      <c r="D30" s="406"/>
      <c r="E30" s="406"/>
      <c r="F30" s="407"/>
      <c r="G30" s="344" t="s">
        <v>543</v>
      </c>
      <c r="H30" s="344"/>
      <c r="I30" s="344"/>
      <c r="J30" s="344"/>
      <c r="K30" s="344"/>
      <c r="L30" s="344"/>
      <c r="M30" s="344"/>
      <c r="N30" s="344"/>
      <c r="O30" s="344"/>
      <c r="P30" s="344"/>
      <c r="Q30" s="344"/>
      <c r="R30" s="344"/>
      <c r="S30" s="344"/>
      <c r="T30" s="344"/>
      <c r="U30" s="344"/>
      <c r="V30" s="344"/>
      <c r="W30" s="344"/>
      <c r="X30" s="345"/>
      <c r="Y30" s="414"/>
      <c r="Z30" s="415"/>
      <c r="AA30" s="416"/>
      <c r="AB30" s="343" t="s">
        <v>11</v>
      </c>
      <c r="AC30" s="344"/>
      <c r="AD30" s="345"/>
      <c r="AE30" s="343" t="s">
        <v>383</v>
      </c>
      <c r="AF30" s="344"/>
      <c r="AG30" s="344"/>
      <c r="AH30" s="345"/>
      <c r="AI30" s="343" t="s">
        <v>535</v>
      </c>
      <c r="AJ30" s="344"/>
      <c r="AK30" s="344"/>
      <c r="AL30" s="345"/>
      <c r="AM30" s="343" t="s">
        <v>351</v>
      </c>
      <c r="AN30" s="344"/>
      <c r="AO30" s="344"/>
      <c r="AP30" s="345"/>
      <c r="AQ30" s="437" t="s">
        <v>553</v>
      </c>
      <c r="AR30" s="438"/>
      <c r="AS30" s="438"/>
      <c r="AT30" s="438"/>
      <c r="AU30" s="438"/>
      <c r="AV30" s="438"/>
      <c r="AW30" s="438"/>
      <c r="AX30" s="439"/>
    </row>
    <row r="31" spans="1:50" ht="23.25" customHeight="1" x14ac:dyDescent="0.2">
      <c r="A31" s="408"/>
      <c r="B31" s="409"/>
      <c r="C31" s="409"/>
      <c r="D31" s="409"/>
      <c r="E31" s="409"/>
      <c r="F31" s="410"/>
      <c r="G31" s="481" t="s">
        <v>583</v>
      </c>
      <c r="H31" s="482"/>
      <c r="I31" s="482"/>
      <c r="J31" s="482"/>
      <c r="K31" s="482"/>
      <c r="L31" s="482"/>
      <c r="M31" s="482"/>
      <c r="N31" s="482"/>
      <c r="O31" s="482"/>
      <c r="P31" s="482"/>
      <c r="Q31" s="482"/>
      <c r="R31" s="482"/>
      <c r="S31" s="482"/>
      <c r="T31" s="482"/>
      <c r="U31" s="482"/>
      <c r="V31" s="482"/>
      <c r="W31" s="482"/>
      <c r="X31" s="482"/>
      <c r="Y31" s="440" t="s">
        <v>542</v>
      </c>
      <c r="Z31" s="441"/>
      <c r="AA31" s="442"/>
      <c r="AB31" s="443" t="s">
        <v>584</v>
      </c>
      <c r="AC31" s="444"/>
      <c r="AD31" s="445"/>
      <c r="AE31" s="460">
        <v>109</v>
      </c>
      <c r="AF31" s="460"/>
      <c r="AG31" s="460"/>
      <c r="AH31" s="460"/>
      <c r="AI31" s="460">
        <v>103</v>
      </c>
      <c r="AJ31" s="460"/>
      <c r="AK31" s="460"/>
      <c r="AL31" s="460"/>
      <c r="AM31" s="460">
        <v>157</v>
      </c>
      <c r="AN31" s="460"/>
      <c r="AO31" s="460"/>
      <c r="AP31" s="460"/>
      <c r="AQ31" s="73" t="s">
        <v>599</v>
      </c>
      <c r="AR31" s="74"/>
      <c r="AS31" s="74"/>
      <c r="AT31" s="74"/>
      <c r="AU31" s="74"/>
      <c r="AV31" s="74"/>
      <c r="AW31" s="74"/>
      <c r="AX31" s="342"/>
    </row>
    <row r="32" spans="1:50" ht="46.5" customHeight="1" x14ac:dyDescent="0.2">
      <c r="A32" s="411"/>
      <c r="B32" s="412"/>
      <c r="C32" s="412"/>
      <c r="D32" s="412"/>
      <c r="E32" s="412"/>
      <c r="F32" s="413"/>
      <c r="G32" s="483"/>
      <c r="H32" s="484"/>
      <c r="I32" s="484"/>
      <c r="J32" s="484"/>
      <c r="K32" s="484"/>
      <c r="L32" s="484"/>
      <c r="M32" s="484"/>
      <c r="N32" s="484"/>
      <c r="O32" s="484"/>
      <c r="P32" s="484"/>
      <c r="Q32" s="484"/>
      <c r="R32" s="484"/>
      <c r="S32" s="484"/>
      <c r="T32" s="484"/>
      <c r="U32" s="484"/>
      <c r="V32" s="484"/>
      <c r="W32" s="484"/>
      <c r="X32" s="484"/>
      <c r="Y32" s="359" t="s">
        <v>544</v>
      </c>
      <c r="Z32" s="457"/>
      <c r="AA32" s="458"/>
      <c r="AB32" s="417" t="s">
        <v>585</v>
      </c>
      <c r="AC32" s="418"/>
      <c r="AD32" s="419"/>
      <c r="AE32" s="420" t="s">
        <v>586</v>
      </c>
      <c r="AF32" s="420"/>
      <c r="AG32" s="420"/>
      <c r="AH32" s="420"/>
      <c r="AI32" s="420" t="s">
        <v>587</v>
      </c>
      <c r="AJ32" s="420"/>
      <c r="AK32" s="420"/>
      <c r="AL32" s="420"/>
      <c r="AM32" s="420" t="s">
        <v>643</v>
      </c>
      <c r="AN32" s="420"/>
      <c r="AO32" s="420"/>
      <c r="AP32" s="420"/>
      <c r="AQ32" s="420" t="s">
        <v>251</v>
      </c>
      <c r="AR32" s="420"/>
      <c r="AS32" s="420"/>
      <c r="AT32" s="420"/>
      <c r="AU32" s="420"/>
      <c r="AV32" s="420"/>
      <c r="AW32" s="420"/>
      <c r="AX32" s="467"/>
    </row>
    <row r="33" spans="1:51" ht="18.75" customHeight="1" x14ac:dyDescent="0.2">
      <c r="A33" s="421" t="s">
        <v>209</v>
      </c>
      <c r="B33" s="422"/>
      <c r="C33" s="422"/>
      <c r="D33" s="422"/>
      <c r="E33" s="422"/>
      <c r="F33" s="423"/>
      <c r="G33" s="372" t="s">
        <v>135</v>
      </c>
      <c r="H33" s="373"/>
      <c r="I33" s="373"/>
      <c r="J33" s="373"/>
      <c r="K33" s="373"/>
      <c r="L33" s="373"/>
      <c r="M33" s="373"/>
      <c r="N33" s="373"/>
      <c r="O33" s="374"/>
      <c r="P33" s="378" t="s">
        <v>55</v>
      </c>
      <c r="Q33" s="373"/>
      <c r="R33" s="373"/>
      <c r="S33" s="373"/>
      <c r="T33" s="373"/>
      <c r="U33" s="373"/>
      <c r="V33" s="373"/>
      <c r="W33" s="373"/>
      <c r="X33" s="374"/>
      <c r="Y33" s="380"/>
      <c r="Z33" s="381"/>
      <c r="AA33" s="382"/>
      <c r="AB33" s="386" t="s">
        <v>11</v>
      </c>
      <c r="AC33" s="387"/>
      <c r="AD33" s="388"/>
      <c r="AE33" s="386" t="s">
        <v>383</v>
      </c>
      <c r="AF33" s="387"/>
      <c r="AG33" s="387"/>
      <c r="AH33" s="388"/>
      <c r="AI33" s="403" t="s">
        <v>535</v>
      </c>
      <c r="AJ33" s="403"/>
      <c r="AK33" s="403"/>
      <c r="AL33" s="386"/>
      <c r="AM33" s="403" t="s">
        <v>351</v>
      </c>
      <c r="AN33" s="403"/>
      <c r="AO33" s="403"/>
      <c r="AP33" s="386"/>
      <c r="AQ33" s="392" t="s">
        <v>165</v>
      </c>
      <c r="AR33" s="393"/>
      <c r="AS33" s="393"/>
      <c r="AT33" s="394"/>
      <c r="AU33" s="373" t="s">
        <v>125</v>
      </c>
      <c r="AV33" s="373"/>
      <c r="AW33" s="373"/>
      <c r="AX33" s="395"/>
    </row>
    <row r="34" spans="1:51" ht="18.75" customHeight="1" x14ac:dyDescent="0.2">
      <c r="A34" s="424"/>
      <c r="B34" s="425"/>
      <c r="C34" s="425"/>
      <c r="D34" s="425"/>
      <c r="E34" s="425"/>
      <c r="F34" s="426"/>
      <c r="G34" s="375"/>
      <c r="H34" s="376"/>
      <c r="I34" s="376"/>
      <c r="J34" s="376"/>
      <c r="K34" s="376"/>
      <c r="L34" s="376"/>
      <c r="M34" s="376"/>
      <c r="N34" s="376"/>
      <c r="O34" s="377"/>
      <c r="P34" s="379"/>
      <c r="Q34" s="376"/>
      <c r="R34" s="376"/>
      <c r="S34" s="376"/>
      <c r="T34" s="376"/>
      <c r="U34" s="376"/>
      <c r="V34" s="376"/>
      <c r="W34" s="376"/>
      <c r="X34" s="377"/>
      <c r="Y34" s="383"/>
      <c r="Z34" s="384"/>
      <c r="AA34" s="385"/>
      <c r="AB34" s="389"/>
      <c r="AC34" s="390"/>
      <c r="AD34" s="391"/>
      <c r="AE34" s="389"/>
      <c r="AF34" s="390"/>
      <c r="AG34" s="390"/>
      <c r="AH34" s="391"/>
      <c r="AI34" s="404"/>
      <c r="AJ34" s="404"/>
      <c r="AK34" s="404"/>
      <c r="AL34" s="389"/>
      <c r="AM34" s="404"/>
      <c r="AN34" s="404"/>
      <c r="AO34" s="404"/>
      <c r="AP34" s="389"/>
      <c r="AQ34" s="396" t="s">
        <v>571</v>
      </c>
      <c r="AR34" s="397"/>
      <c r="AS34" s="398" t="s">
        <v>166</v>
      </c>
      <c r="AT34" s="399"/>
      <c r="AU34" s="400">
        <v>3</v>
      </c>
      <c r="AV34" s="400"/>
      <c r="AW34" s="376" t="s">
        <v>162</v>
      </c>
      <c r="AX34" s="401"/>
    </row>
    <row r="35" spans="1:51" ht="23.25" customHeight="1" x14ac:dyDescent="0.2">
      <c r="A35" s="427"/>
      <c r="B35" s="425"/>
      <c r="C35" s="425"/>
      <c r="D35" s="425"/>
      <c r="E35" s="425"/>
      <c r="F35" s="426"/>
      <c r="G35" s="347" t="s">
        <v>574</v>
      </c>
      <c r="H35" s="348"/>
      <c r="I35" s="348"/>
      <c r="J35" s="348"/>
      <c r="K35" s="348"/>
      <c r="L35" s="348"/>
      <c r="M35" s="348"/>
      <c r="N35" s="348"/>
      <c r="O35" s="349"/>
      <c r="P35" s="187" t="s">
        <v>575</v>
      </c>
      <c r="Q35" s="187"/>
      <c r="R35" s="187"/>
      <c r="S35" s="187"/>
      <c r="T35" s="187"/>
      <c r="U35" s="187"/>
      <c r="V35" s="187"/>
      <c r="W35" s="187"/>
      <c r="X35" s="356"/>
      <c r="Y35" s="359" t="s">
        <v>12</v>
      </c>
      <c r="Z35" s="360"/>
      <c r="AA35" s="361"/>
      <c r="AB35" s="72" t="s">
        <v>220</v>
      </c>
      <c r="AC35" s="72"/>
      <c r="AD35" s="72"/>
      <c r="AE35" s="73">
        <v>73.599999999999994</v>
      </c>
      <c r="AF35" s="74"/>
      <c r="AG35" s="74"/>
      <c r="AH35" s="74"/>
      <c r="AI35" s="73">
        <v>74.3</v>
      </c>
      <c r="AJ35" s="74"/>
      <c r="AK35" s="74"/>
      <c r="AL35" s="74"/>
      <c r="AM35" s="73">
        <v>75.400000000000006</v>
      </c>
      <c r="AN35" s="74"/>
      <c r="AO35" s="74"/>
      <c r="AP35" s="74"/>
      <c r="AQ35" s="339" t="s">
        <v>571</v>
      </c>
      <c r="AR35" s="340"/>
      <c r="AS35" s="340"/>
      <c r="AT35" s="341"/>
      <c r="AU35" s="74">
        <v>75.400000000000006</v>
      </c>
      <c r="AV35" s="74"/>
      <c r="AW35" s="74"/>
      <c r="AX35" s="342"/>
    </row>
    <row r="36" spans="1:51" ht="23.25" customHeight="1" x14ac:dyDescent="0.2">
      <c r="A36" s="428"/>
      <c r="B36" s="429"/>
      <c r="C36" s="429"/>
      <c r="D36" s="429"/>
      <c r="E36" s="429"/>
      <c r="F36" s="430"/>
      <c r="G36" s="350"/>
      <c r="H36" s="351"/>
      <c r="I36" s="351"/>
      <c r="J36" s="351"/>
      <c r="K36" s="351"/>
      <c r="L36" s="351"/>
      <c r="M36" s="351"/>
      <c r="N36" s="351"/>
      <c r="O36" s="352"/>
      <c r="P36" s="259"/>
      <c r="Q36" s="259"/>
      <c r="R36" s="259"/>
      <c r="S36" s="259"/>
      <c r="T36" s="259"/>
      <c r="U36" s="259"/>
      <c r="V36" s="259"/>
      <c r="W36" s="259"/>
      <c r="X36" s="357"/>
      <c r="Y36" s="343" t="s">
        <v>50</v>
      </c>
      <c r="Z36" s="344"/>
      <c r="AA36" s="345"/>
      <c r="AB36" s="346" t="s">
        <v>220</v>
      </c>
      <c r="AC36" s="346"/>
      <c r="AD36" s="346"/>
      <c r="AE36" s="73" t="s">
        <v>571</v>
      </c>
      <c r="AF36" s="74"/>
      <c r="AG36" s="74"/>
      <c r="AH36" s="74"/>
      <c r="AI36" s="73" t="s">
        <v>571</v>
      </c>
      <c r="AJ36" s="74"/>
      <c r="AK36" s="74"/>
      <c r="AL36" s="74"/>
      <c r="AM36" s="73">
        <v>75</v>
      </c>
      <c r="AN36" s="74"/>
      <c r="AO36" s="74"/>
      <c r="AP36" s="74"/>
      <c r="AQ36" s="339" t="s">
        <v>571</v>
      </c>
      <c r="AR36" s="340"/>
      <c r="AS36" s="340"/>
      <c r="AT36" s="341"/>
      <c r="AU36" s="74">
        <v>75</v>
      </c>
      <c r="AV36" s="74"/>
      <c r="AW36" s="74"/>
      <c r="AX36" s="342"/>
    </row>
    <row r="37" spans="1:51" ht="23.25" customHeight="1" x14ac:dyDescent="0.2">
      <c r="A37" s="427"/>
      <c r="B37" s="425"/>
      <c r="C37" s="425"/>
      <c r="D37" s="425"/>
      <c r="E37" s="425"/>
      <c r="F37" s="426"/>
      <c r="G37" s="353"/>
      <c r="H37" s="354"/>
      <c r="I37" s="354"/>
      <c r="J37" s="354"/>
      <c r="K37" s="354"/>
      <c r="L37" s="354"/>
      <c r="M37" s="354"/>
      <c r="N37" s="354"/>
      <c r="O37" s="355"/>
      <c r="P37" s="215"/>
      <c r="Q37" s="215"/>
      <c r="R37" s="215"/>
      <c r="S37" s="215"/>
      <c r="T37" s="215"/>
      <c r="U37" s="215"/>
      <c r="V37" s="215"/>
      <c r="W37" s="215"/>
      <c r="X37" s="358"/>
      <c r="Y37" s="343" t="s">
        <v>13</v>
      </c>
      <c r="Z37" s="344"/>
      <c r="AA37" s="345"/>
      <c r="AB37" s="402" t="s">
        <v>14</v>
      </c>
      <c r="AC37" s="402"/>
      <c r="AD37" s="402"/>
      <c r="AE37" s="73">
        <v>98.1</v>
      </c>
      <c r="AF37" s="74"/>
      <c r="AG37" s="74"/>
      <c r="AH37" s="74"/>
      <c r="AI37" s="73">
        <v>99.1</v>
      </c>
      <c r="AJ37" s="74"/>
      <c r="AK37" s="74"/>
      <c r="AL37" s="74"/>
      <c r="AM37" s="73">
        <v>100</v>
      </c>
      <c r="AN37" s="74"/>
      <c r="AO37" s="74"/>
      <c r="AP37" s="74"/>
      <c r="AQ37" s="339" t="s">
        <v>571</v>
      </c>
      <c r="AR37" s="340"/>
      <c r="AS37" s="340"/>
      <c r="AT37" s="341"/>
      <c r="AU37" s="74">
        <v>100</v>
      </c>
      <c r="AV37" s="74"/>
      <c r="AW37" s="74"/>
      <c r="AX37" s="342"/>
    </row>
    <row r="38" spans="1:51" ht="23.25" customHeight="1" x14ac:dyDescent="0.2">
      <c r="A38" s="329" t="s">
        <v>229</v>
      </c>
      <c r="B38" s="330"/>
      <c r="C38" s="330"/>
      <c r="D38" s="330"/>
      <c r="E38" s="330"/>
      <c r="F38" s="326"/>
      <c r="G38" s="333" t="s">
        <v>576</v>
      </c>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334"/>
      <c r="AW38" s="334"/>
      <c r="AX38" s="335"/>
    </row>
    <row r="39" spans="1:51" ht="23.25" customHeight="1" x14ac:dyDescent="0.2">
      <c r="A39" s="331"/>
      <c r="B39" s="332"/>
      <c r="C39" s="332"/>
      <c r="D39" s="332"/>
      <c r="E39" s="332"/>
      <c r="F39" s="328"/>
      <c r="G39" s="336"/>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8"/>
    </row>
    <row r="40" spans="1:51" ht="18.75" customHeight="1" x14ac:dyDescent="0.2">
      <c r="A40" s="362" t="s">
        <v>209</v>
      </c>
      <c r="B40" s="363"/>
      <c r="C40" s="363"/>
      <c r="D40" s="363"/>
      <c r="E40" s="363"/>
      <c r="F40" s="364"/>
      <c r="G40" s="372" t="s">
        <v>135</v>
      </c>
      <c r="H40" s="373"/>
      <c r="I40" s="373"/>
      <c r="J40" s="373"/>
      <c r="K40" s="373"/>
      <c r="L40" s="373"/>
      <c r="M40" s="373"/>
      <c r="N40" s="373"/>
      <c r="O40" s="374"/>
      <c r="P40" s="378" t="s">
        <v>55</v>
      </c>
      <c r="Q40" s="373"/>
      <c r="R40" s="373"/>
      <c r="S40" s="373"/>
      <c r="T40" s="373"/>
      <c r="U40" s="373"/>
      <c r="V40" s="373"/>
      <c r="W40" s="373"/>
      <c r="X40" s="374"/>
      <c r="Y40" s="380"/>
      <c r="Z40" s="381"/>
      <c r="AA40" s="382"/>
      <c r="AB40" s="386" t="s">
        <v>11</v>
      </c>
      <c r="AC40" s="387"/>
      <c r="AD40" s="388"/>
      <c r="AE40" s="110" t="s">
        <v>383</v>
      </c>
      <c r="AF40" s="110"/>
      <c r="AG40" s="110"/>
      <c r="AH40" s="110"/>
      <c r="AI40" s="110" t="s">
        <v>535</v>
      </c>
      <c r="AJ40" s="110"/>
      <c r="AK40" s="110"/>
      <c r="AL40" s="110"/>
      <c r="AM40" s="110" t="s">
        <v>351</v>
      </c>
      <c r="AN40" s="110"/>
      <c r="AO40" s="110"/>
      <c r="AP40" s="110"/>
      <c r="AQ40" s="392" t="s">
        <v>165</v>
      </c>
      <c r="AR40" s="393"/>
      <c r="AS40" s="393"/>
      <c r="AT40" s="394"/>
      <c r="AU40" s="373" t="s">
        <v>125</v>
      </c>
      <c r="AV40" s="373"/>
      <c r="AW40" s="373"/>
      <c r="AX40" s="395"/>
      <c r="AY40">
        <f>COUNTA($G$42)</f>
        <v>1</v>
      </c>
    </row>
    <row r="41" spans="1:51" ht="18.75" customHeight="1" x14ac:dyDescent="0.2">
      <c r="A41" s="365"/>
      <c r="B41" s="366"/>
      <c r="C41" s="366"/>
      <c r="D41" s="366"/>
      <c r="E41" s="366"/>
      <c r="F41" s="367"/>
      <c r="G41" s="375"/>
      <c r="H41" s="376"/>
      <c r="I41" s="376"/>
      <c r="J41" s="376"/>
      <c r="K41" s="376"/>
      <c r="L41" s="376"/>
      <c r="M41" s="376"/>
      <c r="N41" s="376"/>
      <c r="O41" s="377"/>
      <c r="P41" s="379"/>
      <c r="Q41" s="376"/>
      <c r="R41" s="376"/>
      <c r="S41" s="376"/>
      <c r="T41" s="376"/>
      <c r="U41" s="376"/>
      <c r="V41" s="376"/>
      <c r="W41" s="376"/>
      <c r="X41" s="377"/>
      <c r="Y41" s="383"/>
      <c r="Z41" s="384"/>
      <c r="AA41" s="385"/>
      <c r="AB41" s="389"/>
      <c r="AC41" s="390"/>
      <c r="AD41" s="391"/>
      <c r="AE41" s="110"/>
      <c r="AF41" s="110"/>
      <c r="AG41" s="110"/>
      <c r="AH41" s="110"/>
      <c r="AI41" s="110"/>
      <c r="AJ41" s="110"/>
      <c r="AK41" s="110"/>
      <c r="AL41" s="110"/>
      <c r="AM41" s="110"/>
      <c r="AN41" s="110"/>
      <c r="AO41" s="110"/>
      <c r="AP41" s="110"/>
      <c r="AQ41" s="396" t="s">
        <v>571</v>
      </c>
      <c r="AR41" s="397"/>
      <c r="AS41" s="398" t="s">
        <v>166</v>
      </c>
      <c r="AT41" s="399"/>
      <c r="AU41" s="400">
        <v>3</v>
      </c>
      <c r="AV41" s="400"/>
      <c r="AW41" s="376" t="s">
        <v>162</v>
      </c>
      <c r="AX41" s="401"/>
      <c r="AY41">
        <f t="shared" ref="AY41:AY46" si="0">$AY$40</f>
        <v>1</v>
      </c>
    </row>
    <row r="42" spans="1:51" ht="23.25" customHeight="1" x14ac:dyDescent="0.2">
      <c r="A42" s="368"/>
      <c r="B42" s="366"/>
      <c r="C42" s="366"/>
      <c r="D42" s="366"/>
      <c r="E42" s="366"/>
      <c r="F42" s="367"/>
      <c r="G42" s="347" t="s">
        <v>577</v>
      </c>
      <c r="H42" s="348"/>
      <c r="I42" s="348"/>
      <c r="J42" s="348"/>
      <c r="K42" s="348"/>
      <c r="L42" s="348"/>
      <c r="M42" s="348"/>
      <c r="N42" s="348"/>
      <c r="O42" s="349"/>
      <c r="P42" s="187" t="s">
        <v>578</v>
      </c>
      <c r="Q42" s="187"/>
      <c r="R42" s="187"/>
      <c r="S42" s="187"/>
      <c r="T42" s="187"/>
      <c r="U42" s="187"/>
      <c r="V42" s="187"/>
      <c r="W42" s="187"/>
      <c r="X42" s="356"/>
      <c r="Y42" s="359" t="s">
        <v>12</v>
      </c>
      <c r="Z42" s="360"/>
      <c r="AA42" s="361"/>
      <c r="AB42" s="72" t="s">
        <v>220</v>
      </c>
      <c r="AC42" s="72"/>
      <c r="AD42" s="72"/>
      <c r="AE42" s="73">
        <v>82</v>
      </c>
      <c r="AF42" s="74"/>
      <c r="AG42" s="74"/>
      <c r="AH42" s="74"/>
      <c r="AI42" s="73">
        <v>82</v>
      </c>
      <c r="AJ42" s="74"/>
      <c r="AK42" s="74"/>
      <c r="AL42" s="74"/>
      <c r="AM42" s="73">
        <v>85.5</v>
      </c>
      <c r="AN42" s="74"/>
      <c r="AO42" s="74"/>
      <c r="AP42" s="74"/>
      <c r="AQ42" s="339" t="s">
        <v>571</v>
      </c>
      <c r="AR42" s="340"/>
      <c r="AS42" s="340"/>
      <c r="AT42" s="341"/>
      <c r="AU42" s="74">
        <v>85.5</v>
      </c>
      <c r="AV42" s="74"/>
      <c r="AW42" s="74"/>
      <c r="AX42" s="342"/>
      <c r="AY42">
        <f t="shared" si="0"/>
        <v>1</v>
      </c>
    </row>
    <row r="43" spans="1:51" ht="23.25" customHeight="1" x14ac:dyDescent="0.2">
      <c r="A43" s="369"/>
      <c r="B43" s="370"/>
      <c r="C43" s="370"/>
      <c r="D43" s="370"/>
      <c r="E43" s="370"/>
      <c r="F43" s="371"/>
      <c r="G43" s="350"/>
      <c r="H43" s="351"/>
      <c r="I43" s="351"/>
      <c r="J43" s="351"/>
      <c r="K43" s="351"/>
      <c r="L43" s="351"/>
      <c r="M43" s="351"/>
      <c r="N43" s="351"/>
      <c r="O43" s="352"/>
      <c r="P43" s="259"/>
      <c r="Q43" s="259"/>
      <c r="R43" s="259"/>
      <c r="S43" s="259"/>
      <c r="T43" s="259"/>
      <c r="U43" s="259"/>
      <c r="V43" s="259"/>
      <c r="W43" s="259"/>
      <c r="X43" s="357"/>
      <c r="Y43" s="343" t="s">
        <v>50</v>
      </c>
      <c r="Z43" s="344"/>
      <c r="AA43" s="345"/>
      <c r="AB43" s="346" t="s">
        <v>220</v>
      </c>
      <c r="AC43" s="346"/>
      <c r="AD43" s="346"/>
      <c r="AE43" s="73" t="s">
        <v>571</v>
      </c>
      <c r="AF43" s="74"/>
      <c r="AG43" s="74"/>
      <c r="AH43" s="74"/>
      <c r="AI43" s="73" t="s">
        <v>571</v>
      </c>
      <c r="AJ43" s="74"/>
      <c r="AK43" s="74"/>
      <c r="AL43" s="74"/>
      <c r="AM43" s="73">
        <v>85</v>
      </c>
      <c r="AN43" s="74"/>
      <c r="AO43" s="74"/>
      <c r="AP43" s="74"/>
      <c r="AQ43" s="339" t="s">
        <v>571</v>
      </c>
      <c r="AR43" s="340"/>
      <c r="AS43" s="340"/>
      <c r="AT43" s="341"/>
      <c r="AU43" s="74">
        <v>85</v>
      </c>
      <c r="AV43" s="74"/>
      <c r="AW43" s="74"/>
      <c r="AX43" s="342"/>
      <c r="AY43">
        <f t="shared" si="0"/>
        <v>1</v>
      </c>
    </row>
    <row r="44" spans="1:51" ht="23.25" customHeight="1" x14ac:dyDescent="0.2">
      <c r="A44" s="368"/>
      <c r="B44" s="366"/>
      <c r="C44" s="366"/>
      <c r="D44" s="366"/>
      <c r="E44" s="366"/>
      <c r="F44" s="367"/>
      <c r="G44" s="353"/>
      <c r="H44" s="354"/>
      <c r="I44" s="354"/>
      <c r="J44" s="354"/>
      <c r="K44" s="354"/>
      <c r="L44" s="354"/>
      <c r="M44" s="354"/>
      <c r="N44" s="354"/>
      <c r="O44" s="355"/>
      <c r="P44" s="215"/>
      <c r="Q44" s="215"/>
      <c r="R44" s="215"/>
      <c r="S44" s="215"/>
      <c r="T44" s="215"/>
      <c r="U44" s="215"/>
      <c r="V44" s="215"/>
      <c r="W44" s="215"/>
      <c r="X44" s="358"/>
      <c r="Y44" s="343" t="s">
        <v>13</v>
      </c>
      <c r="Z44" s="344"/>
      <c r="AA44" s="345"/>
      <c r="AB44" s="402" t="s">
        <v>14</v>
      </c>
      <c r="AC44" s="402"/>
      <c r="AD44" s="402"/>
      <c r="AE44" s="73">
        <v>96.5</v>
      </c>
      <c r="AF44" s="74"/>
      <c r="AG44" s="74"/>
      <c r="AH44" s="74"/>
      <c r="AI44" s="73">
        <v>96.5</v>
      </c>
      <c r="AJ44" s="74"/>
      <c r="AK44" s="74"/>
      <c r="AL44" s="74"/>
      <c r="AM44" s="73">
        <v>100</v>
      </c>
      <c r="AN44" s="74"/>
      <c r="AO44" s="74"/>
      <c r="AP44" s="74"/>
      <c r="AQ44" s="339" t="s">
        <v>571</v>
      </c>
      <c r="AR44" s="340"/>
      <c r="AS44" s="340"/>
      <c r="AT44" s="341"/>
      <c r="AU44" s="74">
        <v>100</v>
      </c>
      <c r="AV44" s="74"/>
      <c r="AW44" s="74"/>
      <c r="AX44" s="342"/>
      <c r="AY44">
        <f t="shared" si="0"/>
        <v>1</v>
      </c>
    </row>
    <row r="45" spans="1:51" ht="23.25" customHeight="1" x14ac:dyDescent="0.2">
      <c r="A45" s="329" t="s">
        <v>229</v>
      </c>
      <c r="B45" s="330"/>
      <c r="C45" s="330"/>
      <c r="D45" s="330"/>
      <c r="E45" s="330"/>
      <c r="F45" s="326"/>
      <c r="G45" s="333" t="s">
        <v>576</v>
      </c>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334"/>
      <c r="AW45" s="334"/>
      <c r="AX45" s="335"/>
      <c r="AY45">
        <f t="shared" si="0"/>
        <v>1</v>
      </c>
    </row>
    <row r="46" spans="1:51" ht="23.25" customHeight="1" x14ac:dyDescent="0.2">
      <c r="A46" s="331"/>
      <c r="B46" s="332"/>
      <c r="C46" s="332"/>
      <c r="D46" s="332"/>
      <c r="E46" s="332"/>
      <c r="F46" s="328"/>
      <c r="G46" s="336"/>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8"/>
      <c r="AY46">
        <f t="shared" si="0"/>
        <v>1</v>
      </c>
    </row>
    <row r="47" spans="1:51" ht="18.75" customHeight="1" x14ac:dyDescent="0.2">
      <c r="A47" s="362" t="s">
        <v>209</v>
      </c>
      <c r="B47" s="363"/>
      <c r="C47" s="363"/>
      <c r="D47" s="363"/>
      <c r="E47" s="363"/>
      <c r="F47" s="364"/>
      <c r="G47" s="372" t="s">
        <v>135</v>
      </c>
      <c r="H47" s="373"/>
      <c r="I47" s="373"/>
      <c r="J47" s="373"/>
      <c r="K47" s="373"/>
      <c r="L47" s="373"/>
      <c r="M47" s="373"/>
      <c r="N47" s="373"/>
      <c r="O47" s="374"/>
      <c r="P47" s="378" t="s">
        <v>55</v>
      </c>
      <c r="Q47" s="373"/>
      <c r="R47" s="373"/>
      <c r="S47" s="373"/>
      <c r="T47" s="373"/>
      <c r="U47" s="373"/>
      <c r="V47" s="373"/>
      <c r="W47" s="373"/>
      <c r="X47" s="374"/>
      <c r="Y47" s="380"/>
      <c r="Z47" s="381"/>
      <c r="AA47" s="382"/>
      <c r="AB47" s="386" t="s">
        <v>11</v>
      </c>
      <c r="AC47" s="387"/>
      <c r="AD47" s="388"/>
      <c r="AE47" s="110" t="s">
        <v>383</v>
      </c>
      <c r="AF47" s="110"/>
      <c r="AG47" s="110"/>
      <c r="AH47" s="110"/>
      <c r="AI47" s="110" t="s">
        <v>535</v>
      </c>
      <c r="AJ47" s="110"/>
      <c r="AK47" s="110"/>
      <c r="AL47" s="110"/>
      <c r="AM47" s="110" t="s">
        <v>351</v>
      </c>
      <c r="AN47" s="110"/>
      <c r="AO47" s="110"/>
      <c r="AP47" s="110"/>
      <c r="AQ47" s="392" t="s">
        <v>165</v>
      </c>
      <c r="AR47" s="393"/>
      <c r="AS47" s="393"/>
      <c r="AT47" s="394"/>
      <c r="AU47" s="373" t="s">
        <v>125</v>
      </c>
      <c r="AV47" s="373"/>
      <c r="AW47" s="373"/>
      <c r="AX47" s="395"/>
      <c r="AY47">
        <f>COUNTA($G$49)</f>
        <v>1</v>
      </c>
    </row>
    <row r="48" spans="1:51" ht="18.75" customHeight="1" x14ac:dyDescent="0.2">
      <c r="A48" s="365"/>
      <c r="B48" s="366"/>
      <c r="C48" s="366"/>
      <c r="D48" s="366"/>
      <c r="E48" s="366"/>
      <c r="F48" s="367"/>
      <c r="G48" s="375"/>
      <c r="H48" s="376"/>
      <c r="I48" s="376"/>
      <c r="J48" s="376"/>
      <c r="K48" s="376"/>
      <c r="L48" s="376"/>
      <c r="M48" s="376"/>
      <c r="N48" s="376"/>
      <c r="O48" s="377"/>
      <c r="P48" s="379"/>
      <c r="Q48" s="376"/>
      <c r="R48" s="376"/>
      <c r="S48" s="376"/>
      <c r="T48" s="376"/>
      <c r="U48" s="376"/>
      <c r="V48" s="376"/>
      <c r="W48" s="376"/>
      <c r="X48" s="377"/>
      <c r="Y48" s="383"/>
      <c r="Z48" s="384"/>
      <c r="AA48" s="385"/>
      <c r="AB48" s="389"/>
      <c r="AC48" s="390"/>
      <c r="AD48" s="391"/>
      <c r="AE48" s="110"/>
      <c r="AF48" s="110"/>
      <c r="AG48" s="110"/>
      <c r="AH48" s="110"/>
      <c r="AI48" s="110"/>
      <c r="AJ48" s="110"/>
      <c r="AK48" s="110"/>
      <c r="AL48" s="110"/>
      <c r="AM48" s="110"/>
      <c r="AN48" s="110"/>
      <c r="AO48" s="110"/>
      <c r="AP48" s="110"/>
      <c r="AQ48" s="396" t="s">
        <v>571</v>
      </c>
      <c r="AR48" s="397"/>
      <c r="AS48" s="398" t="s">
        <v>166</v>
      </c>
      <c r="AT48" s="399"/>
      <c r="AU48" s="400">
        <v>3</v>
      </c>
      <c r="AV48" s="400"/>
      <c r="AW48" s="376" t="s">
        <v>162</v>
      </c>
      <c r="AX48" s="401"/>
      <c r="AY48">
        <f t="shared" ref="AY48:AY53" si="1">$AY$47</f>
        <v>1</v>
      </c>
    </row>
    <row r="49" spans="1:51" ht="23.25" customHeight="1" x14ac:dyDescent="0.2">
      <c r="A49" s="368"/>
      <c r="B49" s="366"/>
      <c r="C49" s="366"/>
      <c r="D49" s="366"/>
      <c r="E49" s="366"/>
      <c r="F49" s="367"/>
      <c r="G49" s="347" t="s">
        <v>579</v>
      </c>
      <c r="H49" s="348"/>
      <c r="I49" s="348"/>
      <c r="J49" s="348"/>
      <c r="K49" s="348"/>
      <c r="L49" s="348"/>
      <c r="M49" s="348"/>
      <c r="N49" s="348"/>
      <c r="O49" s="349"/>
      <c r="P49" s="187" t="s">
        <v>580</v>
      </c>
      <c r="Q49" s="187"/>
      <c r="R49" s="187"/>
      <c r="S49" s="187"/>
      <c r="T49" s="187"/>
      <c r="U49" s="187"/>
      <c r="V49" s="187"/>
      <c r="W49" s="187"/>
      <c r="X49" s="356"/>
      <c r="Y49" s="359" t="s">
        <v>12</v>
      </c>
      <c r="Z49" s="360"/>
      <c r="AA49" s="361"/>
      <c r="AB49" s="72" t="s">
        <v>220</v>
      </c>
      <c r="AC49" s="72"/>
      <c r="AD49" s="72"/>
      <c r="AE49" s="73">
        <v>90.1</v>
      </c>
      <c r="AF49" s="74"/>
      <c r="AG49" s="74"/>
      <c r="AH49" s="74"/>
      <c r="AI49" s="73">
        <v>91.5</v>
      </c>
      <c r="AJ49" s="74"/>
      <c r="AK49" s="74"/>
      <c r="AL49" s="74"/>
      <c r="AM49" s="73">
        <v>100</v>
      </c>
      <c r="AN49" s="74"/>
      <c r="AO49" s="74"/>
      <c r="AP49" s="74"/>
      <c r="AQ49" s="339" t="s">
        <v>571</v>
      </c>
      <c r="AR49" s="340"/>
      <c r="AS49" s="340"/>
      <c r="AT49" s="341"/>
      <c r="AU49" s="74">
        <v>100</v>
      </c>
      <c r="AV49" s="74"/>
      <c r="AW49" s="74"/>
      <c r="AX49" s="342"/>
      <c r="AY49">
        <f t="shared" si="1"/>
        <v>1</v>
      </c>
    </row>
    <row r="50" spans="1:51" ht="23.25" customHeight="1" x14ac:dyDescent="0.2">
      <c r="A50" s="369"/>
      <c r="B50" s="370"/>
      <c r="C50" s="370"/>
      <c r="D50" s="370"/>
      <c r="E50" s="370"/>
      <c r="F50" s="371"/>
      <c r="G50" s="350"/>
      <c r="H50" s="351"/>
      <c r="I50" s="351"/>
      <c r="J50" s="351"/>
      <c r="K50" s="351"/>
      <c r="L50" s="351"/>
      <c r="M50" s="351"/>
      <c r="N50" s="351"/>
      <c r="O50" s="352"/>
      <c r="P50" s="259"/>
      <c r="Q50" s="259"/>
      <c r="R50" s="259"/>
      <c r="S50" s="259"/>
      <c r="T50" s="259"/>
      <c r="U50" s="259"/>
      <c r="V50" s="259"/>
      <c r="W50" s="259"/>
      <c r="X50" s="357"/>
      <c r="Y50" s="343" t="s">
        <v>50</v>
      </c>
      <c r="Z50" s="344"/>
      <c r="AA50" s="345"/>
      <c r="AB50" s="346" t="s">
        <v>220</v>
      </c>
      <c r="AC50" s="346"/>
      <c r="AD50" s="346"/>
      <c r="AE50" s="73" t="s">
        <v>571</v>
      </c>
      <c r="AF50" s="74"/>
      <c r="AG50" s="74"/>
      <c r="AH50" s="74"/>
      <c r="AI50" s="73" t="s">
        <v>571</v>
      </c>
      <c r="AJ50" s="74"/>
      <c r="AK50" s="74"/>
      <c r="AL50" s="74"/>
      <c r="AM50" s="73">
        <v>100</v>
      </c>
      <c r="AN50" s="74"/>
      <c r="AO50" s="74"/>
      <c r="AP50" s="74"/>
      <c r="AQ50" s="339" t="s">
        <v>571</v>
      </c>
      <c r="AR50" s="340"/>
      <c r="AS50" s="340"/>
      <c r="AT50" s="341"/>
      <c r="AU50" s="74">
        <v>100</v>
      </c>
      <c r="AV50" s="74"/>
      <c r="AW50" s="74"/>
      <c r="AX50" s="342"/>
      <c r="AY50">
        <f t="shared" si="1"/>
        <v>1</v>
      </c>
    </row>
    <row r="51" spans="1:51" ht="23.25" customHeight="1" x14ac:dyDescent="0.2">
      <c r="A51" s="368"/>
      <c r="B51" s="366"/>
      <c r="C51" s="366"/>
      <c r="D51" s="366"/>
      <c r="E51" s="366"/>
      <c r="F51" s="367"/>
      <c r="G51" s="353"/>
      <c r="H51" s="354"/>
      <c r="I51" s="354"/>
      <c r="J51" s="354"/>
      <c r="K51" s="354"/>
      <c r="L51" s="354"/>
      <c r="M51" s="354"/>
      <c r="N51" s="354"/>
      <c r="O51" s="355"/>
      <c r="P51" s="215"/>
      <c r="Q51" s="215"/>
      <c r="R51" s="215"/>
      <c r="S51" s="215"/>
      <c r="T51" s="215"/>
      <c r="U51" s="215"/>
      <c r="V51" s="215"/>
      <c r="W51" s="215"/>
      <c r="X51" s="358"/>
      <c r="Y51" s="343" t="s">
        <v>13</v>
      </c>
      <c r="Z51" s="344"/>
      <c r="AA51" s="345"/>
      <c r="AB51" s="402" t="s">
        <v>14</v>
      </c>
      <c r="AC51" s="402"/>
      <c r="AD51" s="402"/>
      <c r="AE51" s="73">
        <v>90.1</v>
      </c>
      <c r="AF51" s="74"/>
      <c r="AG51" s="74"/>
      <c r="AH51" s="74"/>
      <c r="AI51" s="73">
        <v>91.5</v>
      </c>
      <c r="AJ51" s="74"/>
      <c r="AK51" s="74"/>
      <c r="AL51" s="74"/>
      <c r="AM51" s="73">
        <v>100</v>
      </c>
      <c r="AN51" s="74"/>
      <c r="AO51" s="74"/>
      <c r="AP51" s="74"/>
      <c r="AQ51" s="339" t="s">
        <v>571</v>
      </c>
      <c r="AR51" s="340"/>
      <c r="AS51" s="340"/>
      <c r="AT51" s="341"/>
      <c r="AU51" s="74">
        <v>100</v>
      </c>
      <c r="AV51" s="74"/>
      <c r="AW51" s="74"/>
      <c r="AX51" s="342"/>
      <c r="AY51">
        <f t="shared" si="1"/>
        <v>1</v>
      </c>
    </row>
    <row r="52" spans="1:51" ht="23.25" customHeight="1" x14ac:dyDescent="0.2">
      <c r="A52" s="329" t="s">
        <v>229</v>
      </c>
      <c r="B52" s="330"/>
      <c r="C52" s="330"/>
      <c r="D52" s="330"/>
      <c r="E52" s="330"/>
      <c r="F52" s="326"/>
      <c r="G52" s="333" t="s">
        <v>647</v>
      </c>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334"/>
      <c r="AK52" s="334"/>
      <c r="AL52" s="334"/>
      <c r="AM52" s="334"/>
      <c r="AN52" s="334"/>
      <c r="AO52" s="334"/>
      <c r="AP52" s="334"/>
      <c r="AQ52" s="334"/>
      <c r="AR52" s="334"/>
      <c r="AS52" s="334"/>
      <c r="AT52" s="334"/>
      <c r="AU52" s="334"/>
      <c r="AV52" s="334"/>
      <c r="AW52" s="334"/>
      <c r="AX52" s="335"/>
      <c r="AY52">
        <f t="shared" si="1"/>
        <v>1</v>
      </c>
    </row>
    <row r="53" spans="1:51" ht="23.25" customHeight="1" thickBot="1" x14ac:dyDescent="0.25">
      <c r="A53" s="331"/>
      <c r="B53" s="332"/>
      <c r="C53" s="332"/>
      <c r="D53" s="332"/>
      <c r="E53" s="332"/>
      <c r="F53" s="328"/>
      <c r="G53" s="336"/>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c r="AO53" s="337"/>
      <c r="AP53" s="337"/>
      <c r="AQ53" s="337"/>
      <c r="AR53" s="337"/>
      <c r="AS53" s="337"/>
      <c r="AT53" s="337"/>
      <c r="AU53" s="337"/>
      <c r="AV53" s="337"/>
      <c r="AW53" s="337"/>
      <c r="AX53" s="338"/>
      <c r="AY53">
        <f t="shared" si="1"/>
        <v>1</v>
      </c>
    </row>
    <row r="54" spans="1:51" ht="45" customHeight="1" x14ac:dyDescent="0.2">
      <c r="A54" s="314" t="s">
        <v>250</v>
      </c>
      <c r="B54" s="315"/>
      <c r="C54" s="318" t="s">
        <v>167</v>
      </c>
      <c r="D54" s="315"/>
      <c r="E54" s="320" t="s">
        <v>179</v>
      </c>
      <c r="F54" s="321"/>
      <c r="G54" s="322" t="s">
        <v>600</v>
      </c>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c r="AR54" s="323"/>
      <c r="AS54" s="323"/>
      <c r="AT54" s="323"/>
      <c r="AU54" s="323"/>
      <c r="AV54" s="323"/>
      <c r="AW54" s="323"/>
      <c r="AX54" s="324"/>
    </row>
    <row r="55" spans="1:51" ht="32.25" customHeight="1" x14ac:dyDescent="0.2">
      <c r="A55" s="316"/>
      <c r="B55" s="317"/>
      <c r="C55" s="319"/>
      <c r="D55" s="317"/>
      <c r="E55" s="325" t="s">
        <v>178</v>
      </c>
      <c r="F55" s="326"/>
      <c r="G55" s="612" t="s">
        <v>601</v>
      </c>
      <c r="H55" s="187"/>
      <c r="I55" s="187"/>
      <c r="J55" s="187"/>
      <c r="K55" s="187"/>
      <c r="L55" s="187"/>
      <c r="M55" s="187"/>
      <c r="N55" s="187"/>
      <c r="O55" s="187"/>
      <c r="P55" s="187"/>
      <c r="Q55" s="187"/>
      <c r="R55" s="187"/>
      <c r="S55" s="187"/>
      <c r="T55" s="187"/>
      <c r="U55" s="187"/>
      <c r="V55" s="356"/>
      <c r="W55" s="305" t="s">
        <v>545</v>
      </c>
      <c r="X55" s="306"/>
      <c r="Y55" s="306"/>
      <c r="Z55" s="306"/>
      <c r="AA55" s="307"/>
      <c r="AB55" s="308" t="s">
        <v>656</v>
      </c>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10"/>
    </row>
    <row r="56" spans="1:51" ht="21" customHeight="1" thickBot="1" x14ac:dyDescent="0.25">
      <c r="A56" s="316"/>
      <c r="B56" s="317"/>
      <c r="C56" s="319"/>
      <c r="D56" s="317"/>
      <c r="E56" s="327"/>
      <c r="F56" s="328"/>
      <c r="G56" s="613"/>
      <c r="H56" s="215"/>
      <c r="I56" s="215"/>
      <c r="J56" s="215"/>
      <c r="K56" s="215"/>
      <c r="L56" s="215"/>
      <c r="M56" s="215"/>
      <c r="N56" s="215"/>
      <c r="O56" s="215"/>
      <c r="P56" s="215"/>
      <c r="Q56" s="215"/>
      <c r="R56" s="215"/>
      <c r="S56" s="215"/>
      <c r="T56" s="215"/>
      <c r="U56" s="215"/>
      <c r="V56" s="358"/>
      <c r="W56" s="311" t="s">
        <v>546</v>
      </c>
      <c r="X56" s="312"/>
      <c r="Y56" s="312"/>
      <c r="Z56" s="312"/>
      <c r="AA56" s="313"/>
      <c r="AB56" s="308" t="s">
        <v>655</v>
      </c>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10"/>
    </row>
    <row r="57" spans="1:51" ht="27" customHeight="1" x14ac:dyDescent="0.2">
      <c r="A57" s="297" t="s">
        <v>44</v>
      </c>
      <c r="B57" s="298"/>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9"/>
    </row>
    <row r="58" spans="1:51" ht="27" customHeight="1" x14ac:dyDescent="0.2">
      <c r="A58" s="5"/>
      <c r="B58" s="6"/>
      <c r="C58" s="300" t="s">
        <v>29</v>
      </c>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2"/>
      <c r="AD58" s="301" t="s">
        <v>33</v>
      </c>
      <c r="AE58" s="301"/>
      <c r="AF58" s="301"/>
      <c r="AG58" s="303" t="s">
        <v>28</v>
      </c>
      <c r="AH58" s="301"/>
      <c r="AI58" s="301"/>
      <c r="AJ58" s="301"/>
      <c r="AK58" s="301"/>
      <c r="AL58" s="301"/>
      <c r="AM58" s="301"/>
      <c r="AN58" s="301"/>
      <c r="AO58" s="301"/>
      <c r="AP58" s="301"/>
      <c r="AQ58" s="301"/>
      <c r="AR58" s="301"/>
      <c r="AS58" s="301"/>
      <c r="AT58" s="301"/>
      <c r="AU58" s="301"/>
      <c r="AV58" s="301"/>
      <c r="AW58" s="301"/>
      <c r="AX58" s="304"/>
    </row>
    <row r="59" spans="1:51" ht="27" customHeight="1" x14ac:dyDescent="0.2">
      <c r="A59" s="237" t="s">
        <v>130</v>
      </c>
      <c r="B59" s="238"/>
      <c r="C59" s="243" t="s">
        <v>131</v>
      </c>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5"/>
      <c r="AD59" s="246" t="s">
        <v>595</v>
      </c>
      <c r="AE59" s="247"/>
      <c r="AF59" s="247"/>
      <c r="AG59" s="248" t="s">
        <v>602</v>
      </c>
      <c r="AH59" s="249"/>
      <c r="AI59" s="249"/>
      <c r="AJ59" s="249"/>
      <c r="AK59" s="249"/>
      <c r="AL59" s="249"/>
      <c r="AM59" s="249"/>
      <c r="AN59" s="249"/>
      <c r="AO59" s="249"/>
      <c r="AP59" s="249"/>
      <c r="AQ59" s="249"/>
      <c r="AR59" s="249"/>
      <c r="AS59" s="249"/>
      <c r="AT59" s="249"/>
      <c r="AU59" s="249"/>
      <c r="AV59" s="249"/>
      <c r="AW59" s="249"/>
      <c r="AX59" s="250"/>
    </row>
    <row r="60" spans="1:51" ht="27" customHeight="1" x14ac:dyDescent="0.2">
      <c r="A60" s="239"/>
      <c r="B60" s="240"/>
      <c r="C60" s="251" t="s">
        <v>34</v>
      </c>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08"/>
      <c r="AD60" s="209" t="s">
        <v>595</v>
      </c>
      <c r="AE60" s="210"/>
      <c r="AF60" s="210"/>
      <c r="AG60" s="211" t="s">
        <v>603</v>
      </c>
      <c r="AH60" s="212"/>
      <c r="AI60" s="212"/>
      <c r="AJ60" s="212"/>
      <c r="AK60" s="212"/>
      <c r="AL60" s="212"/>
      <c r="AM60" s="212"/>
      <c r="AN60" s="212"/>
      <c r="AO60" s="212"/>
      <c r="AP60" s="212"/>
      <c r="AQ60" s="212"/>
      <c r="AR60" s="212"/>
      <c r="AS60" s="212"/>
      <c r="AT60" s="212"/>
      <c r="AU60" s="212"/>
      <c r="AV60" s="212"/>
      <c r="AW60" s="212"/>
      <c r="AX60" s="213"/>
    </row>
    <row r="61" spans="1:51" ht="27" customHeight="1" x14ac:dyDescent="0.2">
      <c r="A61" s="241"/>
      <c r="B61" s="242"/>
      <c r="C61" s="253" t="s">
        <v>132</v>
      </c>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5"/>
      <c r="AD61" s="256" t="s">
        <v>595</v>
      </c>
      <c r="AE61" s="257"/>
      <c r="AF61" s="257"/>
      <c r="AG61" s="258" t="s">
        <v>604</v>
      </c>
      <c r="AH61" s="259"/>
      <c r="AI61" s="259"/>
      <c r="AJ61" s="259"/>
      <c r="AK61" s="259"/>
      <c r="AL61" s="259"/>
      <c r="AM61" s="259"/>
      <c r="AN61" s="259"/>
      <c r="AO61" s="259"/>
      <c r="AP61" s="259"/>
      <c r="AQ61" s="259"/>
      <c r="AR61" s="259"/>
      <c r="AS61" s="259"/>
      <c r="AT61" s="259"/>
      <c r="AU61" s="259"/>
      <c r="AV61" s="259"/>
      <c r="AW61" s="259"/>
      <c r="AX61" s="260"/>
    </row>
    <row r="62" spans="1:51" ht="27" customHeight="1" x14ac:dyDescent="0.2">
      <c r="A62" s="217" t="s">
        <v>36</v>
      </c>
      <c r="B62" s="261"/>
      <c r="C62" s="263" t="s">
        <v>38</v>
      </c>
      <c r="D62" s="182"/>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5"/>
      <c r="AD62" s="183" t="s">
        <v>612</v>
      </c>
      <c r="AE62" s="184"/>
      <c r="AF62" s="184"/>
      <c r="AG62" s="186" t="s">
        <v>605</v>
      </c>
      <c r="AH62" s="187"/>
      <c r="AI62" s="187"/>
      <c r="AJ62" s="187"/>
      <c r="AK62" s="187"/>
      <c r="AL62" s="187"/>
      <c r="AM62" s="187"/>
      <c r="AN62" s="187"/>
      <c r="AO62" s="187"/>
      <c r="AP62" s="187"/>
      <c r="AQ62" s="187"/>
      <c r="AR62" s="187"/>
      <c r="AS62" s="187"/>
      <c r="AT62" s="187"/>
      <c r="AU62" s="187"/>
      <c r="AV62" s="187"/>
      <c r="AW62" s="187"/>
      <c r="AX62" s="188"/>
    </row>
    <row r="63" spans="1:51" ht="35.25" customHeight="1" x14ac:dyDescent="0.2">
      <c r="A63" s="219"/>
      <c r="B63" s="262"/>
      <c r="C63" s="266"/>
      <c r="D63" s="267"/>
      <c r="E63" s="270" t="s">
        <v>230</v>
      </c>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2"/>
      <c r="AD63" s="209" t="s">
        <v>613</v>
      </c>
      <c r="AE63" s="210"/>
      <c r="AF63" s="273"/>
      <c r="AG63" s="258"/>
      <c r="AH63" s="259"/>
      <c r="AI63" s="259"/>
      <c r="AJ63" s="259"/>
      <c r="AK63" s="259"/>
      <c r="AL63" s="259"/>
      <c r="AM63" s="259"/>
      <c r="AN63" s="259"/>
      <c r="AO63" s="259"/>
      <c r="AP63" s="259"/>
      <c r="AQ63" s="259"/>
      <c r="AR63" s="259"/>
      <c r="AS63" s="259"/>
      <c r="AT63" s="259"/>
      <c r="AU63" s="259"/>
      <c r="AV63" s="259"/>
      <c r="AW63" s="259"/>
      <c r="AX63" s="260"/>
    </row>
    <row r="64" spans="1:51" ht="26.25" customHeight="1" x14ac:dyDescent="0.2">
      <c r="A64" s="219"/>
      <c r="B64" s="262"/>
      <c r="C64" s="268"/>
      <c r="D64" s="269"/>
      <c r="E64" s="274" t="s">
        <v>198</v>
      </c>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6"/>
      <c r="AD64" s="277" t="s">
        <v>613</v>
      </c>
      <c r="AE64" s="278"/>
      <c r="AF64" s="278"/>
      <c r="AG64" s="258"/>
      <c r="AH64" s="259"/>
      <c r="AI64" s="259"/>
      <c r="AJ64" s="259"/>
      <c r="AK64" s="259"/>
      <c r="AL64" s="259"/>
      <c r="AM64" s="259"/>
      <c r="AN64" s="259"/>
      <c r="AO64" s="259"/>
      <c r="AP64" s="259"/>
      <c r="AQ64" s="259"/>
      <c r="AR64" s="259"/>
      <c r="AS64" s="259"/>
      <c r="AT64" s="259"/>
      <c r="AU64" s="259"/>
      <c r="AV64" s="259"/>
      <c r="AW64" s="259"/>
      <c r="AX64" s="260"/>
    </row>
    <row r="65" spans="1:50" ht="29.25" customHeight="1" x14ac:dyDescent="0.2">
      <c r="A65" s="219"/>
      <c r="B65" s="220"/>
      <c r="C65" s="279" t="s">
        <v>39</v>
      </c>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26" t="s">
        <v>595</v>
      </c>
      <c r="AE65" s="227"/>
      <c r="AF65" s="227"/>
      <c r="AG65" s="229" t="s">
        <v>606</v>
      </c>
      <c r="AH65" s="230"/>
      <c r="AI65" s="230"/>
      <c r="AJ65" s="230"/>
      <c r="AK65" s="230"/>
      <c r="AL65" s="230"/>
      <c r="AM65" s="230"/>
      <c r="AN65" s="230"/>
      <c r="AO65" s="230"/>
      <c r="AP65" s="230"/>
      <c r="AQ65" s="230"/>
      <c r="AR65" s="230"/>
      <c r="AS65" s="230"/>
      <c r="AT65" s="230"/>
      <c r="AU65" s="230"/>
      <c r="AV65" s="230"/>
      <c r="AW65" s="230"/>
      <c r="AX65" s="231"/>
    </row>
    <row r="66" spans="1:50" ht="29.25" customHeight="1" x14ac:dyDescent="0.2">
      <c r="A66" s="219"/>
      <c r="B66" s="220"/>
      <c r="C66" s="207" t="s">
        <v>133</v>
      </c>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9" t="s">
        <v>595</v>
      </c>
      <c r="AE66" s="210"/>
      <c r="AF66" s="210"/>
      <c r="AG66" s="211" t="s">
        <v>607</v>
      </c>
      <c r="AH66" s="212"/>
      <c r="AI66" s="212"/>
      <c r="AJ66" s="212"/>
      <c r="AK66" s="212"/>
      <c r="AL66" s="212"/>
      <c r="AM66" s="212"/>
      <c r="AN66" s="212"/>
      <c r="AO66" s="212"/>
      <c r="AP66" s="212"/>
      <c r="AQ66" s="212"/>
      <c r="AR66" s="212"/>
      <c r="AS66" s="212"/>
      <c r="AT66" s="212"/>
      <c r="AU66" s="212"/>
      <c r="AV66" s="212"/>
      <c r="AW66" s="212"/>
      <c r="AX66" s="213"/>
    </row>
    <row r="67" spans="1:50" ht="29.25" customHeight="1" x14ac:dyDescent="0.2">
      <c r="A67" s="219"/>
      <c r="B67" s="220"/>
      <c r="C67" s="207" t="s">
        <v>35</v>
      </c>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9" t="s">
        <v>595</v>
      </c>
      <c r="AE67" s="210"/>
      <c r="AF67" s="210"/>
      <c r="AG67" s="211" t="s">
        <v>608</v>
      </c>
      <c r="AH67" s="212"/>
      <c r="AI67" s="212"/>
      <c r="AJ67" s="212"/>
      <c r="AK67" s="212"/>
      <c r="AL67" s="212"/>
      <c r="AM67" s="212"/>
      <c r="AN67" s="212"/>
      <c r="AO67" s="212"/>
      <c r="AP67" s="212"/>
      <c r="AQ67" s="212"/>
      <c r="AR67" s="212"/>
      <c r="AS67" s="212"/>
      <c r="AT67" s="212"/>
      <c r="AU67" s="212"/>
      <c r="AV67" s="212"/>
      <c r="AW67" s="212"/>
      <c r="AX67" s="213"/>
    </row>
    <row r="68" spans="1:50" ht="29.25" customHeight="1" x14ac:dyDescent="0.2">
      <c r="A68" s="219"/>
      <c r="B68" s="220"/>
      <c r="C68" s="207" t="s">
        <v>40</v>
      </c>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93"/>
      <c r="AD68" s="209" t="s">
        <v>595</v>
      </c>
      <c r="AE68" s="210"/>
      <c r="AF68" s="210"/>
      <c r="AG68" s="211" t="s">
        <v>609</v>
      </c>
      <c r="AH68" s="212"/>
      <c r="AI68" s="212"/>
      <c r="AJ68" s="212"/>
      <c r="AK68" s="212"/>
      <c r="AL68" s="212"/>
      <c r="AM68" s="212"/>
      <c r="AN68" s="212"/>
      <c r="AO68" s="212"/>
      <c r="AP68" s="212"/>
      <c r="AQ68" s="212"/>
      <c r="AR68" s="212"/>
      <c r="AS68" s="212"/>
      <c r="AT68" s="212"/>
      <c r="AU68" s="212"/>
      <c r="AV68" s="212"/>
      <c r="AW68" s="212"/>
      <c r="AX68" s="213"/>
    </row>
    <row r="69" spans="1:50" ht="26.25" customHeight="1" x14ac:dyDescent="0.2">
      <c r="A69" s="219"/>
      <c r="B69" s="220"/>
      <c r="C69" s="207" t="s">
        <v>207</v>
      </c>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93"/>
      <c r="AD69" s="256" t="s">
        <v>612</v>
      </c>
      <c r="AE69" s="257"/>
      <c r="AF69" s="257"/>
      <c r="AG69" s="294" t="s">
        <v>251</v>
      </c>
      <c r="AH69" s="295"/>
      <c r="AI69" s="295"/>
      <c r="AJ69" s="295"/>
      <c r="AK69" s="295"/>
      <c r="AL69" s="295"/>
      <c r="AM69" s="295"/>
      <c r="AN69" s="295"/>
      <c r="AO69" s="295"/>
      <c r="AP69" s="295"/>
      <c r="AQ69" s="295"/>
      <c r="AR69" s="295"/>
      <c r="AS69" s="295"/>
      <c r="AT69" s="295"/>
      <c r="AU69" s="295"/>
      <c r="AV69" s="295"/>
      <c r="AW69" s="295"/>
      <c r="AX69" s="296"/>
    </row>
    <row r="70" spans="1:50" ht="26.25" customHeight="1" x14ac:dyDescent="0.2">
      <c r="A70" s="219"/>
      <c r="B70" s="220"/>
      <c r="C70" s="281" t="s">
        <v>208</v>
      </c>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3"/>
      <c r="AD70" s="209" t="s">
        <v>595</v>
      </c>
      <c r="AE70" s="210"/>
      <c r="AF70" s="273"/>
      <c r="AG70" s="211" t="s">
        <v>610</v>
      </c>
      <c r="AH70" s="212"/>
      <c r="AI70" s="212"/>
      <c r="AJ70" s="212"/>
      <c r="AK70" s="212"/>
      <c r="AL70" s="212"/>
      <c r="AM70" s="212"/>
      <c r="AN70" s="212"/>
      <c r="AO70" s="212"/>
      <c r="AP70" s="212"/>
      <c r="AQ70" s="212"/>
      <c r="AR70" s="212"/>
      <c r="AS70" s="212"/>
      <c r="AT70" s="212"/>
      <c r="AU70" s="212"/>
      <c r="AV70" s="212"/>
      <c r="AW70" s="212"/>
      <c r="AX70" s="213"/>
    </row>
    <row r="71" spans="1:50" ht="26.25" customHeight="1" x14ac:dyDescent="0.2">
      <c r="A71" s="221"/>
      <c r="B71" s="222"/>
      <c r="C71" s="284" t="s">
        <v>200</v>
      </c>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6"/>
      <c r="AD71" s="287" t="s">
        <v>595</v>
      </c>
      <c r="AE71" s="288"/>
      <c r="AF71" s="289"/>
      <c r="AG71" s="290" t="s">
        <v>611</v>
      </c>
      <c r="AH71" s="291"/>
      <c r="AI71" s="291"/>
      <c r="AJ71" s="291"/>
      <c r="AK71" s="291"/>
      <c r="AL71" s="291"/>
      <c r="AM71" s="291"/>
      <c r="AN71" s="291"/>
      <c r="AO71" s="291"/>
      <c r="AP71" s="291"/>
      <c r="AQ71" s="291"/>
      <c r="AR71" s="291"/>
      <c r="AS71" s="291"/>
      <c r="AT71" s="291"/>
      <c r="AU71" s="291"/>
      <c r="AV71" s="291"/>
      <c r="AW71" s="291"/>
      <c r="AX71" s="292"/>
    </row>
    <row r="72" spans="1:50" ht="48.75" customHeight="1" x14ac:dyDescent="0.2">
      <c r="A72" s="217" t="s">
        <v>37</v>
      </c>
      <c r="B72" s="218"/>
      <c r="C72" s="223" t="s">
        <v>201</v>
      </c>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5"/>
      <c r="AD72" s="226" t="s">
        <v>595</v>
      </c>
      <c r="AE72" s="227"/>
      <c r="AF72" s="228"/>
      <c r="AG72" s="229" t="s">
        <v>645</v>
      </c>
      <c r="AH72" s="230"/>
      <c r="AI72" s="230"/>
      <c r="AJ72" s="230"/>
      <c r="AK72" s="230"/>
      <c r="AL72" s="230"/>
      <c r="AM72" s="230"/>
      <c r="AN72" s="230"/>
      <c r="AO72" s="230"/>
      <c r="AP72" s="230"/>
      <c r="AQ72" s="230"/>
      <c r="AR72" s="230"/>
      <c r="AS72" s="230"/>
      <c r="AT72" s="230"/>
      <c r="AU72" s="230"/>
      <c r="AV72" s="230"/>
      <c r="AW72" s="230"/>
      <c r="AX72" s="231"/>
    </row>
    <row r="73" spans="1:50" ht="35.25" customHeight="1" x14ac:dyDescent="0.2">
      <c r="A73" s="219"/>
      <c r="B73" s="220"/>
      <c r="C73" s="232" t="s">
        <v>42</v>
      </c>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4"/>
      <c r="AD73" s="235" t="s">
        <v>612</v>
      </c>
      <c r="AE73" s="236"/>
      <c r="AF73" s="236"/>
      <c r="AG73" s="211" t="s">
        <v>251</v>
      </c>
      <c r="AH73" s="212"/>
      <c r="AI73" s="212"/>
      <c r="AJ73" s="212"/>
      <c r="AK73" s="212"/>
      <c r="AL73" s="212"/>
      <c r="AM73" s="212"/>
      <c r="AN73" s="212"/>
      <c r="AO73" s="212"/>
      <c r="AP73" s="212"/>
      <c r="AQ73" s="212"/>
      <c r="AR73" s="212"/>
      <c r="AS73" s="212"/>
      <c r="AT73" s="212"/>
      <c r="AU73" s="212"/>
      <c r="AV73" s="212"/>
      <c r="AW73" s="212"/>
      <c r="AX73" s="213"/>
    </row>
    <row r="74" spans="1:50" ht="27" customHeight="1" x14ac:dyDescent="0.2">
      <c r="A74" s="219"/>
      <c r="B74" s="220"/>
      <c r="C74" s="207" t="s">
        <v>168</v>
      </c>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9" t="s">
        <v>595</v>
      </c>
      <c r="AE74" s="210"/>
      <c r="AF74" s="210"/>
      <c r="AG74" s="211" t="s">
        <v>614</v>
      </c>
      <c r="AH74" s="212"/>
      <c r="AI74" s="212"/>
      <c r="AJ74" s="212"/>
      <c r="AK74" s="212"/>
      <c r="AL74" s="212"/>
      <c r="AM74" s="212"/>
      <c r="AN74" s="212"/>
      <c r="AO74" s="212"/>
      <c r="AP74" s="212"/>
      <c r="AQ74" s="212"/>
      <c r="AR74" s="212"/>
      <c r="AS74" s="212"/>
      <c r="AT74" s="212"/>
      <c r="AU74" s="212"/>
      <c r="AV74" s="212"/>
      <c r="AW74" s="212"/>
      <c r="AX74" s="213"/>
    </row>
    <row r="75" spans="1:50" ht="27" customHeight="1" x14ac:dyDescent="0.2">
      <c r="A75" s="221"/>
      <c r="B75" s="222"/>
      <c r="C75" s="207" t="s">
        <v>41</v>
      </c>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9" t="s">
        <v>595</v>
      </c>
      <c r="AE75" s="210"/>
      <c r="AF75" s="210"/>
      <c r="AG75" s="214" t="s">
        <v>615</v>
      </c>
      <c r="AH75" s="215"/>
      <c r="AI75" s="215"/>
      <c r="AJ75" s="215"/>
      <c r="AK75" s="215"/>
      <c r="AL75" s="215"/>
      <c r="AM75" s="215"/>
      <c r="AN75" s="215"/>
      <c r="AO75" s="215"/>
      <c r="AP75" s="215"/>
      <c r="AQ75" s="215"/>
      <c r="AR75" s="215"/>
      <c r="AS75" s="215"/>
      <c r="AT75" s="215"/>
      <c r="AU75" s="215"/>
      <c r="AV75" s="215"/>
      <c r="AW75" s="215"/>
      <c r="AX75" s="216"/>
    </row>
    <row r="76" spans="1:50" ht="41.25" customHeight="1" x14ac:dyDescent="0.2">
      <c r="A76" s="178" t="s">
        <v>54</v>
      </c>
      <c r="B76" s="179"/>
      <c r="C76" s="180" t="s">
        <v>134</v>
      </c>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2"/>
      <c r="AD76" s="183" t="s">
        <v>612</v>
      </c>
      <c r="AE76" s="184"/>
      <c r="AF76" s="185"/>
      <c r="AG76" s="186" t="s">
        <v>657</v>
      </c>
      <c r="AH76" s="187"/>
      <c r="AI76" s="187"/>
      <c r="AJ76" s="187"/>
      <c r="AK76" s="187"/>
      <c r="AL76" s="187"/>
      <c r="AM76" s="187"/>
      <c r="AN76" s="187"/>
      <c r="AO76" s="187"/>
      <c r="AP76" s="187"/>
      <c r="AQ76" s="187"/>
      <c r="AR76" s="187"/>
      <c r="AS76" s="187"/>
      <c r="AT76" s="187"/>
      <c r="AU76" s="187"/>
      <c r="AV76" s="187"/>
      <c r="AW76" s="187"/>
      <c r="AX76" s="188"/>
    </row>
    <row r="77" spans="1:50" ht="67.5" customHeight="1" x14ac:dyDescent="0.2">
      <c r="A77" s="217" t="s">
        <v>45</v>
      </c>
      <c r="B77" s="659"/>
      <c r="C77" s="152" t="s">
        <v>49</v>
      </c>
      <c r="D77" s="495"/>
      <c r="E77" s="495"/>
      <c r="F77" s="496"/>
      <c r="G77" s="662" t="s">
        <v>652</v>
      </c>
      <c r="H77" s="662"/>
      <c r="I77" s="662"/>
      <c r="J77" s="662"/>
      <c r="K77" s="662"/>
      <c r="L77" s="662"/>
      <c r="M77" s="662"/>
      <c r="N77" s="662"/>
      <c r="O77" s="662"/>
      <c r="P77" s="662"/>
      <c r="Q77" s="662"/>
      <c r="R77" s="662"/>
      <c r="S77" s="662"/>
      <c r="T77" s="662"/>
      <c r="U77" s="662"/>
      <c r="V77" s="662"/>
      <c r="W77" s="662"/>
      <c r="X77" s="662"/>
      <c r="Y77" s="662"/>
      <c r="Z77" s="662"/>
      <c r="AA77" s="662"/>
      <c r="AB77" s="662"/>
      <c r="AC77" s="662"/>
      <c r="AD77" s="662"/>
      <c r="AE77" s="662"/>
      <c r="AF77" s="662"/>
      <c r="AG77" s="662"/>
      <c r="AH77" s="662"/>
      <c r="AI77" s="662"/>
      <c r="AJ77" s="662"/>
      <c r="AK77" s="662"/>
      <c r="AL77" s="662"/>
      <c r="AM77" s="662"/>
      <c r="AN77" s="662"/>
      <c r="AO77" s="662"/>
      <c r="AP77" s="662"/>
      <c r="AQ77" s="662"/>
      <c r="AR77" s="662"/>
      <c r="AS77" s="662"/>
      <c r="AT77" s="662"/>
      <c r="AU77" s="662"/>
      <c r="AV77" s="662"/>
      <c r="AW77" s="662"/>
      <c r="AX77" s="663"/>
    </row>
    <row r="78" spans="1:50" ht="67.5" customHeight="1" thickBot="1" x14ac:dyDescent="0.25">
      <c r="A78" s="660"/>
      <c r="B78" s="661"/>
      <c r="C78" s="664" t="s">
        <v>53</v>
      </c>
      <c r="D78" s="665"/>
      <c r="E78" s="665"/>
      <c r="F78" s="666"/>
      <c r="G78" s="667" t="s">
        <v>616</v>
      </c>
      <c r="H78" s="667"/>
      <c r="I78" s="667"/>
      <c r="J78" s="667"/>
      <c r="K78" s="667"/>
      <c r="L78" s="667"/>
      <c r="M78" s="667"/>
      <c r="N78" s="667"/>
      <c r="O78" s="667"/>
      <c r="P78" s="667"/>
      <c r="Q78" s="667"/>
      <c r="R78" s="667"/>
      <c r="S78" s="667"/>
      <c r="T78" s="667"/>
      <c r="U78" s="667"/>
      <c r="V78" s="667"/>
      <c r="W78" s="667"/>
      <c r="X78" s="667"/>
      <c r="Y78" s="667"/>
      <c r="Z78" s="667"/>
      <c r="AA78" s="667"/>
      <c r="AB78" s="667"/>
      <c r="AC78" s="667"/>
      <c r="AD78" s="667"/>
      <c r="AE78" s="667"/>
      <c r="AF78" s="667"/>
      <c r="AG78" s="667"/>
      <c r="AH78" s="667"/>
      <c r="AI78" s="667"/>
      <c r="AJ78" s="667"/>
      <c r="AK78" s="667"/>
      <c r="AL78" s="667"/>
      <c r="AM78" s="667"/>
      <c r="AN78" s="667"/>
      <c r="AO78" s="667"/>
      <c r="AP78" s="667"/>
      <c r="AQ78" s="667"/>
      <c r="AR78" s="667"/>
      <c r="AS78" s="667"/>
      <c r="AT78" s="667"/>
      <c r="AU78" s="667"/>
      <c r="AV78" s="667"/>
      <c r="AW78" s="667"/>
      <c r="AX78" s="668"/>
    </row>
    <row r="79" spans="1:50" ht="24" customHeight="1" x14ac:dyDescent="0.2">
      <c r="A79" s="649" t="s">
        <v>30</v>
      </c>
      <c r="B79" s="650"/>
      <c r="C79" s="650"/>
      <c r="D79" s="650"/>
      <c r="E79" s="650"/>
      <c r="F79" s="650"/>
      <c r="G79" s="650"/>
      <c r="H79" s="650"/>
      <c r="I79" s="650"/>
      <c r="J79" s="650"/>
      <c r="K79" s="650"/>
      <c r="L79" s="650"/>
      <c r="M79" s="650"/>
      <c r="N79" s="650"/>
      <c r="O79" s="650"/>
      <c r="P79" s="650"/>
      <c r="Q79" s="650"/>
      <c r="R79" s="650"/>
      <c r="S79" s="650"/>
      <c r="T79" s="650"/>
      <c r="U79" s="650"/>
      <c r="V79" s="650"/>
      <c r="W79" s="650"/>
      <c r="X79" s="650"/>
      <c r="Y79" s="650"/>
      <c r="Z79" s="650"/>
      <c r="AA79" s="650"/>
      <c r="AB79" s="650"/>
      <c r="AC79" s="650"/>
      <c r="AD79" s="650"/>
      <c r="AE79" s="650"/>
      <c r="AF79" s="650"/>
      <c r="AG79" s="650"/>
      <c r="AH79" s="650"/>
      <c r="AI79" s="650"/>
      <c r="AJ79" s="650"/>
      <c r="AK79" s="650"/>
      <c r="AL79" s="650"/>
      <c r="AM79" s="650"/>
      <c r="AN79" s="650"/>
      <c r="AO79" s="650"/>
      <c r="AP79" s="650"/>
      <c r="AQ79" s="650"/>
      <c r="AR79" s="650"/>
      <c r="AS79" s="650"/>
      <c r="AT79" s="650"/>
      <c r="AU79" s="650"/>
      <c r="AV79" s="650"/>
      <c r="AW79" s="650"/>
      <c r="AX79" s="651"/>
    </row>
    <row r="80" spans="1:50" ht="67.5" customHeight="1" thickBot="1" x14ac:dyDescent="0.25">
      <c r="A80" s="652" t="s">
        <v>658</v>
      </c>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c r="AK80" s="653"/>
      <c r="AL80" s="653"/>
      <c r="AM80" s="653"/>
      <c r="AN80" s="653"/>
      <c r="AO80" s="653"/>
      <c r="AP80" s="653"/>
      <c r="AQ80" s="653"/>
      <c r="AR80" s="653"/>
      <c r="AS80" s="653"/>
      <c r="AT80" s="653"/>
      <c r="AU80" s="653"/>
      <c r="AV80" s="653"/>
      <c r="AW80" s="653"/>
      <c r="AX80" s="654"/>
    </row>
    <row r="81" spans="1:52" ht="24.75" customHeight="1" x14ac:dyDescent="0.2">
      <c r="A81" s="655" t="s">
        <v>31</v>
      </c>
      <c r="B81" s="656"/>
      <c r="C81" s="656"/>
      <c r="D81" s="656"/>
      <c r="E81" s="656"/>
      <c r="F81" s="656"/>
      <c r="G81" s="656"/>
      <c r="H81" s="656"/>
      <c r="I81" s="656"/>
      <c r="J81" s="656"/>
      <c r="K81" s="656"/>
      <c r="L81" s="656"/>
      <c r="M81" s="656"/>
      <c r="N81" s="656"/>
      <c r="O81" s="656"/>
      <c r="P81" s="656"/>
      <c r="Q81" s="656"/>
      <c r="R81" s="656"/>
      <c r="S81" s="656"/>
      <c r="T81" s="656"/>
      <c r="U81" s="656"/>
      <c r="V81" s="656"/>
      <c r="W81" s="656"/>
      <c r="X81" s="656"/>
      <c r="Y81" s="656"/>
      <c r="Z81" s="656"/>
      <c r="AA81" s="656"/>
      <c r="AB81" s="656"/>
      <c r="AC81" s="656"/>
      <c r="AD81" s="656"/>
      <c r="AE81" s="656"/>
      <c r="AF81" s="656"/>
      <c r="AG81" s="656"/>
      <c r="AH81" s="656"/>
      <c r="AI81" s="656"/>
      <c r="AJ81" s="656"/>
      <c r="AK81" s="656"/>
      <c r="AL81" s="656"/>
      <c r="AM81" s="656"/>
      <c r="AN81" s="656"/>
      <c r="AO81" s="656"/>
      <c r="AP81" s="656"/>
      <c r="AQ81" s="656"/>
      <c r="AR81" s="656"/>
      <c r="AS81" s="656"/>
      <c r="AT81" s="656"/>
      <c r="AU81" s="656"/>
      <c r="AV81" s="656"/>
      <c r="AW81" s="656"/>
      <c r="AX81" s="657"/>
    </row>
    <row r="82" spans="1:52" ht="67.5" customHeight="1" thickBot="1" x14ac:dyDescent="0.25">
      <c r="A82" s="189" t="s">
        <v>129</v>
      </c>
      <c r="B82" s="190"/>
      <c r="C82" s="190"/>
      <c r="D82" s="190"/>
      <c r="E82" s="191"/>
      <c r="F82" s="658" t="s">
        <v>663</v>
      </c>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c r="AK82" s="653"/>
      <c r="AL82" s="653"/>
      <c r="AM82" s="653"/>
      <c r="AN82" s="653"/>
      <c r="AO82" s="653"/>
      <c r="AP82" s="653"/>
      <c r="AQ82" s="653"/>
      <c r="AR82" s="653"/>
      <c r="AS82" s="653"/>
      <c r="AT82" s="653"/>
      <c r="AU82" s="653"/>
      <c r="AV82" s="653"/>
      <c r="AW82" s="653"/>
      <c r="AX82" s="654"/>
    </row>
    <row r="83" spans="1:52" ht="24.75" customHeight="1" x14ac:dyDescent="0.2">
      <c r="A83" s="655" t="s">
        <v>43</v>
      </c>
      <c r="B83" s="656"/>
      <c r="C83" s="656"/>
      <c r="D83" s="656"/>
      <c r="E83" s="656"/>
      <c r="F83" s="656"/>
      <c r="G83" s="656"/>
      <c r="H83" s="656"/>
      <c r="I83" s="656"/>
      <c r="J83" s="656"/>
      <c r="K83" s="656"/>
      <c r="L83" s="656"/>
      <c r="M83" s="656"/>
      <c r="N83" s="656"/>
      <c r="O83" s="656"/>
      <c r="P83" s="656"/>
      <c r="Q83" s="656"/>
      <c r="R83" s="656"/>
      <c r="S83" s="656"/>
      <c r="T83" s="656"/>
      <c r="U83" s="656"/>
      <c r="V83" s="656"/>
      <c r="W83" s="656"/>
      <c r="X83" s="656"/>
      <c r="Y83" s="656"/>
      <c r="Z83" s="656"/>
      <c r="AA83" s="656"/>
      <c r="AB83" s="656"/>
      <c r="AC83" s="656"/>
      <c r="AD83" s="656"/>
      <c r="AE83" s="656"/>
      <c r="AF83" s="656"/>
      <c r="AG83" s="656"/>
      <c r="AH83" s="656"/>
      <c r="AI83" s="656"/>
      <c r="AJ83" s="656"/>
      <c r="AK83" s="656"/>
      <c r="AL83" s="656"/>
      <c r="AM83" s="656"/>
      <c r="AN83" s="656"/>
      <c r="AO83" s="656"/>
      <c r="AP83" s="656"/>
      <c r="AQ83" s="656"/>
      <c r="AR83" s="656"/>
      <c r="AS83" s="656"/>
      <c r="AT83" s="656"/>
      <c r="AU83" s="656"/>
      <c r="AV83" s="656"/>
      <c r="AW83" s="656"/>
      <c r="AX83" s="657"/>
    </row>
    <row r="84" spans="1:52" ht="66" customHeight="1" thickBot="1" x14ac:dyDescent="0.25">
      <c r="A84" s="189" t="s">
        <v>129</v>
      </c>
      <c r="B84" s="190"/>
      <c r="C84" s="190"/>
      <c r="D84" s="190"/>
      <c r="E84" s="191"/>
      <c r="F84" s="192" t="s">
        <v>664</v>
      </c>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4"/>
    </row>
    <row r="85" spans="1:52" ht="24.75" customHeight="1" x14ac:dyDescent="0.2">
      <c r="A85" s="195" t="s">
        <v>32</v>
      </c>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7"/>
    </row>
    <row r="86" spans="1:52" ht="67.5" customHeight="1" thickBot="1" x14ac:dyDescent="0.25">
      <c r="A86" s="198" t="s">
        <v>617</v>
      </c>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c r="AK86" s="199"/>
      <c r="AL86" s="199"/>
      <c r="AM86" s="199"/>
      <c r="AN86" s="199"/>
      <c r="AO86" s="199"/>
      <c r="AP86" s="199"/>
      <c r="AQ86" s="199"/>
      <c r="AR86" s="199"/>
      <c r="AS86" s="199"/>
      <c r="AT86" s="199"/>
      <c r="AU86" s="199"/>
      <c r="AV86" s="199"/>
      <c r="AW86" s="199"/>
      <c r="AX86" s="200"/>
    </row>
    <row r="87" spans="1:52" ht="24.75" customHeight="1" x14ac:dyDescent="0.2">
      <c r="A87" s="201" t="s">
        <v>210</v>
      </c>
      <c r="B87" s="202"/>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3"/>
      <c r="AZ87" s="10"/>
    </row>
    <row r="88" spans="1:52" ht="24.75" customHeight="1" x14ac:dyDescent="0.2">
      <c r="A88" s="204" t="s">
        <v>245</v>
      </c>
      <c r="B88" s="205"/>
      <c r="C88" s="205"/>
      <c r="D88" s="206"/>
      <c r="E88" s="174" t="s">
        <v>588</v>
      </c>
      <c r="F88" s="175"/>
      <c r="G88" s="175"/>
      <c r="H88" s="175"/>
      <c r="I88" s="175"/>
      <c r="J88" s="175"/>
      <c r="K88" s="175"/>
      <c r="L88" s="175"/>
      <c r="M88" s="175"/>
      <c r="N88" s="175"/>
      <c r="O88" s="175"/>
      <c r="P88" s="176"/>
      <c r="Q88" s="174"/>
      <c r="R88" s="175"/>
      <c r="S88" s="175"/>
      <c r="T88" s="175"/>
      <c r="U88" s="175"/>
      <c r="V88" s="175"/>
      <c r="W88" s="175"/>
      <c r="X88" s="175"/>
      <c r="Y88" s="175"/>
      <c r="Z88" s="175"/>
      <c r="AA88" s="175"/>
      <c r="AB88" s="176"/>
      <c r="AC88" s="174"/>
      <c r="AD88" s="175"/>
      <c r="AE88" s="175"/>
      <c r="AF88" s="175"/>
      <c r="AG88" s="175"/>
      <c r="AH88" s="175"/>
      <c r="AI88" s="175"/>
      <c r="AJ88" s="175"/>
      <c r="AK88" s="175"/>
      <c r="AL88" s="175"/>
      <c r="AM88" s="175"/>
      <c r="AN88" s="176"/>
      <c r="AO88" s="174"/>
      <c r="AP88" s="175"/>
      <c r="AQ88" s="175"/>
      <c r="AR88" s="175"/>
      <c r="AS88" s="175"/>
      <c r="AT88" s="175"/>
      <c r="AU88" s="175"/>
      <c r="AV88" s="175"/>
      <c r="AW88" s="175"/>
      <c r="AX88" s="177"/>
      <c r="AY88" s="65"/>
    </row>
    <row r="89" spans="1:52" ht="24.75" customHeight="1" x14ac:dyDescent="0.2">
      <c r="A89" s="109" t="s">
        <v>244</v>
      </c>
      <c r="B89" s="109"/>
      <c r="C89" s="109"/>
      <c r="D89" s="109"/>
      <c r="E89" s="174" t="s">
        <v>588</v>
      </c>
      <c r="F89" s="175"/>
      <c r="G89" s="175"/>
      <c r="H89" s="175"/>
      <c r="I89" s="175"/>
      <c r="J89" s="175"/>
      <c r="K89" s="175"/>
      <c r="L89" s="175"/>
      <c r="M89" s="175"/>
      <c r="N89" s="175"/>
      <c r="O89" s="175"/>
      <c r="P89" s="176"/>
      <c r="Q89" s="174"/>
      <c r="R89" s="175"/>
      <c r="S89" s="175"/>
      <c r="T89" s="175"/>
      <c r="U89" s="175"/>
      <c r="V89" s="175"/>
      <c r="W89" s="175"/>
      <c r="X89" s="175"/>
      <c r="Y89" s="175"/>
      <c r="Z89" s="175"/>
      <c r="AA89" s="175"/>
      <c r="AB89" s="176"/>
      <c r="AC89" s="174"/>
      <c r="AD89" s="175"/>
      <c r="AE89" s="175"/>
      <c r="AF89" s="175"/>
      <c r="AG89" s="175"/>
      <c r="AH89" s="175"/>
      <c r="AI89" s="175"/>
      <c r="AJ89" s="175"/>
      <c r="AK89" s="175"/>
      <c r="AL89" s="175"/>
      <c r="AM89" s="175"/>
      <c r="AN89" s="176"/>
      <c r="AO89" s="174"/>
      <c r="AP89" s="175"/>
      <c r="AQ89" s="175"/>
      <c r="AR89" s="175"/>
      <c r="AS89" s="175"/>
      <c r="AT89" s="175"/>
      <c r="AU89" s="175"/>
      <c r="AV89" s="175"/>
      <c r="AW89" s="175"/>
      <c r="AX89" s="177"/>
    </row>
    <row r="90" spans="1:52" ht="24.75" customHeight="1" x14ac:dyDescent="0.2">
      <c r="A90" s="109" t="s">
        <v>243</v>
      </c>
      <c r="B90" s="109"/>
      <c r="C90" s="109"/>
      <c r="D90" s="109"/>
      <c r="E90" s="174" t="s">
        <v>589</v>
      </c>
      <c r="F90" s="175"/>
      <c r="G90" s="175"/>
      <c r="H90" s="175"/>
      <c r="I90" s="175"/>
      <c r="J90" s="175"/>
      <c r="K90" s="175"/>
      <c r="L90" s="175"/>
      <c r="M90" s="175"/>
      <c r="N90" s="175"/>
      <c r="O90" s="175"/>
      <c r="P90" s="176"/>
      <c r="Q90" s="174"/>
      <c r="R90" s="175"/>
      <c r="S90" s="175"/>
      <c r="T90" s="175"/>
      <c r="U90" s="175"/>
      <c r="V90" s="175"/>
      <c r="W90" s="175"/>
      <c r="X90" s="175"/>
      <c r="Y90" s="175"/>
      <c r="Z90" s="175"/>
      <c r="AA90" s="175"/>
      <c r="AB90" s="176"/>
      <c r="AC90" s="174"/>
      <c r="AD90" s="175"/>
      <c r="AE90" s="175"/>
      <c r="AF90" s="175"/>
      <c r="AG90" s="175"/>
      <c r="AH90" s="175"/>
      <c r="AI90" s="175"/>
      <c r="AJ90" s="175"/>
      <c r="AK90" s="175"/>
      <c r="AL90" s="175"/>
      <c r="AM90" s="175"/>
      <c r="AN90" s="176"/>
      <c r="AO90" s="174"/>
      <c r="AP90" s="175"/>
      <c r="AQ90" s="175"/>
      <c r="AR90" s="175"/>
      <c r="AS90" s="175"/>
      <c r="AT90" s="175"/>
      <c r="AU90" s="175"/>
      <c r="AV90" s="175"/>
      <c r="AW90" s="175"/>
      <c r="AX90" s="177"/>
    </row>
    <row r="91" spans="1:52" ht="24.75" customHeight="1" x14ac:dyDescent="0.2">
      <c r="A91" s="109" t="s">
        <v>242</v>
      </c>
      <c r="B91" s="109"/>
      <c r="C91" s="109"/>
      <c r="D91" s="109"/>
      <c r="E91" s="174" t="s">
        <v>590</v>
      </c>
      <c r="F91" s="175"/>
      <c r="G91" s="175"/>
      <c r="H91" s="175"/>
      <c r="I91" s="175"/>
      <c r="J91" s="175"/>
      <c r="K91" s="175"/>
      <c r="L91" s="175"/>
      <c r="M91" s="175"/>
      <c r="N91" s="175"/>
      <c r="O91" s="175"/>
      <c r="P91" s="176"/>
      <c r="Q91" s="174"/>
      <c r="R91" s="175"/>
      <c r="S91" s="175"/>
      <c r="T91" s="175"/>
      <c r="U91" s="175"/>
      <c r="V91" s="175"/>
      <c r="W91" s="175"/>
      <c r="X91" s="175"/>
      <c r="Y91" s="175"/>
      <c r="Z91" s="175"/>
      <c r="AA91" s="175"/>
      <c r="AB91" s="176"/>
      <c r="AC91" s="174"/>
      <c r="AD91" s="175"/>
      <c r="AE91" s="175"/>
      <c r="AF91" s="175"/>
      <c r="AG91" s="175"/>
      <c r="AH91" s="175"/>
      <c r="AI91" s="175"/>
      <c r="AJ91" s="175"/>
      <c r="AK91" s="175"/>
      <c r="AL91" s="175"/>
      <c r="AM91" s="175"/>
      <c r="AN91" s="176"/>
      <c r="AO91" s="174"/>
      <c r="AP91" s="175"/>
      <c r="AQ91" s="175"/>
      <c r="AR91" s="175"/>
      <c r="AS91" s="175"/>
      <c r="AT91" s="175"/>
      <c r="AU91" s="175"/>
      <c r="AV91" s="175"/>
      <c r="AW91" s="175"/>
      <c r="AX91" s="177"/>
    </row>
    <row r="92" spans="1:52" ht="24.75" customHeight="1" x14ac:dyDescent="0.2">
      <c r="A92" s="109" t="s">
        <v>241</v>
      </c>
      <c r="B92" s="109"/>
      <c r="C92" s="109"/>
      <c r="D92" s="109"/>
      <c r="E92" s="174" t="s">
        <v>591</v>
      </c>
      <c r="F92" s="175"/>
      <c r="G92" s="175"/>
      <c r="H92" s="175"/>
      <c r="I92" s="175"/>
      <c r="J92" s="175"/>
      <c r="K92" s="175"/>
      <c r="L92" s="175"/>
      <c r="M92" s="175"/>
      <c r="N92" s="175"/>
      <c r="O92" s="175"/>
      <c r="P92" s="176"/>
      <c r="Q92" s="174"/>
      <c r="R92" s="175"/>
      <c r="S92" s="175"/>
      <c r="T92" s="175"/>
      <c r="U92" s="175"/>
      <c r="V92" s="175"/>
      <c r="W92" s="175"/>
      <c r="X92" s="175"/>
      <c r="Y92" s="175"/>
      <c r="Z92" s="175"/>
      <c r="AA92" s="175"/>
      <c r="AB92" s="176"/>
      <c r="AC92" s="174"/>
      <c r="AD92" s="175"/>
      <c r="AE92" s="175"/>
      <c r="AF92" s="175"/>
      <c r="AG92" s="175"/>
      <c r="AH92" s="175"/>
      <c r="AI92" s="175"/>
      <c r="AJ92" s="175"/>
      <c r="AK92" s="175"/>
      <c r="AL92" s="175"/>
      <c r="AM92" s="175"/>
      <c r="AN92" s="176"/>
      <c r="AO92" s="174"/>
      <c r="AP92" s="175"/>
      <c r="AQ92" s="175"/>
      <c r="AR92" s="175"/>
      <c r="AS92" s="175"/>
      <c r="AT92" s="175"/>
      <c r="AU92" s="175"/>
      <c r="AV92" s="175"/>
      <c r="AW92" s="175"/>
      <c r="AX92" s="177"/>
    </row>
    <row r="93" spans="1:52" ht="24.75" customHeight="1" x14ac:dyDescent="0.2">
      <c r="A93" s="109" t="s">
        <v>240</v>
      </c>
      <c r="B93" s="109"/>
      <c r="C93" s="109"/>
      <c r="D93" s="109"/>
      <c r="E93" s="174" t="s">
        <v>592</v>
      </c>
      <c r="F93" s="175"/>
      <c r="G93" s="175"/>
      <c r="H93" s="175"/>
      <c r="I93" s="175"/>
      <c r="J93" s="175"/>
      <c r="K93" s="175"/>
      <c r="L93" s="175"/>
      <c r="M93" s="175"/>
      <c r="N93" s="175"/>
      <c r="O93" s="175"/>
      <c r="P93" s="176"/>
      <c r="Q93" s="174"/>
      <c r="R93" s="175"/>
      <c r="S93" s="175"/>
      <c r="T93" s="175"/>
      <c r="U93" s="175"/>
      <c r="V93" s="175"/>
      <c r="W93" s="175"/>
      <c r="X93" s="175"/>
      <c r="Y93" s="175"/>
      <c r="Z93" s="175"/>
      <c r="AA93" s="175"/>
      <c r="AB93" s="176"/>
      <c r="AC93" s="174"/>
      <c r="AD93" s="175"/>
      <c r="AE93" s="175"/>
      <c r="AF93" s="175"/>
      <c r="AG93" s="175"/>
      <c r="AH93" s="175"/>
      <c r="AI93" s="175"/>
      <c r="AJ93" s="175"/>
      <c r="AK93" s="175"/>
      <c r="AL93" s="175"/>
      <c r="AM93" s="175"/>
      <c r="AN93" s="176"/>
      <c r="AO93" s="174"/>
      <c r="AP93" s="175"/>
      <c r="AQ93" s="175"/>
      <c r="AR93" s="175"/>
      <c r="AS93" s="175"/>
      <c r="AT93" s="175"/>
      <c r="AU93" s="175"/>
      <c r="AV93" s="175"/>
      <c r="AW93" s="175"/>
      <c r="AX93" s="177"/>
    </row>
    <row r="94" spans="1:52" ht="24.75" customHeight="1" x14ac:dyDescent="0.2">
      <c r="A94" s="109" t="s">
        <v>239</v>
      </c>
      <c r="B94" s="109"/>
      <c r="C94" s="109"/>
      <c r="D94" s="109"/>
      <c r="E94" s="174" t="s">
        <v>593</v>
      </c>
      <c r="F94" s="175"/>
      <c r="G94" s="175"/>
      <c r="H94" s="175"/>
      <c r="I94" s="175"/>
      <c r="J94" s="175"/>
      <c r="K94" s="175"/>
      <c r="L94" s="175"/>
      <c r="M94" s="175"/>
      <c r="N94" s="175"/>
      <c r="O94" s="175"/>
      <c r="P94" s="176"/>
      <c r="Q94" s="174"/>
      <c r="R94" s="175"/>
      <c r="S94" s="175"/>
      <c r="T94" s="175"/>
      <c r="U94" s="175"/>
      <c r="V94" s="175"/>
      <c r="W94" s="175"/>
      <c r="X94" s="175"/>
      <c r="Y94" s="175"/>
      <c r="Z94" s="175"/>
      <c r="AA94" s="175"/>
      <c r="AB94" s="176"/>
      <c r="AC94" s="174"/>
      <c r="AD94" s="175"/>
      <c r="AE94" s="175"/>
      <c r="AF94" s="175"/>
      <c r="AG94" s="175"/>
      <c r="AH94" s="175"/>
      <c r="AI94" s="175"/>
      <c r="AJ94" s="175"/>
      <c r="AK94" s="175"/>
      <c r="AL94" s="175"/>
      <c r="AM94" s="175"/>
      <c r="AN94" s="176"/>
      <c r="AO94" s="174"/>
      <c r="AP94" s="175"/>
      <c r="AQ94" s="175"/>
      <c r="AR94" s="175"/>
      <c r="AS94" s="175"/>
      <c r="AT94" s="175"/>
      <c r="AU94" s="175"/>
      <c r="AV94" s="175"/>
      <c r="AW94" s="175"/>
      <c r="AX94" s="177"/>
    </row>
    <row r="95" spans="1:52" ht="24.75" customHeight="1" x14ac:dyDescent="0.2">
      <c r="A95" s="109" t="s">
        <v>238</v>
      </c>
      <c r="B95" s="109"/>
      <c r="C95" s="109"/>
      <c r="D95" s="109"/>
      <c r="E95" s="174" t="s">
        <v>594</v>
      </c>
      <c r="F95" s="175"/>
      <c r="G95" s="175"/>
      <c r="H95" s="175"/>
      <c r="I95" s="175"/>
      <c r="J95" s="175"/>
      <c r="K95" s="175"/>
      <c r="L95" s="175"/>
      <c r="M95" s="175"/>
      <c r="N95" s="175"/>
      <c r="O95" s="175"/>
      <c r="P95" s="176"/>
      <c r="Q95" s="174"/>
      <c r="R95" s="175"/>
      <c r="S95" s="175"/>
      <c r="T95" s="175"/>
      <c r="U95" s="175"/>
      <c r="V95" s="175"/>
      <c r="W95" s="175"/>
      <c r="X95" s="175"/>
      <c r="Y95" s="175"/>
      <c r="Z95" s="175"/>
      <c r="AA95" s="175"/>
      <c r="AB95" s="176"/>
      <c r="AC95" s="174"/>
      <c r="AD95" s="175"/>
      <c r="AE95" s="175"/>
      <c r="AF95" s="175"/>
      <c r="AG95" s="175"/>
      <c r="AH95" s="175"/>
      <c r="AI95" s="175"/>
      <c r="AJ95" s="175"/>
      <c r="AK95" s="175"/>
      <c r="AL95" s="175"/>
      <c r="AM95" s="175"/>
      <c r="AN95" s="176"/>
      <c r="AO95" s="174"/>
      <c r="AP95" s="175"/>
      <c r="AQ95" s="175"/>
      <c r="AR95" s="175"/>
      <c r="AS95" s="175"/>
      <c r="AT95" s="175"/>
      <c r="AU95" s="175"/>
      <c r="AV95" s="175"/>
      <c r="AW95" s="175"/>
      <c r="AX95" s="177"/>
    </row>
    <row r="96" spans="1:52" ht="24.75" customHeight="1" x14ac:dyDescent="0.2">
      <c r="A96" s="109" t="s">
        <v>383</v>
      </c>
      <c r="B96" s="109"/>
      <c r="C96" s="109"/>
      <c r="D96" s="109"/>
      <c r="E96" s="79" t="s">
        <v>562</v>
      </c>
      <c r="F96" s="75"/>
      <c r="G96" s="75"/>
      <c r="H96" s="68" t="str">
        <f>IF(E96="","","-")</f>
        <v>-</v>
      </c>
      <c r="I96" s="75"/>
      <c r="J96" s="75"/>
      <c r="K96" s="68" t="str">
        <f>IF(I96="","","-")</f>
        <v/>
      </c>
      <c r="L96" s="76">
        <v>76</v>
      </c>
      <c r="M96" s="76"/>
      <c r="N96" s="68" t="str">
        <f>IF(O96="","","-")</f>
        <v/>
      </c>
      <c r="O96" s="80"/>
      <c r="P96" s="81"/>
      <c r="Q96" s="79"/>
      <c r="R96" s="75"/>
      <c r="S96" s="75"/>
      <c r="T96" s="68" t="str">
        <f>IF(Q96="","","-")</f>
        <v/>
      </c>
      <c r="U96" s="75"/>
      <c r="V96" s="75"/>
      <c r="W96" s="68" t="str">
        <f>IF(U96="","","-")</f>
        <v/>
      </c>
      <c r="X96" s="76"/>
      <c r="Y96" s="76"/>
      <c r="Z96" s="68" t="str">
        <f>IF(AA96="","","-")</f>
        <v/>
      </c>
      <c r="AA96" s="80"/>
      <c r="AB96" s="81"/>
      <c r="AC96" s="79"/>
      <c r="AD96" s="75"/>
      <c r="AE96" s="75"/>
      <c r="AF96" s="68" t="str">
        <f>IF(AC96="","","-")</f>
        <v/>
      </c>
      <c r="AG96" s="75"/>
      <c r="AH96" s="75"/>
      <c r="AI96" s="68" t="str">
        <f>IF(AG96="","","-")</f>
        <v/>
      </c>
      <c r="AJ96" s="76"/>
      <c r="AK96" s="76"/>
      <c r="AL96" s="68" t="str">
        <f>IF(AM96="","","-")</f>
        <v/>
      </c>
      <c r="AM96" s="80"/>
      <c r="AN96" s="81"/>
      <c r="AO96" s="79"/>
      <c r="AP96" s="75"/>
      <c r="AQ96" s="68" t="str">
        <f>IF(AO96="","","-")</f>
        <v/>
      </c>
      <c r="AR96" s="75"/>
      <c r="AS96" s="75"/>
      <c r="AT96" s="68" t="str">
        <f>IF(AR96="","","-")</f>
        <v/>
      </c>
      <c r="AU96" s="76"/>
      <c r="AV96" s="76"/>
      <c r="AW96" s="68" t="str">
        <f>IF(AX96="","","-")</f>
        <v/>
      </c>
      <c r="AX96" s="70"/>
    </row>
    <row r="97" spans="1:50" ht="24.75" customHeight="1" x14ac:dyDescent="0.2">
      <c r="A97" s="109" t="s">
        <v>554</v>
      </c>
      <c r="B97" s="109"/>
      <c r="C97" s="109"/>
      <c r="D97" s="109"/>
      <c r="E97" s="79" t="s">
        <v>562</v>
      </c>
      <c r="F97" s="75"/>
      <c r="G97" s="75"/>
      <c r="H97" s="68"/>
      <c r="I97" s="75"/>
      <c r="J97" s="75"/>
      <c r="K97" s="68"/>
      <c r="L97" s="76">
        <v>75</v>
      </c>
      <c r="M97" s="76"/>
      <c r="N97" s="68" t="str">
        <f>IF(O97="","","-")</f>
        <v/>
      </c>
      <c r="O97" s="80"/>
      <c r="P97" s="81"/>
      <c r="Q97" s="79"/>
      <c r="R97" s="75"/>
      <c r="S97" s="75"/>
      <c r="T97" s="68" t="str">
        <f>IF(Q97="","","-")</f>
        <v/>
      </c>
      <c r="U97" s="75"/>
      <c r="V97" s="75"/>
      <c r="W97" s="68" t="str">
        <f>IF(U97="","","-")</f>
        <v/>
      </c>
      <c r="X97" s="76"/>
      <c r="Y97" s="76"/>
      <c r="Z97" s="68" t="str">
        <f>IF(AA97="","","-")</f>
        <v/>
      </c>
      <c r="AA97" s="80"/>
      <c r="AB97" s="81"/>
      <c r="AC97" s="79"/>
      <c r="AD97" s="75"/>
      <c r="AE97" s="75"/>
      <c r="AF97" s="68" t="str">
        <f>IF(AC97="","","-")</f>
        <v/>
      </c>
      <c r="AG97" s="75"/>
      <c r="AH97" s="75"/>
      <c r="AI97" s="68" t="str">
        <f>IF(AG97="","","-")</f>
        <v/>
      </c>
      <c r="AJ97" s="76"/>
      <c r="AK97" s="76"/>
      <c r="AL97" s="68" t="str">
        <f>IF(AM97="","","-")</f>
        <v/>
      </c>
      <c r="AM97" s="80"/>
      <c r="AN97" s="81"/>
      <c r="AO97" s="79"/>
      <c r="AP97" s="75"/>
      <c r="AQ97" s="68" t="str">
        <f>IF(AO97="","","-")</f>
        <v/>
      </c>
      <c r="AR97" s="75"/>
      <c r="AS97" s="75"/>
      <c r="AT97" s="68" t="str">
        <f>IF(AR97="","","-")</f>
        <v/>
      </c>
      <c r="AU97" s="76"/>
      <c r="AV97" s="76"/>
      <c r="AW97" s="68" t="str">
        <f>IF(AX97="","","-")</f>
        <v/>
      </c>
      <c r="AX97" s="70"/>
    </row>
    <row r="98" spans="1:50" ht="24.75" customHeight="1" x14ac:dyDescent="0.2">
      <c r="A98" s="109" t="s">
        <v>351</v>
      </c>
      <c r="B98" s="109"/>
      <c r="C98" s="109"/>
      <c r="D98" s="109"/>
      <c r="E98" s="77">
        <v>2021</v>
      </c>
      <c r="F98" s="78"/>
      <c r="G98" s="75" t="s">
        <v>596</v>
      </c>
      <c r="H98" s="75"/>
      <c r="I98" s="75"/>
      <c r="J98" s="78">
        <v>20</v>
      </c>
      <c r="K98" s="78"/>
      <c r="L98" s="76">
        <v>86</v>
      </c>
      <c r="M98" s="76"/>
      <c r="N98" s="76"/>
      <c r="O98" s="78"/>
      <c r="P98" s="78"/>
      <c r="Q98" s="77"/>
      <c r="R98" s="78"/>
      <c r="S98" s="75"/>
      <c r="T98" s="75"/>
      <c r="U98" s="75"/>
      <c r="V98" s="78"/>
      <c r="W98" s="78"/>
      <c r="X98" s="76"/>
      <c r="Y98" s="76"/>
      <c r="Z98" s="76"/>
      <c r="AA98" s="78"/>
      <c r="AB98" s="167"/>
      <c r="AC98" s="77"/>
      <c r="AD98" s="78"/>
      <c r="AE98" s="75"/>
      <c r="AF98" s="75"/>
      <c r="AG98" s="75"/>
      <c r="AH98" s="78"/>
      <c r="AI98" s="78"/>
      <c r="AJ98" s="76"/>
      <c r="AK98" s="76"/>
      <c r="AL98" s="76"/>
      <c r="AM98" s="78"/>
      <c r="AN98" s="167"/>
      <c r="AO98" s="77"/>
      <c r="AP98" s="78"/>
      <c r="AQ98" s="75"/>
      <c r="AR98" s="75"/>
      <c r="AS98" s="75"/>
      <c r="AT98" s="78"/>
      <c r="AU98" s="78"/>
      <c r="AV98" s="76"/>
      <c r="AW98" s="76"/>
      <c r="AX98" s="70"/>
    </row>
    <row r="99" spans="1:50" ht="28.35" customHeight="1" x14ac:dyDescent="0.2">
      <c r="A99" s="168" t="s">
        <v>232</v>
      </c>
      <c r="B99" s="169"/>
      <c r="C99" s="169"/>
      <c r="D99" s="169"/>
      <c r="E99" s="169"/>
      <c r="F99" s="170"/>
      <c r="G99" s="56" t="s">
        <v>556</v>
      </c>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2">
      <c r="A100" s="168"/>
      <c r="B100" s="169"/>
      <c r="C100" s="169"/>
      <c r="D100" s="169"/>
      <c r="E100" s="169"/>
      <c r="F100" s="170"/>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2">
      <c r="A101" s="168"/>
      <c r="B101" s="169"/>
      <c r="C101" s="169"/>
      <c r="D101" s="169"/>
      <c r="E101" s="169"/>
      <c r="F101" s="170"/>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2">
      <c r="A102" s="168"/>
      <c r="B102" s="169"/>
      <c r="C102" s="169"/>
      <c r="D102" s="169"/>
      <c r="E102" s="169"/>
      <c r="F102" s="170"/>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7.75" customHeight="1" x14ac:dyDescent="0.2">
      <c r="A103" s="168"/>
      <c r="B103" s="169"/>
      <c r="C103" s="169"/>
      <c r="D103" s="169"/>
      <c r="E103" s="169"/>
      <c r="F103" s="170"/>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2">
      <c r="A104" s="168"/>
      <c r="B104" s="169"/>
      <c r="C104" s="169"/>
      <c r="D104" s="169"/>
      <c r="E104" s="169"/>
      <c r="F104" s="170"/>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2">
      <c r="A105" s="168"/>
      <c r="B105" s="169"/>
      <c r="C105" s="169"/>
      <c r="D105" s="169"/>
      <c r="E105" s="169"/>
      <c r="F105" s="170"/>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2">
      <c r="A106" s="168"/>
      <c r="B106" s="169"/>
      <c r="C106" s="169"/>
      <c r="D106" s="169"/>
      <c r="E106" s="169"/>
      <c r="F106" s="170"/>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2">
      <c r="A107" s="168"/>
      <c r="B107" s="169"/>
      <c r="C107" s="169"/>
      <c r="D107" s="169"/>
      <c r="E107" s="169"/>
      <c r="F107" s="170"/>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2">
      <c r="A108" s="168"/>
      <c r="B108" s="169"/>
      <c r="C108" s="169"/>
      <c r="D108" s="169"/>
      <c r="E108" s="169"/>
      <c r="F108" s="170"/>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2">
      <c r="A109" s="168"/>
      <c r="B109" s="169"/>
      <c r="C109" s="169"/>
      <c r="D109" s="169"/>
      <c r="E109" s="169"/>
      <c r="F109" s="170"/>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2">
      <c r="A110" s="168"/>
      <c r="B110" s="169"/>
      <c r="C110" s="169"/>
      <c r="D110" s="169"/>
      <c r="E110" s="169"/>
      <c r="F110" s="170"/>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2">
      <c r="A111" s="168"/>
      <c r="B111" s="169"/>
      <c r="C111" s="169"/>
      <c r="D111" s="169"/>
      <c r="E111" s="169"/>
      <c r="F111" s="170"/>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7.75" customHeight="1" x14ac:dyDescent="0.2">
      <c r="A112" s="168"/>
      <c r="B112" s="169"/>
      <c r="C112" s="169"/>
      <c r="D112" s="169"/>
      <c r="E112" s="169"/>
      <c r="F112" s="170"/>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2">
      <c r="A113" s="168"/>
      <c r="B113" s="169"/>
      <c r="C113" s="169"/>
      <c r="D113" s="169"/>
      <c r="E113" s="169"/>
      <c r="F113" s="170"/>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2">
      <c r="A114" s="168"/>
      <c r="B114" s="169"/>
      <c r="C114" s="169"/>
      <c r="D114" s="169"/>
      <c r="E114" s="169"/>
      <c r="F114" s="170"/>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2">
      <c r="A115" s="168"/>
      <c r="B115" s="169"/>
      <c r="C115" s="169"/>
      <c r="D115" s="169"/>
      <c r="E115" s="169"/>
      <c r="F115" s="170"/>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52.5" customHeight="1" x14ac:dyDescent="0.2">
      <c r="A116" s="168"/>
      <c r="B116" s="169"/>
      <c r="C116" s="169"/>
      <c r="D116" s="169"/>
      <c r="E116" s="169"/>
      <c r="F116" s="170"/>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52.5" customHeight="1" x14ac:dyDescent="0.2">
      <c r="A117" s="168"/>
      <c r="B117" s="169"/>
      <c r="C117" s="169"/>
      <c r="D117" s="169"/>
      <c r="E117" s="169"/>
      <c r="F117" s="170"/>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52.5" customHeight="1" x14ac:dyDescent="0.2">
      <c r="A118" s="168"/>
      <c r="B118" s="169"/>
      <c r="C118" s="169"/>
      <c r="D118" s="169"/>
      <c r="E118" s="169"/>
      <c r="F118" s="170"/>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9.25" customHeight="1" x14ac:dyDescent="0.2">
      <c r="A119" s="168"/>
      <c r="B119" s="169"/>
      <c r="C119" s="169"/>
      <c r="D119" s="169"/>
      <c r="E119" s="169"/>
      <c r="F119" s="170"/>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18.45" customHeight="1" x14ac:dyDescent="0.2">
      <c r="A120" s="168"/>
      <c r="B120" s="169"/>
      <c r="C120" s="169"/>
      <c r="D120" s="169"/>
      <c r="E120" s="169"/>
      <c r="F120" s="170"/>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35.25" customHeight="1" x14ac:dyDescent="0.2">
      <c r="A121" s="168"/>
      <c r="B121" s="169"/>
      <c r="C121" s="169"/>
      <c r="D121" s="169"/>
      <c r="E121" s="169"/>
      <c r="F121" s="170"/>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30" customHeight="1" x14ac:dyDescent="0.2">
      <c r="A122" s="168"/>
      <c r="B122" s="169"/>
      <c r="C122" s="169"/>
      <c r="D122" s="169"/>
      <c r="E122" s="169"/>
      <c r="F122" s="170"/>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4.75" customHeight="1" x14ac:dyDescent="0.2">
      <c r="A123" s="168"/>
      <c r="B123" s="169"/>
      <c r="C123" s="169"/>
      <c r="D123" s="169"/>
      <c r="E123" s="169"/>
      <c r="F123" s="170"/>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4.75" customHeight="1" x14ac:dyDescent="0.2">
      <c r="A124" s="168"/>
      <c r="B124" s="169"/>
      <c r="C124" s="169"/>
      <c r="D124" s="169"/>
      <c r="E124" s="169"/>
      <c r="F124" s="170"/>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x14ac:dyDescent="0.2">
      <c r="A125" s="168"/>
      <c r="B125" s="169"/>
      <c r="C125" s="169"/>
      <c r="D125" s="169"/>
      <c r="E125" s="169"/>
      <c r="F125" s="170"/>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4.75" customHeight="1" x14ac:dyDescent="0.2">
      <c r="A126" s="168"/>
      <c r="B126" s="169"/>
      <c r="C126" s="169"/>
      <c r="D126" s="169"/>
      <c r="E126" s="169"/>
      <c r="F126" s="170"/>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5.5" customHeight="1" x14ac:dyDescent="0.2">
      <c r="A127" s="168"/>
      <c r="B127" s="169"/>
      <c r="C127" s="169"/>
      <c r="D127" s="169"/>
      <c r="E127" s="169"/>
      <c r="F127" s="170"/>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4.75" customHeight="1" thickBot="1" x14ac:dyDescent="0.25">
      <c r="A128" s="171"/>
      <c r="B128" s="172"/>
      <c r="C128" s="172"/>
      <c r="D128" s="172"/>
      <c r="E128" s="172"/>
      <c r="F128" s="173"/>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8"/>
    </row>
    <row r="129" spans="1:51" ht="24.75" customHeight="1" x14ac:dyDescent="0.2">
      <c r="A129" s="161" t="s">
        <v>234</v>
      </c>
      <c r="B129" s="162"/>
      <c r="C129" s="162"/>
      <c r="D129" s="162"/>
      <c r="E129" s="162"/>
      <c r="F129" s="163"/>
      <c r="G129" s="148" t="s">
        <v>659</v>
      </c>
      <c r="H129" s="149"/>
      <c r="I129" s="149"/>
      <c r="J129" s="149"/>
      <c r="K129" s="149"/>
      <c r="L129" s="149"/>
      <c r="M129" s="149"/>
      <c r="N129" s="149"/>
      <c r="O129" s="149"/>
      <c r="P129" s="149"/>
      <c r="Q129" s="149"/>
      <c r="R129" s="149"/>
      <c r="S129" s="149"/>
      <c r="T129" s="149"/>
      <c r="U129" s="149"/>
      <c r="V129" s="149"/>
      <c r="W129" s="149"/>
      <c r="X129" s="149"/>
      <c r="Y129" s="149"/>
      <c r="Z129" s="149"/>
      <c r="AA129" s="149"/>
      <c r="AB129" s="150"/>
      <c r="AC129" s="148" t="s">
        <v>660</v>
      </c>
      <c r="AD129" s="149"/>
      <c r="AE129" s="149"/>
      <c r="AF129" s="149"/>
      <c r="AG129" s="149"/>
      <c r="AH129" s="149"/>
      <c r="AI129" s="149"/>
      <c r="AJ129" s="149"/>
      <c r="AK129" s="149"/>
      <c r="AL129" s="149"/>
      <c r="AM129" s="149"/>
      <c r="AN129" s="149"/>
      <c r="AO129" s="149"/>
      <c r="AP129" s="149"/>
      <c r="AQ129" s="149"/>
      <c r="AR129" s="149"/>
      <c r="AS129" s="149"/>
      <c r="AT129" s="149"/>
      <c r="AU129" s="149"/>
      <c r="AV129" s="149"/>
      <c r="AW129" s="149"/>
      <c r="AX129" s="151"/>
    </row>
    <row r="130" spans="1:51" ht="24.75" customHeight="1" x14ac:dyDescent="0.2">
      <c r="A130" s="164"/>
      <c r="B130" s="165"/>
      <c r="C130" s="165"/>
      <c r="D130" s="165"/>
      <c r="E130" s="165"/>
      <c r="F130" s="166"/>
      <c r="G130" s="152" t="s">
        <v>15</v>
      </c>
      <c r="H130" s="153"/>
      <c r="I130" s="153"/>
      <c r="J130" s="153"/>
      <c r="K130" s="153"/>
      <c r="L130" s="154" t="s">
        <v>16</v>
      </c>
      <c r="M130" s="153"/>
      <c r="N130" s="153"/>
      <c r="O130" s="153"/>
      <c r="P130" s="153"/>
      <c r="Q130" s="153"/>
      <c r="R130" s="153"/>
      <c r="S130" s="153"/>
      <c r="T130" s="153"/>
      <c r="U130" s="153"/>
      <c r="V130" s="153"/>
      <c r="W130" s="153"/>
      <c r="X130" s="155"/>
      <c r="Y130" s="156" t="s">
        <v>17</v>
      </c>
      <c r="Z130" s="157"/>
      <c r="AA130" s="157"/>
      <c r="AB130" s="158"/>
      <c r="AC130" s="152" t="s">
        <v>15</v>
      </c>
      <c r="AD130" s="153"/>
      <c r="AE130" s="153"/>
      <c r="AF130" s="153"/>
      <c r="AG130" s="153"/>
      <c r="AH130" s="154" t="s">
        <v>16</v>
      </c>
      <c r="AI130" s="153"/>
      <c r="AJ130" s="153"/>
      <c r="AK130" s="153"/>
      <c r="AL130" s="153"/>
      <c r="AM130" s="153"/>
      <c r="AN130" s="153"/>
      <c r="AO130" s="153"/>
      <c r="AP130" s="153"/>
      <c r="AQ130" s="153"/>
      <c r="AR130" s="153"/>
      <c r="AS130" s="153"/>
      <c r="AT130" s="155"/>
      <c r="AU130" s="156" t="s">
        <v>17</v>
      </c>
      <c r="AV130" s="157"/>
      <c r="AW130" s="157"/>
      <c r="AX130" s="159"/>
    </row>
    <row r="131" spans="1:51" ht="24.75" customHeight="1" x14ac:dyDescent="0.2">
      <c r="A131" s="164"/>
      <c r="B131" s="165"/>
      <c r="C131" s="165"/>
      <c r="D131" s="165"/>
      <c r="E131" s="165"/>
      <c r="F131" s="166"/>
      <c r="G131" s="129" t="s">
        <v>618</v>
      </c>
      <c r="H131" s="130"/>
      <c r="I131" s="130"/>
      <c r="J131" s="130"/>
      <c r="K131" s="131"/>
      <c r="L131" s="132" t="s">
        <v>619</v>
      </c>
      <c r="M131" s="133"/>
      <c r="N131" s="133"/>
      <c r="O131" s="133"/>
      <c r="P131" s="133"/>
      <c r="Q131" s="133"/>
      <c r="R131" s="133"/>
      <c r="S131" s="133"/>
      <c r="T131" s="133"/>
      <c r="U131" s="133"/>
      <c r="V131" s="133"/>
      <c r="W131" s="133"/>
      <c r="X131" s="134"/>
      <c r="Y131" s="135">
        <v>3648</v>
      </c>
      <c r="Z131" s="136"/>
      <c r="AA131" s="136"/>
      <c r="AB131" s="137"/>
      <c r="AC131" s="129" t="s">
        <v>618</v>
      </c>
      <c r="AD131" s="130"/>
      <c r="AE131" s="130"/>
      <c r="AF131" s="130"/>
      <c r="AG131" s="131"/>
      <c r="AH131" s="132" t="s">
        <v>650</v>
      </c>
      <c r="AI131" s="133"/>
      <c r="AJ131" s="133"/>
      <c r="AK131" s="133"/>
      <c r="AL131" s="133"/>
      <c r="AM131" s="133"/>
      <c r="AN131" s="133"/>
      <c r="AO131" s="133"/>
      <c r="AP131" s="133"/>
      <c r="AQ131" s="133"/>
      <c r="AR131" s="133"/>
      <c r="AS131" s="133"/>
      <c r="AT131" s="134"/>
      <c r="AU131" s="135">
        <v>3446</v>
      </c>
      <c r="AV131" s="136"/>
      <c r="AW131" s="136"/>
      <c r="AX131" s="147"/>
    </row>
    <row r="132" spans="1:51" ht="24.75" customHeight="1" x14ac:dyDescent="0.2">
      <c r="A132" s="164"/>
      <c r="B132" s="165"/>
      <c r="C132" s="165"/>
      <c r="D132" s="165"/>
      <c r="E132" s="165"/>
      <c r="F132" s="166"/>
      <c r="G132" s="138" t="s">
        <v>620</v>
      </c>
      <c r="H132" s="139"/>
      <c r="I132" s="139"/>
      <c r="J132" s="139"/>
      <c r="K132" s="140"/>
      <c r="L132" s="141" t="s">
        <v>621</v>
      </c>
      <c r="M132" s="142"/>
      <c r="N132" s="142"/>
      <c r="O132" s="142"/>
      <c r="P132" s="142"/>
      <c r="Q132" s="142"/>
      <c r="R132" s="142"/>
      <c r="S132" s="142"/>
      <c r="T132" s="142"/>
      <c r="U132" s="142"/>
      <c r="V132" s="142"/>
      <c r="W132" s="142"/>
      <c r="X132" s="143"/>
      <c r="Y132" s="144">
        <v>909</v>
      </c>
      <c r="Z132" s="145"/>
      <c r="AA132" s="145"/>
      <c r="AB132" s="160"/>
      <c r="AC132" s="138" t="s">
        <v>624</v>
      </c>
      <c r="AD132" s="139"/>
      <c r="AE132" s="139"/>
      <c r="AF132" s="139"/>
      <c r="AG132" s="140"/>
      <c r="AH132" s="141" t="s">
        <v>625</v>
      </c>
      <c r="AI132" s="142"/>
      <c r="AJ132" s="142"/>
      <c r="AK132" s="142"/>
      <c r="AL132" s="142"/>
      <c r="AM132" s="142"/>
      <c r="AN132" s="142"/>
      <c r="AO132" s="142"/>
      <c r="AP132" s="142"/>
      <c r="AQ132" s="142"/>
      <c r="AR132" s="142"/>
      <c r="AS132" s="142"/>
      <c r="AT132" s="143"/>
      <c r="AU132" s="144">
        <v>202</v>
      </c>
      <c r="AV132" s="145"/>
      <c r="AW132" s="145"/>
      <c r="AX132" s="146"/>
    </row>
    <row r="133" spans="1:51" ht="24.75" customHeight="1" x14ac:dyDescent="0.2">
      <c r="A133" s="164"/>
      <c r="B133" s="165"/>
      <c r="C133" s="165"/>
      <c r="D133" s="165"/>
      <c r="E133" s="165"/>
      <c r="F133" s="166"/>
      <c r="G133" s="138" t="s">
        <v>622</v>
      </c>
      <c r="H133" s="139"/>
      <c r="I133" s="139"/>
      <c r="J133" s="139"/>
      <c r="K133" s="140"/>
      <c r="L133" s="141" t="s">
        <v>623</v>
      </c>
      <c r="M133" s="142"/>
      <c r="N133" s="142"/>
      <c r="O133" s="142"/>
      <c r="P133" s="142"/>
      <c r="Q133" s="142"/>
      <c r="R133" s="142"/>
      <c r="S133" s="142"/>
      <c r="T133" s="142"/>
      <c r="U133" s="142"/>
      <c r="V133" s="142"/>
      <c r="W133" s="142"/>
      <c r="X133" s="143"/>
      <c r="Y133" s="144">
        <v>3</v>
      </c>
      <c r="Z133" s="145"/>
      <c r="AA133" s="145"/>
      <c r="AB133" s="160"/>
      <c r="AC133" s="138"/>
      <c r="AD133" s="139"/>
      <c r="AE133" s="139"/>
      <c r="AF133" s="139"/>
      <c r="AG133" s="140"/>
      <c r="AH133" s="141"/>
      <c r="AI133" s="142"/>
      <c r="AJ133" s="142"/>
      <c r="AK133" s="142"/>
      <c r="AL133" s="142"/>
      <c r="AM133" s="142"/>
      <c r="AN133" s="142"/>
      <c r="AO133" s="142"/>
      <c r="AP133" s="142"/>
      <c r="AQ133" s="142"/>
      <c r="AR133" s="142"/>
      <c r="AS133" s="142"/>
      <c r="AT133" s="143"/>
      <c r="AU133" s="144"/>
      <c r="AV133" s="145"/>
      <c r="AW133" s="145"/>
      <c r="AX133" s="146"/>
    </row>
    <row r="134" spans="1:51" ht="24.75" customHeight="1" thickBot="1" x14ac:dyDescent="0.25">
      <c r="A134" s="164"/>
      <c r="B134" s="165"/>
      <c r="C134" s="165"/>
      <c r="D134" s="165"/>
      <c r="E134" s="165"/>
      <c r="F134" s="166"/>
      <c r="G134" s="120" t="s">
        <v>18</v>
      </c>
      <c r="H134" s="121"/>
      <c r="I134" s="121"/>
      <c r="J134" s="121"/>
      <c r="K134" s="121"/>
      <c r="L134" s="122"/>
      <c r="M134" s="123"/>
      <c r="N134" s="123"/>
      <c r="O134" s="123"/>
      <c r="P134" s="123"/>
      <c r="Q134" s="123"/>
      <c r="R134" s="123"/>
      <c r="S134" s="123"/>
      <c r="T134" s="123"/>
      <c r="U134" s="123"/>
      <c r="V134" s="123"/>
      <c r="W134" s="123"/>
      <c r="X134" s="124"/>
      <c r="Y134" s="125">
        <f>SUM(Y131:AB133)</f>
        <v>4560</v>
      </c>
      <c r="Z134" s="126"/>
      <c r="AA134" s="126"/>
      <c r="AB134" s="127"/>
      <c r="AC134" s="120" t="s">
        <v>18</v>
      </c>
      <c r="AD134" s="121"/>
      <c r="AE134" s="121"/>
      <c r="AF134" s="121"/>
      <c r="AG134" s="121"/>
      <c r="AH134" s="122"/>
      <c r="AI134" s="123"/>
      <c r="AJ134" s="123"/>
      <c r="AK134" s="123"/>
      <c r="AL134" s="123"/>
      <c r="AM134" s="123"/>
      <c r="AN134" s="123"/>
      <c r="AO134" s="123"/>
      <c r="AP134" s="123"/>
      <c r="AQ134" s="123"/>
      <c r="AR134" s="123"/>
      <c r="AS134" s="123"/>
      <c r="AT134" s="124"/>
      <c r="AU134" s="125">
        <f>SUM(AU131:AX133)</f>
        <v>3648</v>
      </c>
      <c r="AV134" s="126"/>
      <c r="AW134" s="126"/>
      <c r="AX134" s="128"/>
    </row>
    <row r="135" spans="1:51" ht="24.75" customHeight="1" x14ac:dyDescent="0.2">
      <c r="A135" s="164"/>
      <c r="B135" s="165"/>
      <c r="C135" s="165"/>
      <c r="D135" s="165"/>
      <c r="E135" s="165"/>
      <c r="F135" s="166"/>
      <c r="G135" s="148" t="s">
        <v>662</v>
      </c>
      <c r="H135" s="149"/>
      <c r="I135" s="149"/>
      <c r="J135" s="149"/>
      <c r="K135" s="149"/>
      <c r="L135" s="149"/>
      <c r="M135" s="149"/>
      <c r="N135" s="149"/>
      <c r="O135" s="149"/>
      <c r="P135" s="149"/>
      <c r="Q135" s="149"/>
      <c r="R135" s="149"/>
      <c r="S135" s="149"/>
      <c r="T135" s="149"/>
      <c r="U135" s="149"/>
      <c r="V135" s="149"/>
      <c r="W135" s="149"/>
      <c r="X135" s="149"/>
      <c r="Y135" s="149"/>
      <c r="Z135" s="149"/>
      <c r="AA135" s="149"/>
      <c r="AB135" s="150"/>
      <c r="AC135" s="148" t="s">
        <v>661</v>
      </c>
      <c r="AD135" s="149"/>
      <c r="AE135" s="149"/>
      <c r="AF135" s="149"/>
      <c r="AG135" s="149"/>
      <c r="AH135" s="149"/>
      <c r="AI135" s="149"/>
      <c r="AJ135" s="149"/>
      <c r="AK135" s="149"/>
      <c r="AL135" s="149"/>
      <c r="AM135" s="149"/>
      <c r="AN135" s="149"/>
      <c r="AO135" s="149"/>
      <c r="AP135" s="149"/>
      <c r="AQ135" s="149"/>
      <c r="AR135" s="149"/>
      <c r="AS135" s="149"/>
      <c r="AT135" s="149"/>
      <c r="AU135" s="149"/>
      <c r="AV135" s="149"/>
      <c r="AW135" s="149"/>
      <c r="AX135" s="151"/>
      <c r="AY135">
        <f>COUNTA($G$137,$AC$137)</f>
        <v>2</v>
      </c>
    </row>
    <row r="136" spans="1:51" ht="24.75" customHeight="1" x14ac:dyDescent="0.2">
      <c r="A136" s="164"/>
      <c r="B136" s="165"/>
      <c r="C136" s="165"/>
      <c r="D136" s="165"/>
      <c r="E136" s="165"/>
      <c r="F136" s="166"/>
      <c r="G136" s="152" t="s">
        <v>15</v>
      </c>
      <c r="H136" s="153"/>
      <c r="I136" s="153"/>
      <c r="J136" s="153"/>
      <c r="K136" s="153"/>
      <c r="L136" s="154" t="s">
        <v>16</v>
      </c>
      <c r="M136" s="153"/>
      <c r="N136" s="153"/>
      <c r="O136" s="153"/>
      <c r="P136" s="153"/>
      <c r="Q136" s="153"/>
      <c r="R136" s="153"/>
      <c r="S136" s="153"/>
      <c r="T136" s="153"/>
      <c r="U136" s="153"/>
      <c r="V136" s="153"/>
      <c r="W136" s="153"/>
      <c r="X136" s="155"/>
      <c r="Y136" s="156" t="s">
        <v>17</v>
      </c>
      <c r="Z136" s="157"/>
      <c r="AA136" s="157"/>
      <c r="AB136" s="158"/>
      <c r="AC136" s="152" t="s">
        <v>15</v>
      </c>
      <c r="AD136" s="153"/>
      <c r="AE136" s="153"/>
      <c r="AF136" s="153"/>
      <c r="AG136" s="153"/>
      <c r="AH136" s="154" t="s">
        <v>16</v>
      </c>
      <c r="AI136" s="153"/>
      <c r="AJ136" s="153"/>
      <c r="AK136" s="153"/>
      <c r="AL136" s="153"/>
      <c r="AM136" s="153"/>
      <c r="AN136" s="153"/>
      <c r="AO136" s="153"/>
      <c r="AP136" s="153"/>
      <c r="AQ136" s="153"/>
      <c r="AR136" s="153"/>
      <c r="AS136" s="153"/>
      <c r="AT136" s="155"/>
      <c r="AU136" s="156" t="s">
        <v>17</v>
      </c>
      <c r="AV136" s="157"/>
      <c r="AW136" s="157"/>
      <c r="AX136" s="159"/>
      <c r="AY136">
        <f>$AY$135</f>
        <v>2</v>
      </c>
    </row>
    <row r="137" spans="1:51" ht="24.75" customHeight="1" x14ac:dyDescent="0.2">
      <c r="A137" s="164"/>
      <c r="B137" s="165"/>
      <c r="C137" s="165"/>
      <c r="D137" s="165"/>
      <c r="E137" s="165"/>
      <c r="F137" s="166"/>
      <c r="G137" s="129" t="s">
        <v>618</v>
      </c>
      <c r="H137" s="130"/>
      <c r="I137" s="130"/>
      <c r="J137" s="130"/>
      <c r="K137" s="131"/>
      <c r="L137" s="132" t="s">
        <v>648</v>
      </c>
      <c r="M137" s="133"/>
      <c r="N137" s="133"/>
      <c r="O137" s="133"/>
      <c r="P137" s="133"/>
      <c r="Q137" s="133"/>
      <c r="R137" s="133"/>
      <c r="S137" s="133"/>
      <c r="T137" s="133"/>
      <c r="U137" s="133"/>
      <c r="V137" s="133"/>
      <c r="W137" s="133"/>
      <c r="X137" s="134"/>
      <c r="Y137" s="135">
        <v>144.298</v>
      </c>
      <c r="Z137" s="136"/>
      <c r="AA137" s="136"/>
      <c r="AB137" s="137"/>
      <c r="AC137" s="129" t="s">
        <v>618</v>
      </c>
      <c r="AD137" s="130"/>
      <c r="AE137" s="130"/>
      <c r="AF137" s="130"/>
      <c r="AG137" s="131"/>
      <c r="AH137" s="132" t="s">
        <v>650</v>
      </c>
      <c r="AI137" s="133"/>
      <c r="AJ137" s="133"/>
      <c r="AK137" s="133"/>
      <c r="AL137" s="133"/>
      <c r="AM137" s="133"/>
      <c r="AN137" s="133"/>
      <c r="AO137" s="133"/>
      <c r="AP137" s="133"/>
      <c r="AQ137" s="133"/>
      <c r="AR137" s="133"/>
      <c r="AS137" s="133"/>
      <c r="AT137" s="134"/>
      <c r="AU137" s="135">
        <v>123</v>
      </c>
      <c r="AV137" s="136"/>
      <c r="AW137" s="136"/>
      <c r="AX137" s="147"/>
      <c r="AY137">
        <f>$AY$135</f>
        <v>2</v>
      </c>
    </row>
    <row r="138" spans="1:51" ht="24.75" customHeight="1" x14ac:dyDescent="0.2">
      <c r="A138" s="164"/>
      <c r="B138" s="165"/>
      <c r="C138" s="165"/>
      <c r="D138" s="165"/>
      <c r="E138" s="165"/>
      <c r="F138" s="166"/>
      <c r="G138" s="129" t="s">
        <v>626</v>
      </c>
      <c r="H138" s="130"/>
      <c r="I138" s="130"/>
      <c r="J138" s="130"/>
      <c r="K138" s="131"/>
      <c r="L138" s="132" t="s">
        <v>649</v>
      </c>
      <c r="M138" s="133"/>
      <c r="N138" s="133"/>
      <c r="O138" s="133"/>
      <c r="P138" s="133"/>
      <c r="Q138" s="133"/>
      <c r="R138" s="133"/>
      <c r="S138" s="133"/>
      <c r="T138" s="133"/>
      <c r="U138" s="133"/>
      <c r="V138" s="133"/>
      <c r="W138" s="133"/>
      <c r="X138" s="134"/>
      <c r="Y138" s="135">
        <v>73.034999999999997</v>
      </c>
      <c r="Z138" s="136"/>
      <c r="AA138" s="136"/>
      <c r="AB138" s="137"/>
      <c r="AC138" s="138" t="s">
        <v>624</v>
      </c>
      <c r="AD138" s="139"/>
      <c r="AE138" s="139"/>
      <c r="AF138" s="139"/>
      <c r="AG138" s="140"/>
      <c r="AH138" s="141" t="s">
        <v>625</v>
      </c>
      <c r="AI138" s="142"/>
      <c r="AJ138" s="142"/>
      <c r="AK138" s="142"/>
      <c r="AL138" s="142"/>
      <c r="AM138" s="142"/>
      <c r="AN138" s="142"/>
      <c r="AO138" s="142"/>
      <c r="AP138" s="142"/>
      <c r="AQ138" s="142"/>
      <c r="AR138" s="142"/>
      <c r="AS138" s="142"/>
      <c r="AT138" s="143"/>
      <c r="AU138" s="144">
        <v>55</v>
      </c>
      <c r="AV138" s="145"/>
      <c r="AW138" s="145"/>
      <c r="AX138" s="146"/>
      <c r="AY138">
        <f>$AY$135</f>
        <v>2</v>
      </c>
    </row>
    <row r="139" spans="1:51" ht="24.75" customHeight="1" x14ac:dyDescent="0.2">
      <c r="A139" s="164"/>
      <c r="B139" s="165"/>
      <c r="C139" s="165"/>
      <c r="D139" s="165"/>
      <c r="E139" s="165"/>
      <c r="F139" s="166"/>
      <c r="G139" s="120" t="s">
        <v>18</v>
      </c>
      <c r="H139" s="121"/>
      <c r="I139" s="121"/>
      <c r="J139" s="121"/>
      <c r="K139" s="121"/>
      <c r="L139" s="122"/>
      <c r="M139" s="123"/>
      <c r="N139" s="123"/>
      <c r="O139" s="123"/>
      <c r="P139" s="123"/>
      <c r="Q139" s="123"/>
      <c r="R139" s="123"/>
      <c r="S139" s="123"/>
      <c r="T139" s="123"/>
      <c r="U139" s="123"/>
      <c r="V139" s="123"/>
      <c r="W139" s="123"/>
      <c r="X139" s="124"/>
      <c r="Y139" s="125">
        <f>SUM(Y137:AB138)</f>
        <v>217.333</v>
      </c>
      <c r="Z139" s="126"/>
      <c r="AA139" s="126"/>
      <c r="AB139" s="127"/>
      <c r="AC139" s="120" t="s">
        <v>18</v>
      </c>
      <c r="AD139" s="121"/>
      <c r="AE139" s="121"/>
      <c r="AF139" s="121"/>
      <c r="AG139" s="121"/>
      <c r="AH139" s="122"/>
      <c r="AI139" s="123"/>
      <c r="AJ139" s="123"/>
      <c r="AK139" s="123"/>
      <c r="AL139" s="123"/>
      <c r="AM139" s="123"/>
      <c r="AN139" s="123"/>
      <c r="AO139" s="123"/>
      <c r="AP139" s="123"/>
      <c r="AQ139" s="123"/>
      <c r="AR139" s="123"/>
      <c r="AS139" s="123"/>
      <c r="AT139" s="124"/>
      <c r="AU139" s="125">
        <f>SUM(AU137:AX138)</f>
        <v>178</v>
      </c>
      <c r="AV139" s="126"/>
      <c r="AW139" s="126"/>
      <c r="AX139" s="128"/>
      <c r="AY139">
        <f>$AY$135</f>
        <v>2</v>
      </c>
    </row>
    <row r="140" spans="1:51" ht="24.75" customHeight="1" x14ac:dyDescent="0.2">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1" ht="24.75" customHeight="1" x14ac:dyDescent="0.2">
      <c r="A141" s="9"/>
      <c r="B141" s="1" t="s">
        <v>26</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24.75" customHeight="1" x14ac:dyDescent="0.2">
      <c r="A142" s="9"/>
      <c r="B142" s="39" t="s">
        <v>214</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59.25" customHeight="1" x14ac:dyDescent="0.2">
      <c r="A143" s="107"/>
      <c r="B143" s="107"/>
      <c r="C143" s="107" t="s">
        <v>24</v>
      </c>
      <c r="D143" s="107"/>
      <c r="E143" s="107"/>
      <c r="F143" s="107"/>
      <c r="G143" s="107"/>
      <c r="H143" s="107"/>
      <c r="I143" s="107"/>
      <c r="J143" s="108" t="s">
        <v>181</v>
      </c>
      <c r="K143" s="109"/>
      <c r="L143" s="109"/>
      <c r="M143" s="109"/>
      <c r="N143" s="109"/>
      <c r="O143" s="109"/>
      <c r="P143" s="110" t="s">
        <v>25</v>
      </c>
      <c r="Q143" s="110"/>
      <c r="R143" s="110"/>
      <c r="S143" s="110"/>
      <c r="T143" s="110"/>
      <c r="U143" s="110"/>
      <c r="V143" s="110"/>
      <c r="W143" s="110"/>
      <c r="X143" s="110"/>
      <c r="Y143" s="111" t="s">
        <v>180</v>
      </c>
      <c r="Z143" s="112"/>
      <c r="AA143" s="112"/>
      <c r="AB143" s="112"/>
      <c r="AC143" s="108" t="s">
        <v>206</v>
      </c>
      <c r="AD143" s="108"/>
      <c r="AE143" s="108"/>
      <c r="AF143" s="108"/>
      <c r="AG143" s="108"/>
      <c r="AH143" s="111" t="s">
        <v>219</v>
      </c>
      <c r="AI143" s="107"/>
      <c r="AJ143" s="107"/>
      <c r="AK143" s="107"/>
      <c r="AL143" s="107" t="s">
        <v>19</v>
      </c>
      <c r="AM143" s="107"/>
      <c r="AN143" s="107"/>
      <c r="AO143" s="113"/>
      <c r="AP143" s="114" t="s">
        <v>182</v>
      </c>
      <c r="AQ143" s="114"/>
      <c r="AR143" s="114"/>
      <c r="AS143" s="114"/>
      <c r="AT143" s="114"/>
      <c r="AU143" s="114"/>
      <c r="AV143" s="114"/>
      <c r="AW143" s="114"/>
      <c r="AX143" s="114"/>
    </row>
    <row r="144" spans="1:51" ht="30" customHeight="1" x14ac:dyDescent="0.2">
      <c r="A144" s="88">
        <v>1</v>
      </c>
      <c r="B144" s="88">
        <v>1</v>
      </c>
      <c r="C144" s="100" t="s">
        <v>627</v>
      </c>
      <c r="D144" s="89"/>
      <c r="E144" s="89"/>
      <c r="F144" s="89"/>
      <c r="G144" s="89"/>
      <c r="H144" s="89"/>
      <c r="I144" s="89"/>
      <c r="J144" s="115">
        <v>1000020470007</v>
      </c>
      <c r="K144" s="116"/>
      <c r="L144" s="116"/>
      <c r="M144" s="116"/>
      <c r="N144" s="116"/>
      <c r="O144" s="116"/>
      <c r="P144" s="93" t="s">
        <v>628</v>
      </c>
      <c r="Q144" s="94"/>
      <c r="R144" s="94"/>
      <c r="S144" s="94"/>
      <c r="T144" s="94"/>
      <c r="U144" s="94"/>
      <c r="V144" s="94"/>
      <c r="W144" s="94"/>
      <c r="X144" s="94"/>
      <c r="Y144" s="95">
        <v>4560</v>
      </c>
      <c r="Z144" s="96"/>
      <c r="AA144" s="96"/>
      <c r="AB144" s="97"/>
      <c r="AC144" s="98" t="s">
        <v>629</v>
      </c>
      <c r="AD144" s="99"/>
      <c r="AE144" s="99"/>
      <c r="AF144" s="99"/>
      <c r="AG144" s="99"/>
      <c r="AH144" s="86" t="s">
        <v>251</v>
      </c>
      <c r="AI144" s="87"/>
      <c r="AJ144" s="87"/>
      <c r="AK144" s="87"/>
      <c r="AL144" s="82" t="s">
        <v>251</v>
      </c>
      <c r="AM144" s="83"/>
      <c r="AN144" s="83"/>
      <c r="AO144" s="84"/>
      <c r="AP144" s="85" t="s">
        <v>251</v>
      </c>
      <c r="AQ144" s="85"/>
      <c r="AR144" s="85"/>
      <c r="AS144" s="85"/>
      <c r="AT144" s="85"/>
      <c r="AU144" s="85"/>
      <c r="AV144" s="85"/>
      <c r="AW144" s="85"/>
      <c r="AX144" s="85"/>
    </row>
    <row r="145" spans="1:51" ht="24.75" customHeight="1" x14ac:dyDescent="0.2">
      <c r="A145" s="43"/>
      <c r="B145" s="43"/>
      <c r="C145" s="43"/>
      <c r="D145" s="43"/>
      <c r="E145" s="43"/>
      <c r="F145" s="43"/>
      <c r="G145" s="43"/>
      <c r="H145" s="43"/>
      <c r="I145" s="43"/>
      <c r="J145" s="44"/>
      <c r="K145" s="44"/>
      <c r="L145" s="44"/>
      <c r="M145" s="44"/>
      <c r="N145" s="44"/>
      <c r="O145" s="44"/>
      <c r="P145" s="45"/>
      <c r="Q145" s="45"/>
      <c r="R145" s="45"/>
      <c r="S145" s="45"/>
      <c r="T145" s="45"/>
      <c r="U145" s="45"/>
      <c r="V145" s="45"/>
      <c r="W145" s="45"/>
      <c r="X145" s="45"/>
      <c r="Y145" s="46"/>
      <c r="Z145" s="46"/>
      <c r="AA145" s="46"/>
      <c r="AB145" s="46"/>
      <c r="AC145" s="46"/>
      <c r="AD145" s="46"/>
      <c r="AE145" s="46"/>
      <c r="AF145" s="46"/>
      <c r="AG145" s="46"/>
      <c r="AH145" s="46"/>
      <c r="AI145" s="46"/>
      <c r="AJ145" s="46"/>
      <c r="AK145" s="46"/>
      <c r="AL145" s="46"/>
      <c r="AM145" s="46"/>
      <c r="AN145" s="46"/>
      <c r="AO145" s="46"/>
      <c r="AP145" s="45"/>
      <c r="AQ145" s="45"/>
      <c r="AR145" s="45"/>
      <c r="AS145" s="45"/>
      <c r="AT145" s="45"/>
      <c r="AU145" s="45"/>
      <c r="AV145" s="45"/>
      <c r="AW145" s="45"/>
      <c r="AX145" s="45"/>
      <c r="AY145">
        <f>COUNTA($C$148)</f>
        <v>1</v>
      </c>
    </row>
    <row r="146" spans="1:51" ht="24.75" customHeight="1" x14ac:dyDescent="0.2">
      <c r="A146" s="43"/>
      <c r="B146" s="47" t="s">
        <v>163</v>
      </c>
      <c r="C146" s="43"/>
      <c r="D146" s="43"/>
      <c r="E146" s="43"/>
      <c r="F146" s="43"/>
      <c r="G146" s="43"/>
      <c r="H146" s="43"/>
      <c r="I146" s="43"/>
      <c r="J146" s="43"/>
      <c r="K146" s="43"/>
      <c r="L146" s="43"/>
      <c r="M146" s="43"/>
      <c r="N146" s="43"/>
      <c r="O146" s="43"/>
      <c r="P146" s="48"/>
      <c r="Q146" s="48"/>
      <c r="R146" s="48"/>
      <c r="S146" s="48"/>
      <c r="T146" s="48"/>
      <c r="U146" s="48"/>
      <c r="V146" s="48"/>
      <c r="W146" s="48"/>
      <c r="X146" s="48"/>
      <c r="Y146" s="49"/>
      <c r="Z146" s="49"/>
      <c r="AA146" s="49"/>
      <c r="AB146" s="49"/>
      <c r="AC146" s="49"/>
      <c r="AD146" s="49"/>
      <c r="AE146" s="49"/>
      <c r="AF146" s="49"/>
      <c r="AG146" s="49"/>
      <c r="AH146" s="49"/>
      <c r="AI146" s="49"/>
      <c r="AJ146" s="49"/>
      <c r="AK146" s="49"/>
      <c r="AL146" s="49"/>
      <c r="AM146" s="49"/>
      <c r="AN146" s="49"/>
      <c r="AO146" s="49"/>
      <c r="AP146" s="48"/>
      <c r="AQ146" s="48"/>
      <c r="AR146" s="48"/>
      <c r="AS146" s="48"/>
      <c r="AT146" s="48"/>
      <c r="AU146" s="48"/>
      <c r="AV146" s="48"/>
      <c r="AW146" s="48"/>
      <c r="AX146" s="48"/>
      <c r="AY146">
        <f>$AY$145</f>
        <v>1</v>
      </c>
    </row>
    <row r="147" spans="1:51" ht="59.25" customHeight="1" x14ac:dyDescent="0.2">
      <c r="A147" s="107"/>
      <c r="B147" s="107"/>
      <c r="C147" s="107" t="s">
        <v>24</v>
      </c>
      <c r="D147" s="107"/>
      <c r="E147" s="107"/>
      <c r="F147" s="107"/>
      <c r="G147" s="107"/>
      <c r="H147" s="107"/>
      <c r="I147" s="107"/>
      <c r="J147" s="108" t="s">
        <v>181</v>
      </c>
      <c r="K147" s="109"/>
      <c r="L147" s="109"/>
      <c r="M147" s="109"/>
      <c r="N147" s="109"/>
      <c r="O147" s="109"/>
      <c r="P147" s="110" t="s">
        <v>25</v>
      </c>
      <c r="Q147" s="110"/>
      <c r="R147" s="110"/>
      <c r="S147" s="110"/>
      <c r="T147" s="110"/>
      <c r="U147" s="110"/>
      <c r="V147" s="110"/>
      <c r="W147" s="110"/>
      <c r="X147" s="110"/>
      <c r="Y147" s="111" t="s">
        <v>180</v>
      </c>
      <c r="Z147" s="112"/>
      <c r="AA147" s="112"/>
      <c r="AB147" s="112"/>
      <c r="AC147" s="108" t="s">
        <v>206</v>
      </c>
      <c r="AD147" s="108"/>
      <c r="AE147" s="108"/>
      <c r="AF147" s="108"/>
      <c r="AG147" s="108"/>
      <c r="AH147" s="111" t="s">
        <v>219</v>
      </c>
      <c r="AI147" s="107"/>
      <c r="AJ147" s="107"/>
      <c r="AK147" s="107"/>
      <c r="AL147" s="107" t="s">
        <v>19</v>
      </c>
      <c r="AM147" s="107"/>
      <c r="AN147" s="107"/>
      <c r="AO147" s="113"/>
      <c r="AP147" s="114" t="s">
        <v>182</v>
      </c>
      <c r="AQ147" s="114"/>
      <c r="AR147" s="114"/>
      <c r="AS147" s="114"/>
      <c r="AT147" s="114"/>
      <c r="AU147" s="114"/>
      <c r="AV147" s="114"/>
      <c r="AW147" s="114"/>
      <c r="AX147" s="114"/>
      <c r="AY147">
        <f>$AY$145</f>
        <v>1</v>
      </c>
    </row>
    <row r="148" spans="1:51" ht="30" customHeight="1" x14ac:dyDescent="0.2">
      <c r="A148" s="88">
        <v>1</v>
      </c>
      <c r="B148" s="88">
        <v>1</v>
      </c>
      <c r="C148" s="100" t="s">
        <v>627</v>
      </c>
      <c r="D148" s="89"/>
      <c r="E148" s="89"/>
      <c r="F148" s="89"/>
      <c r="G148" s="89"/>
      <c r="H148" s="89"/>
      <c r="I148" s="89"/>
      <c r="J148" s="115">
        <v>1000020470007</v>
      </c>
      <c r="K148" s="116"/>
      <c r="L148" s="116"/>
      <c r="M148" s="116"/>
      <c r="N148" s="116"/>
      <c r="O148" s="116"/>
      <c r="P148" s="117" t="s">
        <v>630</v>
      </c>
      <c r="Q148" s="118"/>
      <c r="R148" s="118"/>
      <c r="S148" s="118"/>
      <c r="T148" s="118"/>
      <c r="U148" s="118"/>
      <c r="V148" s="118"/>
      <c r="W148" s="118"/>
      <c r="X148" s="119"/>
      <c r="Y148" s="95">
        <v>3648</v>
      </c>
      <c r="Z148" s="96"/>
      <c r="AA148" s="96"/>
      <c r="AB148" s="97"/>
      <c r="AC148" s="101" t="s">
        <v>629</v>
      </c>
      <c r="AD148" s="102"/>
      <c r="AE148" s="102"/>
      <c r="AF148" s="102"/>
      <c r="AG148" s="103"/>
      <c r="AH148" s="86" t="s">
        <v>251</v>
      </c>
      <c r="AI148" s="87"/>
      <c r="AJ148" s="87"/>
      <c r="AK148" s="87"/>
      <c r="AL148" s="82" t="s">
        <v>251</v>
      </c>
      <c r="AM148" s="83"/>
      <c r="AN148" s="83"/>
      <c r="AO148" s="84"/>
      <c r="AP148" s="85" t="s">
        <v>251</v>
      </c>
      <c r="AQ148" s="85"/>
      <c r="AR148" s="85"/>
      <c r="AS148" s="85"/>
      <c r="AT148" s="85"/>
      <c r="AU148" s="85"/>
      <c r="AV148" s="85"/>
      <c r="AW148" s="85"/>
      <c r="AX148" s="85"/>
      <c r="AY148">
        <f>$AY$145</f>
        <v>1</v>
      </c>
    </row>
    <row r="149" spans="1:51" ht="24.75" customHeight="1" x14ac:dyDescent="0.2">
      <c r="A149" s="50"/>
      <c r="B149" s="50"/>
      <c r="C149" s="50"/>
      <c r="D149" s="50"/>
      <c r="E149" s="50"/>
      <c r="F149" s="50"/>
      <c r="G149" s="50"/>
      <c r="H149" s="50"/>
      <c r="I149" s="50"/>
      <c r="J149" s="50"/>
      <c r="K149" s="50"/>
      <c r="L149" s="50"/>
      <c r="M149" s="50"/>
      <c r="N149" s="50"/>
      <c r="O149" s="50"/>
      <c r="P149" s="51"/>
      <c r="Q149" s="51"/>
      <c r="R149" s="51"/>
      <c r="S149" s="51"/>
      <c r="T149" s="51"/>
      <c r="U149" s="51"/>
      <c r="V149" s="51"/>
      <c r="W149" s="51"/>
      <c r="X149" s="51"/>
      <c r="Y149" s="52"/>
      <c r="Z149" s="52"/>
      <c r="AA149" s="52"/>
      <c r="AB149" s="52"/>
      <c r="AC149" s="52"/>
      <c r="AD149" s="52"/>
      <c r="AE149" s="52"/>
      <c r="AF149" s="52"/>
      <c r="AG149" s="52"/>
      <c r="AH149" s="52"/>
      <c r="AI149" s="52"/>
      <c r="AJ149" s="52"/>
      <c r="AK149" s="52"/>
      <c r="AL149" s="52"/>
      <c r="AM149" s="52"/>
      <c r="AN149" s="52"/>
      <c r="AO149" s="52"/>
      <c r="AP149" s="51"/>
      <c r="AQ149" s="51"/>
      <c r="AR149" s="51"/>
      <c r="AS149" s="51"/>
      <c r="AT149" s="51"/>
      <c r="AU149" s="51"/>
      <c r="AV149" s="51"/>
      <c r="AW149" s="51"/>
      <c r="AX149" s="51"/>
      <c r="AY149">
        <f>COUNTA($C$152)</f>
        <v>1</v>
      </c>
    </row>
    <row r="150" spans="1:51" ht="24.75" customHeight="1" x14ac:dyDescent="0.2">
      <c r="A150" s="43"/>
      <c r="B150" s="47" t="s">
        <v>199</v>
      </c>
      <c r="C150" s="43"/>
      <c r="D150" s="43"/>
      <c r="E150" s="43"/>
      <c r="F150" s="43"/>
      <c r="G150" s="43"/>
      <c r="H150" s="43"/>
      <c r="I150" s="43"/>
      <c r="J150" s="43"/>
      <c r="K150" s="43"/>
      <c r="L150" s="43"/>
      <c r="M150" s="43"/>
      <c r="N150" s="43"/>
      <c r="O150" s="43"/>
      <c r="P150" s="48"/>
      <c r="Q150" s="48"/>
      <c r="R150" s="48"/>
      <c r="S150" s="48"/>
      <c r="T150" s="48"/>
      <c r="U150" s="48"/>
      <c r="V150" s="48"/>
      <c r="W150" s="48"/>
      <c r="X150" s="48"/>
      <c r="Y150" s="49"/>
      <c r="Z150" s="49"/>
      <c r="AA150" s="49"/>
      <c r="AB150" s="49"/>
      <c r="AC150" s="49"/>
      <c r="AD150" s="49"/>
      <c r="AE150" s="49"/>
      <c r="AF150" s="49"/>
      <c r="AG150" s="49"/>
      <c r="AH150" s="49"/>
      <c r="AI150" s="49"/>
      <c r="AJ150" s="49"/>
      <c r="AK150" s="49"/>
      <c r="AL150" s="49"/>
      <c r="AM150" s="49"/>
      <c r="AN150" s="49"/>
      <c r="AO150" s="49"/>
      <c r="AP150" s="48"/>
      <c r="AQ150" s="48"/>
      <c r="AR150" s="48"/>
      <c r="AS150" s="48"/>
      <c r="AT150" s="48"/>
      <c r="AU150" s="48"/>
      <c r="AV150" s="48"/>
      <c r="AW150" s="48"/>
      <c r="AX150" s="48"/>
      <c r="AY150">
        <f>$AY$149</f>
        <v>1</v>
      </c>
    </row>
    <row r="151" spans="1:51" ht="59.25" customHeight="1" x14ac:dyDescent="0.2">
      <c r="A151" s="107"/>
      <c r="B151" s="107"/>
      <c r="C151" s="107" t="s">
        <v>24</v>
      </c>
      <c r="D151" s="107"/>
      <c r="E151" s="107"/>
      <c r="F151" s="107"/>
      <c r="G151" s="107"/>
      <c r="H151" s="107"/>
      <c r="I151" s="107"/>
      <c r="J151" s="108" t="s">
        <v>181</v>
      </c>
      <c r="K151" s="109"/>
      <c r="L151" s="109"/>
      <c r="M151" s="109"/>
      <c r="N151" s="109"/>
      <c r="O151" s="109"/>
      <c r="P151" s="110" t="s">
        <v>25</v>
      </c>
      <c r="Q151" s="110"/>
      <c r="R151" s="110"/>
      <c r="S151" s="110"/>
      <c r="T151" s="110"/>
      <c r="U151" s="110"/>
      <c r="V151" s="110"/>
      <c r="W151" s="110"/>
      <c r="X151" s="110"/>
      <c r="Y151" s="111" t="s">
        <v>180</v>
      </c>
      <c r="Z151" s="112"/>
      <c r="AA151" s="112"/>
      <c r="AB151" s="112"/>
      <c r="AC151" s="108" t="s">
        <v>206</v>
      </c>
      <c r="AD151" s="108"/>
      <c r="AE151" s="108"/>
      <c r="AF151" s="108"/>
      <c r="AG151" s="108"/>
      <c r="AH151" s="111" t="s">
        <v>219</v>
      </c>
      <c r="AI151" s="107"/>
      <c r="AJ151" s="107"/>
      <c r="AK151" s="107"/>
      <c r="AL151" s="107" t="s">
        <v>19</v>
      </c>
      <c r="AM151" s="107"/>
      <c r="AN151" s="107"/>
      <c r="AO151" s="113"/>
      <c r="AP151" s="114" t="s">
        <v>182</v>
      </c>
      <c r="AQ151" s="114"/>
      <c r="AR151" s="114"/>
      <c r="AS151" s="114"/>
      <c r="AT151" s="114"/>
      <c r="AU151" s="114"/>
      <c r="AV151" s="114"/>
      <c r="AW151" s="114"/>
      <c r="AX151" s="114"/>
      <c r="AY151">
        <f>$AY$149</f>
        <v>1</v>
      </c>
    </row>
    <row r="152" spans="1:51" ht="46.5" customHeight="1" x14ac:dyDescent="0.2">
      <c r="A152" s="88">
        <v>1</v>
      </c>
      <c r="B152" s="88">
        <v>1</v>
      </c>
      <c r="C152" s="100" t="s">
        <v>631</v>
      </c>
      <c r="D152" s="89"/>
      <c r="E152" s="89"/>
      <c r="F152" s="89"/>
      <c r="G152" s="89"/>
      <c r="H152" s="89"/>
      <c r="I152" s="89"/>
      <c r="J152" s="115">
        <v>3000012080003</v>
      </c>
      <c r="K152" s="116"/>
      <c r="L152" s="116"/>
      <c r="M152" s="116"/>
      <c r="N152" s="116"/>
      <c r="O152" s="116"/>
      <c r="P152" s="93" t="s">
        <v>653</v>
      </c>
      <c r="Q152" s="94"/>
      <c r="R152" s="94"/>
      <c r="S152" s="94"/>
      <c r="T152" s="94"/>
      <c r="U152" s="94"/>
      <c r="V152" s="94"/>
      <c r="W152" s="94"/>
      <c r="X152" s="94"/>
      <c r="Y152" s="95">
        <v>217</v>
      </c>
      <c r="Z152" s="96"/>
      <c r="AA152" s="96"/>
      <c r="AB152" s="97"/>
      <c r="AC152" s="98" t="s">
        <v>629</v>
      </c>
      <c r="AD152" s="99"/>
      <c r="AE152" s="99"/>
      <c r="AF152" s="99"/>
      <c r="AG152" s="99"/>
      <c r="AH152" s="86" t="s">
        <v>251</v>
      </c>
      <c r="AI152" s="87"/>
      <c r="AJ152" s="87"/>
      <c r="AK152" s="87"/>
      <c r="AL152" s="82" t="s">
        <v>251</v>
      </c>
      <c r="AM152" s="83"/>
      <c r="AN152" s="83"/>
      <c r="AO152" s="84"/>
      <c r="AP152" s="85" t="s">
        <v>251</v>
      </c>
      <c r="AQ152" s="85"/>
      <c r="AR152" s="85"/>
      <c r="AS152" s="85"/>
      <c r="AT152" s="85"/>
      <c r="AU152" s="85"/>
      <c r="AV152" s="85"/>
      <c r="AW152" s="85"/>
      <c r="AX152" s="85"/>
      <c r="AY152">
        <f>$AY$149</f>
        <v>1</v>
      </c>
    </row>
    <row r="153" spans="1:51" ht="24.75" customHeight="1" x14ac:dyDescent="0.2">
      <c r="A153" s="50"/>
      <c r="B153" s="50"/>
      <c r="C153" s="50"/>
      <c r="D153" s="50"/>
      <c r="E153" s="50"/>
      <c r="F153" s="50"/>
      <c r="G153" s="50"/>
      <c r="H153" s="50"/>
      <c r="I153" s="50"/>
      <c r="J153" s="50"/>
      <c r="K153" s="50"/>
      <c r="L153" s="50"/>
      <c r="M153" s="50"/>
      <c r="N153" s="50"/>
      <c r="O153" s="50"/>
      <c r="P153" s="51"/>
      <c r="Q153" s="51"/>
      <c r="R153" s="51"/>
      <c r="S153" s="51"/>
      <c r="T153" s="51"/>
      <c r="U153" s="51"/>
      <c r="V153" s="51"/>
      <c r="W153" s="51"/>
      <c r="X153" s="51"/>
      <c r="Y153" s="52"/>
      <c r="Z153" s="52"/>
      <c r="AA153" s="52"/>
      <c r="AB153" s="52"/>
      <c r="AC153" s="52"/>
      <c r="AD153" s="52"/>
      <c r="AE153" s="52"/>
      <c r="AF153" s="52"/>
      <c r="AG153" s="52"/>
      <c r="AH153" s="52"/>
      <c r="AI153" s="52"/>
      <c r="AJ153" s="52"/>
      <c r="AK153" s="52"/>
      <c r="AL153" s="52"/>
      <c r="AM153" s="52"/>
      <c r="AN153" s="52"/>
      <c r="AO153" s="52"/>
      <c r="AP153" s="51"/>
      <c r="AQ153" s="51"/>
      <c r="AR153" s="51"/>
      <c r="AS153" s="51"/>
      <c r="AT153" s="51"/>
      <c r="AU153" s="51"/>
      <c r="AV153" s="51"/>
      <c r="AW153" s="51"/>
      <c r="AX153" s="51"/>
      <c r="AY153">
        <f>COUNTA($C$156)</f>
        <v>1</v>
      </c>
    </row>
    <row r="154" spans="1:51" ht="24.75" customHeight="1" x14ac:dyDescent="0.2">
      <c r="A154" s="43"/>
      <c r="B154" s="47" t="s">
        <v>164</v>
      </c>
      <c r="C154" s="43"/>
      <c r="D154" s="43"/>
      <c r="E154" s="43"/>
      <c r="F154" s="43"/>
      <c r="G154" s="43"/>
      <c r="H154" s="43"/>
      <c r="I154" s="43"/>
      <c r="J154" s="43"/>
      <c r="K154" s="43"/>
      <c r="L154" s="43"/>
      <c r="M154" s="43"/>
      <c r="N154" s="43"/>
      <c r="O154" s="43"/>
      <c r="P154" s="48"/>
      <c r="Q154" s="48"/>
      <c r="R154" s="48"/>
      <c r="S154" s="48"/>
      <c r="T154" s="48"/>
      <c r="U154" s="48"/>
      <c r="V154" s="48"/>
      <c r="W154" s="48"/>
      <c r="X154" s="48"/>
      <c r="Y154" s="49"/>
      <c r="Z154" s="49"/>
      <c r="AA154" s="49"/>
      <c r="AB154" s="49"/>
      <c r="AC154" s="49"/>
      <c r="AD154" s="49"/>
      <c r="AE154" s="49"/>
      <c r="AF154" s="49"/>
      <c r="AG154" s="49"/>
      <c r="AH154" s="49"/>
      <c r="AI154" s="49"/>
      <c r="AJ154" s="49"/>
      <c r="AK154" s="49"/>
      <c r="AL154" s="49"/>
      <c r="AM154" s="49"/>
      <c r="AN154" s="49"/>
      <c r="AO154" s="49"/>
      <c r="AP154" s="48"/>
      <c r="AQ154" s="48"/>
      <c r="AR154" s="48"/>
      <c r="AS154" s="48"/>
      <c r="AT154" s="48"/>
      <c r="AU154" s="48"/>
      <c r="AV154" s="48"/>
      <c r="AW154" s="48"/>
      <c r="AX154" s="48"/>
      <c r="AY154">
        <f>$AY$153</f>
        <v>1</v>
      </c>
    </row>
    <row r="155" spans="1:51" ht="59.25" customHeight="1" x14ac:dyDescent="0.2">
      <c r="A155" s="107"/>
      <c r="B155" s="107"/>
      <c r="C155" s="107" t="s">
        <v>24</v>
      </c>
      <c r="D155" s="107"/>
      <c r="E155" s="107"/>
      <c r="F155" s="107"/>
      <c r="G155" s="107"/>
      <c r="H155" s="107"/>
      <c r="I155" s="107"/>
      <c r="J155" s="108" t="s">
        <v>181</v>
      </c>
      <c r="K155" s="109"/>
      <c r="L155" s="109"/>
      <c r="M155" s="109"/>
      <c r="N155" s="109"/>
      <c r="O155" s="109"/>
      <c r="P155" s="110" t="s">
        <v>25</v>
      </c>
      <c r="Q155" s="110"/>
      <c r="R155" s="110"/>
      <c r="S155" s="110"/>
      <c r="T155" s="110"/>
      <c r="U155" s="110"/>
      <c r="V155" s="110"/>
      <c r="W155" s="110"/>
      <c r="X155" s="110"/>
      <c r="Y155" s="111" t="s">
        <v>180</v>
      </c>
      <c r="Z155" s="112"/>
      <c r="AA155" s="112"/>
      <c r="AB155" s="112"/>
      <c r="AC155" s="108" t="s">
        <v>206</v>
      </c>
      <c r="AD155" s="108"/>
      <c r="AE155" s="108"/>
      <c r="AF155" s="108"/>
      <c r="AG155" s="108"/>
      <c r="AH155" s="111" t="s">
        <v>219</v>
      </c>
      <c r="AI155" s="107"/>
      <c r="AJ155" s="107"/>
      <c r="AK155" s="107"/>
      <c r="AL155" s="107" t="s">
        <v>19</v>
      </c>
      <c r="AM155" s="107"/>
      <c r="AN155" s="107"/>
      <c r="AO155" s="113"/>
      <c r="AP155" s="114" t="s">
        <v>182</v>
      </c>
      <c r="AQ155" s="114"/>
      <c r="AR155" s="114"/>
      <c r="AS155" s="114"/>
      <c r="AT155" s="114"/>
      <c r="AU155" s="114"/>
      <c r="AV155" s="114"/>
      <c r="AW155" s="114"/>
      <c r="AX155" s="114"/>
      <c r="AY155">
        <f>$AY$153</f>
        <v>1</v>
      </c>
    </row>
    <row r="156" spans="1:51" ht="30" customHeight="1" x14ac:dyDescent="0.2">
      <c r="A156" s="88">
        <v>1</v>
      </c>
      <c r="B156" s="88">
        <v>1</v>
      </c>
      <c r="C156" s="89" t="s">
        <v>637</v>
      </c>
      <c r="D156" s="89"/>
      <c r="E156" s="89"/>
      <c r="F156" s="89"/>
      <c r="G156" s="89"/>
      <c r="H156" s="89"/>
      <c r="I156" s="89"/>
      <c r="J156" s="90">
        <v>1000020472085</v>
      </c>
      <c r="K156" s="91"/>
      <c r="L156" s="91"/>
      <c r="M156" s="91"/>
      <c r="N156" s="91"/>
      <c r="O156" s="92"/>
      <c r="P156" s="93" t="s">
        <v>630</v>
      </c>
      <c r="Q156" s="94"/>
      <c r="R156" s="94"/>
      <c r="S156" s="94"/>
      <c r="T156" s="94"/>
      <c r="U156" s="94"/>
      <c r="V156" s="94"/>
      <c r="W156" s="94"/>
      <c r="X156" s="94"/>
      <c r="Y156" s="95">
        <v>178</v>
      </c>
      <c r="Z156" s="96"/>
      <c r="AA156" s="96"/>
      <c r="AB156" s="97"/>
      <c r="AC156" s="98" t="s">
        <v>629</v>
      </c>
      <c r="AD156" s="99"/>
      <c r="AE156" s="99"/>
      <c r="AF156" s="99"/>
      <c r="AG156" s="99"/>
      <c r="AH156" s="86" t="s">
        <v>251</v>
      </c>
      <c r="AI156" s="87"/>
      <c r="AJ156" s="87"/>
      <c r="AK156" s="87"/>
      <c r="AL156" s="82" t="s">
        <v>251</v>
      </c>
      <c r="AM156" s="83"/>
      <c r="AN156" s="83"/>
      <c r="AO156" s="84"/>
      <c r="AP156" s="85" t="s">
        <v>251</v>
      </c>
      <c r="AQ156" s="85"/>
      <c r="AR156" s="85"/>
      <c r="AS156" s="85"/>
      <c r="AT156" s="85"/>
      <c r="AU156" s="85"/>
      <c r="AV156" s="85"/>
      <c r="AW156" s="85"/>
      <c r="AX156" s="85"/>
      <c r="AY156">
        <f>$AY$153</f>
        <v>1</v>
      </c>
    </row>
    <row r="157" spans="1:51" ht="30" customHeight="1" x14ac:dyDescent="0.2">
      <c r="A157" s="88">
        <v>2</v>
      </c>
      <c r="B157" s="88">
        <v>1</v>
      </c>
      <c r="C157" s="89" t="s">
        <v>634</v>
      </c>
      <c r="D157" s="89"/>
      <c r="E157" s="89"/>
      <c r="F157" s="89"/>
      <c r="G157" s="89"/>
      <c r="H157" s="89"/>
      <c r="I157" s="89"/>
      <c r="J157" s="90">
        <v>1000020472077</v>
      </c>
      <c r="K157" s="91"/>
      <c r="L157" s="91"/>
      <c r="M157" s="91"/>
      <c r="N157" s="91"/>
      <c r="O157" s="92"/>
      <c r="P157" s="93" t="s">
        <v>630</v>
      </c>
      <c r="Q157" s="94"/>
      <c r="R157" s="94"/>
      <c r="S157" s="94"/>
      <c r="T157" s="94"/>
      <c r="U157" s="94"/>
      <c r="V157" s="94"/>
      <c r="W157" s="94"/>
      <c r="X157" s="94"/>
      <c r="Y157" s="95">
        <v>162</v>
      </c>
      <c r="Z157" s="96"/>
      <c r="AA157" s="96"/>
      <c r="AB157" s="97"/>
      <c r="AC157" s="98" t="s">
        <v>629</v>
      </c>
      <c r="AD157" s="99"/>
      <c r="AE157" s="99"/>
      <c r="AF157" s="99"/>
      <c r="AG157" s="99"/>
      <c r="AH157" s="86" t="s">
        <v>251</v>
      </c>
      <c r="AI157" s="87"/>
      <c r="AJ157" s="87"/>
      <c r="AK157" s="87"/>
      <c r="AL157" s="82" t="s">
        <v>251</v>
      </c>
      <c r="AM157" s="83"/>
      <c r="AN157" s="83"/>
      <c r="AO157" s="84"/>
      <c r="AP157" s="85" t="s">
        <v>251</v>
      </c>
      <c r="AQ157" s="85"/>
      <c r="AR157" s="85"/>
      <c r="AS157" s="85"/>
      <c r="AT157" s="85"/>
      <c r="AU157" s="85"/>
      <c r="AV157" s="85"/>
      <c r="AW157" s="85"/>
      <c r="AX157" s="85"/>
      <c r="AY157">
        <f>COUNTA($C$157)</f>
        <v>1</v>
      </c>
    </row>
    <row r="158" spans="1:51" ht="30" customHeight="1" x14ac:dyDescent="0.2">
      <c r="A158" s="88">
        <v>3</v>
      </c>
      <c r="B158" s="88">
        <v>1</v>
      </c>
      <c r="C158" s="89" t="s">
        <v>632</v>
      </c>
      <c r="D158" s="89"/>
      <c r="E158" s="89"/>
      <c r="F158" s="89"/>
      <c r="G158" s="89"/>
      <c r="H158" s="89"/>
      <c r="I158" s="89"/>
      <c r="J158" s="90">
        <v>5000020472131</v>
      </c>
      <c r="K158" s="91"/>
      <c r="L158" s="91"/>
      <c r="M158" s="91"/>
      <c r="N158" s="91"/>
      <c r="O158" s="92"/>
      <c r="P158" s="93" t="s">
        <v>630</v>
      </c>
      <c r="Q158" s="94"/>
      <c r="R158" s="94"/>
      <c r="S158" s="94"/>
      <c r="T158" s="94"/>
      <c r="U158" s="94"/>
      <c r="V158" s="94"/>
      <c r="W158" s="94"/>
      <c r="X158" s="94"/>
      <c r="Y158" s="95">
        <v>148</v>
      </c>
      <c r="Z158" s="96"/>
      <c r="AA158" s="96"/>
      <c r="AB158" s="97"/>
      <c r="AC158" s="98" t="s">
        <v>629</v>
      </c>
      <c r="AD158" s="99"/>
      <c r="AE158" s="99"/>
      <c r="AF158" s="99"/>
      <c r="AG158" s="99"/>
      <c r="AH158" s="86" t="s">
        <v>251</v>
      </c>
      <c r="AI158" s="87"/>
      <c r="AJ158" s="87"/>
      <c r="AK158" s="87"/>
      <c r="AL158" s="82" t="s">
        <v>251</v>
      </c>
      <c r="AM158" s="83"/>
      <c r="AN158" s="83"/>
      <c r="AO158" s="84"/>
      <c r="AP158" s="85" t="s">
        <v>251</v>
      </c>
      <c r="AQ158" s="85"/>
      <c r="AR158" s="85"/>
      <c r="AS158" s="85"/>
      <c r="AT158" s="85"/>
      <c r="AU158" s="85"/>
      <c r="AV158" s="85"/>
      <c r="AW158" s="85"/>
      <c r="AX158" s="85"/>
      <c r="AY158">
        <f>COUNTA($C$158)</f>
        <v>1</v>
      </c>
    </row>
    <row r="159" spans="1:51" ht="30" customHeight="1" x14ac:dyDescent="0.2">
      <c r="A159" s="88">
        <v>4</v>
      </c>
      <c r="B159" s="88">
        <v>1</v>
      </c>
      <c r="C159" s="100" t="s">
        <v>641</v>
      </c>
      <c r="D159" s="89"/>
      <c r="E159" s="89"/>
      <c r="F159" s="89"/>
      <c r="G159" s="89"/>
      <c r="H159" s="89"/>
      <c r="I159" s="89"/>
      <c r="J159" s="90">
        <v>5000020473154</v>
      </c>
      <c r="K159" s="91"/>
      <c r="L159" s="91"/>
      <c r="M159" s="91"/>
      <c r="N159" s="91"/>
      <c r="O159" s="92"/>
      <c r="P159" s="93" t="s">
        <v>630</v>
      </c>
      <c r="Q159" s="94"/>
      <c r="R159" s="94"/>
      <c r="S159" s="94"/>
      <c r="T159" s="94"/>
      <c r="U159" s="94"/>
      <c r="V159" s="94"/>
      <c r="W159" s="94"/>
      <c r="X159" s="94"/>
      <c r="Y159" s="95">
        <v>88</v>
      </c>
      <c r="Z159" s="96"/>
      <c r="AA159" s="96"/>
      <c r="AB159" s="97"/>
      <c r="AC159" s="101" t="s">
        <v>629</v>
      </c>
      <c r="AD159" s="102"/>
      <c r="AE159" s="102"/>
      <c r="AF159" s="102"/>
      <c r="AG159" s="103"/>
      <c r="AH159" s="104" t="s">
        <v>251</v>
      </c>
      <c r="AI159" s="105"/>
      <c r="AJ159" s="105"/>
      <c r="AK159" s="106"/>
      <c r="AL159" s="82" t="s">
        <v>251</v>
      </c>
      <c r="AM159" s="83"/>
      <c r="AN159" s="83"/>
      <c r="AO159" s="84"/>
      <c r="AP159" s="85" t="s">
        <v>251</v>
      </c>
      <c r="AQ159" s="85"/>
      <c r="AR159" s="85"/>
      <c r="AS159" s="85"/>
      <c r="AT159" s="85"/>
      <c r="AU159" s="85"/>
      <c r="AV159" s="85"/>
      <c r="AW159" s="85"/>
      <c r="AX159" s="85"/>
      <c r="AY159">
        <f>COUNTA($C$159)</f>
        <v>1</v>
      </c>
    </row>
    <row r="160" spans="1:51" ht="30" customHeight="1" x14ac:dyDescent="0.2">
      <c r="A160" s="88">
        <v>5</v>
      </c>
      <c r="B160" s="88">
        <v>1</v>
      </c>
      <c r="C160" s="89" t="s">
        <v>638</v>
      </c>
      <c r="D160" s="89"/>
      <c r="E160" s="89"/>
      <c r="F160" s="89"/>
      <c r="G160" s="89"/>
      <c r="H160" s="89"/>
      <c r="I160" s="89"/>
      <c r="J160" s="90">
        <v>3000020473081</v>
      </c>
      <c r="K160" s="91"/>
      <c r="L160" s="91"/>
      <c r="M160" s="91"/>
      <c r="N160" s="91"/>
      <c r="O160" s="92"/>
      <c r="P160" s="93" t="s">
        <v>630</v>
      </c>
      <c r="Q160" s="94"/>
      <c r="R160" s="94"/>
      <c r="S160" s="94"/>
      <c r="T160" s="94"/>
      <c r="U160" s="94"/>
      <c r="V160" s="94"/>
      <c r="W160" s="94"/>
      <c r="X160" s="94"/>
      <c r="Y160" s="95">
        <v>78</v>
      </c>
      <c r="Z160" s="96"/>
      <c r="AA160" s="96"/>
      <c r="AB160" s="97"/>
      <c r="AC160" s="98" t="s">
        <v>629</v>
      </c>
      <c r="AD160" s="99"/>
      <c r="AE160" s="99"/>
      <c r="AF160" s="99"/>
      <c r="AG160" s="99"/>
      <c r="AH160" s="86" t="s">
        <v>251</v>
      </c>
      <c r="AI160" s="87"/>
      <c r="AJ160" s="87"/>
      <c r="AK160" s="87"/>
      <c r="AL160" s="82" t="s">
        <v>251</v>
      </c>
      <c r="AM160" s="83"/>
      <c r="AN160" s="83"/>
      <c r="AO160" s="84"/>
      <c r="AP160" s="85" t="s">
        <v>251</v>
      </c>
      <c r="AQ160" s="85"/>
      <c r="AR160" s="85"/>
      <c r="AS160" s="85"/>
      <c r="AT160" s="85"/>
      <c r="AU160" s="85"/>
      <c r="AV160" s="85"/>
      <c r="AW160" s="85"/>
      <c r="AX160" s="85"/>
      <c r="AY160">
        <f>COUNTA($C$160)</f>
        <v>1</v>
      </c>
    </row>
    <row r="161" spans="1:51" ht="30" customHeight="1" x14ac:dyDescent="0.2">
      <c r="A161" s="88">
        <v>6</v>
      </c>
      <c r="B161" s="88">
        <v>1</v>
      </c>
      <c r="C161" s="89" t="s">
        <v>636</v>
      </c>
      <c r="D161" s="89"/>
      <c r="E161" s="89"/>
      <c r="F161" s="89"/>
      <c r="G161" s="89"/>
      <c r="H161" s="89"/>
      <c r="I161" s="89"/>
      <c r="J161" s="90">
        <v>4000020472140</v>
      </c>
      <c r="K161" s="91"/>
      <c r="L161" s="91"/>
      <c r="M161" s="91"/>
      <c r="N161" s="91"/>
      <c r="O161" s="92"/>
      <c r="P161" s="93" t="s">
        <v>630</v>
      </c>
      <c r="Q161" s="94"/>
      <c r="R161" s="94"/>
      <c r="S161" s="94"/>
      <c r="T161" s="94"/>
      <c r="U161" s="94"/>
      <c r="V161" s="94"/>
      <c r="W161" s="94"/>
      <c r="X161" s="94"/>
      <c r="Y161" s="95">
        <v>75</v>
      </c>
      <c r="Z161" s="96"/>
      <c r="AA161" s="96"/>
      <c r="AB161" s="97"/>
      <c r="AC161" s="98" t="s">
        <v>629</v>
      </c>
      <c r="AD161" s="99"/>
      <c r="AE161" s="99"/>
      <c r="AF161" s="99"/>
      <c r="AG161" s="99"/>
      <c r="AH161" s="86" t="s">
        <v>251</v>
      </c>
      <c r="AI161" s="87"/>
      <c r="AJ161" s="87"/>
      <c r="AK161" s="87"/>
      <c r="AL161" s="82" t="s">
        <v>251</v>
      </c>
      <c r="AM161" s="83"/>
      <c r="AN161" s="83"/>
      <c r="AO161" s="84"/>
      <c r="AP161" s="85" t="s">
        <v>251</v>
      </c>
      <c r="AQ161" s="85"/>
      <c r="AR161" s="85"/>
      <c r="AS161" s="85"/>
      <c r="AT161" s="85"/>
      <c r="AU161" s="85"/>
      <c r="AV161" s="85"/>
      <c r="AW161" s="85"/>
      <c r="AX161" s="85"/>
      <c r="AY161">
        <f>COUNTA($C$161)</f>
        <v>1</v>
      </c>
    </row>
    <row r="162" spans="1:51" ht="30" customHeight="1" x14ac:dyDescent="0.2">
      <c r="A162" s="88">
        <v>7</v>
      </c>
      <c r="B162" s="88">
        <v>1</v>
      </c>
      <c r="C162" s="89" t="s">
        <v>635</v>
      </c>
      <c r="D162" s="89"/>
      <c r="E162" s="89"/>
      <c r="F162" s="89"/>
      <c r="G162" s="89"/>
      <c r="H162" s="89"/>
      <c r="I162" s="89"/>
      <c r="J162" s="90">
        <v>2000020473537</v>
      </c>
      <c r="K162" s="91"/>
      <c r="L162" s="91"/>
      <c r="M162" s="91"/>
      <c r="N162" s="91"/>
      <c r="O162" s="92"/>
      <c r="P162" s="93" t="s">
        <v>630</v>
      </c>
      <c r="Q162" s="94"/>
      <c r="R162" s="94"/>
      <c r="S162" s="94"/>
      <c r="T162" s="94"/>
      <c r="U162" s="94"/>
      <c r="V162" s="94"/>
      <c r="W162" s="94"/>
      <c r="X162" s="94"/>
      <c r="Y162" s="95">
        <v>72</v>
      </c>
      <c r="Z162" s="96"/>
      <c r="AA162" s="96"/>
      <c r="AB162" s="97"/>
      <c r="AC162" s="98" t="s">
        <v>629</v>
      </c>
      <c r="AD162" s="99"/>
      <c r="AE162" s="99"/>
      <c r="AF162" s="99"/>
      <c r="AG162" s="99"/>
      <c r="AH162" s="86" t="s">
        <v>251</v>
      </c>
      <c r="AI162" s="87"/>
      <c r="AJ162" s="87"/>
      <c r="AK162" s="87"/>
      <c r="AL162" s="82" t="s">
        <v>251</v>
      </c>
      <c r="AM162" s="83"/>
      <c r="AN162" s="83"/>
      <c r="AO162" s="84"/>
      <c r="AP162" s="85" t="s">
        <v>251</v>
      </c>
      <c r="AQ162" s="85"/>
      <c r="AR162" s="85"/>
      <c r="AS162" s="85"/>
      <c r="AT162" s="85"/>
      <c r="AU162" s="85"/>
      <c r="AV162" s="85"/>
      <c r="AW162" s="85"/>
      <c r="AX162" s="85"/>
      <c r="AY162">
        <f>COUNTA($C$162)</f>
        <v>1</v>
      </c>
    </row>
    <row r="163" spans="1:51" ht="30" customHeight="1" x14ac:dyDescent="0.2">
      <c r="A163" s="88">
        <v>8</v>
      </c>
      <c r="B163" s="88">
        <v>1</v>
      </c>
      <c r="C163" s="89" t="s">
        <v>639</v>
      </c>
      <c r="D163" s="89"/>
      <c r="E163" s="89"/>
      <c r="F163" s="89"/>
      <c r="G163" s="89"/>
      <c r="H163" s="89"/>
      <c r="I163" s="89"/>
      <c r="J163" s="90">
        <v>3000020473065</v>
      </c>
      <c r="K163" s="91"/>
      <c r="L163" s="91"/>
      <c r="M163" s="91"/>
      <c r="N163" s="91"/>
      <c r="O163" s="92"/>
      <c r="P163" s="93" t="s">
        <v>630</v>
      </c>
      <c r="Q163" s="94"/>
      <c r="R163" s="94"/>
      <c r="S163" s="94"/>
      <c r="T163" s="94"/>
      <c r="U163" s="94"/>
      <c r="V163" s="94"/>
      <c r="W163" s="94"/>
      <c r="X163" s="94"/>
      <c r="Y163" s="95">
        <v>56</v>
      </c>
      <c r="Z163" s="96"/>
      <c r="AA163" s="96"/>
      <c r="AB163" s="97"/>
      <c r="AC163" s="98" t="s">
        <v>629</v>
      </c>
      <c r="AD163" s="99"/>
      <c r="AE163" s="99"/>
      <c r="AF163" s="99"/>
      <c r="AG163" s="99"/>
      <c r="AH163" s="86" t="s">
        <v>251</v>
      </c>
      <c r="AI163" s="87"/>
      <c r="AJ163" s="87"/>
      <c r="AK163" s="87"/>
      <c r="AL163" s="82" t="s">
        <v>251</v>
      </c>
      <c r="AM163" s="83"/>
      <c r="AN163" s="83"/>
      <c r="AO163" s="84"/>
      <c r="AP163" s="85" t="s">
        <v>251</v>
      </c>
      <c r="AQ163" s="85"/>
      <c r="AR163" s="85"/>
      <c r="AS163" s="85"/>
      <c r="AT163" s="85"/>
      <c r="AU163" s="85"/>
      <c r="AV163" s="85"/>
      <c r="AW163" s="85"/>
      <c r="AX163" s="85"/>
      <c r="AY163">
        <f>COUNTA($C$163)</f>
        <v>1</v>
      </c>
    </row>
    <row r="164" spans="1:51" ht="30" customHeight="1" x14ac:dyDescent="0.2">
      <c r="A164" s="88">
        <v>9</v>
      </c>
      <c r="B164" s="88">
        <v>1</v>
      </c>
      <c r="C164" s="89" t="s">
        <v>633</v>
      </c>
      <c r="D164" s="89"/>
      <c r="E164" s="89"/>
      <c r="F164" s="89"/>
      <c r="G164" s="89"/>
      <c r="H164" s="89"/>
      <c r="I164" s="89"/>
      <c r="J164" s="90">
        <v>4000020473618</v>
      </c>
      <c r="K164" s="91"/>
      <c r="L164" s="91"/>
      <c r="M164" s="91"/>
      <c r="N164" s="91"/>
      <c r="O164" s="92"/>
      <c r="P164" s="93" t="s">
        <v>630</v>
      </c>
      <c r="Q164" s="94"/>
      <c r="R164" s="94"/>
      <c r="S164" s="94"/>
      <c r="T164" s="94"/>
      <c r="U164" s="94"/>
      <c r="V164" s="94"/>
      <c r="W164" s="94"/>
      <c r="X164" s="94"/>
      <c r="Y164" s="95">
        <v>40</v>
      </c>
      <c r="Z164" s="96"/>
      <c r="AA164" s="96"/>
      <c r="AB164" s="97"/>
      <c r="AC164" s="98" t="s">
        <v>629</v>
      </c>
      <c r="AD164" s="99"/>
      <c r="AE164" s="99"/>
      <c r="AF164" s="99"/>
      <c r="AG164" s="99"/>
      <c r="AH164" s="86" t="s">
        <v>251</v>
      </c>
      <c r="AI164" s="87"/>
      <c r="AJ164" s="87"/>
      <c r="AK164" s="87"/>
      <c r="AL164" s="82" t="s">
        <v>251</v>
      </c>
      <c r="AM164" s="83"/>
      <c r="AN164" s="83"/>
      <c r="AO164" s="84"/>
      <c r="AP164" s="85" t="s">
        <v>251</v>
      </c>
      <c r="AQ164" s="85"/>
      <c r="AR164" s="85"/>
      <c r="AS164" s="85"/>
      <c r="AT164" s="85"/>
      <c r="AU164" s="85"/>
      <c r="AV164" s="85"/>
      <c r="AW164" s="85"/>
      <c r="AX164" s="85"/>
      <c r="AY164">
        <f>COUNTA($C$164)</f>
        <v>1</v>
      </c>
    </row>
    <row r="165" spans="1:51" ht="30" customHeight="1" x14ac:dyDescent="0.2">
      <c r="A165" s="88">
        <v>10</v>
      </c>
      <c r="B165" s="88">
        <v>1</v>
      </c>
      <c r="C165" s="89" t="s">
        <v>640</v>
      </c>
      <c r="D165" s="89"/>
      <c r="E165" s="89"/>
      <c r="F165" s="89"/>
      <c r="G165" s="89"/>
      <c r="H165" s="89"/>
      <c r="I165" s="89"/>
      <c r="J165" s="90">
        <v>5000020473022</v>
      </c>
      <c r="K165" s="91"/>
      <c r="L165" s="91"/>
      <c r="M165" s="91"/>
      <c r="N165" s="91"/>
      <c r="O165" s="92"/>
      <c r="P165" s="93" t="s">
        <v>630</v>
      </c>
      <c r="Q165" s="94"/>
      <c r="R165" s="94"/>
      <c r="S165" s="94"/>
      <c r="T165" s="94"/>
      <c r="U165" s="94"/>
      <c r="V165" s="94"/>
      <c r="W165" s="94"/>
      <c r="X165" s="94"/>
      <c r="Y165" s="95">
        <v>9</v>
      </c>
      <c r="Z165" s="96"/>
      <c r="AA165" s="96"/>
      <c r="AB165" s="97"/>
      <c r="AC165" s="98" t="s">
        <v>629</v>
      </c>
      <c r="AD165" s="99"/>
      <c r="AE165" s="99"/>
      <c r="AF165" s="99"/>
      <c r="AG165" s="99"/>
      <c r="AH165" s="86" t="s">
        <v>251</v>
      </c>
      <c r="AI165" s="87"/>
      <c r="AJ165" s="87"/>
      <c r="AK165" s="87"/>
      <c r="AL165" s="82" t="s">
        <v>251</v>
      </c>
      <c r="AM165" s="83"/>
      <c r="AN165" s="83"/>
      <c r="AO165" s="84"/>
      <c r="AP165" s="85" t="s">
        <v>251</v>
      </c>
      <c r="AQ165" s="85"/>
      <c r="AR165" s="85"/>
      <c r="AS165" s="85"/>
      <c r="AT165" s="85"/>
      <c r="AU165" s="85"/>
      <c r="AV165" s="85"/>
      <c r="AW165" s="85"/>
      <c r="AX165" s="85"/>
      <c r="AY165">
        <f>COUNTA($C$165)</f>
        <v>1</v>
      </c>
    </row>
  </sheetData>
  <sheetProtection formatRows="0"/>
  <dataConsolidate link="1"/>
  <mergeCells count="670">
    <mergeCell ref="A89:D89"/>
    <mergeCell ref="AT98:AU98"/>
    <mergeCell ref="AV98:AW98"/>
    <mergeCell ref="A95:D95"/>
    <mergeCell ref="E95:P95"/>
    <mergeCell ref="Q95:AB95"/>
    <mergeCell ref="AC95:AN95"/>
    <mergeCell ref="AO95:AX95"/>
    <mergeCell ref="A96:D96"/>
    <mergeCell ref="A93:D93"/>
    <mergeCell ref="E93:P93"/>
    <mergeCell ref="A80:AX80"/>
    <mergeCell ref="A81:AX81"/>
    <mergeCell ref="A82:E82"/>
    <mergeCell ref="F82:AX82"/>
    <mergeCell ref="A83:AX83"/>
    <mergeCell ref="A77:B78"/>
    <mergeCell ref="C77:F77"/>
    <mergeCell ref="G77:AX77"/>
    <mergeCell ref="C78:F78"/>
    <mergeCell ref="G78:AX78"/>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P13:V13"/>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Y4:AD4"/>
    <mergeCell ref="AE4:AP4"/>
    <mergeCell ref="AQ4:AX4"/>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W13:AC13"/>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4:O24"/>
    <mergeCell ref="Y37:AA37"/>
    <mergeCell ref="AB37:AD37"/>
    <mergeCell ref="AE37:AH37"/>
    <mergeCell ref="AW34:AX34"/>
    <mergeCell ref="AI36:AL36"/>
    <mergeCell ref="AM36:AP36"/>
    <mergeCell ref="AQ36:AT36"/>
    <mergeCell ref="G31:X32"/>
    <mergeCell ref="AE31:AH31"/>
    <mergeCell ref="AI31:AL31"/>
    <mergeCell ref="AM31:AP31"/>
    <mergeCell ref="AU29:AX29"/>
    <mergeCell ref="AM32:AP32"/>
    <mergeCell ref="AQ32:AX32"/>
    <mergeCell ref="G28:O29"/>
    <mergeCell ref="P28:X29"/>
    <mergeCell ref="Y28:AA28"/>
    <mergeCell ref="AB28:AD28"/>
    <mergeCell ref="AE28:AH28"/>
    <mergeCell ref="AI28:AL28"/>
    <mergeCell ref="AI27:AL27"/>
    <mergeCell ref="AM27:AP27"/>
    <mergeCell ref="AQ27:AT27"/>
    <mergeCell ref="AU27:AX27"/>
    <mergeCell ref="AM30:AP30"/>
    <mergeCell ref="AQ30:AX30"/>
    <mergeCell ref="Y31:AA31"/>
    <mergeCell ref="AB31:AD31"/>
    <mergeCell ref="A27:F29"/>
    <mergeCell ref="G27:O27"/>
    <mergeCell ref="P27:X27"/>
    <mergeCell ref="Y27:AA27"/>
    <mergeCell ref="AB27:AD27"/>
    <mergeCell ref="AE27:AH27"/>
    <mergeCell ref="AQ31:AX31"/>
    <mergeCell ref="AM28:AP28"/>
    <mergeCell ref="AQ28:AT28"/>
    <mergeCell ref="AU28:AX28"/>
    <mergeCell ref="Y29:AA29"/>
    <mergeCell ref="AB29:AD29"/>
    <mergeCell ref="AE29:AH29"/>
    <mergeCell ref="AI29:AL29"/>
    <mergeCell ref="AM29:AP29"/>
    <mergeCell ref="AQ29:AT29"/>
    <mergeCell ref="AB43:AD43"/>
    <mergeCell ref="AE43:AH43"/>
    <mergeCell ref="AI43:AL43"/>
    <mergeCell ref="AB51:AD51"/>
    <mergeCell ref="AE51:AH51"/>
    <mergeCell ref="A30:F32"/>
    <mergeCell ref="G30:X30"/>
    <mergeCell ref="Y30:AA30"/>
    <mergeCell ref="AB30:AD30"/>
    <mergeCell ref="AE30:AH30"/>
    <mergeCell ref="AI30:AL30"/>
    <mergeCell ref="AB32:AD32"/>
    <mergeCell ref="AE32:AH32"/>
    <mergeCell ref="AI32:AL32"/>
    <mergeCell ref="A33:F37"/>
    <mergeCell ref="G33:O34"/>
    <mergeCell ref="P33:X34"/>
    <mergeCell ref="Y33:AA34"/>
    <mergeCell ref="AB33:AD34"/>
    <mergeCell ref="Y32:AA32"/>
    <mergeCell ref="G35:O37"/>
    <mergeCell ref="P35:X37"/>
    <mergeCell ref="Y35:AA35"/>
    <mergeCell ref="AB35:AD35"/>
    <mergeCell ref="AE33:AH34"/>
    <mergeCell ref="AI33:AL34"/>
    <mergeCell ref="AM33:AP34"/>
    <mergeCell ref="AM35:AP35"/>
    <mergeCell ref="AQ35:AT35"/>
    <mergeCell ref="AU35:AX35"/>
    <mergeCell ref="Y36:AA36"/>
    <mergeCell ref="AB36:AD36"/>
    <mergeCell ref="AE36:AH36"/>
    <mergeCell ref="AQ34:AR34"/>
    <mergeCell ref="AS34:AT34"/>
    <mergeCell ref="AU34:AV34"/>
    <mergeCell ref="AQ33:AT33"/>
    <mergeCell ref="AU33:AX33"/>
    <mergeCell ref="AU36:AX36"/>
    <mergeCell ref="AE35:AH35"/>
    <mergeCell ref="AI35:AL35"/>
    <mergeCell ref="AI37:AL37"/>
    <mergeCell ref="AE40:AH41"/>
    <mergeCell ref="AI40:AL41"/>
    <mergeCell ref="AM40:AP41"/>
    <mergeCell ref="AQ40:AT40"/>
    <mergeCell ref="AU40:AX40"/>
    <mergeCell ref="AQ41:AR41"/>
    <mergeCell ref="AS41:AT41"/>
    <mergeCell ref="AU41:AV41"/>
    <mergeCell ref="AW41:AX41"/>
    <mergeCell ref="AM37:AP37"/>
    <mergeCell ref="AQ37:AT37"/>
    <mergeCell ref="AU37:AX37"/>
    <mergeCell ref="A38:F39"/>
    <mergeCell ref="G38:AX39"/>
    <mergeCell ref="A40:F44"/>
    <mergeCell ref="G40:O41"/>
    <mergeCell ref="P40:X41"/>
    <mergeCell ref="Y40:AA41"/>
    <mergeCell ref="AB40:AD41"/>
    <mergeCell ref="AM42:AP42"/>
    <mergeCell ref="AQ42:AT42"/>
    <mergeCell ref="AU42:AX42"/>
    <mergeCell ref="Y43:AA43"/>
    <mergeCell ref="AM43:AP43"/>
    <mergeCell ref="AQ43:AT43"/>
    <mergeCell ref="AU43:AX43"/>
    <mergeCell ref="G42:O44"/>
    <mergeCell ref="P42:X44"/>
    <mergeCell ref="Y44:AA44"/>
    <mergeCell ref="AB44:AD44"/>
    <mergeCell ref="AE44:AH44"/>
    <mergeCell ref="AI44:AL44"/>
    <mergeCell ref="AM44:AP44"/>
    <mergeCell ref="AQ44:AT44"/>
    <mergeCell ref="AU44:AX44"/>
    <mergeCell ref="Y42:AA42"/>
    <mergeCell ref="A45:F46"/>
    <mergeCell ref="G45:AX46"/>
    <mergeCell ref="A47:F51"/>
    <mergeCell ref="G47:O48"/>
    <mergeCell ref="P47:X48"/>
    <mergeCell ref="Y47:AA48"/>
    <mergeCell ref="AB47:AD48"/>
    <mergeCell ref="AM51:AP51"/>
    <mergeCell ref="AQ51:AT51"/>
    <mergeCell ref="AU51:AX51"/>
    <mergeCell ref="AI51:AL51"/>
    <mergeCell ref="AE47:AH48"/>
    <mergeCell ref="AI47:AL48"/>
    <mergeCell ref="AM47:AP48"/>
    <mergeCell ref="AQ47:AT47"/>
    <mergeCell ref="AU47:AX47"/>
    <mergeCell ref="AQ48:AR48"/>
    <mergeCell ref="AS48:AT48"/>
    <mergeCell ref="AU48:AV48"/>
    <mergeCell ref="AW48:AX48"/>
    <mergeCell ref="A52:F53"/>
    <mergeCell ref="G52:AX53"/>
    <mergeCell ref="AM49:AP49"/>
    <mergeCell ref="AQ49:AT49"/>
    <mergeCell ref="AU49:AX49"/>
    <mergeCell ref="Y50:AA50"/>
    <mergeCell ref="AB50:AD50"/>
    <mergeCell ref="AE50:AH50"/>
    <mergeCell ref="AI50:AL50"/>
    <mergeCell ref="AM50:AP50"/>
    <mergeCell ref="AQ50:AT50"/>
    <mergeCell ref="AU50:AX50"/>
    <mergeCell ref="G49:O51"/>
    <mergeCell ref="P49:X51"/>
    <mergeCell ref="Y49:AA49"/>
    <mergeCell ref="AB49:AD49"/>
    <mergeCell ref="AE49:AH49"/>
    <mergeCell ref="AI49:AL49"/>
    <mergeCell ref="Y51:AA51"/>
    <mergeCell ref="A57:AX57"/>
    <mergeCell ref="C58:AC58"/>
    <mergeCell ref="AD58:AF58"/>
    <mergeCell ref="AG58:AX58"/>
    <mergeCell ref="W55:AA55"/>
    <mergeCell ref="AB55:AX55"/>
    <mergeCell ref="W56:AA56"/>
    <mergeCell ref="AB56:AX56"/>
    <mergeCell ref="A54:B56"/>
    <mergeCell ref="C54:D56"/>
    <mergeCell ref="E54:F54"/>
    <mergeCell ref="G54:AX54"/>
    <mergeCell ref="E55:F56"/>
    <mergeCell ref="G55:V56"/>
    <mergeCell ref="E63:AC63"/>
    <mergeCell ref="AD63:AF63"/>
    <mergeCell ref="E64:AC64"/>
    <mergeCell ref="AD64:AF64"/>
    <mergeCell ref="C65:AC65"/>
    <mergeCell ref="C70:AC70"/>
    <mergeCell ref="AD70:AF70"/>
    <mergeCell ref="AG70:AX70"/>
    <mergeCell ref="C71:AC71"/>
    <mergeCell ref="AD71:AF71"/>
    <mergeCell ref="AG71:AX71"/>
    <mergeCell ref="C68:AC68"/>
    <mergeCell ref="AD68:AF68"/>
    <mergeCell ref="AG68:AX68"/>
    <mergeCell ref="C69:AC69"/>
    <mergeCell ref="AD69:AF69"/>
    <mergeCell ref="AG69:AX69"/>
    <mergeCell ref="AD65:AF65"/>
    <mergeCell ref="AG65:AX65"/>
    <mergeCell ref="A59:B61"/>
    <mergeCell ref="C59:AC59"/>
    <mergeCell ref="AD59:AF59"/>
    <mergeCell ref="AG59:AX59"/>
    <mergeCell ref="C60:AC60"/>
    <mergeCell ref="AD60:AF60"/>
    <mergeCell ref="AG60:AX60"/>
    <mergeCell ref="C61:AC61"/>
    <mergeCell ref="AD61:AF61"/>
    <mergeCell ref="AG61:AX61"/>
    <mergeCell ref="C66:AC66"/>
    <mergeCell ref="AD66:AF66"/>
    <mergeCell ref="AG66:AX66"/>
    <mergeCell ref="C67:AC67"/>
    <mergeCell ref="AD67:AF67"/>
    <mergeCell ref="AG67:AX67"/>
    <mergeCell ref="AG75:AX75"/>
    <mergeCell ref="A72:B75"/>
    <mergeCell ref="C72:AC72"/>
    <mergeCell ref="AD72:AF72"/>
    <mergeCell ref="AG72:AX72"/>
    <mergeCell ref="C73:AC73"/>
    <mergeCell ref="AD73:AF73"/>
    <mergeCell ref="AG73:AX73"/>
    <mergeCell ref="C74:AC74"/>
    <mergeCell ref="AD74:AF74"/>
    <mergeCell ref="AG74:AX74"/>
    <mergeCell ref="C75:AC75"/>
    <mergeCell ref="AD75:AF75"/>
    <mergeCell ref="A62:B71"/>
    <mergeCell ref="C62:AC62"/>
    <mergeCell ref="AD62:AF62"/>
    <mergeCell ref="AG62:AX64"/>
    <mergeCell ref="C63:D64"/>
    <mergeCell ref="A76:B76"/>
    <mergeCell ref="C76:AC76"/>
    <mergeCell ref="AD76:AF76"/>
    <mergeCell ref="AG76:AX76"/>
    <mergeCell ref="E89:P89"/>
    <mergeCell ref="Q89:AB89"/>
    <mergeCell ref="AC89:AN89"/>
    <mergeCell ref="AO89:AX89"/>
    <mergeCell ref="A90:D90"/>
    <mergeCell ref="E90:P90"/>
    <mergeCell ref="Q90:AB90"/>
    <mergeCell ref="AC90:AN90"/>
    <mergeCell ref="AO90:AX90"/>
    <mergeCell ref="A84:E84"/>
    <mergeCell ref="F84:AX84"/>
    <mergeCell ref="A85:AX85"/>
    <mergeCell ref="A86:AX86"/>
    <mergeCell ref="A87:AX87"/>
    <mergeCell ref="A88:D88"/>
    <mergeCell ref="E88:P88"/>
    <mergeCell ref="Q88:AB88"/>
    <mergeCell ref="AC88:AN88"/>
    <mergeCell ref="AO88:AX88"/>
    <mergeCell ref="A79:AX79"/>
    <mergeCell ref="Q93:AB93"/>
    <mergeCell ref="AC93:AN93"/>
    <mergeCell ref="AO93:AX93"/>
    <mergeCell ref="A94:D94"/>
    <mergeCell ref="E94:P94"/>
    <mergeCell ref="Q94:AB94"/>
    <mergeCell ref="AC94:AN94"/>
    <mergeCell ref="AO94:AX94"/>
    <mergeCell ref="A91:D91"/>
    <mergeCell ref="E91:P91"/>
    <mergeCell ref="Q91:AB91"/>
    <mergeCell ref="AC91:AN91"/>
    <mergeCell ref="AO91:AX91"/>
    <mergeCell ref="A92:D92"/>
    <mergeCell ref="E92:P92"/>
    <mergeCell ref="Q92:AB92"/>
    <mergeCell ref="AC92:AN92"/>
    <mergeCell ref="AO92:AX92"/>
    <mergeCell ref="AA96:AB96"/>
    <mergeCell ref="AC96:AE96"/>
    <mergeCell ref="AG96:AH96"/>
    <mergeCell ref="AJ96:AK96"/>
    <mergeCell ref="AM96:AN96"/>
    <mergeCell ref="AO96:AP96"/>
    <mergeCell ref="AM98:AN98"/>
    <mergeCell ref="AO98:AP98"/>
    <mergeCell ref="A99:F128"/>
    <mergeCell ref="L98:N98"/>
    <mergeCell ref="X98:Z98"/>
    <mergeCell ref="AJ98:AL98"/>
    <mergeCell ref="AO97:AP97"/>
    <mergeCell ref="AR97:AS97"/>
    <mergeCell ref="AU97:AV97"/>
    <mergeCell ref="A98:D98"/>
    <mergeCell ref="O98:P98"/>
    <mergeCell ref="U97:V97"/>
    <mergeCell ref="X97:Y97"/>
    <mergeCell ref="AA97:AB97"/>
    <mergeCell ref="AC97:AE97"/>
    <mergeCell ref="AG97:AH97"/>
    <mergeCell ref="AJ97:AK97"/>
    <mergeCell ref="A97:D97"/>
    <mergeCell ref="E97:G97"/>
    <mergeCell ref="I97:J97"/>
    <mergeCell ref="L97:M97"/>
    <mergeCell ref="O97:P97"/>
    <mergeCell ref="Q97:S9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Y130:AB130"/>
    <mergeCell ref="AC130:AG130"/>
    <mergeCell ref="AH130:AT130"/>
    <mergeCell ref="AU130:AX130"/>
    <mergeCell ref="G131:K131"/>
    <mergeCell ref="L131:X131"/>
    <mergeCell ref="Y131:AB131"/>
    <mergeCell ref="AC131:AG131"/>
    <mergeCell ref="AH131:AT131"/>
    <mergeCell ref="AU131:AX131"/>
    <mergeCell ref="G130:K130"/>
    <mergeCell ref="L130:X130"/>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9:K139"/>
    <mergeCell ref="L139:X139"/>
    <mergeCell ref="Y139:AB139"/>
    <mergeCell ref="AC139:AG139"/>
    <mergeCell ref="AH139:AT139"/>
    <mergeCell ref="AU139:AX139"/>
    <mergeCell ref="A143:B143"/>
    <mergeCell ref="C143:I143"/>
    <mergeCell ref="J143:O143"/>
    <mergeCell ref="P143:X143"/>
    <mergeCell ref="Y143:AB143"/>
    <mergeCell ref="AC143:AG143"/>
    <mergeCell ref="AH143:AK143"/>
    <mergeCell ref="AL143:AO143"/>
    <mergeCell ref="AP143:AX143"/>
    <mergeCell ref="A129:F139"/>
    <mergeCell ref="G129:AB129"/>
    <mergeCell ref="AC129:AX129"/>
    <mergeCell ref="A144:B144"/>
    <mergeCell ref="C144:I144"/>
    <mergeCell ref="J144:O144"/>
    <mergeCell ref="P144:X144"/>
    <mergeCell ref="Y144:AB144"/>
    <mergeCell ref="AC144:AG144"/>
    <mergeCell ref="AH144:AK144"/>
    <mergeCell ref="AL144:AO144"/>
    <mergeCell ref="AP144:AX144"/>
    <mergeCell ref="AL147:AO147"/>
    <mergeCell ref="AP147:AX147"/>
    <mergeCell ref="A148:B148"/>
    <mergeCell ref="C148:I148"/>
    <mergeCell ref="J148:O148"/>
    <mergeCell ref="P148:X148"/>
    <mergeCell ref="Y148:AB148"/>
    <mergeCell ref="AC148:AG148"/>
    <mergeCell ref="AH148:AK148"/>
    <mergeCell ref="AL148:AO148"/>
    <mergeCell ref="A147:B147"/>
    <mergeCell ref="C147:I147"/>
    <mergeCell ref="J147:O147"/>
    <mergeCell ref="P147:X147"/>
    <mergeCell ref="Y147:AB147"/>
    <mergeCell ref="AC147:AG147"/>
    <mergeCell ref="AH147:AK147"/>
    <mergeCell ref="AP148:AX148"/>
    <mergeCell ref="AL152:AO152"/>
    <mergeCell ref="AP152:AX152"/>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155:B155"/>
    <mergeCell ref="C155:I155"/>
    <mergeCell ref="J155:O155"/>
    <mergeCell ref="P155:X155"/>
    <mergeCell ref="Y155:AB155"/>
    <mergeCell ref="AC155:AG155"/>
    <mergeCell ref="AH155:AK155"/>
    <mergeCell ref="AL155:AO155"/>
    <mergeCell ref="AP155:AX155"/>
    <mergeCell ref="A158:B158"/>
    <mergeCell ref="C158:I158"/>
    <mergeCell ref="J158:O158"/>
    <mergeCell ref="P158:X158"/>
    <mergeCell ref="Y158:AB158"/>
    <mergeCell ref="AC158:AG158"/>
    <mergeCell ref="AH158:AK158"/>
    <mergeCell ref="AL158:AO158"/>
    <mergeCell ref="AP158:AX158"/>
    <mergeCell ref="AH156:AK156"/>
    <mergeCell ref="AL156:AO156"/>
    <mergeCell ref="AP156:AX156"/>
    <mergeCell ref="A157:B157"/>
    <mergeCell ref="C157:I157"/>
    <mergeCell ref="J157:O157"/>
    <mergeCell ref="P157:X157"/>
    <mergeCell ref="Y157:AB157"/>
    <mergeCell ref="AC157:AG157"/>
    <mergeCell ref="AH157:AK157"/>
    <mergeCell ref="A156:B156"/>
    <mergeCell ref="C156:I156"/>
    <mergeCell ref="J156:O156"/>
    <mergeCell ref="P156:X156"/>
    <mergeCell ref="Y156:AB156"/>
    <mergeCell ref="AC156:AG156"/>
    <mergeCell ref="AL157:AO157"/>
    <mergeCell ref="AP157:AX157"/>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L161:AO161"/>
    <mergeCell ref="AP161:AX161"/>
    <mergeCell ref="A159:B159"/>
    <mergeCell ref="C159:I159"/>
    <mergeCell ref="J159:O159"/>
    <mergeCell ref="P159:X159"/>
    <mergeCell ref="Y159:AB159"/>
    <mergeCell ref="AC159:AG159"/>
    <mergeCell ref="AH159:AK159"/>
    <mergeCell ref="AL159:AO159"/>
    <mergeCell ref="AP159:AX159"/>
    <mergeCell ref="AP162:AX162"/>
    <mergeCell ref="A163:B163"/>
    <mergeCell ref="C163:I163"/>
    <mergeCell ref="J163:O163"/>
    <mergeCell ref="P163:X163"/>
    <mergeCell ref="Y163:AB163"/>
    <mergeCell ref="AC163:AG163"/>
    <mergeCell ref="AH163:AK163"/>
    <mergeCell ref="AL163:AO163"/>
    <mergeCell ref="AP163:AX163"/>
    <mergeCell ref="A162:B162"/>
    <mergeCell ref="C162:I162"/>
    <mergeCell ref="J162:O162"/>
    <mergeCell ref="P162:X162"/>
    <mergeCell ref="Y162:AB162"/>
    <mergeCell ref="AC162:AG162"/>
    <mergeCell ref="AH162:AK162"/>
    <mergeCell ref="AL162:AO162"/>
    <mergeCell ref="AL165:AO165"/>
    <mergeCell ref="AP165:AX165"/>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B42:AD42"/>
    <mergeCell ref="AE42:AH42"/>
    <mergeCell ref="AI42:AL42"/>
    <mergeCell ref="AR96:AS96"/>
    <mergeCell ref="AU96:AV96"/>
    <mergeCell ref="E98:F98"/>
    <mergeCell ref="G98:I98"/>
    <mergeCell ref="J98:K98"/>
    <mergeCell ref="Q98:R98"/>
    <mergeCell ref="S98:U98"/>
    <mergeCell ref="V98:W98"/>
    <mergeCell ref="AC98:AD98"/>
    <mergeCell ref="AE98:AG98"/>
    <mergeCell ref="AH98:AI98"/>
    <mergeCell ref="AQ98:AS98"/>
    <mergeCell ref="E96:G96"/>
    <mergeCell ref="I96:J96"/>
    <mergeCell ref="L96:M96"/>
    <mergeCell ref="O96:P96"/>
    <mergeCell ref="Q96:S96"/>
    <mergeCell ref="U96:V96"/>
    <mergeCell ref="X96:Y96"/>
    <mergeCell ref="AA98:AB98"/>
    <mergeCell ref="AM97:AN97"/>
  </mergeCells>
  <phoneticPr fontId="6"/>
  <conditionalFormatting sqref="P14:AQ14">
    <cfRule type="expression" dxfId="173" priority="963">
      <formula>IF(RIGHT(TEXT(P14,"0.#"),1)=".",FALSE,TRUE)</formula>
    </cfRule>
    <cfRule type="expression" dxfId="172" priority="964">
      <formula>IF(RIGHT(TEXT(P14,"0.#"),1)=".",TRUE,FALSE)</formula>
    </cfRule>
  </conditionalFormatting>
  <conditionalFormatting sqref="P18:AX18">
    <cfRule type="expression" dxfId="171" priority="961">
      <formula>IF(RIGHT(TEXT(P18,"0.#"),1)=".",FALSE,TRUE)</formula>
    </cfRule>
    <cfRule type="expression" dxfId="170" priority="962">
      <formula>IF(RIGHT(TEXT(P18,"0.#"),1)=".",TRUE,FALSE)</formula>
    </cfRule>
  </conditionalFormatting>
  <conditionalFormatting sqref="Y134">
    <cfRule type="expression" dxfId="169" priority="957">
      <formula>IF(RIGHT(TEXT(Y134,"0.#"),1)=".",FALSE,TRUE)</formula>
    </cfRule>
    <cfRule type="expression" dxfId="168" priority="958">
      <formula>IF(RIGHT(TEXT(Y134,"0.#"),1)=".",TRUE,FALSE)</formula>
    </cfRule>
  </conditionalFormatting>
  <conditionalFormatting sqref="P16:AQ17 P15:AX15 P13:AX13">
    <cfRule type="expression" dxfId="167" priority="955">
      <formula>IF(RIGHT(TEXT(P13,"0.#"),1)=".",FALSE,TRUE)</formula>
    </cfRule>
    <cfRule type="expression" dxfId="166" priority="956">
      <formula>IF(RIGHT(TEXT(P13,"0.#"),1)=".",TRUE,FALSE)</formula>
    </cfRule>
  </conditionalFormatting>
  <conditionalFormatting sqref="P19:AJ19">
    <cfRule type="expression" dxfId="165" priority="953">
      <formula>IF(RIGHT(TEXT(P19,"0.#"),1)=".",FALSE,TRUE)</formula>
    </cfRule>
    <cfRule type="expression" dxfId="164" priority="954">
      <formula>IF(RIGHT(TEXT(P19,"0.#"),1)=".",TRUE,FALSE)</formula>
    </cfRule>
  </conditionalFormatting>
  <conditionalFormatting sqref="AE28 AQ28">
    <cfRule type="expression" dxfId="163" priority="951">
      <formula>IF(RIGHT(TEXT(AE28,"0.#"),1)=".",FALSE,TRUE)</formula>
    </cfRule>
    <cfRule type="expression" dxfId="162" priority="952">
      <formula>IF(RIGHT(TEXT(AE28,"0.#"),1)=".",TRUE,FALSE)</formula>
    </cfRule>
  </conditionalFormatting>
  <conditionalFormatting sqref="AU134">
    <cfRule type="expression" dxfId="161" priority="945">
      <formula>IF(RIGHT(TEXT(AU134,"0.#"),1)=".",FALSE,TRUE)</formula>
    </cfRule>
    <cfRule type="expression" dxfId="160" priority="946">
      <formula>IF(RIGHT(TEXT(AU134,"0.#"),1)=".",TRUE,FALSE)</formula>
    </cfRule>
  </conditionalFormatting>
  <conditionalFormatting sqref="Y139">
    <cfRule type="expression" dxfId="159" priority="939">
      <formula>IF(RIGHT(TEXT(Y139,"0.#"),1)=".",FALSE,TRUE)</formula>
    </cfRule>
    <cfRule type="expression" dxfId="158" priority="940">
      <formula>IF(RIGHT(TEXT(Y139,"0.#"),1)=".",TRUE,FALSE)</formula>
    </cfRule>
  </conditionalFormatting>
  <conditionalFormatting sqref="AU139">
    <cfRule type="expression" dxfId="157" priority="933">
      <formula>IF(RIGHT(TEXT(AU139,"0.#"),1)=".",FALSE,TRUE)</formula>
    </cfRule>
    <cfRule type="expression" dxfId="156" priority="934">
      <formula>IF(RIGHT(TEXT(AU139,"0.#"),1)=".",TRUE,FALSE)</formula>
    </cfRule>
  </conditionalFormatting>
  <conditionalFormatting sqref="AI28">
    <cfRule type="expression" dxfId="155" priority="929">
      <formula>IF(RIGHT(TEXT(AI28,"0.#"),1)=".",FALSE,TRUE)</formula>
    </cfRule>
    <cfRule type="expression" dxfId="154" priority="930">
      <formula>IF(RIGHT(TEXT(AI28,"0.#"),1)=".",TRUE,FALSE)</formula>
    </cfRule>
  </conditionalFormatting>
  <conditionalFormatting sqref="AM28">
    <cfRule type="expression" dxfId="153" priority="927">
      <formula>IF(RIGHT(TEXT(AM28,"0.#"),1)=".",FALSE,TRUE)</formula>
    </cfRule>
    <cfRule type="expression" dxfId="152" priority="928">
      <formula>IF(RIGHT(TEXT(AM28,"0.#"),1)=".",TRUE,FALSE)</formula>
    </cfRule>
  </conditionalFormatting>
  <conditionalFormatting sqref="AE29">
    <cfRule type="expression" dxfId="151" priority="925">
      <formula>IF(RIGHT(TEXT(AE29,"0.#"),1)=".",FALSE,TRUE)</formula>
    </cfRule>
    <cfRule type="expression" dxfId="150" priority="926">
      <formula>IF(RIGHT(TEXT(AE29,"0.#"),1)=".",TRUE,FALSE)</formula>
    </cfRule>
  </conditionalFormatting>
  <conditionalFormatting sqref="AI29">
    <cfRule type="expression" dxfId="149" priority="923">
      <formula>IF(RIGHT(TEXT(AI29,"0.#"),1)=".",FALSE,TRUE)</formula>
    </cfRule>
    <cfRule type="expression" dxfId="148" priority="924">
      <formula>IF(RIGHT(TEXT(AI29,"0.#"),1)=".",TRUE,FALSE)</formula>
    </cfRule>
  </conditionalFormatting>
  <conditionalFormatting sqref="AM29">
    <cfRule type="expression" dxfId="147" priority="921">
      <formula>IF(RIGHT(TEXT(AM29,"0.#"),1)=".",FALSE,TRUE)</formula>
    </cfRule>
    <cfRule type="expression" dxfId="146" priority="922">
      <formula>IF(RIGHT(TEXT(AM29,"0.#"),1)=".",TRUE,FALSE)</formula>
    </cfRule>
  </conditionalFormatting>
  <conditionalFormatting sqref="AQ29">
    <cfRule type="expression" dxfId="145" priority="919">
      <formula>IF(RIGHT(TEXT(AQ29,"0.#"),1)=".",FALSE,TRUE)</formula>
    </cfRule>
    <cfRule type="expression" dxfId="144" priority="920">
      <formula>IF(RIGHT(TEXT(AQ29,"0.#"),1)=".",TRUE,FALSE)</formula>
    </cfRule>
  </conditionalFormatting>
  <conditionalFormatting sqref="W23">
    <cfRule type="expression" dxfId="143" priority="877">
      <formula>IF(RIGHT(TEXT(W23,"0.#"),1)=".",FALSE,TRUE)</formula>
    </cfRule>
    <cfRule type="expression" dxfId="142" priority="878">
      <formula>IF(RIGHT(TEXT(W23,"0.#"),1)=".",TRUE,FALSE)</formula>
    </cfRule>
  </conditionalFormatting>
  <conditionalFormatting sqref="W24">
    <cfRule type="expression" dxfId="141" priority="875">
      <formula>IF(RIGHT(TEXT(W24,"0.#"),1)=".",FALSE,TRUE)</formula>
    </cfRule>
    <cfRule type="expression" dxfId="140" priority="876">
      <formula>IF(RIGHT(TEXT(W24,"0.#"),1)=".",TRUE,FALSE)</formula>
    </cfRule>
  </conditionalFormatting>
  <conditionalFormatting sqref="P23">
    <cfRule type="expression" dxfId="139" priority="871">
      <formula>IF(RIGHT(TEXT(P23,"0.#"),1)=".",FALSE,TRUE)</formula>
    </cfRule>
    <cfRule type="expression" dxfId="138" priority="872">
      <formula>IF(RIGHT(TEXT(P23,"0.#"),1)=".",TRUE,FALSE)</formula>
    </cfRule>
  </conditionalFormatting>
  <conditionalFormatting sqref="P24">
    <cfRule type="expression" dxfId="137" priority="869">
      <formula>IF(RIGHT(TEXT(P24,"0.#"),1)=".",FALSE,TRUE)</formula>
    </cfRule>
    <cfRule type="expression" dxfId="136" priority="870">
      <formula>IF(RIGHT(TEXT(P24,"0.#"),1)=".",TRUE,FALSE)</formula>
    </cfRule>
  </conditionalFormatting>
  <conditionalFormatting sqref="AU29">
    <cfRule type="expression" dxfId="135" priority="735">
      <formula>IF(RIGHT(TEXT(AU29,"0.#"),1)=".",FALSE,TRUE)</formula>
    </cfRule>
    <cfRule type="expression" dxfId="134" priority="736">
      <formula>IF(RIGHT(TEXT(AU29,"0.#"),1)=".",TRUE,FALSE)</formula>
    </cfRule>
  </conditionalFormatting>
  <conditionalFormatting sqref="AU28">
    <cfRule type="expression" dxfId="133" priority="737">
      <formula>IF(RIGHT(TEXT(AU28,"0.#"),1)=".",FALSE,TRUE)</formula>
    </cfRule>
    <cfRule type="expression" dxfId="132" priority="738">
      <formula>IF(RIGHT(TEXT(AU28,"0.#"),1)=".",TRUE,FALSE)</formula>
    </cfRule>
  </conditionalFormatting>
  <conditionalFormatting sqref="P25:AC25">
    <cfRule type="expression" dxfId="131" priority="733">
      <formula>IF(RIGHT(TEXT(P25,"0.#"),1)=".",FALSE,TRUE)</formula>
    </cfRule>
    <cfRule type="expression" dxfId="130" priority="734">
      <formula>IF(RIGHT(TEXT(P25,"0.#"),1)=".",TRUE,FALSE)</formula>
    </cfRule>
  </conditionalFormatting>
  <conditionalFormatting sqref="AM37">
    <cfRule type="expression" dxfId="129" priority="715">
      <formula>IF(RIGHT(TEXT(AM37,"0.#"),1)=".",FALSE,TRUE)</formula>
    </cfRule>
    <cfRule type="expression" dxfId="128" priority="716">
      <formula>IF(RIGHT(TEXT(AM37,"0.#"),1)=".",TRUE,FALSE)</formula>
    </cfRule>
  </conditionalFormatting>
  <conditionalFormatting sqref="AM36">
    <cfRule type="expression" dxfId="127" priority="717">
      <formula>IF(RIGHT(TEXT(AM36,"0.#"),1)=".",FALSE,TRUE)</formula>
    </cfRule>
    <cfRule type="expression" dxfId="126" priority="718">
      <formula>IF(RIGHT(TEXT(AM36,"0.#"),1)=".",TRUE,FALSE)</formula>
    </cfRule>
  </conditionalFormatting>
  <conditionalFormatting sqref="AE35">
    <cfRule type="expression" dxfId="125" priority="731">
      <formula>IF(RIGHT(TEXT(AE35,"0.#"),1)=".",FALSE,TRUE)</formula>
    </cfRule>
    <cfRule type="expression" dxfId="124" priority="732">
      <formula>IF(RIGHT(TEXT(AE35,"0.#"),1)=".",TRUE,FALSE)</formula>
    </cfRule>
  </conditionalFormatting>
  <conditionalFormatting sqref="AQ35:AQ37">
    <cfRule type="expression" dxfId="123" priority="713">
      <formula>IF(RIGHT(TEXT(AQ35,"0.#"),1)=".",FALSE,TRUE)</formula>
    </cfRule>
    <cfRule type="expression" dxfId="122" priority="714">
      <formula>IF(RIGHT(TEXT(AQ35,"0.#"),1)=".",TRUE,FALSE)</formula>
    </cfRule>
  </conditionalFormatting>
  <conditionalFormatting sqref="AU35:AU37">
    <cfRule type="expression" dxfId="121" priority="711">
      <formula>IF(RIGHT(TEXT(AU35,"0.#"),1)=".",FALSE,TRUE)</formula>
    </cfRule>
    <cfRule type="expression" dxfId="120" priority="712">
      <formula>IF(RIGHT(TEXT(AU35,"0.#"),1)=".",TRUE,FALSE)</formula>
    </cfRule>
  </conditionalFormatting>
  <conditionalFormatting sqref="AI37">
    <cfRule type="expression" dxfId="119" priority="725">
      <formula>IF(RIGHT(TEXT(AI37,"0.#"),1)=".",FALSE,TRUE)</formula>
    </cfRule>
    <cfRule type="expression" dxfId="118" priority="726">
      <formula>IF(RIGHT(TEXT(AI37,"0.#"),1)=".",TRUE,FALSE)</formula>
    </cfRule>
  </conditionalFormatting>
  <conditionalFormatting sqref="AE36">
    <cfRule type="expression" dxfId="117" priority="729">
      <formula>IF(RIGHT(TEXT(AE36,"0.#"),1)=".",FALSE,TRUE)</formula>
    </cfRule>
    <cfRule type="expression" dxfId="116" priority="730">
      <formula>IF(RIGHT(TEXT(AE36,"0.#"),1)=".",TRUE,FALSE)</formula>
    </cfRule>
  </conditionalFormatting>
  <conditionalFormatting sqref="AE37">
    <cfRule type="expression" dxfId="115" priority="727">
      <formula>IF(RIGHT(TEXT(AE37,"0.#"),1)=".",FALSE,TRUE)</formula>
    </cfRule>
    <cfRule type="expression" dxfId="114" priority="728">
      <formula>IF(RIGHT(TEXT(AE37,"0.#"),1)=".",TRUE,FALSE)</formula>
    </cfRule>
  </conditionalFormatting>
  <conditionalFormatting sqref="AM35">
    <cfRule type="expression" dxfId="113" priority="719">
      <formula>IF(RIGHT(TEXT(AM35,"0.#"),1)=".",FALSE,TRUE)</formula>
    </cfRule>
    <cfRule type="expression" dxfId="112" priority="720">
      <formula>IF(RIGHT(TEXT(AM35,"0.#"),1)=".",TRUE,FALSE)</formula>
    </cfRule>
  </conditionalFormatting>
  <conditionalFormatting sqref="AI35">
    <cfRule type="expression" dxfId="111" priority="721">
      <formula>IF(RIGHT(TEXT(AI35,"0.#"),1)=".",FALSE,TRUE)</formula>
    </cfRule>
    <cfRule type="expression" dxfId="110" priority="722">
      <formula>IF(RIGHT(TEXT(AI35,"0.#"),1)=".",TRUE,FALSE)</formula>
    </cfRule>
  </conditionalFormatting>
  <conditionalFormatting sqref="AI36">
    <cfRule type="expression" dxfId="109" priority="723">
      <formula>IF(RIGHT(TEXT(AI36,"0.#"),1)=".",FALSE,TRUE)</formula>
    </cfRule>
    <cfRule type="expression" dxfId="108" priority="724">
      <formula>IF(RIGHT(TEXT(AI36,"0.#"),1)=".",TRUE,FALSE)</formula>
    </cfRule>
  </conditionalFormatting>
  <conditionalFormatting sqref="AM31">
    <cfRule type="expression" dxfId="107" priority="599">
      <formula>IF(RIGHT(TEXT(AM31,"0.#"),1)=".",FALSE,TRUE)</formula>
    </cfRule>
    <cfRule type="expression" dxfId="106" priority="600">
      <formula>IF(RIGHT(TEXT(AM31,"0.#"),1)=".",TRUE,FALSE)</formula>
    </cfRule>
  </conditionalFormatting>
  <conditionalFormatting sqref="AE32 AM32">
    <cfRule type="expression" dxfId="105" priority="597">
      <formula>IF(RIGHT(TEXT(AE32,"0.#"),1)=".",FALSE,TRUE)</formula>
    </cfRule>
    <cfRule type="expression" dxfId="104" priority="598">
      <formula>IF(RIGHT(TEXT(AE32,"0.#"),1)=".",TRUE,FALSE)</formula>
    </cfRule>
  </conditionalFormatting>
  <conditionalFormatting sqref="AI32">
    <cfRule type="expression" dxfId="103" priority="595">
      <formula>IF(RIGHT(TEXT(AI32,"0.#"),1)=".",FALSE,TRUE)</formula>
    </cfRule>
    <cfRule type="expression" dxfId="102" priority="596">
      <formula>IF(RIGHT(TEXT(AI32,"0.#"),1)=".",TRUE,FALSE)</formula>
    </cfRule>
  </conditionalFormatting>
  <conditionalFormatting sqref="AQ32">
    <cfRule type="expression" dxfId="101" priority="593">
      <formula>IF(RIGHT(TEXT(AQ32,"0.#"),1)=".",FALSE,TRUE)</formula>
    </cfRule>
    <cfRule type="expression" dxfId="100" priority="594">
      <formula>IF(RIGHT(TEXT(AQ32,"0.#"),1)=".",TRUE,FALSE)</formula>
    </cfRule>
  </conditionalFormatting>
  <conditionalFormatting sqref="AE31 AQ31">
    <cfRule type="expression" dxfId="99" priority="603">
      <formula>IF(RIGHT(TEXT(AE31,"0.#"),1)=".",FALSE,TRUE)</formula>
    </cfRule>
    <cfRule type="expression" dxfId="98" priority="604">
      <formula>IF(RIGHT(TEXT(AE31,"0.#"),1)=".",TRUE,FALSE)</formula>
    </cfRule>
  </conditionalFormatting>
  <conditionalFormatting sqref="AI31">
    <cfRule type="expression" dxfId="97" priority="601">
      <formula>IF(RIGHT(TEXT(AI31,"0.#"),1)=".",FALSE,TRUE)</formula>
    </cfRule>
    <cfRule type="expression" dxfId="96" priority="602">
      <formula>IF(RIGHT(TEXT(AI31,"0.#"),1)=".",TRUE,FALSE)</formula>
    </cfRule>
  </conditionalFormatting>
  <conditionalFormatting sqref="AE42">
    <cfRule type="expression" dxfId="95" priority="555">
      <formula>IF(RIGHT(TEXT(AE42,"0.#"),1)=".",FALSE,TRUE)</formula>
    </cfRule>
    <cfRule type="expression" dxfId="94" priority="556">
      <formula>IF(RIGHT(TEXT(AE42,"0.#"),1)=".",TRUE,FALSE)</formula>
    </cfRule>
  </conditionalFormatting>
  <conditionalFormatting sqref="AM44">
    <cfRule type="expression" dxfId="93" priority="539">
      <formula>IF(RIGHT(TEXT(AM44,"0.#"),1)=".",FALSE,TRUE)</formula>
    </cfRule>
    <cfRule type="expression" dxfId="92" priority="540">
      <formula>IF(RIGHT(TEXT(AM44,"0.#"),1)=".",TRUE,FALSE)</formula>
    </cfRule>
  </conditionalFormatting>
  <conditionalFormatting sqref="AE43">
    <cfRule type="expression" dxfId="91" priority="553">
      <formula>IF(RIGHT(TEXT(AE43,"0.#"),1)=".",FALSE,TRUE)</formula>
    </cfRule>
    <cfRule type="expression" dxfId="90" priority="554">
      <formula>IF(RIGHT(TEXT(AE43,"0.#"),1)=".",TRUE,FALSE)</formula>
    </cfRule>
  </conditionalFormatting>
  <conditionalFormatting sqref="AE44">
    <cfRule type="expression" dxfId="89" priority="551">
      <formula>IF(RIGHT(TEXT(AE44,"0.#"),1)=".",FALSE,TRUE)</formula>
    </cfRule>
    <cfRule type="expression" dxfId="88" priority="552">
      <formula>IF(RIGHT(TEXT(AE44,"0.#"),1)=".",TRUE,FALSE)</formula>
    </cfRule>
  </conditionalFormatting>
  <conditionalFormatting sqref="AI44">
    <cfRule type="expression" dxfId="87" priority="549">
      <formula>IF(RIGHT(TEXT(AI44,"0.#"),1)=".",FALSE,TRUE)</formula>
    </cfRule>
    <cfRule type="expression" dxfId="86" priority="550">
      <formula>IF(RIGHT(TEXT(AI44,"0.#"),1)=".",TRUE,FALSE)</formula>
    </cfRule>
  </conditionalFormatting>
  <conditionalFormatting sqref="AI43">
    <cfRule type="expression" dxfId="85" priority="547">
      <formula>IF(RIGHT(TEXT(AI43,"0.#"),1)=".",FALSE,TRUE)</formula>
    </cfRule>
    <cfRule type="expression" dxfId="84" priority="548">
      <formula>IF(RIGHT(TEXT(AI43,"0.#"),1)=".",TRUE,FALSE)</formula>
    </cfRule>
  </conditionalFormatting>
  <conditionalFormatting sqref="AI42">
    <cfRule type="expression" dxfId="83" priority="545">
      <formula>IF(RIGHT(TEXT(AI42,"0.#"),1)=".",FALSE,TRUE)</formula>
    </cfRule>
    <cfRule type="expression" dxfId="82" priority="546">
      <formula>IF(RIGHT(TEXT(AI42,"0.#"),1)=".",TRUE,FALSE)</formula>
    </cfRule>
  </conditionalFormatting>
  <conditionalFormatting sqref="AM42">
    <cfRule type="expression" dxfId="81" priority="543">
      <formula>IF(RIGHT(TEXT(AM42,"0.#"),1)=".",FALSE,TRUE)</formula>
    </cfRule>
    <cfRule type="expression" dxfId="80" priority="544">
      <formula>IF(RIGHT(TEXT(AM42,"0.#"),1)=".",TRUE,FALSE)</formula>
    </cfRule>
  </conditionalFormatting>
  <conditionalFormatting sqref="AM43">
    <cfRule type="expression" dxfId="79" priority="541">
      <formula>IF(RIGHT(TEXT(AM43,"0.#"),1)=".",FALSE,TRUE)</formula>
    </cfRule>
    <cfRule type="expression" dxfId="78" priority="542">
      <formula>IF(RIGHT(TEXT(AM43,"0.#"),1)=".",TRUE,FALSE)</formula>
    </cfRule>
  </conditionalFormatting>
  <conditionalFormatting sqref="AQ42:AQ44">
    <cfRule type="expression" dxfId="77" priority="537">
      <formula>IF(RIGHT(TEXT(AQ42,"0.#"),1)=".",FALSE,TRUE)</formula>
    </cfRule>
    <cfRule type="expression" dxfId="76" priority="538">
      <formula>IF(RIGHT(TEXT(AQ42,"0.#"),1)=".",TRUE,FALSE)</formula>
    </cfRule>
  </conditionalFormatting>
  <conditionalFormatting sqref="AU42:AU44">
    <cfRule type="expression" dxfId="75" priority="535">
      <formula>IF(RIGHT(TEXT(AU42,"0.#"),1)=".",FALSE,TRUE)</formula>
    </cfRule>
    <cfRule type="expression" dxfId="74" priority="536">
      <formula>IF(RIGHT(TEXT(AU42,"0.#"),1)=".",TRUE,FALSE)</formula>
    </cfRule>
  </conditionalFormatting>
  <conditionalFormatting sqref="AE49">
    <cfRule type="expression" dxfId="73" priority="533">
      <formula>IF(RIGHT(TEXT(AE49,"0.#"),1)=".",FALSE,TRUE)</formula>
    </cfRule>
    <cfRule type="expression" dxfId="72" priority="534">
      <formula>IF(RIGHT(TEXT(AE49,"0.#"),1)=".",TRUE,FALSE)</formula>
    </cfRule>
  </conditionalFormatting>
  <conditionalFormatting sqref="AM51">
    <cfRule type="expression" dxfId="71" priority="517">
      <formula>IF(RIGHT(TEXT(AM51,"0.#"),1)=".",FALSE,TRUE)</formula>
    </cfRule>
    <cfRule type="expression" dxfId="70" priority="518">
      <formula>IF(RIGHT(TEXT(AM51,"0.#"),1)=".",TRUE,FALSE)</formula>
    </cfRule>
  </conditionalFormatting>
  <conditionalFormatting sqref="AE50">
    <cfRule type="expression" dxfId="69" priority="531">
      <formula>IF(RIGHT(TEXT(AE50,"0.#"),1)=".",FALSE,TRUE)</formula>
    </cfRule>
    <cfRule type="expression" dxfId="68" priority="532">
      <formula>IF(RIGHT(TEXT(AE50,"0.#"),1)=".",TRUE,FALSE)</formula>
    </cfRule>
  </conditionalFormatting>
  <conditionalFormatting sqref="AE51">
    <cfRule type="expression" dxfId="67" priority="529">
      <formula>IF(RIGHT(TEXT(AE51,"0.#"),1)=".",FALSE,TRUE)</formula>
    </cfRule>
    <cfRule type="expression" dxfId="66" priority="530">
      <formula>IF(RIGHT(TEXT(AE51,"0.#"),1)=".",TRUE,FALSE)</formula>
    </cfRule>
  </conditionalFormatting>
  <conditionalFormatting sqref="AI51">
    <cfRule type="expression" dxfId="65" priority="527">
      <formula>IF(RIGHT(TEXT(AI51,"0.#"),1)=".",FALSE,TRUE)</formula>
    </cfRule>
    <cfRule type="expression" dxfId="64" priority="528">
      <formula>IF(RIGHT(TEXT(AI51,"0.#"),1)=".",TRUE,FALSE)</formula>
    </cfRule>
  </conditionalFormatting>
  <conditionalFormatting sqref="AI50">
    <cfRule type="expression" dxfId="63" priority="525">
      <formula>IF(RIGHT(TEXT(AI50,"0.#"),1)=".",FALSE,TRUE)</formula>
    </cfRule>
    <cfRule type="expression" dxfId="62" priority="526">
      <formula>IF(RIGHT(TEXT(AI50,"0.#"),1)=".",TRUE,FALSE)</formula>
    </cfRule>
  </conditionalFormatting>
  <conditionalFormatting sqref="AI49">
    <cfRule type="expression" dxfId="61" priority="523">
      <formula>IF(RIGHT(TEXT(AI49,"0.#"),1)=".",FALSE,TRUE)</formula>
    </cfRule>
    <cfRule type="expression" dxfId="60" priority="524">
      <formula>IF(RIGHT(TEXT(AI49,"0.#"),1)=".",TRUE,FALSE)</formula>
    </cfRule>
  </conditionalFormatting>
  <conditionalFormatting sqref="AM49">
    <cfRule type="expression" dxfId="59" priority="521">
      <formula>IF(RIGHT(TEXT(AM49,"0.#"),1)=".",FALSE,TRUE)</formula>
    </cfRule>
    <cfRule type="expression" dxfId="58" priority="522">
      <formula>IF(RIGHT(TEXT(AM49,"0.#"),1)=".",TRUE,FALSE)</formula>
    </cfRule>
  </conditionalFormatting>
  <conditionalFormatting sqref="AM50">
    <cfRule type="expression" dxfId="57" priority="519">
      <formula>IF(RIGHT(TEXT(AM50,"0.#"),1)=".",FALSE,TRUE)</formula>
    </cfRule>
    <cfRule type="expression" dxfId="56" priority="520">
      <formula>IF(RIGHT(TEXT(AM50,"0.#"),1)=".",TRUE,FALSE)</formula>
    </cfRule>
  </conditionalFormatting>
  <conditionalFormatting sqref="AQ49:AQ51">
    <cfRule type="expression" dxfId="55" priority="515">
      <formula>IF(RIGHT(TEXT(AQ49,"0.#"),1)=".",FALSE,TRUE)</formula>
    </cfRule>
    <cfRule type="expression" dxfId="54" priority="516">
      <formula>IF(RIGHT(TEXT(AQ49,"0.#"),1)=".",TRUE,FALSE)</formula>
    </cfRule>
  </conditionalFormatting>
  <conditionalFormatting sqref="AU49:AU51">
    <cfRule type="expression" dxfId="53" priority="513">
      <formula>IF(RIGHT(TEXT(AU49,"0.#"),1)=".",FALSE,TRUE)</formula>
    </cfRule>
    <cfRule type="expression" dxfId="52" priority="514">
      <formula>IF(RIGHT(TEXT(AU49,"0.#"),1)=".",TRUE,FALSE)</formula>
    </cfRule>
  </conditionalFormatting>
  <conditionalFormatting sqref="Y132">
    <cfRule type="expression" dxfId="51" priority="57">
      <formula>IF(RIGHT(TEXT(Y132,"0.#"),1)=".",FALSE,TRUE)</formula>
    </cfRule>
    <cfRule type="expression" dxfId="50" priority="58">
      <formula>IF(RIGHT(TEXT(Y132,"0.#"),1)=".",TRUE,FALSE)</formula>
    </cfRule>
  </conditionalFormatting>
  <conditionalFormatting sqref="Y133 Y131">
    <cfRule type="expression" dxfId="49" priority="55">
      <formula>IF(RIGHT(TEXT(Y131,"0.#"),1)=".",FALSE,TRUE)</formula>
    </cfRule>
    <cfRule type="expression" dxfId="48" priority="56">
      <formula>IF(RIGHT(TEXT(Y131,"0.#"),1)=".",TRUE,FALSE)</formula>
    </cfRule>
  </conditionalFormatting>
  <conditionalFormatting sqref="AU133">
    <cfRule type="expression" dxfId="47" priority="53">
      <formula>IF(RIGHT(TEXT(AU133,"0.#"),1)=".",FALSE,TRUE)</formula>
    </cfRule>
    <cfRule type="expression" dxfId="46" priority="54">
      <formula>IF(RIGHT(TEXT(AU133,"0.#"),1)=".",TRUE,FALSE)</formula>
    </cfRule>
  </conditionalFormatting>
  <conditionalFormatting sqref="AU132">
    <cfRule type="expression" dxfId="45" priority="51">
      <formula>IF(RIGHT(TEXT(AU132,"0.#"),1)=".",FALSE,TRUE)</formula>
    </cfRule>
    <cfRule type="expression" dxfId="44" priority="52">
      <formula>IF(RIGHT(TEXT(AU132,"0.#"),1)=".",TRUE,FALSE)</formula>
    </cfRule>
  </conditionalFormatting>
  <conditionalFormatting sqref="AU131">
    <cfRule type="expression" dxfId="43" priority="49">
      <formula>IF(RIGHT(TEXT(AU131,"0.#"),1)=".",FALSE,TRUE)</formula>
    </cfRule>
    <cfRule type="expression" dxfId="42" priority="50">
      <formula>IF(RIGHT(TEXT(AU131,"0.#"),1)=".",TRUE,FALSE)</formula>
    </cfRule>
  </conditionalFormatting>
  <conditionalFormatting sqref="Y138">
    <cfRule type="expression" dxfId="41" priority="47">
      <formula>IF(RIGHT(TEXT(Y138,"0.#"),1)=".",FALSE,TRUE)</formula>
    </cfRule>
    <cfRule type="expression" dxfId="40" priority="48">
      <formula>IF(RIGHT(TEXT(Y138,"0.#"),1)=".",TRUE,FALSE)</formula>
    </cfRule>
  </conditionalFormatting>
  <conditionalFormatting sqref="AU138">
    <cfRule type="expression" dxfId="39" priority="45">
      <formula>IF(RIGHT(TEXT(AU138,"0.#"),1)=".",FALSE,TRUE)</formula>
    </cfRule>
    <cfRule type="expression" dxfId="38" priority="46">
      <formula>IF(RIGHT(TEXT(AU138,"0.#"),1)=".",TRUE,FALSE)</formula>
    </cfRule>
  </conditionalFormatting>
  <conditionalFormatting sqref="AU137">
    <cfRule type="expression" dxfId="37" priority="43">
      <formula>IF(RIGHT(TEXT(AU137,"0.#"),1)=".",FALSE,TRUE)</formula>
    </cfRule>
    <cfRule type="expression" dxfId="36" priority="44">
      <formula>IF(RIGHT(TEXT(AU137,"0.#"),1)=".",TRUE,FALSE)</formula>
    </cfRule>
  </conditionalFormatting>
  <conditionalFormatting sqref="AL144:AO144">
    <cfRule type="expression" dxfId="35" priority="39">
      <formula>IF(AND(AL144&gt;=0, RIGHT(TEXT(AL144,"0.#"),1)&lt;&gt;"."),TRUE,FALSE)</formula>
    </cfRule>
    <cfRule type="expression" dxfId="34" priority="40">
      <formula>IF(AND(AL144&gt;=0, RIGHT(TEXT(AL144,"0.#"),1)="."),TRUE,FALSE)</formula>
    </cfRule>
    <cfRule type="expression" dxfId="33" priority="41">
      <formula>IF(AND(AL144&lt;0, RIGHT(TEXT(AL144,"0.#"),1)&lt;&gt;"."),TRUE,FALSE)</formula>
    </cfRule>
    <cfRule type="expression" dxfId="32" priority="42">
      <formula>IF(AND(AL144&lt;0, RIGHT(TEXT(AL144,"0.#"),1)="."),TRUE,FALSE)</formula>
    </cfRule>
  </conditionalFormatting>
  <conditionalFormatting sqref="Y144">
    <cfRule type="expression" dxfId="31" priority="37">
      <formula>IF(RIGHT(TEXT(Y144,"0.#"),1)=".",FALSE,TRUE)</formula>
    </cfRule>
    <cfRule type="expression" dxfId="30" priority="38">
      <formula>IF(RIGHT(TEXT(Y144,"0.#"),1)=".",TRUE,FALSE)</formula>
    </cfRule>
  </conditionalFormatting>
  <conditionalFormatting sqref="Y148">
    <cfRule type="expression" dxfId="29" priority="31">
      <formula>IF(RIGHT(TEXT(Y148,"0.#"),1)=".",FALSE,TRUE)</formula>
    </cfRule>
    <cfRule type="expression" dxfId="28" priority="32">
      <formula>IF(RIGHT(TEXT(Y148,"0.#"),1)=".",TRUE,FALSE)</formula>
    </cfRule>
  </conditionalFormatting>
  <conditionalFormatting sqref="AL148:AO148">
    <cfRule type="expression" dxfId="27" priority="33">
      <formula>IF(AND(AL148&gt;=0, RIGHT(TEXT(AL148,"0.#"),1)&lt;&gt;"."),TRUE,FALSE)</formula>
    </cfRule>
    <cfRule type="expression" dxfId="26" priority="34">
      <formula>IF(AND(AL148&gt;=0, RIGHT(TEXT(AL148,"0.#"),1)="."),TRUE,FALSE)</formula>
    </cfRule>
    <cfRule type="expression" dxfId="25" priority="35">
      <formula>IF(AND(AL148&lt;0, RIGHT(TEXT(AL148,"0.#"),1)&lt;&gt;"."),TRUE,FALSE)</formula>
    </cfRule>
    <cfRule type="expression" dxfId="24" priority="36">
      <formula>IF(AND(AL148&lt;0, RIGHT(TEXT(AL148,"0.#"),1)="."),TRUE,FALSE)</formula>
    </cfRule>
  </conditionalFormatting>
  <conditionalFormatting sqref="Y152">
    <cfRule type="expression" dxfId="23" priority="29">
      <formula>IF(RIGHT(TEXT(Y152,"0.#"),1)=".",FALSE,TRUE)</formula>
    </cfRule>
    <cfRule type="expression" dxfId="22" priority="30">
      <formula>IF(RIGHT(TEXT(Y152,"0.#"),1)=".",TRUE,FALSE)</formula>
    </cfRule>
  </conditionalFormatting>
  <conditionalFormatting sqref="AL152:AO152">
    <cfRule type="expression" dxfId="21" priority="25">
      <formula>IF(AND(AL152&gt;=0, RIGHT(TEXT(AL152,"0.#"),1)&lt;&gt;"."),TRUE,FALSE)</formula>
    </cfRule>
    <cfRule type="expression" dxfId="20" priority="26">
      <formula>IF(AND(AL152&gt;=0, RIGHT(TEXT(AL152,"0.#"),1)="."),TRUE,FALSE)</formula>
    </cfRule>
    <cfRule type="expression" dxfId="19" priority="27">
      <formula>IF(AND(AL152&lt;0, RIGHT(TEXT(AL152,"0.#"),1)&lt;&gt;"."),TRUE,FALSE)</formula>
    </cfRule>
    <cfRule type="expression" dxfId="18" priority="28">
      <formula>IF(AND(AL152&lt;0, RIGHT(TEXT(AL152,"0.#"),1)="."),TRUE,FALSE)</formula>
    </cfRule>
  </conditionalFormatting>
  <conditionalFormatting sqref="Y156">
    <cfRule type="expression" dxfId="17" priority="19">
      <formula>IF(RIGHT(TEXT(Y156,"0.#"),1)=".",FALSE,TRUE)</formula>
    </cfRule>
    <cfRule type="expression" dxfId="16" priority="20">
      <formula>IF(RIGHT(TEXT(Y156,"0.#"),1)=".",TRUE,FALSE)</formula>
    </cfRule>
  </conditionalFormatting>
  <conditionalFormatting sqref="AL156:AO156">
    <cfRule type="expression" dxfId="15" priority="21">
      <formula>IF(AND(AL156&gt;=0, RIGHT(TEXT(AL156,"0.#"),1)&lt;&gt;"."),TRUE,FALSE)</formula>
    </cfRule>
    <cfRule type="expression" dxfId="14" priority="22">
      <formula>IF(AND(AL156&gt;=0, RIGHT(TEXT(AL156,"0.#"),1)="."),TRUE,FALSE)</formula>
    </cfRule>
    <cfRule type="expression" dxfId="13" priority="23">
      <formula>IF(AND(AL156&lt;0, RIGHT(TEXT(AL156,"0.#"),1)&lt;&gt;"."),TRUE,FALSE)</formula>
    </cfRule>
    <cfRule type="expression" dxfId="12" priority="24">
      <formula>IF(AND(AL156&lt;0, RIGHT(TEXT(AL156,"0.#"),1)="."),TRUE,FALSE)</formula>
    </cfRule>
  </conditionalFormatting>
  <conditionalFormatting sqref="AL157:AO157">
    <cfRule type="expression" dxfId="11" priority="15">
      <formula>IF(AND(AL157&gt;=0, RIGHT(TEXT(AL157,"0.#"),1)&lt;&gt;"."),TRUE,FALSE)</formula>
    </cfRule>
    <cfRule type="expression" dxfId="10" priority="16">
      <formula>IF(AND(AL157&gt;=0, RIGHT(TEXT(AL157,"0.#"),1)="."),TRUE,FALSE)</formula>
    </cfRule>
    <cfRule type="expression" dxfId="9" priority="17">
      <formula>IF(AND(AL157&lt;0, RIGHT(TEXT(AL157,"0.#"),1)&lt;&gt;"."),TRUE,FALSE)</formula>
    </cfRule>
    <cfRule type="expression" dxfId="8" priority="18">
      <formula>IF(AND(AL157&lt;0, RIGHT(TEXT(AL157,"0.#"),1)="."),TRUE,FALSE)</formula>
    </cfRule>
  </conditionalFormatting>
  <conditionalFormatting sqref="AL158:AO165">
    <cfRule type="expression" dxfId="7" priority="11">
      <formula>IF(AND(AL158&gt;=0, RIGHT(TEXT(AL158,"0.#"),1)&lt;&gt;"."),TRUE,FALSE)</formula>
    </cfRule>
    <cfRule type="expression" dxfId="6" priority="12">
      <formula>IF(AND(AL158&gt;=0, RIGHT(TEXT(AL158,"0.#"),1)="."),TRUE,FALSE)</formula>
    </cfRule>
    <cfRule type="expression" dxfId="5" priority="13">
      <formula>IF(AND(AL158&lt;0, RIGHT(TEXT(AL158,"0.#"),1)&lt;&gt;"."),TRUE,FALSE)</formula>
    </cfRule>
    <cfRule type="expression" dxfId="4" priority="14">
      <formula>IF(AND(AL158&lt;0, RIGHT(TEXT(AL158,"0.#"),1)="."),TRUE,FALSE)</formula>
    </cfRule>
  </conditionalFormatting>
  <conditionalFormatting sqref="Y157:Y165">
    <cfRule type="expression" dxfId="3" priority="3">
      <formula>IF(RIGHT(TEXT(Y157,"0.#"),1)=".",FALSE,TRUE)</formula>
    </cfRule>
    <cfRule type="expression" dxfId="2" priority="4">
      <formula>IF(RIGHT(TEXT(Y157,"0.#"),1)=".",TRUE,FALSE)</formula>
    </cfRule>
  </conditionalFormatting>
  <conditionalFormatting sqref="Y137">
    <cfRule type="expression" dxfId="1" priority="1">
      <formula>IF(RIGHT(TEXT(Y137,"0.#"),1)=".",FALSE,TRUE)</formula>
    </cfRule>
    <cfRule type="expression" dxfId="0" priority="2">
      <formula>IF(RIGHT(TEXT(Y137,"0.#"),1)=".",TRUE,FALSE)</formula>
    </cfRule>
  </conditionalFormatting>
  <dataValidations count="15">
    <dataValidation type="whole" allowBlank="1" showInputMessage="1" showErrorMessage="1" sqref="O96:P97 AX96:AX98 AA96:AB97 AM96:AN97">
      <formula1>0</formula1>
      <formula2>99</formula2>
    </dataValidation>
    <dataValidation type="whole" allowBlank="1" showInputMessage="1" showErrorMessage="1" sqref="AJ96:AK97 X96:Y97 AJ98 L96:L98 M96:M97 X98 AU96:AV9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2:E82">
      <formula1>T行政事業レビュー推進チームの所見</formula1>
    </dataValidation>
    <dataValidation type="custom" imeMode="disabled" allowBlank="1" showInputMessage="1" showErrorMessage="1" sqref="AH144:AK144 AH148:AK148 AH152:AK152 AH156:AK165">
      <formula1>OR(AND(MOD(IF(ISNUMBER(AH144), AH144, 0.5),1)=0, 0&lt;=AH144), AH144="-")</formula1>
    </dataValidation>
    <dataValidation type="whole" imeMode="disabled" allowBlank="1" showInputMessage="1" showErrorMessage="1" sqref="AW2:AX2">
      <formula1>0</formula1>
      <formula2>99</formula2>
    </dataValidation>
    <dataValidation type="list" allowBlank="1" showInputMessage="1" showErrorMessage="1" sqref="A84:E84">
      <formula1>T所見を踏まえた改善点</formula1>
    </dataValidation>
    <dataValidation type="list" allowBlank="1" showInputMessage="1" showErrorMessage="1" error="プルダウンリストから選択してください。" sqref="AD63:AF64">
      <formula1>"有,無"</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31:AB133 AU131:AX133 Y137:AB138 AU137:AX138 Y144:AB144 AL144:AO144 Y148:AB148 AL148:AO148 Y152:AB152 AL152:AO152 Y156:AB165 AL156:AO165 AQ34:AR34 AU34:AX34 AE35:AX37 AE28:AX29 AE31:AX31 AQ41:AR41 AU41:AX41 AE42:AX44 AQ48:AR48 AU48:AX48 AE49:AX51 P23:AC25">
      <formula1>OR(ISNUMBER(P13), P13="-")</formula1>
    </dataValidation>
    <dataValidation type="list" allowBlank="1" showInputMessage="1" showErrorMessage="1" sqref="Q98:R98 AC98:AD98 AO98:AP98">
      <formula1>#REF!</formula1>
    </dataValidation>
    <dataValidation type="custom" allowBlank="1" showInputMessage="1" showErrorMessage="1" errorTitle="法人番号チェック" error="法人番号は13桁の数字で入力してください。" sqref="J156:O165 J152:O152 J148:O148 J144:O144">
      <formula1>OR(J144="-",AND(LEN(J144)=13,IFERROR(SEARCH("-",J144),"")="",IFERROR(SEARCH(".",J144),"")="",ISNUMBER(J144)))</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9" max="50" man="1"/>
    <brk id="78" max="50" man="1"/>
    <brk id="98" max="50" man="1"/>
    <brk id="128"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U97:V97 I97:J97 AG97:AH97 AR97:AS97</xm:sqref>
        </x14:dataValidation>
        <x14:dataValidation type="list" allowBlank="1" showInputMessage="1" showErrorMessage="1">
          <x14:formula1>
            <xm:f>入力規則等!$U$40:$U$42</xm:f>
          </x14:formula1>
          <xm:sqref>AG96:AH96 U96:V96 I96:J96 AR96:AS96</xm:sqref>
        </x14:dataValidation>
        <x14:dataValidation type="list" allowBlank="1" showInputMessage="1" showErrorMessage="1">
          <x14:formula1>
            <xm:f>入力規則等!$AG$2:$AG$13</xm:f>
          </x14:formula1>
          <xm:sqref>AC144:AG144 AC148:AG148 AC152:AG152 AC156:AG165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AO96:AP97 Q96:S97 AC96:AE97 E96:G97</xm:sqref>
        </x14:dataValidation>
        <x14:dataValidation type="list" allowBlank="1" showInputMessage="1" showErrorMessage="1">
          <x14:formula1>
            <xm:f>入力規則等!$U$48</xm:f>
          </x14:formula1>
          <xm:sqref>E98:F98</xm:sqref>
        </x14:dataValidation>
        <x14:dataValidation type="list" allowBlank="1" showInputMessage="1" showErrorMessage="1">
          <x14:formula1>
            <xm:f>入力規則等!$U$13:$U$35</xm:f>
          </x14:formula1>
          <xm:sqref>AJ2:AM2 AE98:AG98 G98:I98 AQ98:AS98 S98:U98</xm:sqref>
        </x14:dataValidation>
        <x14:dataValidation type="list" allowBlank="1" showInputMessage="1" showErrorMessage="1">
          <x14:formula1>
            <xm:f>入力規則等!$U$56:$U$58</xm:f>
          </x14:formula1>
          <xm:sqref>J98:K98 AT98:AU98 AH98:AI98 V98:W98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40" t="s">
        <v>169</v>
      </c>
      <c r="AI1" s="40" t="s">
        <v>171</v>
      </c>
      <c r="AK1" s="40" t="s">
        <v>175</v>
      </c>
      <c r="AM1" s="55"/>
      <c r="AN1" s="55"/>
      <c r="AP1" s="26" t="s">
        <v>212</v>
      </c>
    </row>
    <row r="2" spans="1:42" ht="13.5" customHeight="1" x14ac:dyDescent="0.2">
      <c r="A2" s="14" t="s">
        <v>77</v>
      </c>
      <c r="B2" s="15"/>
      <c r="C2" s="13" t="str">
        <f>IF(B2="","",A2)</f>
        <v/>
      </c>
      <c r="D2" s="13" t="str">
        <f>IF(C2="","",IF(D1&lt;&gt;"",CONCATENATE(D1,"、",C2),C2))</f>
        <v/>
      </c>
      <c r="F2" s="12" t="s">
        <v>64</v>
      </c>
      <c r="G2" s="17" t="s">
        <v>595</v>
      </c>
      <c r="H2" s="13" t="str">
        <f>IF(G2="","",F2)</f>
        <v>一般会計</v>
      </c>
      <c r="I2" s="13" t="str">
        <f>IF(H2="","",IF(I1&lt;&gt;"",CONCATENATE(I1,"、",H2),H2))</f>
        <v>一般会計</v>
      </c>
      <c r="K2" s="14" t="s">
        <v>94</v>
      </c>
      <c r="L2" s="15"/>
      <c r="M2" s="13" t="str">
        <f>IF(L2="","",K2)</f>
        <v/>
      </c>
      <c r="N2" s="13" t="str">
        <f>IF(M2="","",IF(N1&lt;&gt;"",CONCATENATE(N1,"、",M2),M2))</f>
        <v/>
      </c>
      <c r="O2" s="13"/>
      <c r="P2" s="12" t="s">
        <v>66</v>
      </c>
      <c r="Q2" s="17" t="s">
        <v>595</v>
      </c>
      <c r="R2" s="13" t="str">
        <f>IF(Q2="","",P2)</f>
        <v>直接実施</v>
      </c>
      <c r="S2" s="13" t="str">
        <f>IF(R2="","",IF(S1&lt;&gt;"",CONCATENATE(S1,"、",R2),R2))</f>
        <v>直接実施</v>
      </c>
      <c r="T2" s="13"/>
      <c r="U2" s="69">
        <v>21</v>
      </c>
      <c r="W2" s="30" t="s">
        <v>161</v>
      </c>
      <c r="Y2" s="30" t="s">
        <v>60</v>
      </c>
      <c r="Z2" s="30" t="s">
        <v>60</v>
      </c>
      <c r="AA2" s="62" t="s">
        <v>254</v>
      </c>
      <c r="AB2" s="62" t="s">
        <v>479</v>
      </c>
      <c r="AC2" s="63" t="s">
        <v>126</v>
      </c>
      <c r="AD2" s="26"/>
      <c r="AE2" s="32" t="s">
        <v>157</v>
      </c>
      <c r="AF2" s="28"/>
      <c r="AG2" s="41" t="s">
        <v>221</v>
      </c>
      <c r="AI2" s="40" t="s">
        <v>251</v>
      </c>
      <c r="AK2" s="40" t="s">
        <v>176</v>
      </c>
      <c r="AM2" s="55"/>
      <c r="AN2" s="55"/>
      <c r="AP2" s="41" t="s">
        <v>221</v>
      </c>
    </row>
    <row r="3" spans="1:42" ht="13.5" customHeight="1" x14ac:dyDescent="0.2">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直接実施</v>
      </c>
      <c r="T3" s="13"/>
      <c r="U3" s="30" t="s">
        <v>510</v>
      </c>
      <c r="W3" s="30" t="s">
        <v>136</v>
      </c>
      <c r="Y3" s="30" t="s">
        <v>61</v>
      </c>
      <c r="Z3" s="30" t="s">
        <v>386</v>
      </c>
      <c r="AA3" s="62" t="s">
        <v>352</v>
      </c>
      <c r="AB3" s="62" t="s">
        <v>480</v>
      </c>
      <c r="AC3" s="63" t="s">
        <v>127</v>
      </c>
      <c r="AD3" s="26"/>
      <c r="AE3" s="32" t="s">
        <v>158</v>
      </c>
      <c r="AF3" s="28"/>
      <c r="AG3" s="41" t="s">
        <v>222</v>
      </c>
      <c r="AI3" s="40" t="s">
        <v>170</v>
      </c>
      <c r="AK3" s="40" t="str">
        <f>CHAR(CODE(AK2)+1)</f>
        <v>B</v>
      </c>
      <c r="AM3" s="55"/>
      <c r="AN3" s="55"/>
      <c r="AP3" s="41" t="s">
        <v>222</v>
      </c>
    </row>
    <row r="4" spans="1:42" ht="13.5" customHeight="1" x14ac:dyDescent="0.2">
      <c r="A4" s="14" t="s">
        <v>79</v>
      </c>
      <c r="B4" s="15" t="s">
        <v>595</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595</v>
      </c>
      <c r="R4" s="13" t="str">
        <f t="shared" si="3"/>
        <v>補助</v>
      </c>
      <c r="S4" s="13" t="str">
        <f t="shared" si="4"/>
        <v>直接実施、補助</v>
      </c>
      <c r="T4" s="13"/>
      <c r="U4" s="30" t="s">
        <v>560</v>
      </c>
      <c r="W4" s="30" t="s">
        <v>137</v>
      </c>
      <c r="Y4" s="30" t="s">
        <v>259</v>
      </c>
      <c r="Z4" s="30" t="s">
        <v>387</v>
      </c>
      <c r="AA4" s="62" t="s">
        <v>353</v>
      </c>
      <c r="AB4" s="62" t="s">
        <v>481</v>
      </c>
      <c r="AC4" s="62" t="s">
        <v>128</v>
      </c>
      <c r="AD4" s="26"/>
      <c r="AE4" s="32" t="s">
        <v>159</v>
      </c>
      <c r="AF4" s="28"/>
      <c r="AG4" s="41" t="s">
        <v>223</v>
      </c>
      <c r="AI4" s="40" t="s">
        <v>172</v>
      </c>
      <c r="AK4" s="40" t="str">
        <f t="shared" ref="AK4:AK49" si="7">CHAR(CODE(AK3)+1)</f>
        <v>C</v>
      </c>
      <c r="AM4" s="55"/>
      <c r="AN4" s="55"/>
      <c r="AP4" s="41" t="s">
        <v>223</v>
      </c>
    </row>
    <row r="5" spans="1:42" ht="13.5" customHeight="1" x14ac:dyDescent="0.2">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直接実施、補助</v>
      </c>
      <c r="T5" s="13"/>
      <c r="W5" s="30" t="s">
        <v>534</v>
      </c>
      <c r="Y5" s="30" t="s">
        <v>260</v>
      </c>
      <c r="Z5" s="30" t="s">
        <v>388</v>
      </c>
      <c r="AA5" s="62" t="s">
        <v>354</v>
      </c>
      <c r="AB5" s="62" t="s">
        <v>482</v>
      </c>
      <c r="AC5" s="62" t="s">
        <v>160</v>
      </c>
      <c r="AD5" s="29"/>
      <c r="AE5" s="32" t="s">
        <v>233</v>
      </c>
      <c r="AF5" s="28"/>
      <c r="AG5" s="41" t="s">
        <v>224</v>
      </c>
      <c r="AI5" s="40" t="s">
        <v>257</v>
      </c>
      <c r="AK5" s="40" t="str">
        <f t="shared" si="7"/>
        <v>D</v>
      </c>
      <c r="AP5" s="41" t="s">
        <v>224</v>
      </c>
    </row>
    <row r="6" spans="1:42" ht="13.5" customHeight="1" x14ac:dyDescent="0.2">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595</v>
      </c>
      <c r="M6" s="13" t="str">
        <f t="shared" si="2"/>
        <v>公共事業</v>
      </c>
      <c r="N6" s="13" t="str">
        <f t="shared" si="6"/>
        <v>公共事業</v>
      </c>
      <c r="O6" s="13"/>
      <c r="P6" s="12" t="s">
        <v>70</v>
      </c>
      <c r="Q6" s="17"/>
      <c r="R6" s="13" t="str">
        <f t="shared" si="3"/>
        <v/>
      </c>
      <c r="S6" s="13" t="str">
        <f t="shared" si="4"/>
        <v>直接実施、補助</v>
      </c>
      <c r="T6" s="13"/>
      <c r="U6" s="30" t="s">
        <v>235</v>
      </c>
      <c r="W6" s="30" t="s">
        <v>536</v>
      </c>
      <c r="Y6" s="30" t="s">
        <v>261</v>
      </c>
      <c r="Z6" s="30" t="s">
        <v>389</v>
      </c>
      <c r="AA6" s="62" t="s">
        <v>355</v>
      </c>
      <c r="AB6" s="62" t="s">
        <v>483</v>
      </c>
      <c r="AC6" s="62" t="s">
        <v>129</v>
      </c>
      <c r="AD6" s="29"/>
      <c r="AE6" s="32" t="s">
        <v>231</v>
      </c>
      <c r="AF6" s="28"/>
      <c r="AG6" s="41" t="s">
        <v>225</v>
      </c>
      <c r="AI6" s="40" t="s">
        <v>258</v>
      </c>
      <c r="AK6" s="40" t="str">
        <f>CHAR(CODE(AK5)+1)</f>
        <v>E</v>
      </c>
      <c r="AP6" s="41" t="s">
        <v>225</v>
      </c>
    </row>
    <row r="7" spans="1:42" ht="13.5" customHeight="1" x14ac:dyDescent="0.2">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直接実施、補助</v>
      </c>
      <c r="T7" s="13"/>
      <c r="U7" s="30"/>
      <c r="W7" s="30" t="s">
        <v>138</v>
      </c>
      <c r="Y7" s="30" t="s">
        <v>262</v>
      </c>
      <c r="Z7" s="30" t="s">
        <v>390</v>
      </c>
      <c r="AA7" s="62" t="s">
        <v>356</v>
      </c>
      <c r="AB7" s="62" t="s">
        <v>484</v>
      </c>
      <c r="AC7" s="29"/>
      <c r="AD7" s="29"/>
      <c r="AE7" s="30" t="s">
        <v>129</v>
      </c>
      <c r="AF7" s="28"/>
      <c r="AG7" s="41" t="s">
        <v>226</v>
      </c>
      <c r="AH7" s="58"/>
      <c r="AI7" s="41" t="s">
        <v>247</v>
      </c>
      <c r="AK7" s="40" t="str">
        <f>CHAR(CODE(AK6)+1)</f>
        <v>F</v>
      </c>
      <c r="AP7" s="41" t="s">
        <v>226</v>
      </c>
    </row>
    <row r="8" spans="1:42" ht="13.5" customHeight="1" x14ac:dyDescent="0.2">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直接実施、補助</v>
      </c>
      <c r="T8" s="13"/>
      <c r="U8" s="30" t="s">
        <v>255</v>
      </c>
      <c r="W8" s="30" t="s">
        <v>139</v>
      </c>
      <c r="Y8" s="30" t="s">
        <v>263</v>
      </c>
      <c r="Z8" s="30" t="s">
        <v>391</v>
      </c>
      <c r="AA8" s="62" t="s">
        <v>357</v>
      </c>
      <c r="AB8" s="62" t="s">
        <v>485</v>
      </c>
      <c r="AC8" s="29"/>
      <c r="AD8" s="29"/>
      <c r="AE8" s="29"/>
      <c r="AF8" s="28"/>
      <c r="AG8" s="41" t="s">
        <v>227</v>
      </c>
      <c r="AI8" s="40" t="s">
        <v>248</v>
      </c>
      <c r="AK8" s="40" t="str">
        <f t="shared" si="7"/>
        <v>G</v>
      </c>
      <c r="AP8" s="41" t="s">
        <v>227</v>
      </c>
    </row>
    <row r="9" spans="1:42" ht="13.5" customHeight="1" x14ac:dyDescent="0.2">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公共事業</v>
      </c>
      <c r="O9" s="13"/>
      <c r="P9" s="13"/>
      <c r="Q9" s="19"/>
      <c r="T9" s="13"/>
      <c r="U9" s="30" t="s">
        <v>256</v>
      </c>
      <c r="W9" s="30" t="s">
        <v>140</v>
      </c>
      <c r="Y9" s="30" t="s">
        <v>264</v>
      </c>
      <c r="Z9" s="30" t="s">
        <v>392</v>
      </c>
      <c r="AA9" s="62" t="s">
        <v>358</v>
      </c>
      <c r="AB9" s="62" t="s">
        <v>486</v>
      </c>
      <c r="AC9" s="29"/>
      <c r="AD9" s="29"/>
      <c r="AE9" s="29"/>
      <c r="AF9" s="28"/>
      <c r="AG9" s="41" t="s">
        <v>228</v>
      </c>
      <c r="AI9" s="54"/>
      <c r="AK9" s="40" t="str">
        <f t="shared" si="7"/>
        <v>H</v>
      </c>
      <c r="AP9" s="41" t="s">
        <v>228</v>
      </c>
    </row>
    <row r="10" spans="1:42" ht="13.5" customHeight="1" x14ac:dyDescent="0.2">
      <c r="A10" s="14" t="s">
        <v>202</v>
      </c>
      <c r="B10" s="15"/>
      <c r="C10" s="13" t="str">
        <f t="shared" si="0"/>
        <v/>
      </c>
      <c r="D10" s="13" t="str">
        <f t="shared" si="8"/>
        <v>沖縄振興</v>
      </c>
      <c r="F10" s="18" t="s">
        <v>108</v>
      </c>
      <c r="G10" s="17"/>
      <c r="H10" s="13" t="str">
        <f t="shared" si="1"/>
        <v/>
      </c>
      <c r="I10" s="13" t="str">
        <f t="shared" si="5"/>
        <v>一般会計</v>
      </c>
      <c r="K10" s="14" t="s">
        <v>203</v>
      </c>
      <c r="L10" s="15"/>
      <c r="M10" s="13" t="str">
        <f t="shared" si="2"/>
        <v/>
      </c>
      <c r="N10" s="13" t="str">
        <f t="shared" si="6"/>
        <v>公共事業</v>
      </c>
      <c r="O10" s="13"/>
      <c r="P10" s="13" t="str">
        <f>S8</f>
        <v>直接実施、補助</v>
      </c>
      <c r="Q10" s="19"/>
      <c r="T10" s="13"/>
      <c r="W10" s="30" t="s">
        <v>141</v>
      </c>
      <c r="Y10" s="30" t="s">
        <v>265</v>
      </c>
      <c r="Z10" s="30" t="s">
        <v>393</v>
      </c>
      <c r="AA10" s="62" t="s">
        <v>359</v>
      </c>
      <c r="AB10" s="62" t="s">
        <v>487</v>
      </c>
      <c r="AC10" s="29"/>
      <c r="AD10" s="29"/>
      <c r="AE10" s="29"/>
      <c r="AF10" s="28"/>
      <c r="AG10" s="41" t="s">
        <v>215</v>
      </c>
      <c r="AK10" s="40" t="str">
        <f t="shared" si="7"/>
        <v>I</v>
      </c>
      <c r="AP10" s="40" t="s">
        <v>213</v>
      </c>
    </row>
    <row r="11" spans="1:42" ht="13.5" customHeight="1" x14ac:dyDescent="0.2">
      <c r="A11" s="14" t="s">
        <v>85</v>
      </c>
      <c r="B11" s="15"/>
      <c r="C11" s="13" t="str">
        <f t="shared" si="0"/>
        <v/>
      </c>
      <c r="D11" s="13" t="str">
        <f t="shared" si="8"/>
        <v>沖縄振興</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557</v>
      </c>
      <c r="Y11" s="30" t="s">
        <v>266</v>
      </c>
      <c r="Z11" s="30" t="s">
        <v>394</v>
      </c>
      <c r="AA11" s="62" t="s">
        <v>360</v>
      </c>
      <c r="AB11" s="62" t="s">
        <v>488</v>
      </c>
      <c r="AC11" s="29"/>
      <c r="AD11" s="29"/>
      <c r="AE11" s="29"/>
      <c r="AF11" s="28"/>
      <c r="AG11" s="40" t="s">
        <v>218</v>
      </c>
      <c r="AK11" s="40" t="str">
        <f t="shared" si="7"/>
        <v>J</v>
      </c>
    </row>
    <row r="12" spans="1:42" ht="13.5" customHeight="1" x14ac:dyDescent="0.2">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62" t="s">
        <v>361</v>
      </c>
      <c r="AB12" s="62" t="s">
        <v>489</v>
      </c>
      <c r="AC12" s="29"/>
      <c r="AD12" s="29"/>
      <c r="AE12" s="29"/>
      <c r="AF12" s="28"/>
      <c r="AG12" s="40" t="s">
        <v>216</v>
      </c>
      <c r="AK12" s="40" t="str">
        <f t="shared" si="7"/>
        <v>K</v>
      </c>
    </row>
    <row r="13" spans="1:42" ht="13.5" customHeight="1" x14ac:dyDescent="0.2">
      <c r="A13" s="14" t="s">
        <v>87</v>
      </c>
      <c r="B13" s="15"/>
      <c r="C13" s="13" t="str">
        <f t="shared" si="9"/>
        <v/>
      </c>
      <c r="D13" s="13" t="str">
        <f t="shared" si="8"/>
        <v>沖縄振興</v>
      </c>
      <c r="F13" s="18" t="s">
        <v>111</v>
      </c>
      <c r="G13" s="17"/>
      <c r="H13" s="13" t="str">
        <f t="shared" si="1"/>
        <v/>
      </c>
      <c r="I13" s="13" t="str">
        <f t="shared" si="5"/>
        <v>一般会計</v>
      </c>
      <c r="K13" s="13" t="str">
        <f>N11</f>
        <v>公共事業</v>
      </c>
      <c r="L13" s="13"/>
      <c r="O13" s="13"/>
      <c r="P13" s="13"/>
      <c r="Q13" s="19"/>
      <c r="T13" s="13"/>
      <c r="U13" s="30" t="s">
        <v>161</v>
      </c>
      <c r="W13" s="30" t="s">
        <v>143</v>
      </c>
      <c r="Y13" s="30" t="s">
        <v>268</v>
      </c>
      <c r="Z13" s="30" t="s">
        <v>396</v>
      </c>
      <c r="AA13" s="62" t="s">
        <v>362</v>
      </c>
      <c r="AB13" s="62" t="s">
        <v>490</v>
      </c>
      <c r="AC13" s="29"/>
      <c r="AD13" s="29"/>
      <c r="AE13" s="29"/>
      <c r="AF13" s="28"/>
      <c r="AG13" s="40" t="s">
        <v>217</v>
      </c>
      <c r="AK13" s="40" t="str">
        <f t="shared" si="7"/>
        <v>L</v>
      </c>
    </row>
    <row r="14" spans="1:42" ht="13.5" customHeight="1" x14ac:dyDescent="0.2">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62" t="s">
        <v>363</v>
      </c>
      <c r="AB14" s="62" t="s">
        <v>491</v>
      </c>
      <c r="AC14" s="29"/>
      <c r="AD14" s="29"/>
      <c r="AE14" s="29"/>
      <c r="AF14" s="28"/>
      <c r="AG14" s="54"/>
      <c r="AK14" s="40" t="str">
        <f t="shared" si="7"/>
        <v>M</v>
      </c>
    </row>
    <row r="15" spans="1:42" ht="13.5" customHeight="1" x14ac:dyDescent="0.2">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62" t="s">
        <v>364</v>
      </c>
      <c r="AB15" s="62" t="s">
        <v>492</v>
      </c>
      <c r="AC15" s="29"/>
      <c r="AD15" s="29"/>
      <c r="AE15" s="29"/>
      <c r="AF15" s="28"/>
      <c r="AG15" s="55"/>
      <c r="AK15" s="40" t="str">
        <f t="shared" si="7"/>
        <v>N</v>
      </c>
    </row>
    <row r="16" spans="1:42" ht="13.5" customHeight="1" x14ac:dyDescent="0.2">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62" t="s">
        <v>365</v>
      </c>
      <c r="AB16" s="62" t="s">
        <v>493</v>
      </c>
      <c r="AC16" s="29"/>
      <c r="AD16" s="29"/>
      <c r="AE16" s="29"/>
      <c r="AF16" s="28"/>
      <c r="AG16" s="55"/>
      <c r="AK16" s="40" t="str">
        <f t="shared" si="7"/>
        <v>O</v>
      </c>
    </row>
    <row r="17" spans="1:37" ht="13.5" customHeight="1" x14ac:dyDescent="0.2">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62" t="s">
        <v>366</v>
      </c>
      <c r="AB17" s="62" t="s">
        <v>494</v>
      </c>
      <c r="AC17" s="29"/>
      <c r="AD17" s="29"/>
      <c r="AE17" s="29"/>
      <c r="AF17" s="28"/>
      <c r="AG17" s="55"/>
      <c r="AK17" s="40" t="str">
        <f t="shared" si="7"/>
        <v>P</v>
      </c>
    </row>
    <row r="18" spans="1:37" ht="13.5" customHeight="1" x14ac:dyDescent="0.2">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62" t="s">
        <v>367</v>
      </c>
      <c r="AB18" s="62" t="s">
        <v>495</v>
      </c>
      <c r="AC18" s="29"/>
      <c r="AD18" s="29"/>
      <c r="AE18" s="29"/>
      <c r="AF18" s="28"/>
      <c r="AK18" s="40" t="str">
        <f t="shared" si="7"/>
        <v>Q</v>
      </c>
    </row>
    <row r="19" spans="1:37" ht="13.5" customHeight="1" x14ac:dyDescent="0.2">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62" t="s">
        <v>368</v>
      </c>
      <c r="AB19" s="62" t="s">
        <v>496</v>
      </c>
      <c r="AC19" s="29"/>
      <c r="AD19" s="29"/>
      <c r="AE19" s="29"/>
      <c r="AF19" s="28"/>
      <c r="AK19" s="40" t="str">
        <f t="shared" si="7"/>
        <v>R</v>
      </c>
    </row>
    <row r="20" spans="1:37" ht="13.5" customHeight="1" x14ac:dyDescent="0.2">
      <c r="A20" s="14" t="s">
        <v>195</v>
      </c>
      <c r="B20" s="15"/>
      <c r="C20" s="13" t="str">
        <f t="shared" si="9"/>
        <v/>
      </c>
      <c r="D20" s="13" t="str">
        <f t="shared" si="8"/>
        <v>沖縄振興</v>
      </c>
      <c r="F20" s="18" t="s">
        <v>193</v>
      </c>
      <c r="G20" s="17"/>
      <c r="H20" s="13" t="str">
        <f t="shared" si="1"/>
        <v/>
      </c>
      <c r="I20" s="13" t="str">
        <f t="shared" si="5"/>
        <v>一般会計</v>
      </c>
      <c r="K20" s="13"/>
      <c r="L20" s="13"/>
      <c r="O20" s="13"/>
      <c r="P20" s="13"/>
      <c r="Q20" s="19"/>
      <c r="T20" s="13"/>
      <c r="U20" s="30" t="s">
        <v>517</v>
      </c>
      <c r="W20" s="30" t="s">
        <v>150</v>
      </c>
      <c r="Y20" s="30" t="s">
        <v>275</v>
      </c>
      <c r="Z20" s="30" t="s">
        <v>403</v>
      </c>
      <c r="AA20" s="62" t="s">
        <v>369</v>
      </c>
      <c r="AB20" s="62" t="s">
        <v>497</v>
      </c>
      <c r="AC20" s="29"/>
      <c r="AD20" s="29"/>
      <c r="AE20" s="29"/>
      <c r="AF20" s="28"/>
      <c r="AK20" s="40" t="str">
        <f t="shared" si="7"/>
        <v>S</v>
      </c>
    </row>
    <row r="21" spans="1:37" ht="13.5" customHeight="1" x14ac:dyDescent="0.2">
      <c r="A21" s="14" t="s">
        <v>196</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62" t="s">
        <v>370</v>
      </c>
      <c r="AB21" s="62" t="s">
        <v>498</v>
      </c>
      <c r="AC21" s="29"/>
      <c r="AD21" s="29"/>
      <c r="AE21" s="29"/>
      <c r="AF21" s="28"/>
      <c r="AK21" s="40" t="str">
        <f t="shared" si="7"/>
        <v>T</v>
      </c>
    </row>
    <row r="22" spans="1:37" ht="13.5" customHeight="1" x14ac:dyDescent="0.2">
      <c r="A22" s="14" t="s">
        <v>197</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559</v>
      </c>
      <c r="W22" s="30" t="s">
        <v>152</v>
      </c>
      <c r="Y22" s="30" t="s">
        <v>277</v>
      </c>
      <c r="Z22" s="30" t="s">
        <v>405</v>
      </c>
      <c r="AA22" s="62" t="s">
        <v>371</v>
      </c>
      <c r="AB22" s="62" t="s">
        <v>499</v>
      </c>
      <c r="AC22" s="29"/>
      <c r="AD22" s="29"/>
      <c r="AE22" s="29"/>
      <c r="AF22" s="28"/>
      <c r="AK22" s="40" t="str">
        <f t="shared" si="7"/>
        <v>U</v>
      </c>
    </row>
    <row r="23" spans="1:37" ht="13.5" customHeight="1" x14ac:dyDescent="0.2">
      <c r="A23" s="61" t="s">
        <v>249</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62" t="s">
        <v>372</v>
      </c>
      <c r="AB23" s="62" t="s">
        <v>500</v>
      </c>
      <c r="AC23" s="29"/>
      <c r="AD23" s="29"/>
      <c r="AE23" s="29"/>
      <c r="AF23" s="28"/>
      <c r="AK23" s="40" t="str">
        <f t="shared" si="7"/>
        <v>V</v>
      </c>
    </row>
    <row r="24" spans="1:37" ht="13.5" customHeight="1" x14ac:dyDescent="0.2">
      <c r="A24" s="71"/>
      <c r="B24" s="59"/>
      <c r="F24" s="18" t="s">
        <v>252</v>
      </c>
      <c r="G24" s="17"/>
      <c r="H24" s="13" t="str">
        <f t="shared" si="1"/>
        <v/>
      </c>
      <c r="I24" s="13" t="str">
        <f t="shared" si="5"/>
        <v>一般会計</v>
      </c>
      <c r="K24" s="13"/>
      <c r="L24" s="13"/>
      <c r="O24" s="13"/>
      <c r="P24" s="13"/>
      <c r="Q24" s="19"/>
      <c r="T24" s="13"/>
      <c r="U24" s="30" t="s">
        <v>520</v>
      </c>
      <c r="W24" s="30" t="s">
        <v>154</v>
      </c>
      <c r="Y24" s="30" t="s">
        <v>279</v>
      </c>
      <c r="Z24" s="30" t="s">
        <v>407</v>
      </c>
      <c r="AA24" s="62" t="s">
        <v>373</v>
      </c>
      <c r="AB24" s="62" t="s">
        <v>501</v>
      </c>
      <c r="AC24" s="29"/>
      <c r="AD24" s="29"/>
      <c r="AE24" s="29"/>
      <c r="AF24" s="28"/>
      <c r="AK24" s="40" t="str">
        <f>CHAR(CODE(AK23)+1)</f>
        <v>W</v>
      </c>
    </row>
    <row r="25" spans="1:37" ht="13.5" customHeight="1" x14ac:dyDescent="0.2">
      <c r="A25" s="60"/>
      <c r="B25" s="59"/>
      <c r="F25" s="18" t="s">
        <v>121</v>
      </c>
      <c r="G25" s="17"/>
      <c r="H25" s="13" t="str">
        <f t="shared" si="1"/>
        <v/>
      </c>
      <c r="I25" s="13" t="str">
        <f t="shared" si="5"/>
        <v>一般会計</v>
      </c>
      <c r="K25" s="13"/>
      <c r="L25" s="13"/>
      <c r="O25" s="13"/>
      <c r="P25" s="13"/>
      <c r="Q25" s="19"/>
      <c r="T25" s="13"/>
      <c r="U25" s="30" t="s">
        <v>521</v>
      </c>
      <c r="W25" s="53"/>
      <c r="Y25" s="30" t="s">
        <v>280</v>
      </c>
      <c r="Z25" s="30" t="s">
        <v>408</v>
      </c>
      <c r="AA25" s="62" t="s">
        <v>374</v>
      </c>
      <c r="AB25" s="62" t="s">
        <v>502</v>
      </c>
      <c r="AC25" s="29"/>
      <c r="AD25" s="29"/>
      <c r="AE25" s="29"/>
      <c r="AF25" s="28"/>
      <c r="AK25" s="40" t="str">
        <f t="shared" si="7"/>
        <v>X</v>
      </c>
    </row>
    <row r="26" spans="1:37" ht="13.5" customHeight="1" x14ac:dyDescent="0.2">
      <c r="A26" s="60"/>
      <c r="B26" s="59"/>
      <c r="F26" s="18" t="s">
        <v>122</v>
      </c>
      <c r="G26" s="17"/>
      <c r="H26" s="13" t="str">
        <f t="shared" si="1"/>
        <v/>
      </c>
      <c r="I26" s="13" t="str">
        <f t="shared" si="5"/>
        <v>一般会計</v>
      </c>
      <c r="K26" s="13"/>
      <c r="L26" s="13"/>
      <c r="O26" s="13"/>
      <c r="P26" s="13"/>
      <c r="Q26" s="19"/>
      <c r="T26" s="13"/>
      <c r="U26" s="30" t="s">
        <v>522</v>
      </c>
      <c r="Y26" s="30" t="s">
        <v>281</v>
      </c>
      <c r="Z26" s="30" t="s">
        <v>409</v>
      </c>
      <c r="AA26" s="62" t="s">
        <v>375</v>
      </c>
      <c r="AB26" s="62" t="s">
        <v>503</v>
      </c>
      <c r="AC26" s="29"/>
      <c r="AD26" s="29"/>
      <c r="AE26" s="29"/>
      <c r="AF26" s="28"/>
      <c r="AK26" s="40" t="str">
        <f t="shared" si="7"/>
        <v>Y</v>
      </c>
    </row>
    <row r="27" spans="1:37" ht="13.5" customHeight="1" x14ac:dyDescent="0.2">
      <c r="A27" s="13" t="str">
        <f>IF(D23="", "-", D23)</f>
        <v>沖縄振興</v>
      </c>
      <c r="B27" s="13"/>
      <c r="F27" s="18" t="s">
        <v>123</v>
      </c>
      <c r="G27" s="17"/>
      <c r="H27" s="13" t="str">
        <f t="shared" si="1"/>
        <v/>
      </c>
      <c r="I27" s="13" t="str">
        <f t="shared" si="5"/>
        <v>一般会計</v>
      </c>
      <c r="K27" s="13"/>
      <c r="L27" s="13"/>
      <c r="O27" s="13"/>
      <c r="P27" s="13"/>
      <c r="Q27" s="19"/>
      <c r="T27" s="13"/>
      <c r="U27" s="30" t="s">
        <v>523</v>
      </c>
      <c r="Y27" s="30" t="s">
        <v>282</v>
      </c>
      <c r="Z27" s="30" t="s">
        <v>410</v>
      </c>
      <c r="AA27" s="62" t="s">
        <v>376</v>
      </c>
      <c r="AB27" s="62" t="s">
        <v>504</v>
      </c>
      <c r="AC27" s="29"/>
      <c r="AD27" s="29"/>
      <c r="AE27" s="29"/>
      <c r="AF27" s="28"/>
      <c r="AK27" s="40" t="str">
        <f>CHAR(CODE(AK26)+1)</f>
        <v>Z</v>
      </c>
    </row>
    <row r="28" spans="1:37" ht="13.5" customHeight="1" x14ac:dyDescent="0.2">
      <c r="B28" s="13"/>
      <c r="F28" s="18" t="s">
        <v>124</v>
      </c>
      <c r="G28" s="17"/>
      <c r="H28" s="13" t="str">
        <f t="shared" si="1"/>
        <v/>
      </c>
      <c r="I28" s="13" t="str">
        <f t="shared" si="5"/>
        <v>一般会計</v>
      </c>
      <c r="K28" s="13"/>
      <c r="L28" s="13"/>
      <c r="O28" s="13"/>
      <c r="P28" s="13"/>
      <c r="Q28" s="19"/>
      <c r="T28" s="13"/>
      <c r="U28" s="30" t="s">
        <v>524</v>
      </c>
      <c r="Y28" s="30" t="s">
        <v>283</v>
      </c>
      <c r="Z28" s="30" t="s">
        <v>411</v>
      </c>
      <c r="AA28" s="62" t="s">
        <v>377</v>
      </c>
      <c r="AB28" s="62" t="s">
        <v>505</v>
      </c>
      <c r="AC28" s="29"/>
      <c r="AD28" s="29"/>
      <c r="AE28" s="29"/>
      <c r="AF28" s="28"/>
      <c r="AK28" s="40" t="s">
        <v>177</v>
      </c>
    </row>
    <row r="29" spans="1:37" ht="13.5" customHeight="1" x14ac:dyDescent="0.2">
      <c r="A29" s="13"/>
      <c r="B29" s="13"/>
      <c r="F29" s="18" t="s">
        <v>185</v>
      </c>
      <c r="G29" s="17"/>
      <c r="H29" s="13" t="str">
        <f t="shared" si="1"/>
        <v/>
      </c>
      <c r="I29" s="13" t="str">
        <f t="shared" si="5"/>
        <v>一般会計</v>
      </c>
      <c r="K29" s="13"/>
      <c r="L29" s="13"/>
      <c r="O29" s="13"/>
      <c r="P29" s="13"/>
      <c r="Q29" s="19"/>
      <c r="T29" s="13"/>
      <c r="U29" s="30" t="s">
        <v>525</v>
      </c>
      <c r="Y29" s="30" t="s">
        <v>284</v>
      </c>
      <c r="Z29" s="30" t="s">
        <v>412</v>
      </c>
      <c r="AA29" s="62" t="s">
        <v>378</v>
      </c>
      <c r="AB29" s="62" t="s">
        <v>506</v>
      </c>
      <c r="AC29" s="29"/>
      <c r="AD29" s="29"/>
      <c r="AE29" s="29"/>
      <c r="AF29" s="28"/>
      <c r="AK29" s="40" t="str">
        <f t="shared" si="7"/>
        <v>b</v>
      </c>
    </row>
    <row r="30" spans="1:37" ht="13.5" customHeight="1" x14ac:dyDescent="0.2">
      <c r="A30" s="13"/>
      <c r="B30" s="13"/>
      <c r="F30" s="18" t="s">
        <v>186</v>
      </c>
      <c r="G30" s="17"/>
      <c r="H30" s="13" t="str">
        <f t="shared" si="1"/>
        <v/>
      </c>
      <c r="I30" s="13" t="str">
        <f t="shared" si="5"/>
        <v>一般会計</v>
      </c>
      <c r="K30" s="13"/>
      <c r="L30" s="13"/>
      <c r="O30" s="13"/>
      <c r="P30" s="13"/>
      <c r="Q30" s="19"/>
      <c r="T30" s="13"/>
      <c r="U30" s="30" t="s">
        <v>526</v>
      </c>
      <c r="Y30" s="30" t="s">
        <v>285</v>
      </c>
      <c r="Z30" s="30" t="s">
        <v>413</v>
      </c>
      <c r="AA30" s="62" t="s">
        <v>379</v>
      </c>
      <c r="AB30" s="62" t="s">
        <v>507</v>
      </c>
      <c r="AC30" s="29"/>
      <c r="AD30" s="29"/>
      <c r="AE30" s="29"/>
      <c r="AF30" s="28"/>
      <c r="AK30" s="40" t="str">
        <f t="shared" si="7"/>
        <v>c</v>
      </c>
    </row>
    <row r="31" spans="1:37" ht="13.5" customHeight="1" x14ac:dyDescent="0.2">
      <c r="A31" s="13"/>
      <c r="B31" s="13"/>
      <c r="F31" s="18" t="s">
        <v>187</v>
      </c>
      <c r="G31" s="17"/>
      <c r="H31" s="13" t="str">
        <f t="shared" si="1"/>
        <v/>
      </c>
      <c r="I31" s="13" t="str">
        <f t="shared" si="5"/>
        <v>一般会計</v>
      </c>
      <c r="K31" s="13"/>
      <c r="L31" s="13"/>
      <c r="O31" s="13"/>
      <c r="P31" s="13"/>
      <c r="Q31" s="19"/>
      <c r="T31" s="13"/>
      <c r="U31" s="30" t="s">
        <v>527</v>
      </c>
      <c r="Y31" s="30" t="s">
        <v>286</v>
      </c>
      <c r="Z31" s="30" t="s">
        <v>414</v>
      </c>
      <c r="AA31" s="62" t="s">
        <v>380</v>
      </c>
      <c r="AB31" s="62" t="s">
        <v>508</v>
      </c>
      <c r="AC31" s="29"/>
      <c r="AD31" s="29"/>
      <c r="AE31" s="29"/>
      <c r="AF31" s="28"/>
      <c r="AK31" s="40" t="str">
        <f t="shared" si="7"/>
        <v>d</v>
      </c>
    </row>
    <row r="32" spans="1:37" ht="13.5" customHeight="1" x14ac:dyDescent="0.2">
      <c r="A32" s="13"/>
      <c r="B32" s="13"/>
      <c r="F32" s="18" t="s">
        <v>188</v>
      </c>
      <c r="G32" s="17"/>
      <c r="H32" s="13" t="str">
        <f t="shared" si="1"/>
        <v/>
      </c>
      <c r="I32" s="13" t="str">
        <f t="shared" si="5"/>
        <v>一般会計</v>
      </c>
      <c r="K32" s="13"/>
      <c r="L32" s="13"/>
      <c r="O32" s="13"/>
      <c r="P32" s="13"/>
      <c r="Q32" s="19"/>
      <c r="T32" s="13"/>
      <c r="U32" s="30" t="s">
        <v>528</v>
      </c>
      <c r="Y32" s="30" t="s">
        <v>287</v>
      </c>
      <c r="Z32" s="30" t="s">
        <v>415</v>
      </c>
      <c r="AA32" s="62" t="s">
        <v>62</v>
      </c>
      <c r="AB32" s="62" t="s">
        <v>62</v>
      </c>
      <c r="AC32" s="29"/>
      <c r="AD32" s="29"/>
      <c r="AE32" s="29"/>
      <c r="AF32" s="28"/>
      <c r="AK32" s="40" t="str">
        <f t="shared" si="7"/>
        <v>e</v>
      </c>
    </row>
    <row r="33" spans="1:37" ht="13.5" customHeight="1" x14ac:dyDescent="0.2">
      <c r="A33" s="13"/>
      <c r="B33" s="13"/>
      <c r="F33" s="18" t="s">
        <v>189</v>
      </c>
      <c r="G33" s="17"/>
      <c r="H33" s="13" t="str">
        <f t="shared" si="1"/>
        <v/>
      </c>
      <c r="I33" s="13" t="str">
        <f t="shared" si="5"/>
        <v>一般会計</v>
      </c>
      <c r="K33" s="13"/>
      <c r="L33" s="13"/>
      <c r="O33" s="13"/>
      <c r="P33" s="13"/>
      <c r="Q33" s="19"/>
      <c r="T33" s="13"/>
      <c r="U33" s="30" t="s">
        <v>529</v>
      </c>
      <c r="Y33" s="30" t="s">
        <v>288</v>
      </c>
      <c r="Z33" s="30" t="s">
        <v>416</v>
      </c>
      <c r="AA33" s="53"/>
      <c r="AB33" s="29"/>
      <c r="AC33" s="29"/>
      <c r="AD33" s="29"/>
      <c r="AE33" s="29"/>
      <c r="AF33" s="28"/>
      <c r="AK33" s="40" t="str">
        <f t="shared" si="7"/>
        <v>f</v>
      </c>
    </row>
    <row r="34" spans="1:37" ht="13.5" customHeight="1" x14ac:dyDescent="0.2">
      <c r="A34" s="13"/>
      <c r="B34" s="13"/>
      <c r="F34" s="18" t="s">
        <v>190</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40" t="str">
        <f t="shared" si="7"/>
        <v>g</v>
      </c>
    </row>
    <row r="35" spans="1:37" ht="13.5" customHeight="1" x14ac:dyDescent="0.2">
      <c r="A35" s="13"/>
      <c r="B35" s="13"/>
      <c r="F35" s="18" t="s">
        <v>191</v>
      </c>
      <c r="G35" s="17"/>
      <c r="H35" s="13" t="str">
        <f t="shared" si="1"/>
        <v/>
      </c>
      <c r="I35" s="13" t="str">
        <f t="shared" si="5"/>
        <v>一般会計</v>
      </c>
      <c r="K35" s="13"/>
      <c r="L35" s="13"/>
      <c r="O35" s="13"/>
      <c r="P35" s="13"/>
      <c r="Q35" s="19"/>
      <c r="T35" s="13"/>
      <c r="U35" s="30" t="s">
        <v>531</v>
      </c>
      <c r="Y35" s="30" t="s">
        <v>290</v>
      </c>
      <c r="Z35" s="30" t="s">
        <v>418</v>
      </c>
      <c r="AC35" s="29"/>
      <c r="AF35" s="28"/>
      <c r="AK35" s="40" t="str">
        <f t="shared" si="7"/>
        <v>h</v>
      </c>
    </row>
    <row r="36" spans="1:37" ht="13.5" customHeight="1" x14ac:dyDescent="0.2">
      <c r="A36" s="13"/>
      <c r="B36" s="13"/>
      <c r="F36" s="18" t="s">
        <v>192</v>
      </c>
      <c r="G36" s="17"/>
      <c r="H36" s="13" t="str">
        <f t="shared" si="1"/>
        <v/>
      </c>
      <c r="I36" s="13" t="str">
        <f t="shared" si="5"/>
        <v>一般会計</v>
      </c>
      <c r="K36" s="13"/>
      <c r="L36" s="13"/>
      <c r="O36" s="13"/>
      <c r="P36" s="13"/>
      <c r="Q36" s="19"/>
      <c r="T36" s="13"/>
      <c r="Y36" s="30" t="s">
        <v>291</v>
      </c>
      <c r="Z36" s="30" t="s">
        <v>419</v>
      </c>
      <c r="AF36" s="28"/>
      <c r="AK36" s="40"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0" t="s">
        <v>292</v>
      </c>
      <c r="Z37" s="30" t="s">
        <v>420</v>
      </c>
      <c r="AF37" s="28"/>
      <c r="AK37" s="40" t="str">
        <f t="shared" si="7"/>
        <v>j</v>
      </c>
    </row>
    <row r="38" spans="1:37" x14ac:dyDescent="0.2">
      <c r="A38" s="13"/>
      <c r="B38" s="13"/>
      <c r="F38" s="13"/>
      <c r="G38" s="19"/>
      <c r="K38" s="13"/>
      <c r="L38" s="13"/>
      <c r="O38" s="13"/>
      <c r="P38" s="13"/>
      <c r="Q38" s="19"/>
      <c r="T38" s="13"/>
      <c r="Y38" s="30" t="s">
        <v>293</v>
      </c>
      <c r="Z38" s="30" t="s">
        <v>421</v>
      </c>
      <c r="AF38" s="28"/>
      <c r="AK38" s="40" t="str">
        <f t="shared" si="7"/>
        <v>k</v>
      </c>
    </row>
    <row r="39" spans="1:37" x14ac:dyDescent="0.2">
      <c r="A39" s="13"/>
      <c r="B39" s="13"/>
      <c r="F39" s="13" t="str">
        <f>I37</f>
        <v>一般会計</v>
      </c>
      <c r="G39" s="19"/>
      <c r="K39" s="13"/>
      <c r="L39" s="13"/>
      <c r="O39" s="13"/>
      <c r="P39" s="13"/>
      <c r="Q39" s="19"/>
      <c r="T39" s="13"/>
      <c r="U39" s="30" t="s">
        <v>533</v>
      </c>
      <c r="Y39" s="30" t="s">
        <v>294</v>
      </c>
      <c r="Z39" s="30" t="s">
        <v>422</v>
      </c>
      <c r="AF39" s="28"/>
      <c r="AK39" s="40" t="str">
        <f t="shared" si="7"/>
        <v>l</v>
      </c>
    </row>
    <row r="40" spans="1:37" x14ac:dyDescent="0.2">
      <c r="A40" s="13"/>
      <c r="B40" s="13"/>
      <c r="F40" s="13"/>
      <c r="G40" s="19"/>
      <c r="K40" s="13"/>
      <c r="L40" s="13"/>
      <c r="O40" s="13"/>
      <c r="P40" s="13"/>
      <c r="Q40" s="19"/>
      <c r="T40" s="13"/>
      <c r="U40" s="30"/>
      <c r="Y40" s="30" t="s">
        <v>295</v>
      </c>
      <c r="Z40" s="30" t="s">
        <v>423</v>
      </c>
      <c r="AF40" s="28"/>
      <c r="AK40" s="40" t="str">
        <f t="shared" si="7"/>
        <v>m</v>
      </c>
    </row>
    <row r="41" spans="1:37" x14ac:dyDescent="0.2">
      <c r="A41" s="13"/>
      <c r="B41" s="13"/>
      <c r="F41" s="13"/>
      <c r="G41" s="19"/>
      <c r="K41" s="13"/>
      <c r="L41" s="13"/>
      <c r="O41" s="13"/>
      <c r="P41" s="13"/>
      <c r="Q41" s="19"/>
      <c r="T41" s="13"/>
      <c r="U41" s="30" t="s">
        <v>236</v>
      </c>
      <c r="Y41" s="30" t="s">
        <v>296</v>
      </c>
      <c r="Z41" s="30" t="s">
        <v>424</v>
      </c>
      <c r="AF41" s="28"/>
      <c r="AK41" s="40" t="str">
        <f t="shared" si="7"/>
        <v>n</v>
      </c>
    </row>
    <row r="42" spans="1:37" x14ac:dyDescent="0.2">
      <c r="A42" s="13"/>
      <c r="B42" s="13"/>
      <c r="F42" s="13"/>
      <c r="G42" s="19"/>
      <c r="K42" s="13"/>
      <c r="L42" s="13"/>
      <c r="O42" s="13"/>
      <c r="P42" s="13"/>
      <c r="Q42" s="19"/>
      <c r="T42" s="13"/>
      <c r="U42" s="30" t="s">
        <v>246</v>
      </c>
      <c r="Y42" s="30" t="s">
        <v>297</v>
      </c>
      <c r="Z42" s="30" t="s">
        <v>425</v>
      </c>
      <c r="AF42" s="28"/>
      <c r="AK42" s="40" t="str">
        <f t="shared" si="7"/>
        <v>o</v>
      </c>
    </row>
    <row r="43" spans="1:37" x14ac:dyDescent="0.2">
      <c r="A43" s="13"/>
      <c r="B43" s="13"/>
      <c r="F43" s="13"/>
      <c r="G43" s="19"/>
      <c r="K43" s="13"/>
      <c r="L43" s="13"/>
      <c r="O43" s="13"/>
      <c r="P43" s="13"/>
      <c r="Q43" s="19"/>
      <c r="T43" s="13"/>
      <c r="Y43" s="30" t="s">
        <v>298</v>
      </c>
      <c r="Z43" s="30" t="s">
        <v>426</v>
      </c>
      <c r="AF43" s="28"/>
      <c r="AK43" s="40" t="str">
        <f t="shared" si="7"/>
        <v>p</v>
      </c>
    </row>
    <row r="44" spans="1:37" x14ac:dyDescent="0.2">
      <c r="A44" s="13"/>
      <c r="B44" s="13"/>
      <c r="F44" s="13"/>
      <c r="G44" s="19"/>
      <c r="K44" s="13"/>
      <c r="L44" s="13"/>
      <c r="O44" s="13"/>
      <c r="P44" s="13"/>
      <c r="Q44" s="19"/>
      <c r="T44" s="13"/>
      <c r="Y44" s="30" t="s">
        <v>299</v>
      </c>
      <c r="Z44" s="30" t="s">
        <v>427</v>
      </c>
      <c r="AF44" s="28"/>
      <c r="AK44" s="40" t="str">
        <f t="shared" si="7"/>
        <v>q</v>
      </c>
    </row>
    <row r="45" spans="1:37" x14ac:dyDescent="0.2">
      <c r="A45" s="13"/>
      <c r="B45" s="13"/>
      <c r="F45" s="13"/>
      <c r="G45" s="19"/>
      <c r="K45" s="13"/>
      <c r="L45" s="13"/>
      <c r="O45" s="13"/>
      <c r="P45" s="13"/>
      <c r="Q45" s="19"/>
      <c r="T45" s="13"/>
      <c r="U45" s="27" t="s">
        <v>156</v>
      </c>
      <c r="Y45" s="30" t="s">
        <v>300</v>
      </c>
      <c r="Z45" s="30" t="s">
        <v>428</v>
      </c>
      <c r="AF45" s="28"/>
      <c r="AK45" s="40" t="str">
        <f t="shared" si="7"/>
        <v>r</v>
      </c>
    </row>
    <row r="46" spans="1:37" x14ac:dyDescent="0.2">
      <c r="A46" s="13"/>
      <c r="B46" s="13"/>
      <c r="F46" s="13"/>
      <c r="G46" s="19"/>
      <c r="K46" s="13"/>
      <c r="L46" s="13"/>
      <c r="O46" s="13"/>
      <c r="P46" s="13"/>
      <c r="Q46" s="19"/>
      <c r="T46" s="13"/>
      <c r="U46" s="69" t="s">
        <v>558</v>
      </c>
      <c r="Y46" s="30" t="s">
        <v>301</v>
      </c>
      <c r="Z46" s="30" t="s">
        <v>429</v>
      </c>
      <c r="AF46" s="28"/>
      <c r="AK46" s="40" t="str">
        <f t="shared" si="7"/>
        <v>s</v>
      </c>
    </row>
    <row r="47" spans="1:37" x14ac:dyDescent="0.2">
      <c r="A47" s="13"/>
      <c r="B47" s="13"/>
      <c r="F47" s="13"/>
      <c r="G47" s="19"/>
      <c r="K47" s="13"/>
      <c r="L47" s="13"/>
      <c r="O47" s="13"/>
      <c r="P47" s="13"/>
      <c r="Q47" s="19"/>
      <c r="T47" s="13"/>
      <c r="Y47" s="30" t="s">
        <v>302</v>
      </c>
      <c r="Z47" s="30" t="s">
        <v>430</v>
      </c>
      <c r="AF47" s="28"/>
      <c r="AK47" s="40" t="str">
        <f t="shared" si="7"/>
        <v>t</v>
      </c>
    </row>
    <row r="48" spans="1:37" x14ac:dyDescent="0.2">
      <c r="A48" s="13"/>
      <c r="B48" s="13"/>
      <c r="F48" s="13"/>
      <c r="G48" s="19"/>
      <c r="K48" s="13"/>
      <c r="L48" s="13"/>
      <c r="O48" s="13"/>
      <c r="P48" s="13"/>
      <c r="Q48" s="19"/>
      <c r="T48" s="13"/>
      <c r="U48" s="69">
        <v>2021</v>
      </c>
      <c r="Y48" s="30" t="s">
        <v>303</v>
      </c>
      <c r="Z48" s="30" t="s">
        <v>431</v>
      </c>
      <c r="AF48" s="28"/>
      <c r="AK48" s="40" t="str">
        <f t="shared" si="7"/>
        <v>u</v>
      </c>
    </row>
    <row r="49" spans="1:37" x14ac:dyDescent="0.2">
      <c r="A49" s="13"/>
      <c r="B49" s="13"/>
      <c r="F49" s="13"/>
      <c r="G49" s="19"/>
      <c r="K49" s="13"/>
      <c r="L49" s="13"/>
      <c r="O49" s="13"/>
      <c r="P49" s="13"/>
      <c r="Q49" s="19"/>
      <c r="T49" s="13"/>
      <c r="U49" s="69">
        <v>2022</v>
      </c>
      <c r="Y49" s="30" t="s">
        <v>304</v>
      </c>
      <c r="Z49" s="30" t="s">
        <v>432</v>
      </c>
      <c r="AF49" s="28"/>
      <c r="AK49" s="40" t="str">
        <f t="shared" si="7"/>
        <v>v</v>
      </c>
    </row>
    <row r="50" spans="1:37" x14ac:dyDescent="0.2">
      <c r="A50" s="13"/>
      <c r="B50" s="13"/>
      <c r="F50" s="13"/>
      <c r="G50" s="19"/>
      <c r="K50" s="13"/>
      <c r="L50" s="13"/>
      <c r="O50" s="13"/>
      <c r="P50" s="13"/>
      <c r="Q50" s="19"/>
      <c r="T50" s="13"/>
      <c r="U50" s="69">
        <v>2023</v>
      </c>
      <c r="Y50" s="30" t="s">
        <v>305</v>
      </c>
      <c r="Z50" s="30" t="s">
        <v>433</v>
      </c>
      <c r="AF50" s="28"/>
    </row>
    <row r="51" spans="1:37" x14ac:dyDescent="0.2">
      <c r="A51" s="13"/>
      <c r="B51" s="13"/>
      <c r="F51" s="13"/>
      <c r="G51" s="19"/>
      <c r="K51" s="13"/>
      <c r="L51" s="13"/>
      <c r="O51" s="13"/>
      <c r="P51" s="13"/>
      <c r="Q51" s="19"/>
      <c r="T51" s="13"/>
      <c r="U51" s="69">
        <v>2024</v>
      </c>
      <c r="Y51" s="30" t="s">
        <v>306</v>
      </c>
      <c r="Z51" s="30" t="s">
        <v>434</v>
      </c>
      <c r="AF51" s="28"/>
    </row>
    <row r="52" spans="1:37" x14ac:dyDescent="0.2">
      <c r="A52" s="13"/>
      <c r="B52" s="13"/>
      <c r="F52" s="13"/>
      <c r="G52" s="19"/>
      <c r="K52" s="13"/>
      <c r="L52" s="13"/>
      <c r="O52" s="13"/>
      <c r="P52" s="13"/>
      <c r="Q52" s="19"/>
      <c r="T52" s="13"/>
      <c r="U52" s="69">
        <v>2025</v>
      </c>
      <c r="Y52" s="30" t="s">
        <v>307</v>
      </c>
      <c r="Z52" s="30" t="s">
        <v>435</v>
      </c>
      <c r="AF52" s="28"/>
    </row>
    <row r="53" spans="1:37" x14ac:dyDescent="0.2">
      <c r="A53" s="13"/>
      <c r="B53" s="13"/>
      <c r="F53" s="13"/>
      <c r="G53" s="19"/>
      <c r="K53" s="13"/>
      <c r="L53" s="13"/>
      <c r="O53" s="13"/>
      <c r="P53" s="13"/>
      <c r="Q53" s="19"/>
      <c r="T53" s="13"/>
      <c r="U53" s="69">
        <v>2026</v>
      </c>
      <c r="Y53" s="30" t="s">
        <v>308</v>
      </c>
      <c r="Z53" s="30" t="s">
        <v>436</v>
      </c>
      <c r="AF53" s="28"/>
    </row>
    <row r="54" spans="1:37" x14ac:dyDescent="0.2">
      <c r="A54" s="13"/>
      <c r="B54" s="13"/>
      <c r="F54" s="13"/>
      <c r="G54" s="19"/>
      <c r="K54" s="13"/>
      <c r="L54" s="13"/>
      <c r="O54" s="13"/>
      <c r="P54" s="20"/>
      <c r="Q54" s="19"/>
      <c r="T54" s="13"/>
      <c r="Y54" s="30" t="s">
        <v>309</v>
      </c>
      <c r="Z54" s="30" t="s">
        <v>437</v>
      </c>
      <c r="AF54" s="28"/>
    </row>
    <row r="55" spans="1:37" x14ac:dyDescent="0.2">
      <c r="A55" s="13"/>
      <c r="B55" s="13"/>
      <c r="F55" s="13"/>
      <c r="G55" s="19"/>
      <c r="K55" s="13"/>
      <c r="L55" s="13"/>
      <c r="O55" s="13"/>
      <c r="P55" s="13"/>
      <c r="Q55" s="19"/>
      <c r="T55" s="13"/>
      <c r="Y55" s="30" t="s">
        <v>310</v>
      </c>
      <c r="Z55" s="30" t="s">
        <v>438</v>
      </c>
      <c r="AF55" s="28"/>
    </row>
    <row r="56" spans="1:37" x14ac:dyDescent="0.2">
      <c r="A56" s="13"/>
      <c r="B56" s="13"/>
      <c r="F56" s="13"/>
      <c r="G56" s="19"/>
      <c r="K56" s="13"/>
      <c r="L56" s="13"/>
      <c r="O56" s="13"/>
      <c r="P56" s="13"/>
      <c r="Q56" s="19"/>
      <c r="T56" s="13"/>
      <c r="U56" s="69">
        <v>20</v>
      </c>
      <c r="Y56" s="30" t="s">
        <v>311</v>
      </c>
      <c r="Z56" s="30" t="s">
        <v>439</v>
      </c>
      <c r="AF56" s="28"/>
    </row>
    <row r="57" spans="1:37" x14ac:dyDescent="0.2">
      <c r="A57" s="13"/>
      <c r="B57" s="13"/>
      <c r="F57" s="13"/>
      <c r="G57" s="19"/>
      <c r="K57" s="13"/>
      <c r="L57" s="13"/>
      <c r="O57" s="13"/>
      <c r="P57" s="13"/>
      <c r="Q57" s="19"/>
      <c r="T57" s="13"/>
      <c r="U57" s="30" t="s">
        <v>509</v>
      </c>
      <c r="Y57" s="30" t="s">
        <v>312</v>
      </c>
      <c r="Z57" s="30" t="s">
        <v>440</v>
      </c>
      <c r="AF57" s="28"/>
    </row>
    <row r="58" spans="1:37" x14ac:dyDescent="0.2">
      <c r="A58" s="13"/>
      <c r="B58" s="13"/>
      <c r="F58" s="13"/>
      <c r="G58" s="19"/>
      <c r="K58" s="13"/>
      <c r="L58" s="13"/>
      <c r="O58" s="13"/>
      <c r="P58" s="13"/>
      <c r="Q58" s="19"/>
      <c r="T58" s="13"/>
      <c r="U58" s="30" t="s">
        <v>510</v>
      </c>
      <c r="Y58" s="30" t="s">
        <v>313</v>
      </c>
      <c r="Z58" s="30" t="s">
        <v>441</v>
      </c>
      <c r="AF58" s="28"/>
    </row>
    <row r="59" spans="1:37" x14ac:dyDescent="0.2">
      <c r="A59" s="13"/>
      <c r="B59" s="13"/>
      <c r="F59" s="13"/>
      <c r="G59" s="19"/>
      <c r="K59" s="13"/>
      <c r="L59" s="13"/>
      <c r="O59" s="13"/>
      <c r="P59" s="13"/>
      <c r="Q59" s="19"/>
      <c r="T59" s="13"/>
      <c r="Y59" s="30" t="s">
        <v>314</v>
      </c>
      <c r="Z59" s="30" t="s">
        <v>442</v>
      </c>
      <c r="AF59" s="28"/>
    </row>
    <row r="60" spans="1:37" x14ac:dyDescent="0.2">
      <c r="A60" s="13"/>
      <c r="B60" s="13"/>
      <c r="F60" s="13"/>
      <c r="G60" s="19"/>
      <c r="K60" s="13"/>
      <c r="L60" s="13"/>
      <c r="O60" s="13"/>
      <c r="P60" s="13"/>
      <c r="Q60" s="19"/>
      <c r="T60" s="13"/>
      <c r="Y60" s="30" t="s">
        <v>315</v>
      </c>
      <c r="Z60" s="30" t="s">
        <v>443</v>
      </c>
      <c r="AF60" s="28"/>
    </row>
    <row r="61" spans="1:37" x14ac:dyDescent="0.2">
      <c r="A61" s="13"/>
      <c r="B61" s="13"/>
      <c r="F61" s="13"/>
      <c r="G61" s="19"/>
      <c r="K61" s="13"/>
      <c r="L61" s="13"/>
      <c r="O61" s="13"/>
      <c r="P61" s="13"/>
      <c r="Q61" s="19"/>
      <c r="T61" s="13"/>
      <c r="Y61" s="30" t="s">
        <v>316</v>
      </c>
      <c r="Z61" s="30" t="s">
        <v>444</v>
      </c>
      <c r="AF61" s="28"/>
    </row>
    <row r="62" spans="1:37" x14ac:dyDescent="0.2">
      <c r="A62" s="13"/>
      <c r="B62" s="13"/>
      <c r="F62" s="13"/>
      <c r="G62" s="19"/>
      <c r="K62" s="13"/>
      <c r="L62" s="13"/>
      <c r="O62" s="13"/>
      <c r="P62" s="13"/>
      <c r="Q62" s="19"/>
      <c r="T62" s="13"/>
      <c r="Y62" s="30" t="s">
        <v>317</v>
      </c>
      <c r="Z62" s="30" t="s">
        <v>445</v>
      </c>
      <c r="AF62" s="28"/>
    </row>
    <row r="63" spans="1:37" x14ac:dyDescent="0.2">
      <c r="A63" s="13"/>
      <c r="B63" s="13"/>
      <c r="F63" s="13"/>
      <c r="G63" s="19"/>
      <c r="K63" s="13"/>
      <c r="L63" s="13"/>
      <c r="O63" s="13"/>
      <c r="P63" s="13"/>
      <c r="Q63" s="19"/>
      <c r="T63" s="13"/>
      <c r="Y63" s="30" t="s">
        <v>318</v>
      </c>
      <c r="Z63" s="30" t="s">
        <v>446</v>
      </c>
      <c r="AF63" s="28"/>
    </row>
    <row r="64" spans="1:37" x14ac:dyDescent="0.2">
      <c r="A64" s="13"/>
      <c r="B64" s="13"/>
      <c r="F64" s="13"/>
      <c r="G64" s="19"/>
      <c r="K64" s="13"/>
      <c r="L64" s="13"/>
      <c r="O64" s="13"/>
      <c r="P64" s="13"/>
      <c r="Q64" s="19"/>
      <c r="T64" s="13"/>
      <c r="Y64" s="30" t="s">
        <v>319</v>
      </c>
      <c r="Z64" s="30" t="s">
        <v>447</v>
      </c>
      <c r="AF64" s="28"/>
    </row>
    <row r="65" spans="1:32" x14ac:dyDescent="0.2">
      <c r="A65" s="13"/>
      <c r="B65" s="13"/>
      <c r="F65" s="13"/>
      <c r="G65" s="19"/>
      <c r="K65" s="13"/>
      <c r="L65" s="13"/>
      <c r="O65" s="13"/>
      <c r="P65" s="13"/>
      <c r="Q65" s="19"/>
      <c r="T65" s="13"/>
      <c r="Y65" s="30" t="s">
        <v>320</v>
      </c>
      <c r="Z65" s="30" t="s">
        <v>448</v>
      </c>
      <c r="AF65" s="28"/>
    </row>
    <row r="66" spans="1:32" x14ac:dyDescent="0.2">
      <c r="A66" s="13"/>
      <c r="B66" s="13"/>
      <c r="F66" s="13"/>
      <c r="G66" s="19"/>
      <c r="K66" s="13"/>
      <c r="L66" s="13"/>
      <c r="O66" s="13"/>
      <c r="P66" s="13"/>
      <c r="Q66" s="19"/>
      <c r="T66" s="13"/>
      <c r="Y66" s="30" t="s">
        <v>63</v>
      </c>
      <c r="Z66" s="30" t="s">
        <v>449</v>
      </c>
      <c r="AF66" s="28"/>
    </row>
    <row r="67" spans="1:32" x14ac:dyDescent="0.2">
      <c r="A67" s="13"/>
      <c r="B67" s="13"/>
      <c r="F67" s="13"/>
      <c r="G67" s="19"/>
      <c r="K67" s="13"/>
      <c r="L67" s="13"/>
      <c r="O67" s="13"/>
      <c r="P67" s="13"/>
      <c r="Q67" s="19"/>
      <c r="T67" s="13"/>
      <c r="Y67" s="30" t="s">
        <v>321</v>
      </c>
      <c r="Z67" s="30" t="s">
        <v>450</v>
      </c>
      <c r="AF67" s="28"/>
    </row>
    <row r="68" spans="1:32" x14ac:dyDescent="0.2">
      <c r="A68" s="13"/>
      <c r="B68" s="13"/>
      <c r="F68" s="13"/>
      <c r="G68" s="19"/>
      <c r="K68" s="13"/>
      <c r="L68" s="13"/>
      <c r="O68" s="13"/>
      <c r="P68" s="13"/>
      <c r="Q68" s="19"/>
      <c r="T68" s="13"/>
      <c r="Y68" s="30" t="s">
        <v>322</v>
      </c>
      <c r="Z68" s="30" t="s">
        <v>451</v>
      </c>
      <c r="AF68" s="28"/>
    </row>
    <row r="69" spans="1:32" x14ac:dyDescent="0.2">
      <c r="A69" s="13"/>
      <c r="B69" s="13"/>
      <c r="F69" s="13"/>
      <c r="G69" s="19"/>
      <c r="K69" s="13"/>
      <c r="L69" s="13"/>
      <c r="O69" s="13"/>
      <c r="P69" s="13"/>
      <c r="Q69" s="19"/>
      <c r="T69" s="13"/>
      <c r="Y69" s="30" t="s">
        <v>323</v>
      </c>
      <c r="Z69" s="30" t="s">
        <v>452</v>
      </c>
      <c r="AF69" s="28"/>
    </row>
    <row r="70" spans="1:32" x14ac:dyDescent="0.2">
      <c r="A70" s="13"/>
      <c r="B70" s="13"/>
      <c r="Y70" s="30" t="s">
        <v>324</v>
      </c>
      <c r="Z70" s="30" t="s">
        <v>453</v>
      </c>
    </row>
    <row r="71" spans="1:32" x14ac:dyDescent="0.2">
      <c r="Y71" s="30" t="s">
        <v>325</v>
      </c>
      <c r="Z71" s="30" t="s">
        <v>454</v>
      </c>
    </row>
    <row r="72" spans="1:32" x14ac:dyDescent="0.2">
      <c r="Y72" s="30" t="s">
        <v>326</v>
      </c>
      <c r="Z72" s="30" t="s">
        <v>455</v>
      </c>
    </row>
    <row r="73" spans="1:32" x14ac:dyDescent="0.2">
      <c r="Y73" s="30" t="s">
        <v>327</v>
      </c>
      <c r="Z73" s="30" t="s">
        <v>456</v>
      </c>
    </row>
    <row r="74" spans="1:32" x14ac:dyDescent="0.2">
      <c r="Y74" s="30" t="s">
        <v>328</v>
      </c>
      <c r="Z74" s="30" t="s">
        <v>457</v>
      </c>
    </row>
    <row r="75" spans="1:32" x14ac:dyDescent="0.2">
      <c r="Y75" s="30" t="s">
        <v>329</v>
      </c>
      <c r="Z75" s="30" t="s">
        <v>458</v>
      </c>
    </row>
    <row r="76" spans="1:32" x14ac:dyDescent="0.2">
      <c r="Y76" s="30" t="s">
        <v>330</v>
      </c>
      <c r="Z76" s="30" t="s">
        <v>459</v>
      </c>
    </row>
    <row r="77" spans="1:32" x14ac:dyDescent="0.2">
      <c r="Y77" s="30" t="s">
        <v>331</v>
      </c>
      <c r="Z77" s="30" t="s">
        <v>460</v>
      </c>
    </row>
    <row r="78" spans="1:32" x14ac:dyDescent="0.2">
      <c r="Y78" s="30" t="s">
        <v>332</v>
      </c>
      <c r="Z78" s="30" t="s">
        <v>461</v>
      </c>
    </row>
    <row r="79" spans="1:32" x14ac:dyDescent="0.2">
      <c r="Y79" s="30" t="s">
        <v>333</v>
      </c>
      <c r="Z79" s="30" t="s">
        <v>462</v>
      </c>
    </row>
    <row r="80" spans="1:32" x14ac:dyDescent="0.2">
      <c r="Y80" s="30" t="s">
        <v>334</v>
      </c>
      <c r="Z80" s="30" t="s">
        <v>463</v>
      </c>
    </row>
    <row r="81" spans="25:26" x14ac:dyDescent="0.2">
      <c r="Y81" s="30" t="s">
        <v>335</v>
      </c>
      <c r="Z81" s="30" t="s">
        <v>464</v>
      </c>
    </row>
    <row r="82" spans="25:26" x14ac:dyDescent="0.2">
      <c r="Y82" s="30" t="s">
        <v>336</v>
      </c>
      <c r="Z82" s="30" t="s">
        <v>465</v>
      </c>
    </row>
    <row r="83" spans="25:26" x14ac:dyDescent="0.2">
      <c r="Y83" s="30" t="s">
        <v>337</v>
      </c>
      <c r="Z83" s="30" t="s">
        <v>466</v>
      </c>
    </row>
    <row r="84" spans="25:26" x14ac:dyDescent="0.2">
      <c r="Y84" s="30" t="s">
        <v>338</v>
      </c>
      <c r="Z84" s="30" t="s">
        <v>467</v>
      </c>
    </row>
    <row r="85" spans="25:26" x14ac:dyDescent="0.2">
      <c r="Y85" s="30" t="s">
        <v>339</v>
      </c>
      <c r="Z85" s="30" t="s">
        <v>468</v>
      </c>
    </row>
    <row r="86" spans="25:26" x14ac:dyDescent="0.2">
      <c r="Y86" s="30" t="s">
        <v>340</v>
      </c>
      <c r="Z86" s="30" t="s">
        <v>469</v>
      </c>
    </row>
    <row r="87" spans="25:26" x14ac:dyDescent="0.2">
      <c r="Y87" s="30" t="s">
        <v>341</v>
      </c>
      <c r="Z87" s="30" t="s">
        <v>470</v>
      </c>
    </row>
    <row r="88" spans="25:26" x14ac:dyDescent="0.2">
      <c r="Y88" s="30" t="s">
        <v>342</v>
      </c>
      <c r="Z88" s="30" t="s">
        <v>471</v>
      </c>
    </row>
    <row r="89" spans="25:26" x14ac:dyDescent="0.2">
      <c r="Y89" s="30" t="s">
        <v>343</v>
      </c>
      <c r="Z89" s="30" t="s">
        <v>472</v>
      </c>
    </row>
    <row r="90" spans="25:26" x14ac:dyDescent="0.2">
      <c r="Y90" s="30" t="s">
        <v>344</v>
      </c>
      <c r="Z90" s="30" t="s">
        <v>473</v>
      </c>
    </row>
    <row r="91" spans="25:26" x14ac:dyDescent="0.2">
      <c r="Y91" s="30" t="s">
        <v>345</v>
      </c>
      <c r="Z91" s="30" t="s">
        <v>474</v>
      </c>
    </row>
    <row r="92" spans="25:26" x14ac:dyDescent="0.2">
      <c r="Y92" s="30" t="s">
        <v>346</v>
      </c>
      <c r="Z92" s="30" t="s">
        <v>475</v>
      </c>
    </row>
    <row r="93" spans="25:26" x14ac:dyDescent="0.2">
      <c r="Y93" s="30" t="s">
        <v>347</v>
      </c>
      <c r="Z93" s="30" t="s">
        <v>476</v>
      </c>
    </row>
    <row r="94" spans="25:26" x14ac:dyDescent="0.2">
      <c r="Y94" s="30" t="s">
        <v>348</v>
      </c>
      <c r="Z94" s="30" t="s">
        <v>477</v>
      </c>
    </row>
    <row r="95" spans="25:26" x14ac:dyDescent="0.2">
      <c r="Y95" s="30" t="s">
        <v>349</v>
      </c>
      <c r="Z95" s="30" t="s">
        <v>478</v>
      </c>
    </row>
    <row r="96" spans="25:26" x14ac:dyDescent="0.2">
      <c r="Y96" s="30" t="s">
        <v>253</v>
      </c>
      <c r="Z96" s="30" t="s">
        <v>479</v>
      </c>
    </row>
    <row r="97" spans="25:26" x14ac:dyDescent="0.2">
      <c r="Y97" s="30" t="s">
        <v>350</v>
      </c>
      <c r="Z97" s="30" t="s">
        <v>480</v>
      </c>
    </row>
    <row r="98" spans="25:26" x14ac:dyDescent="0.2">
      <c r="Y98" s="30" t="s">
        <v>351</v>
      </c>
      <c r="Z98" s="30" t="s">
        <v>481</v>
      </c>
    </row>
    <row r="99" spans="25:26" x14ac:dyDescent="0.2">
      <c r="Y99" s="30" t="s">
        <v>381</v>
      </c>
      <c r="Z99" s="30" t="s">
        <v>482</v>
      </c>
    </row>
    <row r="100" spans="25:26" x14ac:dyDescent="0.2">
      <c r="Y100" s="30" t="s">
        <v>561</v>
      </c>
      <c r="Z100" s="30" t="s">
        <v>483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2022-08-26T12:52:43Z</dcterms:created>
  <dcterms:modified xsi:type="dcterms:W3CDTF">2022-08-26T15:16:13Z</dcterms:modified>
</cp:coreProperties>
</file>