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行政事業レビューシート!$AZ$1:$AZ$162</definedName>
    <definedName name="_xlnm.Print_Area" localSheetId="0">行政事業レビューシート!$A$1:$AX$162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47" i="11" l="1"/>
  <c r="AY149" i="11" s="1"/>
  <c r="AY136" i="11"/>
  <c r="AY130" i="11"/>
  <c r="AY148" i="11" l="1"/>
  <c r="AY150" i="11"/>
  <c r="AY132" i="11"/>
  <c r="AY134" i="11"/>
  <c r="AY135" i="11"/>
  <c r="AY139" i="11"/>
  <c r="AY131" i="11"/>
  <c r="AY133" i="11"/>
  <c r="AY138" i="11"/>
  <c r="AY140" i="11"/>
  <c r="AY137" i="11"/>
  <c r="AY39" i="11" l="1"/>
  <c r="AY47" i="11" s="1"/>
  <c r="AY44" i="11" l="1"/>
  <c r="AY48" i="11"/>
  <c r="AY41" i="11"/>
  <c r="AY45" i="11"/>
  <c r="AY40" i="11"/>
  <c r="AY42" i="11"/>
  <c r="AY46" i="11"/>
  <c r="AY43" i="11"/>
  <c r="AW101" i="11" l="1"/>
  <c r="AT101" i="11"/>
  <c r="AQ101" i="11"/>
  <c r="AL101" i="11"/>
  <c r="AI101" i="11"/>
  <c r="AF101" i="11"/>
  <c r="Z101" i="11"/>
  <c r="W101" i="11"/>
  <c r="T101" i="11"/>
  <c r="N101" i="11"/>
  <c r="AW100" i="11"/>
  <c r="AT100" i="11"/>
  <c r="AQ100" i="11"/>
  <c r="AL100" i="11"/>
  <c r="AI100" i="11"/>
  <c r="AF100" i="11"/>
  <c r="Z100" i="11"/>
  <c r="W100" i="11"/>
  <c r="T100" i="11"/>
  <c r="N100" i="11"/>
  <c r="K100" i="11"/>
  <c r="H100" i="11"/>
  <c r="AY159" i="11" l="1"/>
  <c r="AY162" i="11" s="1"/>
  <c r="AY155" i="11"/>
  <c r="AY157" i="11" s="1"/>
  <c r="AY151" i="11"/>
  <c r="AY154" i="11" s="1"/>
  <c r="AU141" i="11"/>
  <c r="Y141" i="11"/>
  <c r="AY141" i="11"/>
  <c r="AU135" i="11"/>
  <c r="Y135" i="11"/>
  <c r="AU129" i="11"/>
  <c r="Y129" i="11"/>
  <c r="W24" i="11"/>
  <c r="AD21" i="11"/>
  <c r="W21" i="11"/>
  <c r="P21" i="11"/>
  <c r="AR18" i="11"/>
  <c r="AK18" i="11"/>
  <c r="AD18" i="11"/>
  <c r="AD20" i="11" s="1"/>
  <c r="W18" i="11"/>
  <c r="W20" i="11" s="1"/>
  <c r="P18" i="11"/>
  <c r="P20" i="11" s="1"/>
  <c r="AV2" i="11"/>
  <c r="AY158" i="11" l="1"/>
  <c r="AY156" i="11"/>
  <c r="AY153" i="11"/>
  <c r="AY161" i="11"/>
  <c r="AY152" i="11"/>
  <c r="AY160"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<sst xmlns="http://schemas.openxmlformats.org/spreadsheetml/2006/main" count="899" uniqueCount="658">
  <si>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</si>
  <si>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</si>
  <si>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</si>
  <si>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</si>
  <si>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</si>
  <si>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</si>
  <si>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</si>
  <si>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</si>
  <si>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</si>
  <si>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</si>
  <si>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</si>
  <si>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</si>
  <si>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</si>
  <si>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</si>
  <si>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</si>
  <si>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</si>
  <si>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</si>
  <si>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</si>
  <si>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</si>
  <si>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</si>
  <si>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</si>
  <si>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</si>
  <si>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</si>
  <si>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</si>
  <si>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</si>
  <si>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</si>
  <si>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</si>
  <si>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</si>
  <si>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</si>
  <si>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</si>
  <si>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</si>
  <si>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</si>
  <si>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</si>
  <si>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</si>
  <si>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</si>
  <si>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</si>
  <si>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</si>
  <si>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</si>
  <si>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</si>
  <si>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</si>
  <si>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</si>
  <si>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</si>
  <si>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</si>
  <si>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</si>
  <si>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</si>
  <si>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</si>
  <si>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</si>
  <si>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</si>
  <si>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</si>
  <si>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</si>
  <si>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</si>
  <si>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</si>
  <si>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</si>
  <si>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</si>
  <si>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</si>
  <si>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</si>
  <si>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</si>
  <si>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</si>
  <si>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</si>
  <si>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</si>
  <si>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</si>
  <si>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</si>
  <si>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</si>
  <si>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</si>
  <si>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</si>
  <si>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</si>
  <si>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</si>
  <si>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</si>
  <si>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</si>
  <si>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</si>
  <si>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</si>
  <si>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</si>
  <si>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</si>
  <si>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</si>
  <si>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</si>
  <si>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</si>
  <si>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</si>
  <si>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</si>
  <si>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</si>
  <si>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</si>
  <si>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</si>
  <si>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</si>
  <si>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</si>
  <si>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</si>
  <si>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</si>
  <si>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</si>
  <si>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</si>
  <si>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</si>
  <si>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</si>
  <si>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</si>
  <si>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</si>
  <si>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</si>
  <si>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</si>
  <si>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</si>
  <si>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</si>
  <si>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</si>
  <si>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</si>
  <si>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</si>
  <si>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</si>
  <si>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</si>
  <si>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</si>
  <si>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</si>
  <si>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</si>
  <si>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</si>
  <si>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</si>
  <si>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</si>
  <si>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</si>
  <si>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</si>
  <si>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</si>
  <si>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</si>
  <si>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</si>
  <si>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</si>
  <si>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</si>
  <si>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</si>
  <si>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</si>
  <si>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</si>
  <si>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</si>
  <si>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</si>
  <si>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</si>
  <si>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</si>
  <si>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</si>
  <si>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</si>
  <si>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</si>
  <si>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</si>
  <si>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</si>
  <si>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</si>
  <si>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</si>
  <si>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</si>
  <si>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</si>
  <si>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</si>
  <si>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</si>
  <si>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</si>
  <si>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</si>
  <si>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</si>
  <si>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</si>
  <si>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</si>
  <si>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</si>
  <si>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</si>
  <si>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</si>
  <si>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</si>
  <si>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</si>
  <si>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</si>
  <si>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</si>
  <si>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</si>
  <si>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</si>
  <si>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</si>
  <si>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</si>
  <si>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</si>
  <si>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</si>
  <si>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</si>
  <si>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</si>
  <si>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</si>
  <si>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</si>
  <si>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</si>
  <si>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</si>
  <si>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</si>
  <si>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</si>
  <si>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</si>
  <si>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</si>
  <si>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</si>
  <si>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</si>
  <si>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</si>
  <si>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</si>
  <si>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</si>
  <si>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</si>
  <si>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</si>
  <si>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</si>
  <si>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</si>
  <si>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</si>
  <si>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</si>
  <si>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</si>
  <si>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</si>
  <si>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</si>
  <si>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</si>
  <si>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</si>
  <si>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</si>
  <si>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</si>
  <si>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</si>
  <si>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</si>
  <si>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</si>
  <si>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</si>
  <si>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</si>
  <si>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</si>
  <si>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</si>
  <si>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</si>
  <si>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</si>
  <si>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</si>
  <si>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</si>
  <si>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</si>
  <si>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</si>
  <si>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</si>
  <si>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</si>
  <si>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</si>
  <si>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</si>
  <si>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</si>
  <si>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</si>
  <si>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</si>
  <si>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</si>
  <si>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</si>
  <si>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</si>
  <si>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</si>
  <si>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</si>
  <si>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</si>
  <si>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</si>
  <si>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</si>
  <si>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</si>
  <si>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</si>
  <si>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</si>
  <si>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</si>
  <si>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</si>
  <si>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</si>
  <si>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</si>
  <si>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</si>
  <si>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</si>
  <si>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</si>
  <si>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</si>
  <si>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</si>
  <si>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</si>
  <si>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</si>
  <si>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</si>
  <si>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</si>
  <si>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</si>
  <si>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</si>
  <si>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</si>
  <si>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</si>
  <si>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</si>
  <si>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</si>
  <si>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</si>
  <si>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</si>
  <si>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</si>
  <si>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</si>
  <si>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</si>
  <si>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</si>
  <si>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</si>
  <si>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</si>
  <si>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</si>
  <si>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</si>
  <si>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</si>
  <si>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</si>
  <si>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</si>
  <si>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</si>
  <si>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</si>
  <si>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</si>
  <si>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</si>
  <si>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</si>
  <si>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</si>
  <si>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</si>
  <si>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</si>
  <si>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</si>
  <si>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</si>
  <si>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</si>
  <si>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</si>
  <si>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</si>
  <si>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</si>
  <si>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</si>
  <si>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</si>
  <si>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</si>
  <si>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</si>
  <si>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</si>
  <si>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</si>
  <si>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</si>
  <si>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</si>
  <si>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</si>
  <si>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</si>
  <si>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</si>
  <si>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</si>
  <si>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</si>
  <si>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</si>
  <si>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</si>
  <si>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</si>
  <si>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</si>
  <si>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</si>
  <si>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</si>
  <si>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</si>
  <si>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</si>
  <si>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</si>
  <si>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</si>
  <si>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</si>
  <si>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</si>
  <si>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</si>
  <si>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</si>
  <si>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</si>
  <si>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</si>
  <si>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</si>
  <si>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</si>
  <si>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</si>
  <si>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</si>
  <si>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</si>
  <si>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</si>
  <si>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</si>
  <si>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</si>
  <si>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</si>
  <si>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</si>
  <si>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</si>
  <si>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</si>
  <si>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</si>
  <si>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</si>
  <si>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</si>
  <si>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</si>
  <si>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</si>
  <si>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</si>
  <si>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</si>
  <si>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</si>
  <si>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</si>
  <si>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</si>
  <si>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</si>
  <si>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</si>
  <si>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</si>
  <si>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</si>
  <si>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</si>
  <si>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</si>
  <si>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</si>
  <si>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</si>
  <si>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</si>
  <si>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</si>
  <si>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</si>
  <si>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</si>
  <si>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</si>
  <si>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</si>
  <si>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</si>
  <si>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</si>
  <si>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</si>
  <si>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</si>
  <si>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</si>
  <si>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</si>
  <si>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</si>
  <si>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</si>
  <si>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</si>
  <si>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</si>
  <si>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</si>
  <si>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</si>
  <si>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</si>
  <si>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</si>
  <si>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</si>
  <si>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</si>
  <si>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</si>
  <si>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</si>
  <si>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</si>
  <si>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</si>
  <si>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</si>
  <si>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</si>
  <si>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</si>
  <si>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</si>
  <si>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</si>
  <si>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</si>
  <si>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</si>
  <si>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</si>
  <si>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</si>
  <si>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</si>
  <si>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</si>
  <si>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</si>
  <si>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</si>
  <si>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</si>
  <si>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</si>
  <si>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</si>
  <si>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</si>
  <si>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</si>
  <si>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</si>
  <si>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</si>
  <si>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</si>
  <si>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</si>
  <si>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</si>
  <si>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</si>
  <si>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</si>
  <si>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</si>
  <si>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</si>
  <si>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</si>
  <si>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</si>
  <si>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</si>
  <si>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</si>
  <si>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</si>
  <si>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</si>
  <si>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</si>
  <si>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</si>
  <si>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</si>
  <si>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</si>
  <si>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</si>
  <si>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</si>
  <si>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</si>
  <si>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</si>
  <si>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</si>
  <si>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</si>
  <si>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</si>
  <si>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</si>
  <si>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</si>
  <si>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</si>
  <si>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</si>
  <si>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</si>
  <si>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</si>
  <si>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</si>
  <si>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</si>
  <si>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</si>
  <si>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</si>
  <si>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</si>
  <si>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</si>
  <si>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</si>
  <si>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</si>
  <si>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</si>
  <si>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</si>
  <si>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</si>
  <si>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</si>
  <si>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</si>
  <si>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</si>
  <si>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</si>
  <si>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</si>
  <si>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</si>
  <si>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</si>
  <si>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</si>
  <si>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</si>
  <si>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</si>
  <si>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</si>
  <si>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</si>
  <si>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</si>
  <si>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</si>
  <si>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</si>
  <si>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</si>
  <si>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</si>
  <si>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</si>
  <si>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</si>
  <si>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</si>
  <si>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</si>
  <si>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</si>
  <si>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</si>
  <si>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</si>
  <si>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</si>
  <si>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</si>
  <si>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</si>
  <si>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</si>
  <si>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</si>
  <si>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</si>
  <si>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</si>
  <si>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</si>
  <si>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</si>
  <si>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</si>
  <si>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</si>
  <si>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</si>
  <si>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</si>
  <si>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</si>
  <si>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</si>
  <si>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</si>
  <si>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</si>
  <si>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</si>
  <si>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</si>
  <si>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</si>
  <si>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</si>
  <si>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</si>
  <si>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</si>
  <si>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</si>
  <si>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</si>
  <si>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</si>
  <si>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</si>
  <si>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</si>
  <si>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</si>
  <si>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</si>
  <si>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</si>
  <si>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</si>
  <si>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</si>
  <si>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</si>
  <si>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</si>
  <si>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</si>
  <si>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</si>
  <si>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</si>
  <si>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</si>
  <si>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</si>
  <si>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</si>
  <si>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</si>
  <si>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</si>
  <si>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</si>
  <si>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</si>
  <si>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</si>
  <si>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</si>
  <si>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</si>
  <si>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</si>
  <si>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</si>
  <si>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</si>
  <si>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</si>
  <si>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</si>
  <si>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</si>
  <si>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</si>
  <si>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</si>
  <si>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</si>
  <si>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</si>
  <si>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</si>
  <si>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</si>
  <si>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</si>
  <si>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</si>
  <si>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</si>
  <si>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</si>
  <si>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</si>
  <si>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</si>
  <si>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</si>
  <si>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</si>
  <si>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</si>
  <si>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</si>
  <si>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</si>
  <si>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</si>
  <si>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</si>
  <si>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</si>
  <si>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</si>
  <si>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</si>
  <si>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</si>
  <si>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</si>
  <si>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</si>
  <si>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</si>
  <si>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</si>
  <si>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</si>
  <si>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</si>
  <si>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</si>
  <si>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</si>
  <si>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</si>
  <si>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</si>
  <si>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</si>
  <si>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</si>
  <si>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</si>
  <si>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</si>
  <si>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</si>
  <si>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</si>
  <si>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</si>
  <si>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</si>
  <si>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</si>
  <si>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</si>
  <si>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</si>
  <si>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</si>
  <si>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</si>
  <si>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</si>
  <si>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</si>
  <si>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</si>
  <si>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</si>
  <si>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</si>
  <si>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</si>
  <si>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</si>
  <si>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</si>
  <si>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</si>
  <si>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</si>
  <si>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</si>
  <si>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</si>
  <si>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</si>
  <si>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</si>
  <si>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</si>
  <si>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</si>
  <si>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</si>
  <si>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</si>
  <si>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</si>
  <si>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</si>
  <si>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</si>
  <si>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</si>
  <si>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</si>
  <si>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</si>
  <si>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</si>
  <si>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</si>
  <si>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</si>
  <si>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</si>
  <si>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</si>
  <si>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</si>
  <si>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</si>
  <si>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</si>
  <si>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</si>
  <si>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</si>
  <si>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</si>
  <si>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</si>
  <si>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</si>
  <si>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</si>
  <si>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</si>
  <si>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</si>
  <si>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</si>
  <si>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</si>
  <si>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</si>
  <si>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</si>
  <si>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</si>
  <si>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</si>
  <si>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</si>
  <si>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</si>
  <si>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</si>
  <si>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</si>
  <si>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</si>
  <si>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</si>
  <si>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</si>
  <si>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沖縄振興推進調査費</t>
  </si>
  <si>
    <t>政策統括官（沖縄政策担当）</t>
  </si>
  <si>
    <t>中村　浩一郎</t>
  </si>
  <si>
    <t>平成24年度</t>
  </si>
  <si>
    <t>産業振興担当参事官室</t>
  </si>
  <si>
    <t>-</t>
  </si>
  <si>
    <t>調査の実施及びとりまとめ報告書の作成（調査に係る調達件数に対する調査完了の割合）</t>
  </si>
  <si>
    <t>実施調査数</t>
  </si>
  <si>
    <t>執行額（X）／実施調査数（Y）　　　　　　　　　　　</t>
    <phoneticPr fontId="5"/>
  </si>
  <si>
    <t>百万円</t>
  </si>
  <si>
    <t>百万円/実施調査数</t>
    <phoneticPr fontId="5"/>
  </si>
  <si>
    <t>40/6</t>
  </si>
  <si>
    <t>41/4</t>
  </si>
  <si>
    <t>新24-0006</t>
  </si>
  <si>
    <t>0057</t>
  </si>
  <si>
    <t>0054</t>
  </si>
  <si>
    <t>0060</t>
  </si>
  <si>
    <t>0053</t>
  </si>
  <si>
    <t>0056</t>
  </si>
  <si>
    <t>0059</t>
  </si>
  <si>
    <t>○</t>
  </si>
  <si>
    <t>府</t>
  </si>
  <si>
    <t>-</t>
    <phoneticPr fontId="5"/>
  </si>
  <si>
    <t>統計的なデータ、現況状態の把握、実施施策の評価等の調査であるため</t>
    <phoneticPr fontId="5"/>
  </si>
  <si>
    <t>９．沖縄政策</t>
    <rPh sb="2" eb="4">
      <t>オキナワ</t>
    </rPh>
    <rPh sb="4" eb="6">
      <t>セイサク</t>
    </rPh>
    <phoneticPr fontId="5"/>
  </si>
  <si>
    <t>9．沖縄振興に関する施策の推進</t>
    <rPh sb="2" eb="4">
      <t>オキナワ</t>
    </rPh>
    <rPh sb="4" eb="6">
      <t>シンコウ</t>
    </rPh>
    <rPh sb="7" eb="8">
      <t>カン</t>
    </rPh>
    <rPh sb="10" eb="12">
      <t>シサク</t>
    </rPh>
    <rPh sb="13" eb="15">
      <t>スイシン</t>
    </rPh>
    <phoneticPr fontId="5"/>
  </si>
  <si>
    <t>沖縄振興法制の下で推進される諸施策について、より一層効果的に推進することを目的として実施する調査であり、国民や社会のニーズを的確に反映している。</t>
    <phoneticPr fontId="5"/>
  </si>
  <si>
    <t>国の沖縄振興策について、ニーズ等を的確に把握し、今後の諸施策に反映するための調査であり、国が実施する必要がある。</t>
    <phoneticPr fontId="5"/>
  </si>
  <si>
    <t>沖縄振興政策への反映や検証等のために必要な調査を実施するものであり、必要かつ適切な事業であるとともに、優先度の高い事業である。</t>
    <phoneticPr fontId="5"/>
  </si>
  <si>
    <t>有</t>
  </si>
  <si>
    <t>無</t>
  </si>
  <si>
    <t>‐</t>
  </si>
  <si>
    <t>事業費は事前に精査し、一般競争契約等による競争性の確保を図っており、コスト等の水準は妥当である。</t>
    <phoneticPr fontId="5"/>
  </si>
  <si>
    <t>沖縄振興に係る調査のみに限定されている。</t>
    <phoneticPr fontId="5"/>
  </si>
  <si>
    <t>契約差金等が発生したため。</t>
    <phoneticPr fontId="5"/>
  </si>
  <si>
    <t>－</t>
    <phoneticPr fontId="5"/>
  </si>
  <si>
    <t>本事業による調査結果は、沖縄振興の各種施策立案等に活用される等、目標に見合った成果が得られている。</t>
    <phoneticPr fontId="5"/>
  </si>
  <si>
    <t>見込みに見合った調査実施等の実績となっている。</t>
    <phoneticPr fontId="5"/>
  </si>
  <si>
    <t>調査結果を沖縄振興施策に反映させたり、沖縄振興の基礎データとするなど、十分に活用されている。</t>
    <phoneticPr fontId="5"/>
  </si>
  <si>
    <t>事業実施に当たり、より的確かつ効果的な調査を行うために調査内容の精査を行い、適正に調査を行った。</t>
    <phoneticPr fontId="5"/>
  </si>
  <si>
    <t>今後も更なる的確かつ効果的な調査及び各調査結果を活かした施策が展開できるよう努めていく。</t>
    <phoneticPr fontId="5"/>
  </si>
  <si>
    <t>一般競争契約（総合評価落札方式）等、競争性と公平性を確保した支出先選定を行っている。
一者応札への対応については、引き続き市場価格調査や入札説明会等を実施し、競争性の確保に努めていく。</t>
    <phoneticPr fontId="5"/>
  </si>
  <si>
    <t>A.株式会社おきぎん経済研究所</t>
    <phoneticPr fontId="5"/>
  </si>
  <si>
    <t>人件費</t>
    <rPh sb="0" eb="3">
      <t>ジンケンヒ</t>
    </rPh>
    <phoneticPr fontId="5"/>
  </si>
  <si>
    <t>事業費</t>
    <rPh sb="0" eb="3">
      <t>ジギョウヒ</t>
    </rPh>
    <phoneticPr fontId="5"/>
  </si>
  <si>
    <t>その他</t>
    <rPh sb="2" eb="3">
      <t>タ</t>
    </rPh>
    <phoneticPr fontId="5"/>
  </si>
  <si>
    <t>調査に係る人件費</t>
    <rPh sb="0" eb="2">
      <t>チョウサ</t>
    </rPh>
    <rPh sb="3" eb="4">
      <t>カカ</t>
    </rPh>
    <rPh sb="5" eb="8">
      <t>ジンケンヒ</t>
    </rPh>
    <phoneticPr fontId="5"/>
  </si>
  <si>
    <t>旅費、印刷費等</t>
    <rPh sb="0" eb="2">
      <t>リョヒ</t>
    </rPh>
    <rPh sb="3" eb="5">
      <t>インサツ</t>
    </rPh>
    <rPh sb="5" eb="6">
      <t>ヒ</t>
    </rPh>
    <rPh sb="6" eb="7">
      <t>トウ</t>
    </rPh>
    <phoneticPr fontId="5"/>
  </si>
  <si>
    <t>一般管理費等</t>
    <rPh sb="0" eb="2">
      <t>イッパン</t>
    </rPh>
    <rPh sb="2" eb="5">
      <t>カンリヒ</t>
    </rPh>
    <rPh sb="5" eb="6">
      <t>トウ</t>
    </rPh>
    <phoneticPr fontId="5"/>
  </si>
  <si>
    <t>B.EYストラテジー・アンド・コンサルティング株式会社</t>
    <phoneticPr fontId="5"/>
  </si>
  <si>
    <t>C.株式会社ケー・シー・エス沖縄支社</t>
    <phoneticPr fontId="5"/>
  </si>
  <si>
    <t>D.株式会社海邦総研</t>
    <phoneticPr fontId="5"/>
  </si>
  <si>
    <t>E.一般社団法人沖縄市観光物産振興協会</t>
    <phoneticPr fontId="5"/>
  </si>
  <si>
    <t>株式会社おきぎん経済研究所</t>
    <phoneticPr fontId="5"/>
  </si>
  <si>
    <t>株式会社ケー・シー・エス沖縄支社</t>
    <phoneticPr fontId="5"/>
  </si>
  <si>
    <t>一般社団法人沖縄市観光物産振興協会</t>
    <phoneticPr fontId="5"/>
  </si>
  <si>
    <t>EYストラテジー・アンド・コンサルティング株式会社</t>
    <phoneticPr fontId="5"/>
  </si>
  <si>
    <t>株式会社海邦総研</t>
    <phoneticPr fontId="5"/>
  </si>
  <si>
    <t xml:space="preserve">沖縄県内食品製造業における労働生産性向上に関する調査
</t>
    <phoneticPr fontId="5"/>
  </si>
  <si>
    <t xml:space="preserve">沖縄アリーナと中心市街地を繋ぐモビリティサービスに関する調査・実証事業
</t>
    <phoneticPr fontId="5"/>
  </si>
  <si>
    <t>沖縄本島における幹線バス路線網のあり方に係る調査</t>
    <phoneticPr fontId="5"/>
  </si>
  <si>
    <t>データ利活用型観光振興モデルに係る調査</t>
    <phoneticPr fontId="5"/>
  </si>
  <si>
    <t>沖縄における新たなスポーツ・ヘルスケアツーリズム拠点形成に向けた調査事業</t>
    <phoneticPr fontId="5"/>
  </si>
  <si>
    <t>-</t>
    <phoneticPr fontId="5"/>
  </si>
  <si>
    <t>落札率は予定価格が類推されるおそれがあることから未記載</t>
    <phoneticPr fontId="5"/>
  </si>
  <si>
    <t>40/4</t>
    <phoneticPr fontId="5"/>
  </si>
  <si>
    <t>-</t>
    <phoneticPr fontId="5"/>
  </si>
  <si>
    <t>調査の実施及び取りまとめ報告書の作成を目標とする。
達成状況・実績：令和元年度86％、令和２年度133%、令和３年度100%
・令和元年度「沖縄の産業振興を目的とした各種特区・地域制度等の沖縄経済への貢献度及び特区・地域における基礎的データの収集・分析に関する調査」等
・令和２年度「今後の沖縄振興の在り方の効果的検討に資する分析調査」等
・令和３年度「沖縄県内食品製造業における労働生産性向上に関する調査」等</t>
    <rPh sb="53" eb="55">
      <t>レイワ</t>
    </rPh>
    <rPh sb="56" eb="58">
      <t>ネンド</t>
    </rPh>
    <rPh sb="171" eb="173">
      <t>レイワ</t>
    </rPh>
    <rPh sb="174" eb="176">
      <t>ネンド</t>
    </rPh>
    <rPh sb="204" eb="205">
      <t>トウ</t>
    </rPh>
    <phoneticPr fontId="5"/>
  </si>
  <si>
    <t>調査・検証・評価等による既存施策の改善や、調査を基にした効果的な施策の企画・立案により、沖縄振興を一層推進する。</t>
    <phoneticPr fontId="5"/>
  </si>
  <si>
    <t>調査・検証・評価等</t>
    <rPh sb="0" eb="2">
      <t>チョウサ</t>
    </rPh>
    <rPh sb="3" eb="5">
      <t>ケンショウ</t>
    </rPh>
    <rPh sb="6" eb="8">
      <t>ヒョウカ</t>
    </rPh>
    <rPh sb="8" eb="9">
      <t>トウ</t>
    </rPh>
    <phoneticPr fontId="5"/>
  </si>
  <si>
    <t>沖縄振興基本方針（令和４年５月　内閣総理大臣決定）
沖縄振興計画（令和４年５月　沖縄県）</t>
    <phoneticPr fontId="5"/>
  </si>
  <si>
    <t xml:space="preserve">　令和４年度以降の新たな沖縄振興法制の下で推進される諸施策について、調査・検証・評価等による既存施策の改善や、調査を基にした効果的な施策の企画・立案により、沖縄振興を一層推進することを目的とする。
</t>
    <rPh sb="1" eb="3">
      <t>レイワ</t>
    </rPh>
    <rPh sb="5" eb="6">
      <t>ド</t>
    </rPh>
    <phoneticPr fontId="5"/>
  </si>
  <si>
    <t>　令和４年度以降の新たな沖縄振興計画を効果的に推進するための調査を行うとともに、新計画に基づいて行われる諸施策の検証・評価等を実施。沖縄における人材育成、観光、ＩＴ、物流、環境等の各テーマについて現状、課題等を分析しながら、より沖縄振興につながるための方策を検討することとしており、これまで、具体的には、諸施策の関係機関において既存施策の改善等や新規事業の企画・立案に活用される等の成果へと繋げ、施策の推進を図っている。　　　　　　　　　　　　　　　　　　　　　　　　　　　　　　　　　　　
　なお、調査テーマは関係省庁から広く募集し、他省庁が主体となって実施する調査費は、移し替えを行う。　
　事業主体：内閣府（本府及び沖縄総合事務局）及び関係省庁</t>
    <rPh sb="1" eb="3">
      <t>レイワ</t>
    </rPh>
    <rPh sb="5" eb="6">
      <t>ド</t>
    </rPh>
    <phoneticPr fontId="5"/>
  </si>
  <si>
    <t>-</t>
    <phoneticPr fontId="5"/>
  </si>
  <si>
    <t>点検対象外</t>
    <rPh sb="0" eb="2">
      <t>テンケン</t>
    </rPh>
    <rPh sb="2" eb="4">
      <t>タイショウ</t>
    </rPh>
    <rPh sb="4" eb="5">
      <t>ガイ</t>
    </rPh>
    <phoneticPr fontId="5"/>
  </si>
  <si>
    <t>本事業の調査結果は公表されているのか。公表されているのであれば、国民への説明責任や公開性の担保といった観点から、本レビューシートにおいてもＵＲＬを記載されたい。また、沖縄振興策に通ずる特に重要な調査テーマを採択するなど効率的な予算執行に努めるべき。</t>
    <rPh sb="0" eb="1">
      <t>ホン</t>
    </rPh>
    <rPh sb="1" eb="3">
      <t>ジギョウ</t>
    </rPh>
    <rPh sb="4" eb="6">
      <t>チョウサ</t>
    </rPh>
    <rPh sb="6" eb="8">
      <t>ケッカ</t>
    </rPh>
    <rPh sb="9" eb="11">
      <t>コウヒョウ</t>
    </rPh>
    <rPh sb="19" eb="21">
      <t>コウヒョウ</t>
    </rPh>
    <rPh sb="32" eb="34">
      <t>コクミン</t>
    </rPh>
    <rPh sb="36" eb="38">
      <t>セツメイ</t>
    </rPh>
    <rPh sb="38" eb="40">
      <t>セキニン</t>
    </rPh>
    <rPh sb="41" eb="43">
      <t>コウカイ</t>
    </rPh>
    <rPh sb="43" eb="44">
      <t>セイ</t>
    </rPh>
    <rPh sb="45" eb="47">
      <t>タンポ</t>
    </rPh>
    <rPh sb="51" eb="53">
      <t>カンテン</t>
    </rPh>
    <rPh sb="56" eb="57">
      <t>ホン</t>
    </rPh>
    <rPh sb="73" eb="75">
      <t>キサイ</t>
    </rPh>
    <rPh sb="83" eb="85">
      <t>オキナワ</t>
    </rPh>
    <rPh sb="85" eb="88">
      <t>シンコウサク</t>
    </rPh>
    <rPh sb="89" eb="90">
      <t>ツウ</t>
    </rPh>
    <rPh sb="92" eb="93">
      <t>トク</t>
    </rPh>
    <rPh sb="94" eb="96">
      <t>ジュウヨウ</t>
    </rPh>
    <rPh sb="97" eb="99">
      <t>チョウサ</t>
    </rPh>
    <rPh sb="103" eb="105">
      <t>サイタク</t>
    </rPh>
    <rPh sb="109" eb="112">
      <t>コウリツテキ</t>
    </rPh>
    <rPh sb="113" eb="115">
      <t>ヨサン</t>
    </rPh>
    <rPh sb="115" eb="117">
      <t>シッコウ</t>
    </rPh>
    <rPh sb="118" eb="119">
      <t>ツト</t>
    </rPh>
    <phoneticPr fontId="5"/>
  </si>
  <si>
    <t>-</t>
    <phoneticPr fontId="5"/>
  </si>
  <si>
    <t>本事業の調査結果は、調査実施主体の判断により、同実施主体のホームページ等で公表されているが、本レビューシートでのURL公開が可能か今後検討してまいりたい。本事業は、平成２４年度以降の沖縄振興法制の下で推進される諸施策への反映や検証等のために必要な調査を実施するものであることから、沖縄振興策に通ずる特に重要な調査テーマを採択し、効率的な予算執行に努めてまいりたい。</t>
    <rPh sb="0" eb="1">
      <t>ホン</t>
    </rPh>
    <rPh sb="1" eb="3">
      <t>ジギョウ</t>
    </rPh>
    <rPh sb="4" eb="6">
      <t>チョウサ</t>
    </rPh>
    <rPh sb="6" eb="8">
      <t>ケッカ</t>
    </rPh>
    <rPh sb="10" eb="12">
      <t>チョウサ</t>
    </rPh>
    <rPh sb="12" eb="14">
      <t>ジッシ</t>
    </rPh>
    <rPh sb="14" eb="16">
      <t>シュタイ</t>
    </rPh>
    <rPh sb="17" eb="19">
      <t>ハンダン</t>
    </rPh>
    <rPh sb="23" eb="24">
      <t>ドウ</t>
    </rPh>
    <rPh sb="24" eb="26">
      <t>ジッシ</t>
    </rPh>
    <rPh sb="26" eb="28">
      <t>シュタイ</t>
    </rPh>
    <rPh sb="35" eb="36">
      <t>トウ</t>
    </rPh>
    <rPh sb="37" eb="39">
      <t>コウヒョウ</t>
    </rPh>
    <rPh sb="46" eb="47">
      <t>ホン</t>
    </rPh>
    <rPh sb="59" eb="61">
      <t>コウカイ</t>
    </rPh>
    <rPh sb="62" eb="64">
      <t>カノウ</t>
    </rPh>
    <rPh sb="65" eb="67">
      <t>コンゴ</t>
    </rPh>
    <rPh sb="67" eb="69">
      <t>ケントウ</t>
    </rPh>
    <rPh sb="140" eb="142">
      <t>オキナワ</t>
    </rPh>
    <rPh sb="142" eb="145">
      <t>シンコウサク</t>
    </rPh>
    <rPh sb="146" eb="147">
      <t>ツウ</t>
    </rPh>
    <rPh sb="149" eb="150">
      <t>トク</t>
    </rPh>
    <rPh sb="151" eb="153">
      <t>ジュウヨウ</t>
    </rPh>
    <rPh sb="154" eb="156">
      <t>チョウサ</t>
    </rPh>
    <rPh sb="160" eb="162">
      <t>サイタク</t>
    </rPh>
    <rPh sb="164" eb="167">
      <t>コウリツテキ</t>
    </rPh>
    <rPh sb="168" eb="170">
      <t>ヨサン</t>
    </rPh>
    <rPh sb="170" eb="172">
      <t>シッコウ</t>
    </rPh>
    <phoneticPr fontId="5"/>
  </si>
  <si>
    <t>沖縄振興推進調査費</t>
    <phoneticPr fontId="5"/>
  </si>
  <si>
    <t>38/5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</si>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</sst>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xdr:colOff>
      <xdr:row>103</xdr:row>
      <xdr:rowOff>0</xdr:rowOff>
    </xdr:from>
    <xdr:to>
      <xdr:col>32</xdr:col>
      <xdr:colOff>0</xdr:colOff>
      <xdr:row>105</xdr:row>
      <xdr:rowOff>0</xdr:rowOff>
    </xdr:to>
    <xdr:sp macro="" textlink="">
      <xdr:nvSpPr>
        <xdr:cNvPr id="6" name="テキスト ボックス 5"/>
        <xdr:cNvSpPr txBox="1"/>
      </xdr:nvSpPr>
      <xdr:spPr bwMode="auto">
        <a:xfrm>
          <a:off x="4876801" y="89471500"/>
          <a:ext cx="1625599" cy="711200"/>
        </a:xfrm>
        <a:prstGeom prst="rect">
          <a:avLst/>
        </a:prstGeom>
        <a:solidFill>
          <a:sysClr val="window" lastClr="FFFFFF"/>
        </a:solidFill>
        <a:ln w="9525" cmpd="sng">
          <a:solidFill>
            <a:sysClr val="windowText" lastClr="000000"/>
          </a:solidFill>
          <a:headEnd type="none"/>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p>
      </xdr:txBody>
    </xdr:sp>
    <xdr:clientData/>
  </xdr:twoCellAnchor>
  <xdr:twoCellAnchor>
    <xdr:from>
      <xdr:col>28</xdr:col>
      <xdr:colOff>0</xdr:colOff>
      <xdr:row>105</xdr:row>
      <xdr:rowOff>0</xdr:rowOff>
    </xdr:from>
    <xdr:to>
      <xdr:col>28</xdr:col>
      <xdr:colOff>0</xdr:colOff>
      <xdr:row>107</xdr:row>
      <xdr:rowOff>0</xdr:rowOff>
    </xdr:to>
    <xdr:cxnSp macro="">
      <xdr:nvCxnSpPr>
        <xdr:cNvPr id="8" name="直線矢印コネクタ 7"/>
        <xdr:cNvCxnSpPr/>
      </xdr:nvCxnSpPr>
      <xdr:spPr bwMode="auto">
        <a:xfrm>
          <a:off x="5689600" y="90182700"/>
          <a:ext cx="0" cy="711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106</xdr:row>
      <xdr:rowOff>0</xdr:rowOff>
    </xdr:from>
    <xdr:to>
      <xdr:col>48</xdr:col>
      <xdr:colOff>0</xdr:colOff>
      <xdr:row>106</xdr:row>
      <xdr:rowOff>0</xdr:rowOff>
    </xdr:to>
    <xdr:cxnSp macro="">
      <xdr:nvCxnSpPr>
        <xdr:cNvPr id="11" name="直線矢印コネクタ 10"/>
        <xdr:cNvCxnSpPr/>
      </xdr:nvCxnSpPr>
      <xdr:spPr bwMode="auto">
        <a:xfrm flipH="1">
          <a:off x="2032000" y="90538300"/>
          <a:ext cx="7721600"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107</xdr:row>
      <xdr:rowOff>0</xdr:rowOff>
    </xdr:from>
    <xdr:to>
      <xdr:col>13</xdr:col>
      <xdr:colOff>0</xdr:colOff>
      <xdr:row>109</xdr:row>
      <xdr:rowOff>0</xdr:rowOff>
    </xdr:to>
    <xdr:sp macro="" textlink="">
      <xdr:nvSpPr>
        <xdr:cNvPr id="17" name="テキスト ボックス 16"/>
        <xdr:cNvSpPr txBox="1"/>
      </xdr:nvSpPr>
      <xdr:spPr bwMode="auto">
        <a:xfrm>
          <a:off x="1422400" y="90893900"/>
          <a:ext cx="1219200" cy="7112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１３百万円</a:t>
          </a:r>
        </a:p>
      </xdr:txBody>
    </xdr:sp>
    <xdr:clientData/>
  </xdr:twoCellAnchor>
  <xdr:twoCellAnchor>
    <xdr:from>
      <xdr:col>16</xdr:col>
      <xdr:colOff>12700</xdr:colOff>
      <xdr:row>107</xdr:row>
      <xdr:rowOff>0</xdr:rowOff>
    </xdr:from>
    <xdr:to>
      <xdr:col>22</xdr:col>
      <xdr:colOff>12700</xdr:colOff>
      <xdr:row>109</xdr:row>
      <xdr:rowOff>0</xdr:rowOff>
    </xdr:to>
    <xdr:sp macro="" textlink="">
      <xdr:nvSpPr>
        <xdr:cNvPr id="25" name="テキスト ボックス 24"/>
        <xdr:cNvSpPr txBox="1"/>
      </xdr:nvSpPr>
      <xdr:spPr bwMode="auto">
        <a:xfrm>
          <a:off x="3263900" y="90893900"/>
          <a:ext cx="1219200" cy="7112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clientData/>
  </xdr:twoCellAnchor>
  <xdr:twoCellAnchor>
    <xdr:from>
      <xdr:col>25</xdr:col>
      <xdr:colOff>0</xdr:colOff>
      <xdr:row>107</xdr:row>
      <xdr:rowOff>0</xdr:rowOff>
    </xdr:from>
    <xdr:to>
      <xdr:col>31</xdr:col>
      <xdr:colOff>0</xdr:colOff>
      <xdr:row>109</xdr:row>
      <xdr:rowOff>0</xdr:rowOff>
    </xdr:to>
    <xdr:sp macro="" textlink="">
      <xdr:nvSpPr>
        <xdr:cNvPr id="26" name="テキスト ボックス 25"/>
        <xdr:cNvSpPr txBox="1"/>
      </xdr:nvSpPr>
      <xdr:spPr bwMode="auto">
        <a:xfrm>
          <a:off x="5080000" y="90893900"/>
          <a:ext cx="1219200" cy="7112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clientData/>
  </xdr:twoCellAnchor>
  <xdr:twoCellAnchor>
    <xdr:from>
      <xdr:col>34</xdr:col>
      <xdr:colOff>0</xdr:colOff>
      <xdr:row>107</xdr:row>
      <xdr:rowOff>0</xdr:rowOff>
    </xdr:from>
    <xdr:to>
      <xdr:col>40</xdr:col>
      <xdr:colOff>0</xdr:colOff>
      <xdr:row>109</xdr:row>
      <xdr:rowOff>0</xdr:rowOff>
    </xdr:to>
    <xdr:sp macro="" textlink="">
      <xdr:nvSpPr>
        <xdr:cNvPr id="27" name="テキスト ボックス 26"/>
        <xdr:cNvSpPr txBox="1"/>
      </xdr:nvSpPr>
      <xdr:spPr bwMode="auto">
        <a:xfrm>
          <a:off x="6908800" y="90893900"/>
          <a:ext cx="1219200" cy="7112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p>
      </xdr:txBody>
    </xdr:sp>
    <xdr:clientData/>
  </xdr:twoCellAnchor>
  <xdr:twoCellAnchor>
    <xdr:from>
      <xdr:col>45</xdr:col>
      <xdr:colOff>0</xdr:colOff>
      <xdr:row>107</xdr:row>
      <xdr:rowOff>0</xdr:rowOff>
    </xdr:from>
    <xdr:to>
      <xdr:col>49</xdr:col>
      <xdr:colOff>406400</xdr:colOff>
      <xdr:row>109</xdr:row>
      <xdr:rowOff>0</xdr:rowOff>
    </xdr:to>
    <xdr:sp macro="" textlink="">
      <xdr:nvSpPr>
        <xdr:cNvPr id="28" name="テキスト ボックス 27"/>
        <xdr:cNvSpPr txBox="1"/>
      </xdr:nvSpPr>
      <xdr:spPr bwMode="auto">
        <a:xfrm>
          <a:off x="9144000" y="90893900"/>
          <a:ext cx="1219200" cy="7112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p>
      </xdr:txBody>
    </xdr:sp>
    <xdr:clientData/>
  </xdr:twoCellAnchor>
  <xdr:twoCellAnchor>
    <xdr:from>
      <xdr:col>19</xdr:col>
      <xdr:colOff>0</xdr:colOff>
      <xdr:row>106</xdr:row>
      <xdr:rowOff>0</xdr:rowOff>
    </xdr:from>
    <xdr:to>
      <xdr:col>19</xdr:col>
      <xdr:colOff>0</xdr:colOff>
      <xdr:row>107</xdr:row>
      <xdr:rowOff>0</xdr:rowOff>
    </xdr:to>
    <xdr:cxnSp macro="">
      <xdr:nvCxnSpPr>
        <xdr:cNvPr id="30" name="直線矢印コネクタ 29"/>
        <xdr:cNvCxnSpPr/>
      </xdr:nvCxnSpPr>
      <xdr:spPr bwMode="auto">
        <a:xfrm>
          <a:off x="3860800" y="90538300"/>
          <a:ext cx="0" cy="355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106</xdr:row>
      <xdr:rowOff>0</xdr:rowOff>
    </xdr:from>
    <xdr:to>
      <xdr:col>48</xdr:col>
      <xdr:colOff>0</xdr:colOff>
      <xdr:row>107</xdr:row>
      <xdr:rowOff>0</xdr:rowOff>
    </xdr:to>
    <xdr:cxnSp macro="">
      <xdr:nvCxnSpPr>
        <xdr:cNvPr id="31" name="直線矢印コネクタ 30"/>
        <xdr:cNvCxnSpPr/>
      </xdr:nvCxnSpPr>
      <xdr:spPr bwMode="auto">
        <a:xfrm>
          <a:off x="9753600" y="90538300"/>
          <a:ext cx="0" cy="355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106</xdr:row>
      <xdr:rowOff>0</xdr:rowOff>
    </xdr:from>
    <xdr:to>
      <xdr:col>37</xdr:col>
      <xdr:colOff>0</xdr:colOff>
      <xdr:row>107</xdr:row>
      <xdr:rowOff>0</xdr:rowOff>
    </xdr:to>
    <xdr:cxnSp macro="">
      <xdr:nvCxnSpPr>
        <xdr:cNvPr id="32" name="直線矢印コネクタ 31"/>
        <xdr:cNvCxnSpPr/>
      </xdr:nvCxnSpPr>
      <xdr:spPr bwMode="auto">
        <a:xfrm>
          <a:off x="7518400" y="90538300"/>
          <a:ext cx="0" cy="355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106</xdr:row>
      <xdr:rowOff>0</xdr:rowOff>
    </xdr:from>
    <xdr:to>
      <xdr:col>10</xdr:col>
      <xdr:colOff>0</xdr:colOff>
      <xdr:row>107</xdr:row>
      <xdr:rowOff>0</xdr:rowOff>
    </xdr:to>
    <xdr:cxnSp macro="">
      <xdr:nvCxnSpPr>
        <xdr:cNvPr id="33" name="直線矢印コネクタ 32"/>
        <xdr:cNvCxnSpPr/>
      </xdr:nvCxnSpPr>
      <xdr:spPr bwMode="auto">
        <a:xfrm>
          <a:off x="2032000" y="90538300"/>
          <a:ext cx="0" cy="355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109</xdr:row>
      <xdr:rowOff>0</xdr:rowOff>
    </xdr:from>
    <xdr:to>
      <xdr:col>10</xdr:col>
      <xdr:colOff>0</xdr:colOff>
      <xdr:row>112</xdr:row>
      <xdr:rowOff>0</xdr:rowOff>
    </xdr:to>
    <xdr:cxnSp macro="">
      <xdr:nvCxnSpPr>
        <xdr:cNvPr id="42" name="直線矢印コネクタ 41"/>
        <xdr:cNvCxnSpPr/>
      </xdr:nvCxnSpPr>
      <xdr:spPr bwMode="auto">
        <a:xfrm>
          <a:off x="2032000" y="91605100"/>
          <a:ext cx="0" cy="1066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109</xdr:row>
      <xdr:rowOff>0</xdr:rowOff>
    </xdr:from>
    <xdr:to>
      <xdr:col>48</xdr:col>
      <xdr:colOff>0</xdr:colOff>
      <xdr:row>112</xdr:row>
      <xdr:rowOff>0</xdr:rowOff>
    </xdr:to>
    <xdr:cxnSp macro="">
      <xdr:nvCxnSpPr>
        <xdr:cNvPr id="44" name="直線矢印コネクタ 43"/>
        <xdr:cNvCxnSpPr/>
      </xdr:nvCxnSpPr>
      <xdr:spPr bwMode="auto">
        <a:xfrm>
          <a:off x="9753600" y="91605100"/>
          <a:ext cx="0" cy="1066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109</xdr:row>
      <xdr:rowOff>0</xdr:rowOff>
    </xdr:from>
    <xdr:to>
      <xdr:col>37</xdr:col>
      <xdr:colOff>0</xdr:colOff>
      <xdr:row>112</xdr:row>
      <xdr:rowOff>0</xdr:rowOff>
    </xdr:to>
    <xdr:cxnSp macro="">
      <xdr:nvCxnSpPr>
        <xdr:cNvPr id="45" name="直線矢印コネクタ 44"/>
        <xdr:cNvCxnSpPr/>
      </xdr:nvCxnSpPr>
      <xdr:spPr bwMode="auto">
        <a:xfrm>
          <a:off x="7518400" y="91605100"/>
          <a:ext cx="0" cy="1066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109</xdr:row>
      <xdr:rowOff>0</xdr:rowOff>
    </xdr:from>
    <xdr:to>
      <xdr:col>28</xdr:col>
      <xdr:colOff>0</xdr:colOff>
      <xdr:row>112</xdr:row>
      <xdr:rowOff>0</xdr:rowOff>
    </xdr:to>
    <xdr:cxnSp macro="">
      <xdr:nvCxnSpPr>
        <xdr:cNvPr id="46" name="直線矢印コネクタ 45"/>
        <xdr:cNvCxnSpPr/>
      </xdr:nvCxnSpPr>
      <xdr:spPr bwMode="auto">
        <a:xfrm>
          <a:off x="5689600" y="91605100"/>
          <a:ext cx="0" cy="1066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109</xdr:row>
      <xdr:rowOff>0</xdr:rowOff>
    </xdr:from>
    <xdr:to>
      <xdr:col>19</xdr:col>
      <xdr:colOff>0</xdr:colOff>
      <xdr:row>112</xdr:row>
      <xdr:rowOff>0</xdr:rowOff>
    </xdr:to>
    <xdr:cxnSp macro="">
      <xdr:nvCxnSpPr>
        <xdr:cNvPr id="47" name="直線矢印コネクタ 46"/>
        <xdr:cNvCxnSpPr/>
      </xdr:nvCxnSpPr>
      <xdr:spPr bwMode="auto">
        <a:xfrm>
          <a:off x="3860800" y="91605100"/>
          <a:ext cx="0" cy="1066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114</xdr:row>
      <xdr:rowOff>12700</xdr:rowOff>
    </xdr:from>
    <xdr:to>
      <xdr:col>40</xdr:col>
      <xdr:colOff>0</xdr:colOff>
      <xdr:row>117</xdr:row>
      <xdr:rowOff>152400</xdr:rowOff>
    </xdr:to>
    <xdr:sp macro="" textlink="">
      <xdr:nvSpPr>
        <xdr:cNvPr id="58" name="テキスト ボックス 57"/>
        <xdr:cNvSpPr txBox="1"/>
      </xdr:nvSpPr>
      <xdr:spPr bwMode="auto">
        <a:xfrm>
          <a:off x="6908800" y="44754800"/>
          <a:ext cx="1219200" cy="12065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海邦総研</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114</xdr:row>
      <xdr:rowOff>12700</xdr:rowOff>
    </xdr:from>
    <xdr:to>
      <xdr:col>31</xdr:col>
      <xdr:colOff>0</xdr:colOff>
      <xdr:row>117</xdr:row>
      <xdr:rowOff>152400</xdr:rowOff>
    </xdr:to>
    <xdr:sp macro="" textlink="">
      <xdr:nvSpPr>
        <xdr:cNvPr id="59" name="テキスト ボックス 58"/>
        <xdr:cNvSpPr txBox="1"/>
      </xdr:nvSpPr>
      <xdr:spPr bwMode="auto">
        <a:xfrm>
          <a:off x="5080000" y="44754800"/>
          <a:ext cx="1219200" cy="12065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株式会社ケー・シー・エス沖縄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clientData/>
  </xdr:twoCellAnchor>
  <xdr:twoCellAnchor>
    <xdr:from>
      <xdr:col>16</xdr:col>
      <xdr:colOff>0</xdr:colOff>
      <xdr:row>114</xdr:row>
      <xdr:rowOff>12700</xdr:rowOff>
    </xdr:from>
    <xdr:to>
      <xdr:col>22</xdr:col>
      <xdr:colOff>0</xdr:colOff>
      <xdr:row>117</xdr:row>
      <xdr:rowOff>152400</xdr:rowOff>
    </xdr:to>
    <xdr:sp macro="" textlink="">
      <xdr:nvSpPr>
        <xdr:cNvPr id="60" name="テキスト ボックス 59"/>
        <xdr:cNvSpPr txBox="1"/>
      </xdr:nvSpPr>
      <xdr:spPr bwMode="auto">
        <a:xfrm>
          <a:off x="3251200" y="44754800"/>
          <a:ext cx="1219200" cy="12065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B.EY</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ストラテジー・アンド・コンサルティング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clientData/>
  </xdr:twoCellAnchor>
  <xdr:twoCellAnchor>
    <xdr:from>
      <xdr:col>7</xdr:col>
      <xdr:colOff>0</xdr:colOff>
      <xdr:row>114</xdr:row>
      <xdr:rowOff>12700</xdr:rowOff>
    </xdr:from>
    <xdr:to>
      <xdr:col>13</xdr:col>
      <xdr:colOff>0</xdr:colOff>
      <xdr:row>117</xdr:row>
      <xdr:rowOff>152400</xdr:rowOff>
    </xdr:to>
    <xdr:sp macro="" textlink="">
      <xdr:nvSpPr>
        <xdr:cNvPr id="61" name="テキスト ボックス 60"/>
        <xdr:cNvSpPr txBox="1"/>
      </xdr:nvSpPr>
      <xdr:spPr bwMode="auto">
        <a:xfrm>
          <a:off x="1422400" y="44754800"/>
          <a:ext cx="1219200" cy="12065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株式会社おきぎん経済研究所１２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45</xdr:col>
      <xdr:colOff>0</xdr:colOff>
      <xdr:row>114</xdr:row>
      <xdr:rowOff>12700</xdr:rowOff>
    </xdr:from>
    <xdr:to>
      <xdr:col>49</xdr:col>
      <xdr:colOff>406400</xdr:colOff>
      <xdr:row>117</xdr:row>
      <xdr:rowOff>152400</xdr:rowOff>
    </xdr:to>
    <xdr:sp macro="" textlink="">
      <xdr:nvSpPr>
        <xdr:cNvPr id="64" name="テキスト ボックス 63"/>
        <xdr:cNvSpPr txBox="1"/>
      </xdr:nvSpPr>
      <xdr:spPr bwMode="auto">
        <a:xfrm>
          <a:off x="9144000" y="44754800"/>
          <a:ext cx="1219200" cy="12065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一般社団</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法人沖縄市観光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物産振興協会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p>
      </xdr:txBody>
    </xdr:sp>
    <xdr:clientData/>
  </xdr:twoCellAnchor>
  <xdr:twoCellAnchor>
    <xdr:from>
      <xdr:col>6</xdr:col>
      <xdr:colOff>203199</xdr:colOff>
      <xdr:row>112</xdr:row>
      <xdr:rowOff>0</xdr:rowOff>
    </xdr:from>
    <xdr:to>
      <xdr:col>13</xdr:col>
      <xdr:colOff>0</xdr:colOff>
      <xdr:row>114</xdr:row>
      <xdr:rowOff>0</xdr:rowOff>
    </xdr:to>
    <xdr:sp macro="" textlink="">
      <xdr:nvSpPr>
        <xdr:cNvPr id="66" name="テキスト ボックス 65"/>
        <xdr:cNvSpPr txBox="1"/>
      </xdr:nvSpPr>
      <xdr:spPr bwMode="auto">
        <a:xfrm>
          <a:off x="1422399" y="92671900"/>
          <a:ext cx="1219201"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a:t>
          </a:r>
          <a:endParaRPr kumimoji="1" lang="en-US" altLang="ja-JP" sz="1000"/>
        </a:p>
        <a:p>
          <a:pPr algn="ctr"/>
          <a:r>
            <a:rPr kumimoji="1" lang="ja-JP" altLang="en-US" sz="1000"/>
            <a:t>（総合評価）</a:t>
          </a:r>
          <a:r>
            <a:rPr kumimoji="1" lang="en-US" altLang="ja-JP" sz="1000"/>
            <a:t>】</a:t>
          </a:r>
          <a:endParaRPr kumimoji="1" lang="ja-JP" altLang="en-US" sz="1000"/>
        </a:p>
      </xdr:txBody>
    </xdr:sp>
    <xdr:clientData/>
  </xdr:twoCellAnchor>
  <xdr:twoCellAnchor>
    <xdr:from>
      <xdr:col>45</xdr:col>
      <xdr:colOff>0</xdr:colOff>
      <xdr:row>112</xdr:row>
      <xdr:rowOff>0</xdr:rowOff>
    </xdr:from>
    <xdr:to>
      <xdr:col>49</xdr:col>
      <xdr:colOff>406401</xdr:colOff>
      <xdr:row>114</xdr:row>
      <xdr:rowOff>0</xdr:rowOff>
    </xdr:to>
    <xdr:sp macro="" textlink="">
      <xdr:nvSpPr>
        <xdr:cNvPr id="67" name="テキスト ボックス 66"/>
        <xdr:cNvSpPr txBox="1"/>
      </xdr:nvSpPr>
      <xdr:spPr bwMode="auto">
        <a:xfrm>
          <a:off x="9144000" y="92671900"/>
          <a:ext cx="1219201"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a:t>
          </a:r>
          <a:endParaRPr kumimoji="1" lang="en-US" altLang="ja-JP" sz="1000"/>
        </a:p>
        <a:p>
          <a:pPr algn="ctr"/>
          <a:r>
            <a:rPr kumimoji="1" lang="ja-JP" altLang="en-US" sz="1000"/>
            <a:t>（総合評価）</a:t>
          </a:r>
          <a:r>
            <a:rPr kumimoji="1" lang="en-US" altLang="ja-JP" sz="1000"/>
            <a:t>】</a:t>
          </a:r>
          <a:endParaRPr kumimoji="1" lang="ja-JP" altLang="en-US" sz="1000"/>
        </a:p>
      </xdr:txBody>
    </xdr:sp>
    <xdr:clientData/>
  </xdr:twoCellAnchor>
  <xdr:twoCellAnchor>
    <xdr:from>
      <xdr:col>33</xdr:col>
      <xdr:colOff>203199</xdr:colOff>
      <xdr:row>112</xdr:row>
      <xdr:rowOff>0</xdr:rowOff>
    </xdr:from>
    <xdr:to>
      <xdr:col>40</xdr:col>
      <xdr:colOff>0</xdr:colOff>
      <xdr:row>114</xdr:row>
      <xdr:rowOff>0</xdr:rowOff>
    </xdr:to>
    <xdr:sp macro="" textlink="">
      <xdr:nvSpPr>
        <xdr:cNvPr id="68" name="テキスト ボックス 67"/>
        <xdr:cNvSpPr txBox="1"/>
      </xdr:nvSpPr>
      <xdr:spPr bwMode="auto">
        <a:xfrm>
          <a:off x="6908799" y="92671900"/>
          <a:ext cx="1219201"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a:t>
          </a:r>
          <a:endParaRPr kumimoji="1" lang="en-US" altLang="ja-JP" sz="1000"/>
        </a:p>
        <a:p>
          <a:pPr algn="ctr"/>
          <a:r>
            <a:rPr kumimoji="1" lang="ja-JP" altLang="en-US" sz="1000"/>
            <a:t>（総合評価）</a:t>
          </a:r>
          <a:r>
            <a:rPr kumimoji="1" lang="en-US" altLang="ja-JP" sz="1000"/>
            <a:t>】</a:t>
          </a:r>
          <a:endParaRPr kumimoji="1" lang="ja-JP" altLang="en-US" sz="1000"/>
        </a:p>
      </xdr:txBody>
    </xdr:sp>
    <xdr:clientData/>
  </xdr:twoCellAnchor>
  <xdr:twoCellAnchor>
    <xdr:from>
      <xdr:col>24</xdr:col>
      <xdr:colOff>203199</xdr:colOff>
      <xdr:row>112</xdr:row>
      <xdr:rowOff>0</xdr:rowOff>
    </xdr:from>
    <xdr:to>
      <xdr:col>31</xdr:col>
      <xdr:colOff>0</xdr:colOff>
      <xdr:row>114</xdr:row>
      <xdr:rowOff>0</xdr:rowOff>
    </xdr:to>
    <xdr:sp macro="" textlink="">
      <xdr:nvSpPr>
        <xdr:cNvPr id="69" name="テキスト ボックス 68"/>
        <xdr:cNvSpPr txBox="1"/>
      </xdr:nvSpPr>
      <xdr:spPr bwMode="auto">
        <a:xfrm>
          <a:off x="5079999" y="92671900"/>
          <a:ext cx="1219201"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a:t>
          </a:r>
          <a:endParaRPr kumimoji="1" lang="en-US" altLang="ja-JP" sz="1000"/>
        </a:p>
        <a:p>
          <a:pPr algn="ctr"/>
          <a:r>
            <a:rPr kumimoji="1" lang="ja-JP" altLang="en-US" sz="1000"/>
            <a:t>（総合評価）</a:t>
          </a:r>
          <a:r>
            <a:rPr kumimoji="1" lang="en-US" altLang="ja-JP" sz="1000"/>
            <a:t>】</a:t>
          </a:r>
          <a:endParaRPr kumimoji="1" lang="ja-JP" altLang="en-US" sz="1000"/>
        </a:p>
      </xdr:txBody>
    </xdr:sp>
    <xdr:clientData/>
  </xdr:twoCellAnchor>
  <xdr:twoCellAnchor>
    <xdr:from>
      <xdr:col>15</xdr:col>
      <xdr:colOff>203199</xdr:colOff>
      <xdr:row>112</xdr:row>
      <xdr:rowOff>0</xdr:rowOff>
    </xdr:from>
    <xdr:to>
      <xdr:col>22</xdr:col>
      <xdr:colOff>0</xdr:colOff>
      <xdr:row>114</xdr:row>
      <xdr:rowOff>0</xdr:rowOff>
    </xdr:to>
    <xdr:sp macro="" textlink="">
      <xdr:nvSpPr>
        <xdr:cNvPr id="70" name="テキスト ボックス 69"/>
        <xdr:cNvSpPr txBox="1"/>
      </xdr:nvSpPr>
      <xdr:spPr bwMode="auto">
        <a:xfrm>
          <a:off x="3251199" y="92671900"/>
          <a:ext cx="1219201"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a:t>
          </a:r>
          <a:endParaRPr kumimoji="1" lang="en-US" altLang="ja-JP" sz="1000"/>
        </a:p>
        <a:p>
          <a:pPr algn="ctr"/>
          <a:r>
            <a:rPr kumimoji="1" lang="ja-JP" altLang="en-US" sz="1000"/>
            <a:t>（総合評価）</a:t>
          </a:r>
          <a:r>
            <a:rPr kumimoji="1" lang="en-US" altLang="ja-JP" sz="1000"/>
            <a:t>】</a:t>
          </a:r>
          <a:endParaRPr kumimoji="1" lang="ja-JP" altLang="en-US" sz="1000"/>
        </a:p>
      </xdr:txBody>
    </xdr:sp>
    <xdr:clientData/>
  </xdr:twoCellAnchor>
  <xdr:twoCellAnchor>
    <xdr:from>
      <xdr:col>7</xdr:col>
      <xdr:colOff>0</xdr:colOff>
      <xdr:row>117</xdr:row>
      <xdr:rowOff>215900</xdr:rowOff>
    </xdr:from>
    <xdr:to>
      <xdr:col>13</xdr:col>
      <xdr:colOff>0</xdr:colOff>
      <xdr:row>120</xdr:row>
      <xdr:rowOff>215900</xdr:rowOff>
    </xdr:to>
    <xdr:sp macro="" textlink="">
      <xdr:nvSpPr>
        <xdr:cNvPr id="71" name="大かっこ 70"/>
        <xdr:cNvSpPr/>
      </xdr:nvSpPr>
      <xdr:spPr bwMode="auto">
        <a:xfrm>
          <a:off x="1422400" y="46024800"/>
          <a:ext cx="1219200" cy="1384300"/>
        </a:xfrm>
        <a:prstGeom prst="bracketPair">
          <a:avLst>
            <a:gd name="adj" fmla="val 1049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沖縄県内食品製造業における労働生産性向上に関する調査</a:t>
          </a:r>
        </a:p>
      </xdr:txBody>
    </xdr:sp>
    <xdr:clientData/>
  </xdr:twoCellAnchor>
  <xdr:twoCellAnchor>
    <xdr:from>
      <xdr:col>16</xdr:col>
      <xdr:colOff>0</xdr:colOff>
      <xdr:row>117</xdr:row>
      <xdr:rowOff>215900</xdr:rowOff>
    </xdr:from>
    <xdr:to>
      <xdr:col>22</xdr:col>
      <xdr:colOff>0</xdr:colOff>
      <xdr:row>120</xdr:row>
      <xdr:rowOff>215900</xdr:rowOff>
    </xdr:to>
    <xdr:sp macro="" textlink="">
      <xdr:nvSpPr>
        <xdr:cNvPr id="72" name="大かっこ 71"/>
        <xdr:cNvSpPr/>
      </xdr:nvSpPr>
      <xdr:spPr bwMode="auto">
        <a:xfrm>
          <a:off x="3251200" y="46024800"/>
          <a:ext cx="1219200" cy="1384300"/>
        </a:xfrm>
        <a:prstGeom prst="bracketPair">
          <a:avLst>
            <a:gd name="adj" fmla="val 1049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データ利活用型観光振興モデルに係る調査</a:t>
          </a:r>
        </a:p>
      </xdr:txBody>
    </xdr:sp>
    <xdr:clientData/>
  </xdr:twoCellAnchor>
  <xdr:twoCellAnchor>
    <xdr:from>
      <xdr:col>25</xdr:col>
      <xdr:colOff>0</xdr:colOff>
      <xdr:row>117</xdr:row>
      <xdr:rowOff>215900</xdr:rowOff>
    </xdr:from>
    <xdr:to>
      <xdr:col>31</xdr:col>
      <xdr:colOff>0</xdr:colOff>
      <xdr:row>120</xdr:row>
      <xdr:rowOff>215900</xdr:rowOff>
    </xdr:to>
    <xdr:sp macro="" textlink="">
      <xdr:nvSpPr>
        <xdr:cNvPr id="73" name="大かっこ 72"/>
        <xdr:cNvSpPr/>
      </xdr:nvSpPr>
      <xdr:spPr bwMode="auto">
        <a:xfrm>
          <a:off x="5080000" y="46024800"/>
          <a:ext cx="1219200" cy="1384300"/>
        </a:xfrm>
        <a:prstGeom prst="bracketPair">
          <a:avLst>
            <a:gd name="adj" fmla="val 1049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沖縄本島における幹線バス路線網のあり方に係る調査</a:t>
          </a:r>
        </a:p>
      </xdr:txBody>
    </xdr:sp>
    <xdr:clientData/>
  </xdr:twoCellAnchor>
  <xdr:twoCellAnchor>
    <xdr:from>
      <xdr:col>34</xdr:col>
      <xdr:colOff>0</xdr:colOff>
      <xdr:row>117</xdr:row>
      <xdr:rowOff>215900</xdr:rowOff>
    </xdr:from>
    <xdr:to>
      <xdr:col>40</xdr:col>
      <xdr:colOff>0</xdr:colOff>
      <xdr:row>120</xdr:row>
      <xdr:rowOff>215900</xdr:rowOff>
    </xdr:to>
    <xdr:sp macro="" textlink="">
      <xdr:nvSpPr>
        <xdr:cNvPr id="74" name="大かっこ 73"/>
        <xdr:cNvSpPr/>
      </xdr:nvSpPr>
      <xdr:spPr bwMode="auto">
        <a:xfrm>
          <a:off x="6908800" y="46024800"/>
          <a:ext cx="1219200" cy="1384300"/>
        </a:xfrm>
        <a:prstGeom prst="bracketPair">
          <a:avLst>
            <a:gd name="adj" fmla="val 1049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沖縄における新たなスポーツ・ヘルスケアツーリズム拠点形成に向けた調査事業</a:t>
          </a:r>
        </a:p>
      </xdr:txBody>
    </xdr:sp>
    <xdr:clientData/>
  </xdr:twoCellAnchor>
  <xdr:twoCellAnchor>
    <xdr:from>
      <xdr:col>45</xdr:col>
      <xdr:colOff>0</xdr:colOff>
      <xdr:row>117</xdr:row>
      <xdr:rowOff>215900</xdr:rowOff>
    </xdr:from>
    <xdr:to>
      <xdr:col>49</xdr:col>
      <xdr:colOff>406400</xdr:colOff>
      <xdr:row>120</xdr:row>
      <xdr:rowOff>215900</xdr:rowOff>
    </xdr:to>
    <xdr:sp macro="" textlink="">
      <xdr:nvSpPr>
        <xdr:cNvPr id="75" name="大かっこ 74"/>
        <xdr:cNvSpPr/>
      </xdr:nvSpPr>
      <xdr:spPr bwMode="auto">
        <a:xfrm>
          <a:off x="9144000" y="46024800"/>
          <a:ext cx="1219200" cy="1384300"/>
        </a:xfrm>
        <a:prstGeom prst="bracketPair">
          <a:avLst>
            <a:gd name="adj" fmla="val 1049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沖縄アリーナと中心市街地を繋ぐモビリティサービスに関する調査・実証事業</a:t>
          </a:r>
        </a:p>
      </xdr:txBody>
    </xdr:sp>
    <xdr:clientData/>
  </xdr:twoCellAnchor>
  <xdr:oneCellAnchor>
    <xdr:from>
      <xdr:col>7</xdr:col>
      <xdr:colOff>0</xdr:colOff>
      <xdr:row>121</xdr:row>
      <xdr:rowOff>0</xdr:rowOff>
    </xdr:from>
    <xdr:ext cx="8534400" cy="459100"/>
    <xdr:sp macro="" textlink="">
      <xdr:nvSpPr>
        <xdr:cNvPr id="78" name="テキスト ボックス 77"/>
        <xdr:cNvSpPr txBox="1"/>
      </xdr:nvSpPr>
      <xdr:spPr>
        <a:xfrm>
          <a:off x="1422400" y="96507300"/>
          <a:ext cx="8534400"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百万円単位（端数四捨五入）で記載しているが、四捨五入すると百万円に満たない経費については十万円単位（端数四捨五入）で記載。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端数処理の関係で、合計額が一致しない。</a:t>
          </a:r>
        </a:p>
      </xdr:txBody>
    </xdr:sp>
    <xdr:clientData/>
  </xdr:oneCellAnchor>
  <xdr:twoCellAnchor>
    <xdr:from>
      <xdr:col>38</xdr:col>
      <xdr:colOff>50800</xdr:colOff>
      <xdr:row>109</xdr:row>
      <xdr:rowOff>101599</xdr:rowOff>
    </xdr:from>
    <xdr:to>
      <xdr:col>46</xdr:col>
      <xdr:colOff>127000</xdr:colOff>
      <xdr:row>112</xdr:row>
      <xdr:rowOff>88900</xdr:rowOff>
    </xdr:to>
    <xdr:sp macro="" textlink="">
      <xdr:nvSpPr>
        <xdr:cNvPr id="79" name="大かっこ 78"/>
        <xdr:cNvSpPr/>
      </xdr:nvSpPr>
      <xdr:spPr bwMode="auto">
        <a:xfrm>
          <a:off x="7772400" y="43065699"/>
          <a:ext cx="1701800" cy="1054101"/>
        </a:xfrm>
        <a:prstGeom prst="bracketPair">
          <a:avLst>
            <a:gd name="adj" fmla="val 115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推進調査に係る</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事務費</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①職員旅費</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　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2"/>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625">
        <v>2022</v>
      </c>
      <c r="AE2" s="625"/>
      <c r="AF2" s="625"/>
      <c r="AG2" s="625"/>
      <c r="AH2" s="625"/>
      <c r="AI2" s="67" t="s">
        <v>258</v>
      </c>
      <c r="AJ2" s="625" t="s">
        <v>598</v>
      </c>
      <c r="AK2" s="625"/>
      <c r="AL2" s="625"/>
      <c r="AM2" s="625"/>
      <c r="AN2" s="67" t="s">
        <v>258</v>
      </c>
      <c r="AO2" s="625">
        <v>21</v>
      </c>
      <c r="AP2" s="625"/>
      <c r="AQ2" s="625"/>
      <c r="AR2" s="68" t="s">
        <v>258</v>
      </c>
      <c r="AS2" s="626">
        <v>71</v>
      </c>
      <c r="AT2" s="626"/>
      <c r="AU2" s="626"/>
      <c r="AV2" s="67" t="str">
        <f>IF(AW2="","","-")</f>
        <v/>
      </c>
      <c r="AW2" s="627"/>
      <c r="AX2" s="627"/>
    </row>
    <row r="3" spans="1:50" ht="21" customHeight="1" thickBot="1" x14ac:dyDescent="0.2">
      <c r="A3" s="628" t="s">
        <v>566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21" t="s">
        <v>59</v>
      </c>
      <c r="AJ3" s="630" t="s">
        <v>576</v>
      </c>
      <c r="AK3" s="630"/>
      <c r="AL3" s="630"/>
      <c r="AM3" s="630"/>
      <c r="AN3" s="630"/>
      <c r="AO3" s="630"/>
      <c r="AP3" s="630"/>
      <c r="AQ3" s="630"/>
      <c r="AR3" s="630"/>
      <c r="AS3" s="630"/>
      <c r="AT3" s="630"/>
      <c r="AU3" s="630"/>
      <c r="AV3" s="630"/>
      <c r="AW3" s="630"/>
      <c r="AX3" s="22" t="s">
        <v>60</v>
      </c>
    </row>
    <row r="4" spans="1:50" ht="24.75" customHeight="1" x14ac:dyDescent="0.15">
      <c r="A4" s="661" t="s">
        <v>23</v>
      </c>
      <c r="B4" s="662"/>
      <c r="C4" s="662"/>
      <c r="D4" s="662"/>
      <c r="E4" s="662"/>
      <c r="F4" s="662"/>
      <c r="G4" s="663" t="s">
        <v>655</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578</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62</v>
      </c>
      <c r="B5" s="674"/>
      <c r="C5" s="674"/>
      <c r="D5" s="674"/>
      <c r="E5" s="674"/>
      <c r="F5" s="675"/>
      <c r="G5" s="676" t="s">
        <v>580</v>
      </c>
      <c r="H5" s="677"/>
      <c r="I5" s="677"/>
      <c r="J5" s="677"/>
      <c r="K5" s="677"/>
      <c r="L5" s="677"/>
      <c r="M5" s="678" t="s">
        <v>61</v>
      </c>
      <c r="N5" s="679"/>
      <c r="O5" s="679"/>
      <c r="P5" s="679"/>
      <c r="Q5" s="679"/>
      <c r="R5" s="680"/>
      <c r="S5" s="681" t="s">
        <v>65</v>
      </c>
      <c r="T5" s="677"/>
      <c r="U5" s="677"/>
      <c r="V5" s="677"/>
      <c r="W5" s="677"/>
      <c r="X5" s="682"/>
      <c r="Y5" s="683" t="s">
        <v>3</v>
      </c>
      <c r="Z5" s="684"/>
      <c r="AA5" s="684"/>
      <c r="AB5" s="684"/>
      <c r="AC5" s="684"/>
      <c r="AD5" s="685"/>
      <c r="AE5" s="642" t="s">
        <v>581</v>
      </c>
      <c r="AF5" s="642"/>
      <c r="AG5" s="642"/>
      <c r="AH5" s="642"/>
      <c r="AI5" s="642"/>
      <c r="AJ5" s="642"/>
      <c r="AK5" s="642"/>
      <c r="AL5" s="642"/>
      <c r="AM5" s="642"/>
      <c r="AN5" s="642"/>
      <c r="AO5" s="642"/>
      <c r="AP5" s="643"/>
      <c r="AQ5" s="644" t="s">
        <v>579</v>
      </c>
      <c r="AR5" s="645"/>
      <c r="AS5" s="645"/>
      <c r="AT5" s="645"/>
      <c r="AU5" s="645"/>
      <c r="AV5" s="645"/>
      <c r="AW5" s="645"/>
      <c r="AX5" s="646"/>
    </row>
    <row r="6" spans="1:50" ht="39" customHeight="1" x14ac:dyDescent="0.15">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row>
    <row r="7" spans="1:50" ht="49.5" customHeight="1" x14ac:dyDescent="0.15">
      <c r="A7" s="631" t="s">
        <v>20</v>
      </c>
      <c r="B7" s="632"/>
      <c r="C7" s="632"/>
      <c r="D7" s="632"/>
      <c r="E7" s="632"/>
      <c r="F7" s="633"/>
      <c r="G7" s="652" t="s">
        <v>582</v>
      </c>
      <c r="H7" s="653"/>
      <c r="I7" s="653"/>
      <c r="J7" s="653"/>
      <c r="K7" s="653"/>
      <c r="L7" s="653"/>
      <c r="M7" s="653"/>
      <c r="N7" s="653"/>
      <c r="O7" s="653"/>
      <c r="P7" s="653"/>
      <c r="Q7" s="653"/>
      <c r="R7" s="653"/>
      <c r="S7" s="653"/>
      <c r="T7" s="653"/>
      <c r="U7" s="653"/>
      <c r="V7" s="653"/>
      <c r="W7" s="653"/>
      <c r="X7" s="654"/>
      <c r="Y7" s="655" t="s">
        <v>243</v>
      </c>
      <c r="Z7" s="438"/>
      <c r="AA7" s="438"/>
      <c r="AB7" s="438"/>
      <c r="AC7" s="438"/>
      <c r="AD7" s="656"/>
      <c r="AE7" s="657" t="s">
        <v>647</v>
      </c>
      <c r="AF7" s="658"/>
      <c r="AG7" s="658"/>
      <c r="AH7" s="658"/>
      <c r="AI7" s="658"/>
      <c r="AJ7" s="658"/>
      <c r="AK7" s="658"/>
      <c r="AL7" s="658"/>
      <c r="AM7" s="658"/>
      <c r="AN7" s="658"/>
      <c r="AO7" s="658"/>
      <c r="AP7" s="658"/>
      <c r="AQ7" s="658"/>
      <c r="AR7" s="658"/>
      <c r="AS7" s="658"/>
      <c r="AT7" s="658"/>
      <c r="AU7" s="658"/>
      <c r="AV7" s="658"/>
      <c r="AW7" s="658"/>
      <c r="AX7" s="659"/>
    </row>
    <row r="8" spans="1:50" ht="53.25" customHeight="1" x14ac:dyDescent="0.15">
      <c r="A8" s="631" t="s">
        <v>179</v>
      </c>
      <c r="B8" s="632"/>
      <c r="C8" s="632"/>
      <c r="D8" s="632"/>
      <c r="E8" s="632"/>
      <c r="F8" s="633"/>
      <c r="G8" s="634" t="str">
        <f>入力規則等!A27</f>
        <v>沖縄振興、地方創生</v>
      </c>
      <c r="H8" s="635"/>
      <c r="I8" s="635"/>
      <c r="J8" s="635"/>
      <c r="K8" s="635"/>
      <c r="L8" s="635"/>
      <c r="M8" s="635"/>
      <c r="N8" s="635"/>
      <c r="O8" s="635"/>
      <c r="P8" s="635"/>
      <c r="Q8" s="635"/>
      <c r="R8" s="635"/>
      <c r="S8" s="635"/>
      <c r="T8" s="635"/>
      <c r="U8" s="635"/>
      <c r="V8" s="635"/>
      <c r="W8" s="635"/>
      <c r="X8" s="636"/>
      <c r="Y8" s="637" t="s">
        <v>180</v>
      </c>
      <c r="Z8" s="638"/>
      <c r="AA8" s="638"/>
      <c r="AB8" s="638"/>
      <c r="AC8" s="638"/>
      <c r="AD8" s="639"/>
      <c r="AE8" s="640" t="str">
        <f>入力規則等!K13</f>
        <v>その他の事項経費</v>
      </c>
      <c r="AF8" s="635"/>
      <c r="AG8" s="635"/>
      <c r="AH8" s="635"/>
      <c r="AI8" s="635"/>
      <c r="AJ8" s="635"/>
      <c r="AK8" s="635"/>
      <c r="AL8" s="635"/>
      <c r="AM8" s="635"/>
      <c r="AN8" s="635"/>
      <c r="AO8" s="635"/>
      <c r="AP8" s="635"/>
      <c r="AQ8" s="635"/>
      <c r="AR8" s="635"/>
      <c r="AS8" s="635"/>
      <c r="AT8" s="635"/>
      <c r="AU8" s="635"/>
      <c r="AV8" s="635"/>
      <c r="AW8" s="635"/>
      <c r="AX8" s="641"/>
    </row>
    <row r="9" spans="1:50" ht="58.5" customHeight="1" x14ac:dyDescent="0.15">
      <c r="A9" s="609" t="s">
        <v>21</v>
      </c>
      <c r="B9" s="610"/>
      <c r="C9" s="610"/>
      <c r="D9" s="610"/>
      <c r="E9" s="610"/>
      <c r="F9" s="610"/>
      <c r="G9" s="686" t="s">
        <v>648</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8"/>
    </row>
    <row r="10" spans="1:50" ht="80.25" customHeight="1" x14ac:dyDescent="0.15">
      <c r="A10" s="597" t="s">
        <v>27</v>
      </c>
      <c r="B10" s="598"/>
      <c r="C10" s="598"/>
      <c r="D10" s="598"/>
      <c r="E10" s="598"/>
      <c r="F10" s="598"/>
      <c r="G10" s="599" t="s">
        <v>649</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42" customHeight="1" x14ac:dyDescent="0.15">
      <c r="A11" s="597" t="s">
        <v>5</v>
      </c>
      <c r="B11" s="598"/>
      <c r="C11" s="598"/>
      <c r="D11" s="598"/>
      <c r="E11" s="598"/>
      <c r="F11" s="602"/>
      <c r="G11" s="603" t="str">
        <f>入力規則等!P10</f>
        <v>委託・請負</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row>
    <row r="12" spans="1:50" ht="21" customHeight="1" x14ac:dyDescent="0.15">
      <c r="A12" s="606" t="s">
        <v>22</v>
      </c>
      <c r="B12" s="607"/>
      <c r="C12" s="607"/>
      <c r="D12" s="607"/>
      <c r="E12" s="607"/>
      <c r="F12" s="608"/>
      <c r="G12" s="612"/>
      <c r="H12" s="613"/>
      <c r="I12" s="613"/>
      <c r="J12" s="613"/>
      <c r="K12" s="613"/>
      <c r="L12" s="613"/>
      <c r="M12" s="613"/>
      <c r="N12" s="613"/>
      <c r="O12" s="613"/>
      <c r="P12" s="418" t="s">
        <v>390</v>
      </c>
      <c r="Q12" s="419"/>
      <c r="R12" s="419"/>
      <c r="S12" s="419"/>
      <c r="T12" s="419"/>
      <c r="U12" s="419"/>
      <c r="V12" s="420"/>
      <c r="W12" s="418" t="s">
        <v>542</v>
      </c>
      <c r="X12" s="419"/>
      <c r="Y12" s="419"/>
      <c r="Z12" s="419"/>
      <c r="AA12" s="419"/>
      <c r="AB12" s="419"/>
      <c r="AC12" s="420"/>
      <c r="AD12" s="418" t="s">
        <v>544</v>
      </c>
      <c r="AE12" s="419"/>
      <c r="AF12" s="419"/>
      <c r="AG12" s="419"/>
      <c r="AH12" s="419"/>
      <c r="AI12" s="419"/>
      <c r="AJ12" s="420"/>
      <c r="AK12" s="418" t="s">
        <v>557</v>
      </c>
      <c r="AL12" s="419"/>
      <c r="AM12" s="419"/>
      <c r="AN12" s="419"/>
      <c r="AO12" s="419"/>
      <c r="AP12" s="419"/>
      <c r="AQ12" s="420"/>
      <c r="AR12" s="418" t="s">
        <v>558</v>
      </c>
      <c r="AS12" s="419"/>
      <c r="AT12" s="419"/>
      <c r="AU12" s="419"/>
      <c r="AV12" s="419"/>
      <c r="AW12" s="419"/>
      <c r="AX12" s="692"/>
    </row>
    <row r="13" spans="1:50" ht="21" customHeight="1" x14ac:dyDescent="0.15">
      <c r="A13" s="236"/>
      <c r="B13" s="237"/>
      <c r="C13" s="237"/>
      <c r="D13" s="237"/>
      <c r="E13" s="237"/>
      <c r="F13" s="238"/>
      <c r="G13" s="583" t="s">
        <v>6</v>
      </c>
      <c r="H13" s="584"/>
      <c r="I13" s="693" t="s">
        <v>7</v>
      </c>
      <c r="J13" s="694"/>
      <c r="K13" s="694"/>
      <c r="L13" s="694"/>
      <c r="M13" s="694"/>
      <c r="N13" s="694"/>
      <c r="O13" s="695"/>
      <c r="P13" s="578">
        <v>50</v>
      </c>
      <c r="Q13" s="579"/>
      <c r="R13" s="579"/>
      <c r="S13" s="579"/>
      <c r="T13" s="579"/>
      <c r="U13" s="579"/>
      <c r="V13" s="580"/>
      <c r="W13" s="578">
        <v>50</v>
      </c>
      <c r="X13" s="579"/>
      <c r="Y13" s="579"/>
      <c r="Z13" s="579"/>
      <c r="AA13" s="579"/>
      <c r="AB13" s="579"/>
      <c r="AC13" s="580"/>
      <c r="AD13" s="578">
        <v>40</v>
      </c>
      <c r="AE13" s="579"/>
      <c r="AF13" s="579"/>
      <c r="AG13" s="579"/>
      <c r="AH13" s="579"/>
      <c r="AI13" s="579"/>
      <c r="AJ13" s="580"/>
      <c r="AK13" s="578">
        <v>40</v>
      </c>
      <c r="AL13" s="579"/>
      <c r="AM13" s="579"/>
      <c r="AN13" s="579"/>
      <c r="AO13" s="579"/>
      <c r="AP13" s="579"/>
      <c r="AQ13" s="580"/>
      <c r="AR13" s="564">
        <v>40</v>
      </c>
      <c r="AS13" s="565"/>
      <c r="AT13" s="565"/>
      <c r="AU13" s="565"/>
      <c r="AV13" s="565"/>
      <c r="AW13" s="565"/>
      <c r="AX13" s="623"/>
    </row>
    <row r="14" spans="1:50" ht="21" customHeight="1" x14ac:dyDescent="0.15">
      <c r="A14" s="236"/>
      <c r="B14" s="237"/>
      <c r="C14" s="237"/>
      <c r="D14" s="237"/>
      <c r="E14" s="237"/>
      <c r="F14" s="238"/>
      <c r="G14" s="585"/>
      <c r="H14" s="586"/>
      <c r="I14" s="591" t="s">
        <v>8</v>
      </c>
      <c r="J14" s="621"/>
      <c r="K14" s="621"/>
      <c r="L14" s="621"/>
      <c r="M14" s="621"/>
      <c r="N14" s="621"/>
      <c r="O14" s="622"/>
      <c r="P14" s="578" t="s">
        <v>582</v>
      </c>
      <c r="Q14" s="579"/>
      <c r="R14" s="579"/>
      <c r="S14" s="579"/>
      <c r="T14" s="579"/>
      <c r="U14" s="579"/>
      <c r="V14" s="580"/>
      <c r="W14" s="578" t="s">
        <v>582</v>
      </c>
      <c r="X14" s="579"/>
      <c r="Y14" s="579"/>
      <c r="Z14" s="579"/>
      <c r="AA14" s="579"/>
      <c r="AB14" s="579"/>
      <c r="AC14" s="580"/>
      <c r="AD14" s="578" t="s">
        <v>582</v>
      </c>
      <c r="AE14" s="579"/>
      <c r="AF14" s="579"/>
      <c r="AG14" s="579"/>
      <c r="AH14" s="579"/>
      <c r="AI14" s="579"/>
      <c r="AJ14" s="580"/>
      <c r="AK14" s="578" t="s">
        <v>599</v>
      </c>
      <c r="AL14" s="579"/>
      <c r="AM14" s="579"/>
      <c r="AN14" s="579"/>
      <c r="AO14" s="579"/>
      <c r="AP14" s="579"/>
      <c r="AQ14" s="580"/>
      <c r="AR14" s="589"/>
      <c r="AS14" s="589"/>
      <c r="AT14" s="589"/>
      <c r="AU14" s="589"/>
      <c r="AV14" s="589"/>
      <c r="AW14" s="589"/>
      <c r="AX14" s="590"/>
    </row>
    <row r="15" spans="1:50" ht="21" customHeight="1" x14ac:dyDescent="0.15">
      <c r="A15" s="236"/>
      <c r="B15" s="237"/>
      <c r="C15" s="237"/>
      <c r="D15" s="237"/>
      <c r="E15" s="237"/>
      <c r="F15" s="238"/>
      <c r="G15" s="585"/>
      <c r="H15" s="586"/>
      <c r="I15" s="591" t="s">
        <v>47</v>
      </c>
      <c r="J15" s="592"/>
      <c r="K15" s="592"/>
      <c r="L15" s="592"/>
      <c r="M15" s="592"/>
      <c r="N15" s="592"/>
      <c r="O15" s="593"/>
      <c r="P15" s="578" t="s">
        <v>582</v>
      </c>
      <c r="Q15" s="579"/>
      <c r="R15" s="579"/>
      <c r="S15" s="579"/>
      <c r="T15" s="579"/>
      <c r="U15" s="579"/>
      <c r="V15" s="580"/>
      <c r="W15" s="578">
        <v>4</v>
      </c>
      <c r="X15" s="579"/>
      <c r="Y15" s="579"/>
      <c r="Z15" s="579"/>
      <c r="AA15" s="579"/>
      <c r="AB15" s="579"/>
      <c r="AC15" s="580"/>
      <c r="AD15" s="578" t="s">
        <v>582</v>
      </c>
      <c r="AE15" s="579"/>
      <c r="AF15" s="579"/>
      <c r="AG15" s="579"/>
      <c r="AH15" s="579"/>
      <c r="AI15" s="579"/>
      <c r="AJ15" s="580"/>
      <c r="AK15" s="578" t="s">
        <v>599</v>
      </c>
      <c r="AL15" s="579"/>
      <c r="AM15" s="579"/>
      <c r="AN15" s="579"/>
      <c r="AO15" s="579"/>
      <c r="AP15" s="579"/>
      <c r="AQ15" s="580"/>
      <c r="AR15" s="578"/>
      <c r="AS15" s="579"/>
      <c r="AT15" s="579"/>
      <c r="AU15" s="579"/>
      <c r="AV15" s="579"/>
      <c r="AW15" s="579"/>
      <c r="AX15" s="624"/>
    </row>
    <row r="16" spans="1:50" ht="21" customHeight="1" x14ac:dyDescent="0.15">
      <c r="A16" s="236"/>
      <c r="B16" s="237"/>
      <c r="C16" s="237"/>
      <c r="D16" s="237"/>
      <c r="E16" s="237"/>
      <c r="F16" s="238"/>
      <c r="G16" s="585"/>
      <c r="H16" s="586"/>
      <c r="I16" s="591" t="s">
        <v>48</v>
      </c>
      <c r="J16" s="592"/>
      <c r="K16" s="592"/>
      <c r="L16" s="592"/>
      <c r="M16" s="592"/>
      <c r="N16" s="592"/>
      <c r="O16" s="593"/>
      <c r="P16" s="578">
        <v>-4</v>
      </c>
      <c r="Q16" s="579"/>
      <c r="R16" s="579"/>
      <c r="S16" s="579"/>
      <c r="T16" s="579"/>
      <c r="U16" s="579"/>
      <c r="V16" s="580"/>
      <c r="W16" s="578" t="s">
        <v>582</v>
      </c>
      <c r="X16" s="579"/>
      <c r="Y16" s="579"/>
      <c r="Z16" s="579"/>
      <c r="AA16" s="579"/>
      <c r="AB16" s="579"/>
      <c r="AC16" s="580"/>
      <c r="AD16" s="578" t="s">
        <v>582</v>
      </c>
      <c r="AE16" s="579"/>
      <c r="AF16" s="579"/>
      <c r="AG16" s="579"/>
      <c r="AH16" s="579"/>
      <c r="AI16" s="579"/>
      <c r="AJ16" s="580"/>
      <c r="AK16" s="578" t="s">
        <v>599</v>
      </c>
      <c r="AL16" s="579"/>
      <c r="AM16" s="579"/>
      <c r="AN16" s="579"/>
      <c r="AO16" s="579"/>
      <c r="AP16" s="579"/>
      <c r="AQ16" s="580"/>
      <c r="AR16" s="689"/>
      <c r="AS16" s="690"/>
      <c r="AT16" s="690"/>
      <c r="AU16" s="690"/>
      <c r="AV16" s="690"/>
      <c r="AW16" s="690"/>
      <c r="AX16" s="691"/>
    </row>
    <row r="17" spans="1:50" ht="24.75" customHeight="1" x14ac:dyDescent="0.15">
      <c r="A17" s="236"/>
      <c r="B17" s="237"/>
      <c r="C17" s="237"/>
      <c r="D17" s="237"/>
      <c r="E17" s="237"/>
      <c r="F17" s="238"/>
      <c r="G17" s="585"/>
      <c r="H17" s="586"/>
      <c r="I17" s="591" t="s">
        <v>46</v>
      </c>
      <c r="J17" s="621"/>
      <c r="K17" s="621"/>
      <c r="L17" s="621"/>
      <c r="M17" s="621"/>
      <c r="N17" s="621"/>
      <c r="O17" s="622"/>
      <c r="P17" s="578" t="s">
        <v>582</v>
      </c>
      <c r="Q17" s="579"/>
      <c r="R17" s="579"/>
      <c r="S17" s="579"/>
      <c r="T17" s="579"/>
      <c r="U17" s="579"/>
      <c r="V17" s="580"/>
      <c r="W17" s="578" t="s">
        <v>582</v>
      </c>
      <c r="X17" s="579"/>
      <c r="Y17" s="579"/>
      <c r="Z17" s="579"/>
      <c r="AA17" s="579"/>
      <c r="AB17" s="579"/>
      <c r="AC17" s="580"/>
      <c r="AD17" s="578" t="s">
        <v>582</v>
      </c>
      <c r="AE17" s="579"/>
      <c r="AF17" s="579"/>
      <c r="AG17" s="579"/>
      <c r="AH17" s="579"/>
      <c r="AI17" s="579"/>
      <c r="AJ17" s="580"/>
      <c r="AK17" s="578" t="s">
        <v>599</v>
      </c>
      <c r="AL17" s="579"/>
      <c r="AM17" s="579"/>
      <c r="AN17" s="579"/>
      <c r="AO17" s="579"/>
      <c r="AP17" s="579"/>
      <c r="AQ17" s="580"/>
      <c r="AR17" s="581"/>
      <c r="AS17" s="581"/>
      <c r="AT17" s="581"/>
      <c r="AU17" s="581"/>
      <c r="AV17" s="581"/>
      <c r="AW17" s="581"/>
      <c r="AX17" s="582"/>
    </row>
    <row r="18" spans="1:50" ht="24.75" customHeight="1" x14ac:dyDescent="0.15">
      <c r="A18" s="236"/>
      <c r="B18" s="237"/>
      <c r="C18" s="237"/>
      <c r="D18" s="237"/>
      <c r="E18" s="237"/>
      <c r="F18" s="238"/>
      <c r="G18" s="587"/>
      <c r="H18" s="588"/>
      <c r="I18" s="614" t="s">
        <v>18</v>
      </c>
      <c r="J18" s="615"/>
      <c r="K18" s="615"/>
      <c r="L18" s="615"/>
      <c r="M18" s="615"/>
      <c r="N18" s="615"/>
      <c r="O18" s="616"/>
      <c r="P18" s="617">
        <f>SUM(P13:V17)</f>
        <v>46</v>
      </c>
      <c r="Q18" s="618"/>
      <c r="R18" s="618"/>
      <c r="S18" s="618"/>
      <c r="T18" s="618"/>
      <c r="U18" s="618"/>
      <c r="V18" s="619"/>
      <c r="W18" s="617">
        <f>SUM(W13:AC17)</f>
        <v>54</v>
      </c>
      <c r="X18" s="618"/>
      <c r="Y18" s="618"/>
      <c r="Z18" s="618"/>
      <c r="AA18" s="618"/>
      <c r="AB18" s="618"/>
      <c r="AC18" s="619"/>
      <c r="AD18" s="617">
        <f>SUM(AD13:AJ17)</f>
        <v>40</v>
      </c>
      <c r="AE18" s="618"/>
      <c r="AF18" s="618"/>
      <c r="AG18" s="618"/>
      <c r="AH18" s="618"/>
      <c r="AI18" s="618"/>
      <c r="AJ18" s="619"/>
      <c r="AK18" s="617">
        <f>SUM(AK13:AQ17)</f>
        <v>40</v>
      </c>
      <c r="AL18" s="618"/>
      <c r="AM18" s="618"/>
      <c r="AN18" s="618"/>
      <c r="AO18" s="618"/>
      <c r="AP18" s="618"/>
      <c r="AQ18" s="619"/>
      <c r="AR18" s="617">
        <f>SUM(AR13:AX17)</f>
        <v>40</v>
      </c>
      <c r="AS18" s="618"/>
      <c r="AT18" s="618"/>
      <c r="AU18" s="618"/>
      <c r="AV18" s="618"/>
      <c r="AW18" s="618"/>
      <c r="AX18" s="620"/>
    </row>
    <row r="19" spans="1:50" ht="24.75" customHeight="1" x14ac:dyDescent="0.15">
      <c r="A19" s="236"/>
      <c r="B19" s="237"/>
      <c r="C19" s="237"/>
      <c r="D19" s="237"/>
      <c r="E19" s="237"/>
      <c r="F19" s="238"/>
      <c r="G19" s="595" t="s">
        <v>9</v>
      </c>
      <c r="H19" s="596"/>
      <c r="I19" s="596"/>
      <c r="J19" s="596"/>
      <c r="K19" s="596"/>
      <c r="L19" s="596"/>
      <c r="M19" s="596"/>
      <c r="N19" s="596"/>
      <c r="O19" s="596"/>
      <c r="P19" s="578">
        <v>40</v>
      </c>
      <c r="Q19" s="579"/>
      <c r="R19" s="579"/>
      <c r="S19" s="579"/>
      <c r="T19" s="579"/>
      <c r="U19" s="579"/>
      <c r="V19" s="580"/>
      <c r="W19" s="578">
        <v>41</v>
      </c>
      <c r="X19" s="579"/>
      <c r="Y19" s="579"/>
      <c r="Z19" s="579"/>
      <c r="AA19" s="579"/>
      <c r="AB19" s="579"/>
      <c r="AC19" s="580"/>
      <c r="AD19" s="578">
        <v>38</v>
      </c>
      <c r="AE19" s="579"/>
      <c r="AF19" s="579"/>
      <c r="AG19" s="579"/>
      <c r="AH19" s="579"/>
      <c r="AI19" s="579"/>
      <c r="AJ19" s="580"/>
      <c r="AK19" s="575"/>
      <c r="AL19" s="575"/>
      <c r="AM19" s="575"/>
      <c r="AN19" s="575"/>
      <c r="AO19" s="575"/>
      <c r="AP19" s="575"/>
      <c r="AQ19" s="575"/>
      <c r="AR19" s="575"/>
      <c r="AS19" s="575"/>
      <c r="AT19" s="575"/>
      <c r="AU19" s="575"/>
      <c r="AV19" s="575"/>
      <c r="AW19" s="575"/>
      <c r="AX19" s="577"/>
    </row>
    <row r="20" spans="1:50" ht="24.75" customHeight="1" x14ac:dyDescent="0.15">
      <c r="A20" s="236"/>
      <c r="B20" s="237"/>
      <c r="C20" s="237"/>
      <c r="D20" s="237"/>
      <c r="E20" s="237"/>
      <c r="F20" s="238"/>
      <c r="G20" s="595" t="s">
        <v>10</v>
      </c>
      <c r="H20" s="596"/>
      <c r="I20" s="596"/>
      <c r="J20" s="596"/>
      <c r="K20" s="596"/>
      <c r="L20" s="596"/>
      <c r="M20" s="596"/>
      <c r="N20" s="596"/>
      <c r="O20" s="596"/>
      <c r="P20" s="574">
        <f>IF(P18=0, "-", SUM(P19)/P18)</f>
        <v>0.86956521739130432</v>
      </c>
      <c r="Q20" s="574"/>
      <c r="R20" s="574"/>
      <c r="S20" s="574"/>
      <c r="T20" s="574"/>
      <c r="U20" s="574"/>
      <c r="V20" s="574"/>
      <c r="W20" s="574">
        <f>IF(W18=0, "-", SUM(W19)/W18)</f>
        <v>0.7592592592592593</v>
      </c>
      <c r="X20" s="574"/>
      <c r="Y20" s="574"/>
      <c r="Z20" s="574"/>
      <c r="AA20" s="574"/>
      <c r="AB20" s="574"/>
      <c r="AC20" s="574"/>
      <c r="AD20" s="574">
        <f>IF(AD18=0, "-", SUM(AD19)/AD18)</f>
        <v>0.95</v>
      </c>
      <c r="AE20" s="574"/>
      <c r="AF20" s="574"/>
      <c r="AG20" s="574"/>
      <c r="AH20" s="574"/>
      <c r="AI20" s="574"/>
      <c r="AJ20" s="574"/>
      <c r="AK20" s="575"/>
      <c r="AL20" s="575"/>
      <c r="AM20" s="575"/>
      <c r="AN20" s="575"/>
      <c r="AO20" s="575"/>
      <c r="AP20" s="575"/>
      <c r="AQ20" s="576"/>
      <c r="AR20" s="576"/>
      <c r="AS20" s="576"/>
      <c r="AT20" s="576"/>
      <c r="AU20" s="575"/>
      <c r="AV20" s="575"/>
      <c r="AW20" s="575"/>
      <c r="AX20" s="577"/>
    </row>
    <row r="21" spans="1:50" ht="25.5" customHeight="1" x14ac:dyDescent="0.15">
      <c r="A21" s="609"/>
      <c r="B21" s="610"/>
      <c r="C21" s="610"/>
      <c r="D21" s="610"/>
      <c r="E21" s="610"/>
      <c r="F21" s="611"/>
      <c r="G21" s="572" t="s">
        <v>217</v>
      </c>
      <c r="H21" s="573"/>
      <c r="I21" s="573"/>
      <c r="J21" s="573"/>
      <c r="K21" s="573"/>
      <c r="L21" s="573"/>
      <c r="M21" s="573"/>
      <c r="N21" s="573"/>
      <c r="O21" s="573"/>
      <c r="P21" s="574">
        <f>IF(P19=0, "-", SUM(P19)/SUM(P13,P14))</f>
        <v>0.8</v>
      </c>
      <c r="Q21" s="574"/>
      <c r="R21" s="574"/>
      <c r="S21" s="574"/>
      <c r="T21" s="574"/>
      <c r="U21" s="574"/>
      <c r="V21" s="574"/>
      <c r="W21" s="574">
        <f>IF(W19=0, "-", SUM(W19)/SUM(W13,W14))</f>
        <v>0.82</v>
      </c>
      <c r="X21" s="574"/>
      <c r="Y21" s="574"/>
      <c r="Z21" s="574"/>
      <c r="AA21" s="574"/>
      <c r="AB21" s="574"/>
      <c r="AC21" s="574"/>
      <c r="AD21" s="574">
        <f>IF(AD19=0, "-", SUM(AD19)/SUM(AD13,AD14))</f>
        <v>0.95</v>
      </c>
      <c r="AE21" s="574"/>
      <c r="AF21" s="574"/>
      <c r="AG21" s="574"/>
      <c r="AH21" s="574"/>
      <c r="AI21" s="574"/>
      <c r="AJ21" s="574"/>
      <c r="AK21" s="575"/>
      <c r="AL21" s="575"/>
      <c r="AM21" s="575"/>
      <c r="AN21" s="575"/>
      <c r="AO21" s="575"/>
      <c r="AP21" s="575"/>
      <c r="AQ21" s="576"/>
      <c r="AR21" s="576"/>
      <c r="AS21" s="576"/>
      <c r="AT21" s="576"/>
      <c r="AU21" s="575"/>
      <c r="AV21" s="575"/>
      <c r="AW21" s="575"/>
      <c r="AX21" s="577"/>
    </row>
    <row r="22" spans="1:50" ht="18.75" customHeight="1" x14ac:dyDescent="0.15">
      <c r="A22" s="537" t="s">
        <v>561</v>
      </c>
      <c r="B22" s="538"/>
      <c r="C22" s="538"/>
      <c r="D22" s="538"/>
      <c r="E22" s="538"/>
      <c r="F22" s="539"/>
      <c r="G22" s="543" t="s">
        <v>211</v>
      </c>
      <c r="H22" s="544"/>
      <c r="I22" s="544"/>
      <c r="J22" s="544"/>
      <c r="K22" s="544"/>
      <c r="L22" s="544"/>
      <c r="M22" s="544"/>
      <c r="N22" s="544"/>
      <c r="O22" s="545"/>
      <c r="P22" s="546" t="s">
        <v>559</v>
      </c>
      <c r="Q22" s="544"/>
      <c r="R22" s="544"/>
      <c r="S22" s="544"/>
      <c r="T22" s="544"/>
      <c r="U22" s="544"/>
      <c r="V22" s="545"/>
      <c r="W22" s="546" t="s">
        <v>560</v>
      </c>
      <c r="X22" s="544"/>
      <c r="Y22" s="544"/>
      <c r="Z22" s="544"/>
      <c r="AA22" s="544"/>
      <c r="AB22" s="544"/>
      <c r="AC22" s="545"/>
      <c r="AD22" s="546" t="s">
        <v>210</v>
      </c>
      <c r="AE22" s="544"/>
      <c r="AF22" s="544"/>
      <c r="AG22" s="544"/>
      <c r="AH22" s="544"/>
      <c r="AI22" s="544"/>
      <c r="AJ22" s="544"/>
      <c r="AK22" s="544"/>
      <c r="AL22" s="544"/>
      <c r="AM22" s="544"/>
      <c r="AN22" s="544"/>
      <c r="AO22" s="544"/>
      <c r="AP22" s="544"/>
      <c r="AQ22" s="544"/>
      <c r="AR22" s="544"/>
      <c r="AS22" s="544"/>
      <c r="AT22" s="544"/>
      <c r="AU22" s="544"/>
      <c r="AV22" s="544"/>
      <c r="AW22" s="544"/>
      <c r="AX22" s="594"/>
    </row>
    <row r="23" spans="1:50" ht="25.5" customHeight="1" x14ac:dyDescent="0.15">
      <c r="A23" s="540"/>
      <c r="B23" s="541"/>
      <c r="C23" s="541"/>
      <c r="D23" s="541"/>
      <c r="E23" s="541"/>
      <c r="F23" s="542"/>
      <c r="G23" s="561" t="s">
        <v>577</v>
      </c>
      <c r="H23" s="562"/>
      <c r="I23" s="562"/>
      <c r="J23" s="562"/>
      <c r="K23" s="562"/>
      <c r="L23" s="562"/>
      <c r="M23" s="562"/>
      <c r="N23" s="562"/>
      <c r="O23" s="563"/>
      <c r="P23" s="564">
        <v>40</v>
      </c>
      <c r="Q23" s="565"/>
      <c r="R23" s="565"/>
      <c r="S23" s="565"/>
      <c r="T23" s="565"/>
      <c r="U23" s="565"/>
      <c r="V23" s="566"/>
      <c r="W23" s="564">
        <v>40</v>
      </c>
      <c r="X23" s="565"/>
      <c r="Y23" s="565"/>
      <c r="Z23" s="565"/>
      <c r="AA23" s="565"/>
      <c r="AB23" s="565"/>
      <c r="AC23" s="566"/>
      <c r="AD23" s="567" t="s">
        <v>657</v>
      </c>
      <c r="AE23" s="568"/>
      <c r="AF23" s="568"/>
      <c r="AG23" s="568"/>
      <c r="AH23" s="568"/>
      <c r="AI23" s="568"/>
      <c r="AJ23" s="568"/>
      <c r="AK23" s="568"/>
      <c r="AL23" s="568"/>
      <c r="AM23" s="568"/>
      <c r="AN23" s="568"/>
      <c r="AO23" s="568"/>
      <c r="AP23" s="568"/>
      <c r="AQ23" s="568"/>
      <c r="AR23" s="568"/>
      <c r="AS23" s="568"/>
      <c r="AT23" s="568"/>
      <c r="AU23" s="568"/>
      <c r="AV23" s="568"/>
      <c r="AW23" s="568"/>
      <c r="AX23" s="569"/>
    </row>
    <row r="24" spans="1:50" ht="25.5" customHeight="1" thickBot="1" x14ac:dyDescent="0.2">
      <c r="A24" s="540"/>
      <c r="B24" s="541"/>
      <c r="C24" s="541"/>
      <c r="D24" s="541"/>
      <c r="E24" s="541"/>
      <c r="F24" s="542"/>
      <c r="G24" s="227" t="s">
        <v>18</v>
      </c>
      <c r="H24" s="547"/>
      <c r="I24" s="547"/>
      <c r="J24" s="547"/>
      <c r="K24" s="547"/>
      <c r="L24" s="547"/>
      <c r="M24" s="547"/>
      <c r="N24" s="547"/>
      <c r="O24" s="548"/>
      <c r="P24" s="549">
        <v>40</v>
      </c>
      <c r="Q24" s="550"/>
      <c r="R24" s="550"/>
      <c r="S24" s="550"/>
      <c r="T24" s="550"/>
      <c r="U24" s="550"/>
      <c r="V24" s="551"/>
      <c r="W24" s="552">
        <f>AR13</f>
        <v>40</v>
      </c>
      <c r="X24" s="553"/>
      <c r="Y24" s="553"/>
      <c r="Z24" s="553"/>
      <c r="AA24" s="553"/>
      <c r="AB24" s="553"/>
      <c r="AC24" s="554"/>
      <c r="AD24" s="570"/>
      <c r="AE24" s="570"/>
      <c r="AF24" s="570"/>
      <c r="AG24" s="570"/>
      <c r="AH24" s="570"/>
      <c r="AI24" s="570"/>
      <c r="AJ24" s="570"/>
      <c r="AK24" s="570"/>
      <c r="AL24" s="570"/>
      <c r="AM24" s="570"/>
      <c r="AN24" s="570"/>
      <c r="AO24" s="570"/>
      <c r="AP24" s="570"/>
      <c r="AQ24" s="570"/>
      <c r="AR24" s="570"/>
      <c r="AS24" s="570"/>
      <c r="AT24" s="570"/>
      <c r="AU24" s="570"/>
      <c r="AV24" s="570"/>
      <c r="AW24" s="570"/>
      <c r="AX24" s="571"/>
    </row>
    <row r="25" spans="1:50" ht="47.25" customHeight="1" x14ac:dyDescent="0.15">
      <c r="A25" s="555" t="s">
        <v>550</v>
      </c>
      <c r="B25" s="556"/>
      <c r="C25" s="556"/>
      <c r="D25" s="556"/>
      <c r="E25" s="556"/>
      <c r="F25" s="557"/>
      <c r="G25" s="558" t="s">
        <v>645</v>
      </c>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60"/>
    </row>
    <row r="26" spans="1:50" ht="31.5" customHeight="1" x14ac:dyDescent="0.15">
      <c r="A26" s="487" t="s">
        <v>551</v>
      </c>
      <c r="B26" s="94"/>
      <c r="C26" s="94"/>
      <c r="D26" s="94"/>
      <c r="E26" s="94"/>
      <c r="F26" s="95"/>
      <c r="G26" s="488" t="s">
        <v>546</v>
      </c>
      <c r="H26" s="489"/>
      <c r="I26" s="489"/>
      <c r="J26" s="489"/>
      <c r="K26" s="489"/>
      <c r="L26" s="489"/>
      <c r="M26" s="489"/>
      <c r="N26" s="489"/>
      <c r="O26" s="489"/>
      <c r="P26" s="490" t="s">
        <v>545</v>
      </c>
      <c r="Q26" s="489"/>
      <c r="R26" s="489"/>
      <c r="S26" s="489"/>
      <c r="T26" s="489"/>
      <c r="U26" s="489"/>
      <c r="V26" s="489"/>
      <c r="W26" s="489"/>
      <c r="X26" s="491"/>
      <c r="Y26" s="492"/>
      <c r="Z26" s="493"/>
      <c r="AA26" s="494"/>
      <c r="AB26" s="495" t="s">
        <v>11</v>
      </c>
      <c r="AC26" s="495"/>
      <c r="AD26" s="495"/>
      <c r="AE26" s="135" t="s">
        <v>390</v>
      </c>
      <c r="AF26" s="472"/>
      <c r="AG26" s="472"/>
      <c r="AH26" s="473"/>
      <c r="AI26" s="135" t="s">
        <v>542</v>
      </c>
      <c r="AJ26" s="472"/>
      <c r="AK26" s="472"/>
      <c r="AL26" s="473"/>
      <c r="AM26" s="135" t="s">
        <v>358</v>
      </c>
      <c r="AN26" s="472"/>
      <c r="AO26" s="472"/>
      <c r="AP26" s="473"/>
      <c r="AQ26" s="474" t="s">
        <v>389</v>
      </c>
      <c r="AR26" s="475"/>
      <c r="AS26" s="475"/>
      <c r="AT26" s="476"/>
      <c r="AU26" s="474" t="s">
        <v>562</v>
      </c>
      <c r="AV26" s="475"/>
      <c r="AW26" s="475"/>
      <c r="AX26" s="477"/>
    </row>
    <row r="27" spans="1:50" ht="23.25" customHeight="1" x14ac:dyDescent="0.15">
      <c r="A27" s="487"/>
      <c r="B27" s="94"/>
      <c r="C27" s="94"/>
      <c r="D27" s="94"/>
      <c r="E27" s="94"/>
      <c r="F27" s="95"/>
      <c r="G27" s="508" t="s">
        <v>646</v>
      </c>
      <c r="H27" s="509"/>
      <c r="I27" s="509"/>
      <c r="J27" s="509"/>
      <c r="K27" s="509"/>
      <c r="L27" s="509"/>
      <c r="M27" s="509"/>
      <c r="N27" s="509"/>
      <c r="O27" s="509"/>
      <c r="P27" s="512" t="s">
        <v>584</v>
      </c>
      <c r="Q27" s="513"/>
      <c r="R27" s="513"/>
      <c r="S27" s="513"/>
      <c r="T27" s="513"/>
      <c r="U27" s="513"/>
      <c r="V27" s="513"/>
      <c r="W27" s="513"/>
      <c r="X27" s="514"/>
      <c r="Y27" s="518" t="s">
        <v>51</v>
      </c>
      <c r="Z27" s="519"/>
      <c r="AA27" s="520"/>
      <c r="AB27" s="506"/>
      <c r="AC27" s="506"/>
      <c r="AD27" s="506"/>
      <c r="AE27" s="499">
        <v>6</v>
      </c>
      <c r="AF27" s="499"/>
      <c r="AG27" s="499"/>
      <c r="AH27" s="499"/>
      <c r="AI27" s="499">
        <v>4</v>
      </c>
      <c r="AJ27" s="499"/>
      <c r="AK27" s="499"/>
      <c r="AL27" s="499"/>
      <c r="AM27" s="499">
        <v>5</v>
      </c>
      <c r="AN27" s="499"/>
      <c r="AO27" s="499"/>
      <c r="AP27" s="499"/>
      <c r="AQ27" s="500" t="s">
        <v>599</v>
      </c>
      <c r="AR27" s="499"/>
      <c r="AS27" s="499"/>
      <c r="AT27" s="499"/>
      <c r="AU27" s="91" t="s">
        <v>599</v>
      </c>
      <c r="AV27" s="501"/>
      <c r="AW27" s="501"/>
      <c r="AX27" s="502"/>
    </row>
    <row r="28" spans="1:50" ht="23.25" customHeight="1" x14ac:dyDescent="0.15">
      <c r="A28" s="422"/>
      <c r="B28" s="97"/>
      <c r="C28" s="97"/>
      <c r="D28" s="97"/>
      <c r="E28" s="97"/>
      <c r="F28" s="98"/>
      <c r="G28" s="510"/>
      <c r="H28" s="511"/>
      <c r="I28" s="511"/>
      <c r="J28" s="511"/>
      <c r="K28" s="511"/>
      <c r="L28" s="511"/>
      <c r="M28" s="511"/>
      <c r="N28" s="511"/>
      <c r="O28" s="511"/>
      <c r="P28" s="515"/>
      <c r="Q28" s="516"/>
      <c r="R28" s="516"/>
      <c r="S28" s="516"/>
      <c r="T28" s="516"/>
      <c r="U28" s="516"/>
      <c r="V28" s="516"/>
      <c r="W28" s="516"/>
      <c r="X28" s="517"/>
      <c r="Y28" s="503" t="s">
        <v>52</v>
      </c>
      <c r="Z28" s="504"/>
      <c r="AA28" s="505"/>
      <c r="AB28" s="506"/>
      <c r="AC28" s="506"/>
      <c r="AD28" s="506"/>
      <c r="AE28" s="499">
        <v>5</v>
      </c>
      <c r="AF28" s="499"/>
      <c r="AG28" s="499"/>
      <c r="AH28" s="499"/>
      <c r="AI28" s="499">
        <v>3</v>
      </c>
      <c r="AJ28" s="499"/>
      <c r="AK28" s="499"/>
      <c r="AL28" s="499"/>
      <c r="AM28" s="499">
        <v>5</v>
      </c>
      <c r="AN28" s="499"/>
      <c r="AO28" s="499"/>
      <c r="AP28" s="499"/>
      <c r="AQ28" s="500">
        <v>4</v>
      </c>
      <c r="AR28" s="499"/>
      <c r="AS28" s="499"/>
      <c r="AT28" s="499"/>
      <c r="AU28" s="91" t="s">
        <v>599</v>
      </c>
      <c r="AV28" s="501"/>
      <c r="AW28" s="501"/>
      <c r="AX28" s="502"/>
    </row>
    <row r="29" spans="1:50" ht="23.25" customHeight="1" x14ac:dyDescent="0.15">
      <c r="A29" s="431" t="s">
        <v>552</v>
      </c>
      <c r="B29" s="432"/>
      <c r="C29" s="432"/>
      <c r="D29" s="432"/>
      <c r="E29" s="432"/>
      <c r="F29" s="433"/>
      <c r="G29" s="419" t="s">
        <v>553</v>
      </c>
      <c r="H29" s="419"/>
      <c r="I29" s="419"/>
      <c r="J29" s="419"/>
      <c r="K29" s="419"/>
      <c r="L29" s="419"/>
      <c r="M29" s="419"/>
      <c r="N29" s="419"/>
      <c r="O29" s="419"/>
      <c r="P29" s="419"/>
      <c r="Q29" s="419"/>
      <c r="R29" s="419"/>
      <c r="S29" s="419"/>
      <c r="T29" s="419"/>
      <c r="U29" s="419"/>
      <c r="V29" s="419"/>
      <c r="W29" s="419"/>
      <c r="X29" s="420"/>
      <c r="Y29" s="440"/>
      <c r="Z29" s="441"/>
      <c r="AA29" s="442"/>
      <c r="AB29" s="418" t="s">
        <v>11</v>
      </c>
      <c r="AC29" s="419"/>
      <c r="AD29" s="420"/>
      <c r="AE29" s="418" t="s">
        <v>390</v>
      </c>
      <c r="AF29" s="419"/>
      <c r="AG29" s="419"/>
      <c r="AH29" s="420"/>
      <c r="AI29" s="418" t="s">
        <v>542</v>
      </c>
      <c r="AJ29" s="419"/>
      <c r="AK29" s="419"/>
      <c r="AL29" s="420"/>
      <c r="AM29" s="418" t="s">
        <v>358</v>
      </c>
      <c r="AN29" s="419"/>
      <c r="AO29" s="419"/>
      <c r="AP29" s="420"/>
      <c r="AQ29" s="478" t="s">
        <v>563</v>
      </c>
      <c r="AR29" s="479"/>
      <c r="AS29" s="479"/>
      <c r="AT29" s="479"/>
      <c r="AU29" s="479"/>
      <c r="AV29" s="479"/>
      <c r="AW29" s="479"/>
      <c r="AX29" s="480"/>
    </row>
    <row r="30" spans="1:50" ht="23.25" customHeight="1" x14ac:dyDescent="0.15">
      <c r="A30" s="434"/>
      <c r="B30" s="435"/>
      <c r="C30" s="435"/>
      <c r="D30" s="435"/>
      <c r="E30" s="435"/>
      <c r="F30" s="436"/>
      <c r="G30" s="533" t="s">
        <v>585</v>
      </c>
      <c r="H30" s="534"/>
      <c r="I30" s="534"/>
      <c r="J30" s="534"/>
      <c r="K30" s="534"/>
      <c r="L30" s="534"/>
      <c r="M30" s="534"/>
      <c r="N30" s="534"/>
      <c r="O30" s="534"/>
      <c r="P30" s="534"/>
      <c r="Q30" s="534"/>
      <c r="R30" s="534"/>
      <c r="S30" s="534"/>
      <c r="T30" s="534"/>
      <c r="U30" s="534"/>
      <c r="V30" s="534"/>
      <c r="W30" s="534"/>
      <c r="X30" s="534"/>
      <c r="Y30" s="481" t="s">
        <v>552</v>
      </c>
      <c r="Z30" s="482"/>
      <c r="AA30" s="483"/>
      <c r="AB30" s="484" t="s">
        <v>586</v>
      </c>
      <c r="AC30" s="485"/>
      <c r="AD30" s="486"/>
      <c r="AE30" s="500">
        <v>7</v>
      </c>
      <c r="AF30" s="500"/>
      <c r="AG30" s="500"/>
      <c r="AH30" s="500"/>
      <c r="AI30" s="500">
        <v>10</v>
      </c>
      <c r="AJ30" s="500"/>
      <c r="AK30" s="500"/>
      <c r="AL30" s="500"/>
      <c r="AM30" s="500">
        <v>8</v>
      </c>
      <c r="AN30" s="500"/>
      <c r="AO30" s="500"/>
      <c r="AP30" s="500"/>
      <c r="AQ30" s="91">
        <v>10</v>
      </c>
      <c r="AR30" s="82"/>
      <c r="AS30" s="82"/>
      <c r="AT30" s="82"/>
      <c r="AU30" s="82"/>
      <c r="AV30" s="82"/>
      <c r="AW30" s="82"/>
      <c r="AX30" s="83"/>
    </row>
    <row r="31" spans="1:50" ht="46.5" customHeight="1" x14ac:dyDescent="0.15">
      <c r="A31" s="437"/>
      <c r="B31" s="438"/>
      <c r="C31" s="438"/>
      <c r="D31" s="438"/>
      <c r="E31" s="438"/>
      <c r="F31" s="439"/>
      <c r="G31" s="535"/>
      <c r="H31" s="536"/>
      <c r="I31" s="536"/>
      <c r="J31" s="536"/>
      <c r="K31" s="536"/>
      <c r="L31" s="536"/>
      <c r="M31" s="536"/>
      <c r="N31" s="536"/>
      <c r="O31" s="536"/>
      <c r="P31" s="536"/>
      <c r="Q31" s="536"/>
      <c r="R31" s="536"/>
      <c r="S31" s="536"/>
      <c r="T31" s="536"/>
      <c r="U31" s="536"/>
      <c r="V31" s="536"/>
      <c r="W31" s="536"/>
      <c r="X31" s="536"/>
      <c r="Y31" s="496" t="s">
        <v>554</v>
      </c>
      <c r="Z31" s="497"/>
      <c r="AA31" s="498"/>
      <c r="AB31" s="443" t="s">
        <v>587</v>
      </c>
      <c r="AC31" s="444"/>
      <c r="AD31" s="445"/>
      <c r="AE31" s="446" t="s">
        <v>588</v>
      </c>
      <c r="AF31" s="446"/>
      <c r="AG31" s="446"/>
      <c r="AH31" s="446"/>
      <c r="AI31" s="446" t="s">
        <v>589</v>
      </c>
      <c r="AJ31" s="446"/>
      <c r="AK31" s="446"/>
      <c r="AL31" s="446"/>
      <c r="AM31" s="446" t="s">
        <v>656</v>
      </c>
      <c r="AN31" s="446"/>
      <c r="AO31" s="446"/>
      <c r="AP31" s="446"/>
      <c r="AQ31" s="446" t="s">
        <v>642</v>
      </c>
      <c r="AR31" s="446"/>
      <c r="AS31" s="446"/>
      <c r="AT31" s="446"/>
      <c r="AU31" s="446"/>
      <c r="AV31" s="446"/>
      <c r="AW31" s="446"/>
      <c r="AX31" s="507"/>
    </row>
    <row r="32" spans="1:50" ht="18.75" customHeight="1" x14ac:dyDescent="0.15">
      <c r="A32" s="450" t="s">
        <v>215</v>
      </c>
      <c r="B32" s="451"/>
      <c r="C32" s="451"/>
      <c r="D32" s="451"/>
      <c r="E32" s="451"/>
      <c r="F32" s="452"/>
      <c r="G32" s="460" t="s">
        <v>139</v>
      </c>
      <c r="H32" s="99"/>
      <c r="I32" s="99"/>
      <c r="J32" s="99"/>
      <c r="K32" s="99"/>
      <c r="L32" s="99"/>
      <c r="M32" s="99"/>
      <c r="N32" s="99"/>
      <c r="O32" s="100"/>
      <c r="P32" s="103" t="s">
        <v>55</v>
      </c>
      <c r="Q32" s="99"/>
      <c r="R32" s="99"/>
      <c r="S32" s="99"/>
      <c r="T32" s="99"/>
      <c r="U32" s="99"/>
      <c r="V32" s="99"/>
      <c r="W32" s="99"/>
      <c r="X32" s="100"/>
      <c r="Y32" s="461"/>
      <c r="Z32" s="462"/>
      <c r="AA32" s="463"/>
      <c r="AB32" s="467" t="s">
        <v>11</v>
      </c>
      <c r="AC32" s="468"/>
      <c r="AD32" s="469"/>
      <c r="AE32" s="467" t="s">
        <v>390</v>
      </c>
      <c r="AF32" s="468"/>
      <c r="AG32" s="468"/>
      <c r="AH32" s="469"/>
      <c r="AI32" s="470" t="s">
        <v>542</v>
      </c>
      <c r="AJ32" s="470"/>
      <c r="AK32" s="470"/>
      <c r="AL32" s="467"/>
      <c r="AM32" s="470" t="s">
        <v>358</v>
      </c>
      <c r="AN32" s="470"/>
      <c r="AO32" s="470"/>
      <c r="AP32" s="467"/>
      <c r="AQ32" s="447" t="s">
        <v>170</v>
      </c>
      <c r="AR32" s="448"/>
      <c r="AS32" s="448"/>
      <c r="AT32" s="449"/>
      <c r="AU32" s="99" t="s">
        <v>128</v>
      </c>
      <c r="AV32" s="99"/>
      <c r="AW32" s="99"/>
      <c r="AX32" s="104"/>
    </row>
    <row r="33" spans="1:60" ht="18.75" customHeight="1" x14ac:dyDescent="0.15">
      <c r="A33" s="453"/>
      <c r="B33" s="454"/>
      <c r="C33" s="454"/>
      <c r="D33" s="454"/>
      <c r="E33" s="454"/>
      <c r="F33" s="455"/>
      <c r="G33" s="127"/>
      <c r="H33" s="101"/>
      <c r="I33" s="101"/>
      <c r="J33" s="101"/>
      <c r="K33" s="101"/>
      <c r="L33" s="101"/>
      <c r="M33" s="101"/>
      <c r="N33" s="101"/>
      <c r="O33" s="102"/>
      <c r="P33" s="105"/>
      <c r="Q33" s="101"/>
      <c r="R33" s="101"/>
      <c r="S33" s="101"/>
      <c r="T33" s="101"/>
      <c r="U33" s="101"/>
      <c r="V33" s="101"/>
      <c r="W33" s="101"/>
      <c r="X33" s="102"/>
      <c r="Y33" s="464"/>
      <c r="Z33" s="465"/>
      <c r="AA33" s="466"/>
      <c r="AB33" s="135"/>
      <c r="AC33" s="136"/>
      <c r="AD33" s="137"/>
      <c r="AE33" s="135"/>
      <c r="AF33" s="136"/>
      <c r="AG33" s="136"/>
      <c r="AH33" s="137"/>
      <c r="AI33" s="471"/>
      <c r="AJ33" s="471"/>
      <c r="AK33" s="471"/>
      <c r="AL33" s="135"/>
      <c r="AM33" s="471"/>
      <c r="AN33" s="471"/>
      <c r="AO33" s="471"/>
      <c r="AP33" s="135"/>
      <c r="AQ33" s="429" t="s">
        <v>582</v>
      </c>
      <c r="AR33" s="430"/>
      <c r="AS33" s="146" t="s">
        <v>171</v>
      </c>
      <c r="AT33" s="147"/>
      <c r="AU33" s="145" t="s">
        <v>582</v>
      </c>
      <c r="AV33" s="145"/>
      <c r="AW33" s="101" t="s">
        <v>166</v>
      </c>
      <c r="AX33" s="106"/>
    </row>
    <row r="34" spans="1:60" ht="23.25" customHeight="1" x14ac:dyDescent="0.15">
      <c r="A34" s="456"/>
      <c r="B34" s="454"/>
      <c r="C34" s="454"/>
      <c r="D34" s="454"/>
      <c r="E34" s="454"/>
      <c r="F34" s="455"/>
      <c r="G34" s="521" t="s">
        <v>643</v>
      </c>
      <c r="H34" s="522"/>
      <c r="I34" s="522"/>
      <c r="J34" s="522"/>
      <c r="K34" s="522"/>
      <c r="L34" s="522"/>
      <c r="M34" s="522"/>
      <c r="N34" s="522"/>
      <c r="O34" s="523"/>
      <c r="P34" s="149" t="s">
        <v>582</v>
      </c>
      <c r="Q34" s="149"/>
      <c r="R34" s="149"/>
      <c r="S34" s="149"/>
      <c r="T34" s="149"/>
      <c r="U34" s="149"/>
      <c r="V34" s="149"/>
      <c r="W34" s="149"/>
      <c r="X34" s="150"/>
      <c r="Y34" s="496" t="s">
        <v>12</v>
      </c>
      <c r="Z34" s="530"/>
      <c r="AA34" s="531"/>
      <c r="AB34" s="166" t="s">
        <v>582</v>
      </c>
      <c r="AC34" s="166"/>
      <c r="AD34" s="166"/>
      <c r="AE34" s="91" t="s">
        <v>582</v>
      </c>
      <c r="AF34" s="82"/>
      <c r="AG34" s="82"/>
      <c r="AH34" s="82"/>
      <c r="AI34" s="91" t="s">
        <v>653</v>
      </c>
      <c r="AJ34" s="82"/>
      <c r="AK34" s="82"/>
      <c r="AL34" s="82"/>
      <c r="AM34" s="91" t="s">
        <v>653</v>
      </c>
      <c r="AN34" s="82"/>
      <c r="AO34" s="82"/>
      <c r="AP34" s="82"/>
      <c r="AQ34" s="79" t="s">
        <v>582</v>
      </c>
      <c r="AR34" s="80"/>
      <c r="AS34" s="80"/>
      <c r="AT34" s="81"/>
      <c r="AU34" s="82" t="s">
        <v>582</v>
      </c>
      <c r="AV34" s="82"/>
      <c r="AW34" s="82"/>
      <c r="AX34" s="83"/>
    </row>
    <row r="35" spans="1:60" ht="23.25" customHeight="1" x14ac:dyDescent="0.15">
      <c r="A35" s="457"/>
      <c r="B35" s="458"/>
      <c r="C35" s="458"/>
      <c r="D35" s="458"/>
      <c r="E35" s="458"/>
      <c r="F35" s="459"/>
      <c r="G35" s="524"/>
      <c r="H35" s="525"/>
      <c r="I35" s="525"/>
      <c r="J35" s="525"/>
      <c r="K35" s="525"/>
      <c r="L35" s="525"/>
      <c r="M35" s="525"/>
      <c r="N35" s="525"/>
      <c r="O35" s="526"/>
      <c r="P35" s="152"/>
      <c r="Q35" s="152"/>
      <c r="R35" s="152"/>
      <c r="S35" s="152"/>
      <c r="T35" s="152"/>
      <c r="U35" s="152"/>
      <c r="V35" s="152"/>
      <c r="W35" s="152"/>
      <c r="X35" s="153"/>
      <c r="Y35" s="418" t="s">
        <v>50</v>
      </c>
      <c r="Z35" s="419"/>
      <c r="AA35" s="420"/>
      <c r="AB35" s="92" t="s">
        <v>582</v>
      </c>
      <c r="AC35" s="92"/>
      <c r="AD35" s="92"/>
      <c r="AE35" s="91" t="s">
        <v>582</v>
      </c>
      <c r="AF35" s="82"/>
      <c r="AG35" s="82"/>
      <c r="AH35" s="82"/>
      <c r="AI35" s="91" t="s">
        <v>653</v>
      </c>
      <c r="AJ35" s="82"/>
      <c r="AK35" s="82"/>
      <c r="AL35" s="82"/>
      <c r="AM35" s="91" t="s">
        <v>653</v>
      </c>
      <c r="AN35" s="82"/>
      <c r="AO35" s="82"/>
      <c r="AP35" s="82"/>
      <c r="AQ35" s="79" t="s">
        <v>582</v>
      </c>
      <c r="AR35" s="80"/>
      <c r="AS35" s="80"/>
      <c r="AT35" s="81"/>
      <c r="AU35" s="82" t="s">
        <v>582</v>
      </c>
      <c r="AV35" s="82"/>
      <c r="AW35" s="82"/>
      <c r="AX35" s="83"/>
    </row>
    <row r="36" spans="1:60" ht="23.25" customHeight="1" x14ac:dyDescent="0.15">
      <c r="A36" s="456"/>
      <c r="B36" s="454"/>
      <c r="C36" s="454"/>
      <c r="D36" s="454"/>
      <c r="E36" s="454"/>
      <c r="F36" s="455"/>
      <c r="G36" s="527"/>
      <c r="H36" s="528"/>
      <c r="I36" s="528"/>
      <c r="J36" s="528"/>
      <c r="K36" s="528"/>
      <c r="L36" s="528"/>
      <c r="M36" s="528"/>
      <c r="N36" s="528"/>
      <c r="O36" s="529"/>
      <c r="P36" s="155"/>
      <c r="Q36" s="155"/>
      <c r="R36" s="155"/>
      <c r="S36" s="155"/>
      <c r="T36" s="155"/>
      <c r="U36" s="155"/>
      <c r="V36" s="155"/>
      <c r="W36" s="155"/>
      <c r="X36" s="156"/>
      <c r="Y36" s="418" t="s">
        <v>13</v>
      </c>
      <c r="Z36" s="419"/>
      <c r="AA36" s="420"/>
      <c r="AB36" s="532" t="s">
        <v>14</v>
      </c>
      <c r="AC36" s="532"/>
      <c r="AD36" s="532"/>
      <c r="AE36" s="91" t="s">
        <v>582</v>
      </c>
      <c r="AF36" s="82"/>
      <c r="AG36" s="82"/>
      <c r="AH36" s="82"/>
      <c r="AI36" s="91" t="s">
        <v>653</v>
      </c>
      <c r="AJ36" s="82"/>
      <c r="AK36" s="82"/>
      <c r="AL36" s="82"/>
      <c r="AM36" s="91" t="s">
        <v>653</v>
      </c>
      <c r="AN36" s="82"/>
      <c r="AO36" s="82"/>
      <c r="AP36" s="82"/>
      <c r="AQ36" s="79" t="s">
        <v>582</v>
      </c>
      <c r="AR36" s="80"/>
      <c r="AS36" s="80"/>
      <c r="AT36" s="81"/>
      <c r="AU36" s="82" t="s">
        <v>582</v>
      </c>
      <c r="AV36" s="82"/>
      <c r="AW36" s="82"/>
      <c r="AX36" s="83"/>
    </row>
    <row r="37" spans="1:60" ht="23.25" customHeight="1" x14ac:dyDescent="0.15">
      <c r="A37" s="421" t="s">
        <v>235</v>
      </c>
      <c r="B37" s="122"/>
      <c r="C37" s="122"/>
      <c r="D37" s="122"/>
      <c r="E37" s="122"/>
      <c r="F37" s="123"/>
      <c r="G37" s="423" t="s">
        <v>582</v>
      </c>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5"/>
    </row>
    <row r="38" spans="1:60" ht="23.25" customHeight="1" x14ac:dyDescent="0.15">
      <c r="A38" s="422"/>
      <c r="B38" s="97"/>
      <c r="C38" s="97"/>
      <c r="D38" s="97"/>
      <c r="E38" s="97"/>
      <c r="F38" s="98"/>
      <c r="G38" s="426"/>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8"/>
    </row>
    <row r="39" spans="1:60" ht="18.75" customHeight="1" x14ac:dyDescent="0.15">
      <c r="A39" s="119" t="s">
        <v>547</v>
      </c>
      <c r="B39" s="93" t="s">
        <v>548</v>
      </c>
      <c r="C39" s="94"/>
      <c r="D39" s="94"/>
      <c r="E39" s="94"/>
      <c r="F39" s="95"/>
      <c r="G39" s="99" t="s">
        <v>549</v>
      </c>
      <c r="H39" s="99"/>
      <c r="I39" s="99"/>
      <c r="J39" s="99"/>
      <c r="K39" s="99"/>
      <c r="L39" s="99"/>
      <c r="M39" s="99"/>
      <c r="N39" s="99"/>
      <c r="O39" s="99"/>
      <c r="P39" s="99"/>
      <c r="Q39" s="99"/>
      <c r="R39" s="99"/>
      <c r="S39" s="99"/>
      <c r="T39" s="99"/>
      <c r="U39" s="99"/>
      <c r="V39" s="99"/>
      <c r="W39" s="99"/>
      <c r="X39" s="99"/>
      <c r="Y39" s="99"/>
      <c r="Z39" s="99"/>
      <c r="AA39" s="100"/>
      <c r="AB39" s="103" t="s">
        <v>564</v>
      </c>
      <c r="AC39" s="99"/>
      <c r="AD39" s="99"/>
      <c r="AE39" s="99"/>
      <c r="AF39" s="99"/>
      <c r="AG39" s="99"/>
      <c r="AH39" s="99"/>
      <c r="AI39" s="99"/>
      <c r="AJ39" s="99"/>
      <c r="AK39" s="99"/>
      <c r="AL39" s="99"/>
      <c r="AM39" s="99"/>
      <c r="AN39" s="99"/>
      <c r="AO39" s="99"/>
      <c r="AP39" s="99"/>
      <c r="AQ39" s="99"/>
      <c r="AR39" s="99"/>
      <c r="AS39" s="99"/>
      <c r="AT39" s="99"/>
      <c r="AU39" s="99"/>
      <c r="AV39" s="99"/>
      <c r="AW39" s="99"/>
      <c r="AX39" s="104"/>
      <c r="AY39">
        <f>COUNTA($G$41)</f>
        <v>1</v>
      </c>
    </row>
    <row r="40" spans="1:60" ht="22.5" customHeight="1" x14ac:dyDescent="0.15">
      <c r="A40" s="120"/>
      <c r="B40" s="93"/>
      <c r="C40" s="94"/>
      <c r="D40" s="94"/>
      <c r="E40" s="94"/>
      <c r="F40" s="95"/>
      <c r="G40" s="101"/>
      <c r="H40" s="101"/>
      <c r="I40" s="101"/>
      <c r="J40" s="101"/>
      <c r="K40" s="101"/>
      <c r="L40" s="101"/>
      <c r="M40" s="101"/>
      <c r="N40" s="101"/>
      <c r="O40" s="101"/>
      <c r="P40" s="101"/>
      <c r="Q40" s="101"/>
      <c r="R40" s="101"/>
      <c r="S40" s="101"/>
      <c r="T40" s="101"/>
      <c r="U40" s="101"/>
      <c r="V40" s="101"/>
      <c r="W40" s="101"/>
      <c r="X40" s="101"/>
      <c r="Y40" s="101"/>
      <c r="Z40" s="101"/>
      <c r="AA40" s="102"/>
      <c r="AB40" s="105"/>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6"/>
      <c r="AY40">
        <f t="shared" ref="AY40:AY48" si="0">$AY$39</f>
        <v>1</v>
      </c>
    </row>
    <row r="41" spans="1:60" ht="39.950000000000003" customHeight="1" x14ac:dyDescent="0.15">
      <c r="A41" s="120"/>
      <c r="B41" s="93"/>
      <c r="C41" s="94"/>
      <c r="D41" s="94"/>
      <c r="E41" s="94"/>
      <c r="F41" s="95"/>
      <c r="G41" s="107" t="s">
        <v>600</v>
      </c>
      <c r="H41" s="107"/>
      <c r="I41" s="107"/>
      <c r="J41" s="107"/>
      <c r="K41" s="107"/>
      <c r="L41" s="107"/>
      <c r="M41" s="107"/>
      <c r="N41" s="107"/>
      <c r="O41" s="107"/>
      <c r="P41" s="107"/>
      <c r="Q41" s="107"/>
      <c r="R41" s="107"/>
      <c r="S41" s="107"/>
      <c r="T41" s="107"/>
      <c r="U41" s="107"/>
      <c r="V41" s="107"/>
      <c r="W41" s="107"/>
      <c r="X41" s="107"/>
      <c r="Y41" s="107"/>
      <c r="Z41" s="107"/>
      <c r="AA41" s="108"/>
      <c r="AB41" s="113" t="s">
        <v>644</v>
      </c>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14"/>
      <c r="AY41">
        <f t="shared" si="0"/>
        <v>1</v>
      </c>
    </row>
    <row r="42" spans="1:60" ht="39.950000000000003" customHeight="1" x14ac:dyDescent="0.15">
      <c r="A42" s="120"/>
      <c r="B42" s="93"/>
      <c r="C42" s="94"/>
      <c r="D42" s="94"/>
      <c r="E42" s="94"/>
      <c r="F42" s="95"/>
      <c r="G42" s="109"/>
      <c r="H42" s="109"/>
      <c r="I42" s="109"/>
      <c r="J42" s="109"/>
      <c r="K42" s="109"/>
      <c r="L42" s="109"/>
      <c r="M42" s="109"/>
      <c r="N42" s="109"/>
      <c r="O42" s="109"/>
      <c r="P42" s="109"/>
      <c r="Q42" s="109"/>
      <c r="R42" s="109"/>
      <c r="S42" s="109"/>
      <c r="T42" s="109"/>
      <c r="U42" s="109"/>
      <c r="V42" s="109"/>
      <c r="W42" s="109"/>
      <c r="X42" s="109"/>
      <c r="Y42" s="109"/>
      <c r="Z42" s="109"/>
      <c r="AA42" s="110"/>
      <c r="AB42" s="115"/>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16"/>
      <c r="AY42">
        <f t="shared" si="0"/>
        <v>1</v>
      </c>
    </row>
    <row r="43" spans="1:60" ht="39.950000000000003" customHeight="1" x14ac:dyDescent="0.15">
      <c r="A43" s="120"/>
      <c r="B43" s="96"/>
      <c r="C43" s="97"/>
      <c r="D43" s="97"/>
      <c r="E43" s="97"/>
      <c r="F43" s="98"/>
      <c r="G43" s="111"/>
      <c r="H43" s="111"/>
      <c r="I43" s="111"/>
      <c r="J43" s="111"/>
      <c r="K43" s="111"/>
      <c r="L43" s="111"/>
      <c r="M43" s="111"/>
      <c r="N43" s="111"/>
      <c r="O43" s="111"/>
      <c r="P43" s="111"/>
      <c r="Q43" s="111"/>
      <c r="R43" s="111"/>
      <c r="S43" s="111"/>
      <c r="T43" s="111"/>
      <c r="U43" s="111"/>
      <c r="V43" s="111"/>
      <c r="W43" s="111"/>
      <c r="X43" s="111"/>
      <c r="Y43" s="111"/>
      <c r="Z43" s="111"/>
      <c r="AA43" s="112"/>
      <c r="AB43" s="117"/>
      <c r="AC43" s="111"/>
      <c r="AD43" s="111"/>
      <c r="AE43" s="109"/>
      <c r="AF43" s="109"/>
      <c r="AG43" s="109"/>
      <c r="AH43" s="109"/>
      <c r="AI43" s="109"/>
      <c r="AJ43" s="109"/>
      <c r="AK43" s="109"/>
      <c r="AL43" s="109"/>
      <c r="AM43" s="109"/>
      <c r="AN43" s="109"/>
      <c r="AO43" s="109"/>
      <c r="AP43" s="109"/>
      <c r="AQ43" s="109"/>
      <c r="AR43" s="109"/>
      <c r="AS43" s="109"/>
      <c r="AT43" s="109"/>
      <c r="AU43" s="111"/>
      <c r="AV43" s="111"/>
      <c r="AW43" s="111"/>
      <c r="AX43" s="118"/>
      <c r="AY43">
        <f t="shared" si="0"/>
        <v>1</v>
      </c>
    </row>
    <row r="44" spans="1:60" ht="18.75" customHeight="1" x14ac:dyDescent="0.15">
      <c r="A44" s="120"/>
      <c r="B44" s="121" t="s">
        <v>138</v>
      </c>
      <c r="C44" s="122"/>
      <c r="D44" s="122"/>
      <c r="E44" s="122"/>
      <c r="F44" s="123"/>
      <c r="G44" s="124" t="s">
        <v>56</v>
      </c>
      <c r="H44" s="125"/>
      <c r="I44" s="125"/>
      <c r="J44" s="125"/>
      <c r="K44" s="125"/>
      <c r="L44" s="125"/>
      <c r="M44" s="125"/>
      <c r="N44" s="125"/>
      <c r="O44" s="126"/>
      <c r="P44" s="128" t="s">
        <v>58</v>
      </c>
      <c r="Q44" s="125"/>
      <c r="R44" s="125"/>
      <c r="S44" s="125"/>
      <c r="T44" s="125"/>
      <c r="U44" s="125"/>
      <c r="V44" s="125"/>
      <c r="W44" s="125"/>
      <c r="X44" s="126"/>
      <c r="Y44" s="129"/>
      <c r="Z44" s="130"/>
      <c r="AA44" s="131"/>
      <c r="AB44" s="132" t="s">
        <v>11</v>
      </c>
      <c r="AC44" s="133"/>
      <c r="AD44" s="134"/>
      <c r="AE44" s="138" t="s">
        <v>390</v>
      </c>
      <c r="AF44" s="138"/>
      <c r="AG44" s="138"/>
      <c r="AH44" s="138"/>
      <c r="AI44" s="138" t="s">
        <v>542</v>
      </c>
      <c r="AJ44" s="138"/>
      <c r="AK44" s="138"/>
      <c r="AL44" s="138"/>
      <c r="AM44" s="138" t="s">
        <v>358</v>
      </c>
      <c r="AN44" s="138"/>
      <c r="AO44" s="138"/>
      <c r="AP44" s="138"/>
      <c r="AQ44" s="139" t="s">
        <v>170</v>
      </c>
      <c r="AR44" s="140"/>
      <c r="AS44" s="140"/>
      <c r="AT44" s="141"/>
      <c r="AU44" s="142" t="s">
        <v>128</v>
      </c>
      <c r="AV44" s="142"/>
      <c r="AW44" s="142"/>
      <c r="AX44" s="143"/>
      <c r="AY44">
        <f t="shared" si="0"/>
        <v>1</v>
      </c>
      <c r="AZ44" s="10"/>
      <c r="BA44" s="10"/>
      <c r="BB44" s="10"/>
      <c r="BC44" s="10"/>
    </row>
    <row r="45" spans="1:60" ht="18.75" customHeight="1" x14ac:dyDescent="0.15">
      <c r="A45" s="120"/>
      <c r="B45" s="93"/>
      <c r="C45" s="94"/>
      <c r="D45" s="94"/>
      <c r="E45" s="94"/>
      <c r="F45" s="95"/>
      <c r="G45" s="127"/>
      <c r="H45" s="101"/>
      <c r="I45" s="101"/>
      <c r="J45" s="101"/>
      <c r="K45" s="101"/>
      <c r="L45" s="101"/>
      <c r="M45" s="101"/>
      <c r="N45" s="101"/>
      <c r="O45" s="102"/>
      <c r="P45" s="105"/>
      <c r="Q45" s="101"/>
      <c r="R45" s="101"/>
      <c r="S45" s="101"/>
      <c r="T45" s="101"/>
      <c r="U45" s="101"/>
      <c r="V45" s="101"/>
      <c r="W45" s="101"/>
      <c r="X45" s="102"/>
      <c r="Y45" s="129"/>
      <c r="Z45" s="130"/>
      <c r="AA45" s="131"/>
      <c r="AB45" s="135"/>
      <c r="AC45" s="136"/>
      <c r="AD45" s="137"/>
      <c r="AE45" s="138"/>
      <c r="AF45" s="138"/>
      <c r="AG45" s="138"/>
      <c r="AH45" s="138"/>
      <c r="AI45" s="138"/>
      <c r="AJ45" s="138"/>
      <c r="AK45" s="138"/>
      <c r="AL45" s="138"/>
      <c r="AM45" s="138"/>
      <c r="AN45" s="138"/>
      <c r="AO45" s="138"/>
      <c r="AP45" s="138"/>
      <c r="AQ45" s="144" t="s">
        <v>582</v>
      </c>
      <c r="AR45" s="145"/>
      <c r="AS45" s="146" t="s">
        <v>171</v>
      </c>
      <c r="AT45" s="147"/>
      <c r="AU45" s="145" t="s">
        <v>582</v>
      </c>
      <c r="AV45" s="145"/>
      <c r="AW45" s="101" t="s">
        <v>166</v>
      </c>
      <c r="AX45" s="106"/>
      <c r="AY45">
        <f t="shared" si="0"/>
        <v>1</v>
      </c>
      <c r="AZ45" s="10"/>
      <c r="BA45" s="10"/>
      <c r="BB45" s="10"/>
      <c r="BC45" s="10"/>
      <c r="BD45" s="10"/>
      <c r="BE45" s="10"/>
      <c r="BF45" s="10"/>
      <c r="BG45" s="10"/>
      <c r="BH45" s="10"/>
    </row>
    <row r="46" spans="1:60" ht="23.25" customHeight="1" x14ac:dyDescent="0.15">
      <c r="A46" s="120"/>
      <c r="B46" s="93"/>
      <c r="C46" s="94"/>
      <c r="D46" s="94"/>
      <c r="E46" s="94"/>
      <c r="F46" s="95"/>
      <c r="G46" s="148" t="s">
        <v>583</v>
      </c>
      <c r="H46" s="149"/>
      <c r="I46" s="149"/>
      <c r="J46" s="149"/>
      <c r="K46" s="149"/>
      <c r="L46" s="149"/>
      <c r="M46" s="149"/>
      <c r="N46" s="149"/>
      <c r="O46" s="150"/>
      <c r="P46" s="149" t="s">
        <v>583</v>
      </c>
      <c r="Q46" s="157"/>
      <c r="R46" s="157"/>
      <c r="S46" s="157"/>
      <c r="T46" s="157"/>
      <c r="U46" s="157"/>
      <c r="V46" s="157"/>
      <c r="W46" s="157"/>
      <c r="X46" s="158"/>
      <c r="Y46" s="163" t="s">
        <v>57</v>
      </c>
      <c r="Z46" s="164"/>
      <c r="AA46" s="165"/>
      <c r="AB46" s="166" t="s">
        <v>226</v>
      </c>
      <c r="AC46" s="166"/>
      <c r="AD46" s="166"/>
      <c r="AE46" s="91">
        <v>86</v>
      </c>
      <c r="AF46" s="82"/>
      <c r="AG46" s="82"/>
      <c r="AH46" s="82"/>
      <c r="AI46" s="91">
        <v>133</v>
      </c>
      <c r="AJ46" s="82"/>
      <c r="AK46" s="82"/>
      <c r="AL46" s="82"/>
      <c r="AM46" s="91">
        <v>100</v>
      </c>
      <c r="AN46" s="82"/>
      <c r="AO46" s="82"/>
      <c r="AP46" s="82"/>
      <c r="AQ46" s="79" t="s">
        <v>582</v>
      </c>
      <c r="AR46" s="80"/>
      <c r="AS46" s="80"/>
      <c r="AT46" s="81"/>
      <c r="AU46" s="82" t="s">
        <v>582</v>
      </c>
      <c r="AV46" s="82"/>
      <c r="AW46" s="82"/>
      <c r="AX46" s="83"/>
      <c r="AY46">
        <f t="shared" si="0"/>
        <v>1</v>
      </c>
    </row>
    <row r="47" spans="1:60" ht="23.25" customHeight="1" x14ac:dyDescent="0.15">
      <c r="A47" s="120"/>
      <c r="B47" s="93"/>
      <c r="C47" s="94"/>
      <c r="D47" s="94"/>
      <c r="E47" s="94"/>
      <c r="F47" s="95"/>
      <c r="G47" s="151"/>
      <c r="H47" s="152"/>
      <c r="I47" s="152"/>
      <c r="J47" s="152"/>
      <c r="K47" s="152"/>
      <c r="L47" s="152"/>
      <c r="M47" s="152"/>
      <c r="N47" s="152"/>
      <c r="O47" s="153"/>
      <c r="P47" s="159"/>
      <c r="Q47" s="159"/>
      <c r="R47" s="159"/>
      <c r="S47" s="159"/>
      <c r="T47" s="159"/>
      <c r="U47" s="159"/>
      <c r="V47" s="159"/>
      <c r="W47" s="159"/>
      <c r="X47" s="160"/>
      <c r="Y47" s="73" t="s">
        <v>50</v>
      </c>
      <c r="Z47" s="74"/>
      <c r="AA47" s="75"/>
      <c r="AB47" s="92" t="s">
        <v>226</v>
      </c>
      <c r="AC47" s="92"/>
      <c r="AD47" s="92"/>
      <c r="AE47" s="91">
        <v>100</v>
      </c>
      <c r="AF47" s="82"/>
      <c r="AG47" s="82"/>
      <c r="AH47" s="82"/>
      <c r="AI47" s="91">
        <v>100</v>
      </c>
      <c r="AJ47" s="82"/>
      <c r="AK47" s="82"/>
      <c r="AL47" s="82"/>
      <c r="AM47" s="91">
        <v>100</v>
      </c>
      <c r="AN47" s="82"/>
      <c r="AO47" s="82"/>
      <c r="AP47" s="82"/>
      <c r="AQ47" s="79" t="s">
        <v>582</v>
      </c>
      <c r="AR47" s="80"/>
      <c r="AS47" s="80"/>
      <c r="AT47" s="81"/>
      <c r="AU47" s="82" t="s">
        <v>582</v>
      </c>
      <c r="AV47" s="82"/>
      <c r="AW47" s="82"/>
      <c r="AX47" s="83"/>
      <c r="AY47">
        <f t="shared" si="0"/>
        <v>1</v>
      </c>
      <c r="AZ47" s="10"/>
      <c r="BA47" s="10"/>
      <c r="BB47" s="10"/>
      <c r="BC47" s="10"/>
    </row>
    <row r="48" spans="1:60" ht="23.25" customHeight="1" thickBot="1" x14ac:dyDescent="0.2">
      <c r="A48" s="120"/>
      <c r="B48" s="93"/>
      <c r="C48" s="94"/>
      <c r="D48" s="94"/>
      <c r="E48" s="94"/>
      <c r="F48" s="95"/>
      <c r="G48" s="154"/>
      <c r="H48" s="155"/>
      <c r="I48" s="155"/>
      <c r="J48" s="155"/>
      <c r="K48" s="155"/>
      <c r="L48" s="155"/>
      <c r="M48" s="155"/>
      <c r="N48" s="155"/>
      <c r="O48" s="156"/>
      <c r="P48" s="161"/>
      <c r="Q48" s="161"/>
      <c r="R48" s="161"/>
      <c r="S48" s="161"/>
      <c r="T48" s="161"/>
      <c r="U48" s="161"/>
      <c r="V48" s="161"/>
      <c r="W48" s="161"/>
      <c r="X48" s="162"/>
      <c r="Y48" s="73" t="s">
        <v>13</v>
      </c>
      <c r="Z48" s="74"/>
      <c r="AA48" s="75"/>
      <c r="AB48" s="76" t="s">
        <v>14</v>
      </c>
      <c r="AC48" s="76"/>
      <c r="AD48" s="76"/>
      <c r="AE48" s="77">
        <v>86</v>
      </c>
      <c r="AF48" s="78"/>
      <c r="AG48" s="78"/>
      <c r="AH48" s="78"/>
      <c r="AI48" s="77">
        <v>133</v>
      </c>
      <c r="AJ48" s="78"/>
      <c r="AK48" s="78"/>
      <c r="AL48" s="78"/>
      <c r="AM48" s="77">
        <v>100</v>
      </c>
      <c r="AN48" s="78"/>
      <c r="AO48" s="78"/>
      <c r="AP48" s="78"/>
      <c r="AQ48" s="79" t="s">
        <v>582</v>
      </c>
      <c r="AR48" s="80"/>
      <c r="AS48" s="80"/>
      <c r="AT48" s="81"/>
      <c r="AU48" s="82" t="s">
        <v>582</v>
      </c>
      <c r="AV48" s="82"/>
      <c r="AW48" s="82"/>
      <c r="AX48" s="83"/>
      <c r="AY48">
        <f t="shared" si="0"/>
        <v>1</v>
      </c>
      <c r="AZ48" s="10"/>
      <c r="BA48" s="10"/>
      <c r="BB48" s="10"/>
      <c r="BC48" s="10"/>
      <c r="BD48" s="10"/>
      <c r="BE48" s="10"/>
      <c r="BF48" s="10"/>
      <c r="BG48" s="10"/>
      <c r="BH48" s="10"/>
    </row>
    <row r="49" spans="1:51" ht="45" customHeight="1" x14ac:dyDescent="0.15">
      <c r="A49" s="409" t="s">
        <v>257</v>
      </c>
      <c r="B49" s="410"/>
      <c r="C49" s="412" t="s">
        <v>172</v>
      </c>
      <c r="D49" s="410"/>
      <c r="E49" s="413" t="s">
        <v>185</v>
      </c>
      <c r="F49" s="414"/>
      <c r="G49" s="415" t="s">
        <v>601</v>
      </c>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7"/>
    </row>
    <row r="50" spans="1:51" ht="32.25" customHeight="1" x14ac:dyDescent="0.15">
      <c r="A50" s="411"/>
      <c r="B50" s="405"/>
      <c r="C50" s="404"/>
      <c r="D50" s="405"/>
      <c r="E50" s="121" t="s">
        <v>184</v>
      </c>
      <c r="F50" s="123"/>
      <c r="G50" s="148" t="s">
        <v>602</v>
      </c>
      <c r="H50" s="149"/>
      <c r="I50" s="149"/>
      <c r="J50" s="149"/>
      <c r="K50" s="149"/>
      <c r="L50" s="149"/>
      <c r="M50" s="149"/>
      <c r="N50" s="149"/>
      <c r="O50" s="149"/>
      <c r="P50" s="149"/>
      <c r="Q50" s="149"/>
      <c r="R50" s="149"/>
      <c r="S50" s="149"/>
      <c r="T50" s="149"/>
      <c r="U50" s="149"/>
      <c r="V50" s="150"/>
      <c r="W50" s="393" t="s">
        <v>555</v>
      </c>
      <c r="X50" s="394"/>
      <c r="Y50" s="394"/>
      <c r="Z50" s="394"/>
      <c r="AA50" s="395"/>
      <c r="AB50" s="396" t="s">
        <v>650</v>
      </c>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8"/>
    </row>
    <row r="51" spans="1:51" ht="21" customHeight="1" x14ac:dyDescent="0.15">
      <c r="A51" s="411"/>
      <c r="B51" s="405"/>
      <c r="C51" s="404"/>
      <c r="D51" s="405"/>
      <c r="E51" s="96"/>
      <c r="F51" s="98"/>
      <c r="G51" s="154"/>
      <c r="H51" s="155"/>
      <c r="I51" s="155"/>
      <c r="J51" s="155"/>
      <c r="K51" s="155"/>
      <c r="L51" s="155"/>
      <c r="M51" s="155"/>
      <c r="N51" s="155"/>
      <c r="O51" s="155"/>
      <c r="P51" s="155"/>
      <c r="Q51" s="155"/>
      <c r="R51" s="155"/>
      <c r="S51" s="155"/>
      <c r="T51" s="155"/>
      <c r="U51" s="155"/>
      <c r="V51" s="156"/>
      <c r="W51" s="399" t="s">
        <v>556</v>
      </c>
      <c r="X51" s="400"/>
      <c r="Y51" s="400"/>
      <c r="Z51" s="400"/>
      <c r="AA51" s="401"/>
      <c r="AB51" s="396" t="s">
        <v>650</v>
      </c>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8"/>
    </row>
    <row r="52" spans="1:51" ht="34.5" customHeight="1" x14ac:dyDescent="0.15">
      <c r="A52" s="411"/>
      <c r="B52" s="405"/>
      <c r="C52" s="402" t="s">
        <v>568</v>
      </c>
      <c r="D52" s="403"/>
      <c r="E52" s="121" t="s">
        <v>253</v>
      </c>
      <c r="F52" s="123"/>
      <c r="G52" s="383" t="s">
        <v>175</v>
      </c>
      <c r="H52" s="384"/>
      <c r="I52" s="384"/>
      <c r="J52" s="406" t="s">
        <v>650</v>
      </c>
      <c r="K52" s="407"/>
      <c r="L52" s="407"/>
      <c r="M52" s="407"/>
      <c r="N52" s="407"/>
      <c r="O52" s="407"/>
      <c r="P52" s="407"/>
      <c r="Q52" s="407"/>
      <c r="R52" s="407"/>
      <c r="S52" s="407"/>
      <c r="T52" s="408"/>
      <c r="U52" s="381" t="s">
        <v>650</v>
      </c>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2"/>
      <c r="AY52" s="62"/>
    </row>
    <row r="53" spans="1:51" ht="34.5" customHeight="1" x14ac:dyDescent="0.15">
      <c r="A53" s="411"/>
      <c r="B53" s="405"/>
      <c r="C53" s="404"/>
      <c r="D53" s="405"/>
      <c r="E53" s="93"/>
      <c r="F53" s="95"/>
      <c r="G53" s="383" t="s">
        <v>569</v>
      </c>
      <c r="H53" s="384"/>
      <c r="I53" s="384"/>
      <c r="J53" s="384"/>
      <c r="K53" s="384"/>
      <c r="L53" s="384"/>
      <c r="M53" s="384"/>
      <c r="N53" s="384"/>
      <c r="O53" s="384"/>
      <c r="P53" s="384"/>
      <c r="Q53" s="384"/>
      <c r="R53" s="384"/>
      <c r="S53" s="384"/>
      <c r="T53" s="384"/>
      <c r="U53" s="380" t="s">
        <v>650</v>
      </c>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2"/>
      <c r="AY53" s="62"/>
    </row>
    <row r="54" spans="1:51" ht="34.5" customHeight="1" thickBot="1" x14ac:dyDescent="0.2">
      <c r="A54" s="411"/>
      <c r="B54" s="405"/>
      <c r="C54" s="404"/>
      <c r="D54" s="405"/>
      <c r="E54" s="96"/>
      <c r="F54" s="98"/>
      <c r="G54" s="383" t="s">
        <v>556</v>
      </c>
      <c r="H54" s="384"/>
      <c r="I54" s="384"/>
      <c r="J54" s="384"/>
      <c r="K54" s="384"/>
      <c r="L54" s="384"/>
      <c r="M54" s="384"/>
      <c r="N54" s="384"/>
      <c r="O54" s="384"/>
      <c r="P54" s="384"/>
      <c r="Q54" s="384"/>
      <c r="R54" s="384"/>
      <c r="S54" s="384"/>
      <c r="T54" s="384"/>
      <c r="U54" s="660" t="s">
        <v>650</v>
      </c>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c r="AY54" s="62"/>
    </row>
    <row r="55" spans="1:51" ht="27" customHeight="1" x14ac:dyDescent="0.15">
      <c r="A55" s="385" t="s">
        <v>44</v>
      </c>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7"/>
    </row>
    <row r="56" spans="1:51" ht="27" customHeight="1" x14ac:dyDescent="0.15">
      <c r="A56" s="5"/>
      <c r="B56" s="6"/>
      <c r="C56" s="388" t="s">
        <v>29</v>
      </c>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90"/>
      <c r="AD56" s="389" t="s">
        <v>33</v>
      </c>
      <c r="AE56" s="389"/>
      <c r="AF56" s="389"/>
      <c r="AG56" s="391" t="s">
        <v>28</v>
      </c>
      <c r="AH56" s="389"/>
      <c r="AI56" s="389"/>
      <c r="AJ56" s="389"/>
      <c r="AK56" s="389"/>
      <c r="AL56" s="389"/>
      <c r="AM56" s="389"/>
      <c r="AN56" s="389"/>
      <c r="AO56" s="389"/>
      <c r="AP56" s="389"/>
      <c r="AQ56" s="389"/>
      <c r="AR56" s="389"/>
      <c r="AS56" s="389"/>
      <c r="AT56" s="389"/>
      <c r="AU56" s="389"/>
      <c r="AV56" s="389"/>
      <c r="AW56" s="389"/>
      <c r="AX56" s="392"/>
    </row>
    <row r="57" spans="1:51" ht="63.75" customHeight="1" x14ac:dyDescent="0.15">
      <c r="A57" s="323" t="s">
        <v>133</v>
      </c>
      <c r="B57" s="324"/>
      <c r="C57" s="329" t="s">
        <v>134</v>
      </c>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1"/>
      <c r="AD57" s="332" t="s">
        <v>597</v>
      </c>
      <c r="AE57" s="333"/>
      <c r="AF57" s="333"/>
      <c r="AG57" s="334" t="s">
        <v>603</v>
      </c>
      <c r="AH57" s="335"/>
      <c r="AI57" s="335"/>
      <c r="AJ57" s="335"/>
      <c r="AK57" s="335"/>
      <c r="AL57" s="335"/>
      <c r="AM57" s="335"/>
      <c r="AN57" s="335"/>
      <c r="AO57" s="335"/>
      <c r="AP57" s="335"/>
      <c r="AQ57" s="335"/>
      <c r="AR57" s="335"/>
      <c r="AS57" s="335"/>
      <c r="AT57" s="335"/>
      <c r="AU57" s="335"/>
      <c r="AV57" s="335"/>
      <c r="AW57" s="335"/>
      <c r="AX57" s="336"/>
    </row>
    <row r="58" spans="1:51" ht="51" customHeight="1" x14ac:dyDescent="0.15">
      <c r="A58" s="325"/>
      <c r="B58" s="326"/>
      <c r="C58" s="337" t="s">
        <v>34</v>
      </c>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297"/>
      <c r="AD58" s="298" t="s">
        <v>597</v>
      </c>
      <c r="AE58" s="299"/>
      <c r="AF58" s="299"/>
      <c r="AG58" s="300" t="s">
        <v>604</v>
      </c>
      <c r="AH58" s="301"/>
      <c r="AI58" s="301"/>
      <c r="AJ58" s="301"/>
      <c r="AK58" s="301"/>
      <c r="AL58" s="301"/>
      <c r="AM58" s="301"/>
      <c r="AN58" s="301"/>
      <c r="AO58" s="301"/>
      <c r="AP58" s="301"/>
      <c r="AQ58" s="301"/>
      <c r="AR58" s="301"/>
      <c r="AS58" s="301"/>
      <c r="AT58" s="301"/>
      <c r="AU58" s="301"/>
      <c r="AV58" s="301"/>
      <c r="AW58" s="301"/>
      <c r="AX58" s="302"/>
    </row>
    <row r="59" spans="1:51" ht="51.75" customHeight="1" x14ac:dyDescent="0.15">
      <c r="A59" s="327"/>
      <c r="B59" s="328"/>
      <c r="C59" s="339" t="s">
        <v>135</v>
      </c>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1"/>
      <c r="AD59" s="342" t="s">
        <v>597</v>
      </c>
      <c r="AE59" s="343"/>
      <c r="AF59" s="343"/>
      <c r="AG59" s="282" t="s">
        <v>605</v>
      </c>
      <c r="AH59" s="152"/>
      <c r="AI59" s="152"/>
      <c r="AJ59" s="152"/>
      <c r="AK59" s="152"/>
      <c r="AL59" s="152"/>
      <c r="AM59" s="152"/>
      <c r="AN59" s="152"/>
      <c r="AO59" s="152"/>
      <c r="AP59" s="152"/>
      <c r="AQ59" s="152"/>
      <c r="AR59" s="152"/>
      <c r="AS59" s="152"/>
      <c r="AT59" s="152"/>
      <c r="AU59" s="152"/>
      <c r="AV59" s="152"/>
      <c r="AW59" s="152"/>
      <c r="AX59" s="283"/>
    </row>
    <row r="60" spans="1:51" ht="27" customHeight="1" x14ac:dyDescent="0.15">
      <c r="A60" s="303" t="s">
        <v>36</v>
      </c>
      <c r="B60" s="344"/>
      <c r="C60" s="346" t="s">
        <v>38</v>
      </c>
      <c r="D60" s="276"/>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8"/>
      <c r="AD60" s="277" t="s">
        <v>597</v>
      </c>
      <c r="AE60" s="278"/>
      <c r="AF60" s="278"/>
      <c r="AG60" s="280" t="s">
        <v>618</v>
      </c>
      <c r="AH60" s="149"/>
      <c r="AI60" s="149"/>
      <c r="AJ60" s="149"/>
      <c r="AK60" s="149"/>
      <c r="AL60" s="149"/>
      <c r="AM60" s="149"/>
      <c r="AN60" s="149"/>
      <c r="AO60" s="149"/>
      <c r="AP60" s="149"/>
      <c r="AQ60" s="149"/>
      <c r="AR60" s="149"/>
      <c r="AS60" s="149"/>
      <c r="AT60" s="149"/>
      <c r="AU60" s="149"/>
      <c r="AV60" s="149"/>
      <c r="AW60" s="149"/>
      <c r="AX60" s="281"/>
    </row>
    <row r="61" spans="1:51" ht="35.25" customHeight="1" x14ac:dyDescent="0.15">
      <c r="A61" s="305"/>
      <c r="B61" s="345"/>
      <c r="C61" s="349"/>
      <c r="D61" s="350"/>
      <c r="E61" s="353" t="s">
        <v>236</v>
      </c>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5"/>
      <c r="AD61" s="298" t="s">
        <v>606</v>
      </c>
      <c r="AE61" s="299"/>
      <c r="AF61" s="356"/>
      <c r="AG61" s="282"/>
      <c r="AH61" s="152"/>
      <c r="AI61" s="152"/>
      <c r="AJ61" s="152"/>
      <c r="AK61" s="152"/>
      <c r="AL61" s="152"/>
      <c r="AM61" s="152"/>
      <c r="AN61" s="152"/>
      <c r="AO61" s="152"/>
      <c r="AP61" s="152"/>
      <c r="AQ61" s="152"/>
      <c r="AR61" s="152"/>
      <c r="AS61" s="152"/>
      <c r="AT61" s="152"/>
      <c r="AU61" s="152"/>
      <c r="AV61" s="152"/>
      <c r="AW61" s="152"/>
      <c r="AX61" s="283"/>
    </row>
    <row r="62" spans="1:51" ht="26.25" customHeight="1" x14ac:dyDescent="0.15">
      <c r="A62" s="305"/>
      <c r="B62" s="345"/>
      <c r="C62" s="351"/>
      <c r="D62" s="352"/>
      <c r="E62" s="357" t="s">
        <v>204</v>
      </c>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9"/>
      <c r="AD62" s="360" t="s">
        <v>607</v>
      </c>
      <c r="AE62" s="361"/>
      <c r="AF62" s="361"/>
      <c r="AG62" s="282"/>
      <c r="AH62" s="152"/>
      <c r="AI62" s="152"/>
      <c r="AJ62" s="152"/>
      <c r="AK62" s="152"/>
      <c r="AL62" s="152"/>
      <c r="AM62" s="152"/>
      <c r="AN62" s="152"/>
      <c r="AO62" s="152"/>
      <c r="AP62" s="152"/>
      <c r="AQ62" s="152"/>
      <c r="AR62" s="152"/>
      <c r="AS62" s="152"/>
      <c r="AT62" s="152"/>
      <c r="AU62" s="152"/>
      <c r="AV62" s="152"/>
      <c r="AW62" s="152"/>
      <c r="AX62" s="283"/>
    </row>
    <row r="63" spans="1:51" ht="26.25" customHeight="1" x14ac:dyDescent="0.15">
      <c r="A63" s="305"/>
      <c r="B63" s="306"/>
      <c r="C63" s="362" t="s">
        <v>39</v>
      </c>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12" t="s">
        <v>608</v>
      </c>
      <c r="AE63" s="313"/>
      <c r="AF63" s="313"/>
      <c r="AG63" s="315" t="s">
        <v>612</v>
      </c>
      <c r="AH63" s="316"/>
      <c r="AI63" s="316"/>
      <c r="AJ63" s="316"/>
      <c r="AK63" s="316"/>
      <c r="AL63" s="316"/>
      <c r="AM63" s="316"/>
      <c r="AN63" s="316"/>
      <c r="AO63" s="316"/>
      <c r="AP63" s="316"/>
      <c r="AQ63" s="316"/>
      <c r="AR63" s="316"/>
      <c r="AS63" s="316"/>
      <c r="AT63" s="316"/>
      <c r="AU63" s="316"/>
      <c r="AV63" s="316"/>
      <c r="AW63" s="316"/>
      <c r="AX63" s="317"/>
    </row>
    <row r="64" spans="1:51" ht="26.25" customHeight="1" x14ac:dyDescent="0.15">
      <c r="A64" s="305"/>
      <c r="B64" s="306"/>
      <c r="C64" s="296" t="s">
        <v>136</v>
      </c>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8" t="s">
        <v>597</v>
      </c>
      <c r="AE64" s="299"/>
      <c r="AF64" s="299"/>
      <c r="AG64" s="300" t="s">
        <v>609</v>
      </c>
      <c r="AH64" s="301"/>
      <c r="AI64" s="301"/>
      <c r="AJ64" s="301"/>
      <c r="AK64" s="301"/>
      <c r="AL64" s="301"/>
      <c r="AM64" s="301"/>
      <c r="AN64" s="301"/>
      <c r="AO64" s="301"/>
      <c r="AP64" s="301"/>
      <c r="AQ64" s="301"/>
      <c r="AR64" s="301"/>
      <c r="AS64" s="301"/>
      <c r="AT64" s="301"/>
      <c r="AU64" s="301"/>
      <c r="AV64" s="301"/>
      <c r="AW64" s="301"/>
      <c r="AX64" s="302"/>
    </row>
    <row r="65" spans="1:50" ht="26.25" customHeight="1" x14ac:dyDescent="0.15">
      <c r="A65" s="305"/>
      <c r="B65" s="306"/>
      <c r="C65" s="296" t="s">
        <v>35</v>
      </c>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8" t="s">
        <v>608</v>
      </c>
      <c r="AE65" s="299"/>
      <c r="AF65" s="299"/>
      <c r="AG65" s="300" t="s">
        <v>612</v>
      </c>
      <c r="AH65" s="301"/>
      <c r="AI65" s="301"/>
      <c r="AJ65" s="301"/>
      <c r="AK65" s="301"/>
      <c r="AL65" s="301"/>
      <c r="AM65" s="301"/>
      <c r="AN65" s="301"/>
      <c r="AO65" s="301"/>
      <c r="AP65" s="301"/>
      <c r="AQ65" s="301"/>
      <c r="AR65" s="301"/>
      <c r="AS65" s="301"/>
      <c r="AT65" s="301"/>
      <c r="AU65" s="301"/>
      <c r="AV65" s="301"/>
      <c r="AW65" s="301"/>
      <c r="AX65" s="302"/>
    </row>
    <row r="66" spans="1:50" ht="26.25" customHeight="1" x14ac:dyDescent="0.15">
      <c r="A66" s="305"/>
      <c r="B66" s="306"/>
      <c r="C66" s="296" t="s">
        <v>40</v>
      </c>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376"/>
      <c r="AD66" s="298" t="s">
        <v>597</v>
      </c>
      <c r="AE66" s="299"/>
      <c r="AF66" s="299"/>
      <c r="AG66" s="300" t="s">
        <v>610</v>
      </c>
      <c r="AH66" s="301"/>
      <c r="AI66" s="301"/>
      <c r="AJ66" s="301"/>
      <c r="AK66" s="301"/>
      <c r="AL66" s="301"/>
      <c r="AM66" s="301"/>
      <c r="AN66" s="301"/>
      <c r="AO66" s="301"/>
      <c r="AP66" s="301"/>
      <c r="AQ66" s="301"/>
      <c r="AR66" s="301"/>
      <c r="AS66" s="301"/>
      <c r="AT66" s="301"/>
      <c r="AU66" s="301"/>
      <c r="AV66" s="301"/>
      <c r="AW66" s="301"/>
      <c r="AX66" s="302"/>
    </row>
    <row r="67" spans="1:50" ht="26.25" customHeight="1" x14ac:dyDescent="0.15">
      <c r="A67" s="305"/>
      <c r="B67" s="306"/>
      <c r="C67" s="296" t="s">
        <v>213</v>
      </c>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376"/>
      <c r="AD67" s="342" t="s">
        <v>597</v>
      </c>
      <c r="AE67" s="343"/>
      <c r="AF67" s="343"/>
      <c r="AG67" s="377" t="s">
        <v>611</v>
      </c>
      <c r="AH67" s="378"/>
      <c r="AI67" s="378"/>
      <c r="AJ67" s="378"/>
      <c r="AK67" s="378"/>
      <c r="AL67" s="378"/>
      <c r="AM67" s="378"/>
      <c r="AN67" s="378"/>
      <c r="AO67" s="378"/>
      <c r="AP67" s="378"/>
      <c r="AQ67" s="378"/>
      <c r="AR67" s="378"/>
      <c r="AS67" s="378"/>
      <c r="AT67" s="378"/>
      <c r="AU67" s="378"/>
      <c r="AV67" s="378"/>
      <c r="AW67" s="378"/>
      <c r="AX67" s="379"/>
    </row>
    <row r="68" spans="1:50" ht="26.25" customHeight="1" x14ac:dyDescent="0.15">
      <c r="A68" s="305"/>
      <c r="B68" s="306"/>
      <c r="C68" s="364" t="s">
        <v>214</v>
      </c>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6"/>
      <c r="AD68" s="298" t="s">
        <v>608</v>
      </c>
      <c r="AE68" s="299"/>
      <c r="AF68" s="356"/>
      <c r="AG68" s="300" t="s">
        <v>612</v>
      </c>
      <c r="AH68" s="301"/>
      <c r="AI68" s="301"/>
      <c r="AJ68" s="301"/>
      <c r="AK68" s="301"/>
      <c r="AL68" s="301"/>
      <c r="AM68" s="301"/>
      <c r="AN68" s="301"/>
      <c r="AO68" s="301"/>
      <c r="AP68" s="301"/>
      <c r="AQ68" s="301"/>
      <c r="AR68" s="301"/>
      <c r="AS68" s="301"/>
      <c r="AT68" s="301"/>
      <c r="AU68" s="301"/>
      <c r="AV68" s="301"/>
      <c r="AW68" s="301"/>
      <c r="AX68" s="302"/>
    </row>
    <row r="69" spans="1:50" ht="26.25" customHeight="1" x14ac:dyDescent="0.15">
      <c r="A69" s="307"/>
      <c r="B69" s="308"/>
      <c r="C69" s="367" t="s">
        <v>206</v>
      </c>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9"/>
      <c r="AD69" s="370" t="s">
        <v>608</v>
      </c>
      <c r="AE69" s="371"/>
      <c r="AF69" s="372"/>
      <c r="AG69" s="373" t="s">
        <v>612</v>
      </c>
      <c r="AH69" s="374"/>
      <c r="AI69" s="374"/>
      <c r="AJ69" s="374"/>
      <c r="AK69" s="374"/>
      <c r="AL69" s="374"/>
      <c r="AM69" s="374"/>
      <c r="AN69" s="374"/>
      <c r="AO69" s="374"/>
      <c r="AP69" s="374"/>
      <c r="AQ69" s="374"/>
      <c r="AR69" s="374"/>
      <c r="AS69" s="374"/>
      <c r="AT69" s="374"/>
      <c r="AU69" s="374"/>
      <c r="AV69" s="374"/>
      <c r="AW69" s="374"/>
      <c r="AX69" s="375"/>
    </row>
    <row r="70" spans="1:50" ht="27" customHeight="1" x14ac:dyDescent="0.15">
      <c r="A70" s="303" t="s">
        <v>37</v>
      </c>
      <c r="B70" s="304"/>
      <c r="C70" s="309" t="s">
        <v>207</v>
      </c>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1"/>
      <c r="AD70" s="312" t="s">
        <v>597</v>
      </c>
      <c r="AE70" s="313"/>
      <c r="AF70" s="314"/>
      <c r="AG70" s="315" t="s">
        <v>613</v>
      </c>
      <c r="AH70" s="316"/>
      <c r="AI70" s="316"/>
      <c r="AJ70" s="316"/>
      <c r="AK70" s="316"/>
      <c r="AL70" s="316"/>
      <c r="AM70" s="316"/>
      <c r="AN70" s="316"/>
      <c r="AO70" s="316"/>
      <c r="AP70" s="316"/>
      <c r="AQ70" s="316"/>
      <c r="AR70" s="316"/>
      <c r="AS70" s="316"/>
      <c r="AT70" s="316"/>
      <c r="AU70" s="316"/>
      <c r="AV70" s="316"/>
      <c r="AW70" s="316"/>
      <c r="AX70" s="317"/>
    </row>
    <row r="71" spans="1:50" ht="35.25" customHeight="1" x14ac:dyDescent="0.15">
      <c r="A71" s="305"/>
      <c r="B71" s="306"/>
      <c r="C71" s="318" t="s">
        <v>42</v>
      </c>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20"/>
      <c r="AD71" s="321" t="s">
        <v>608</v>
      </c>
      <c r="AE71" s="322"/>
      <c r="AF71" s="322"/>
      <c r="AG71" s="300" t="s">
        <v>612</v>
      </c>
      <c r="AH71" s="301"/>
      <c r="AI71" s="301"/>
      <c r="AJ71" s="301"/>
      <c r="AK71" s="301"/>
      <c r="AL71" s="301"/>
      <c r="AM71" s="301"/>
      <c r="AN71" s="301"/>
      <c r="AO71" s="301"/>
      <c r="AP71" s="301"/>
      <c r="AQ71" s="301"/>
      <c r="AR71" s="301"/>
      <c r="AS71" s="301"/>
      <c r="AT71" s="301"/>
      <c r="AU71" s="301"/>
      <c r="AV71" s="301"/>
      <c r="AW71" s="301"/>
      <c r="AX71" s="302"/>
    </row>
    <row r="72" spans="1:50" ht="27" customHeight="1" x14ac:dyDescent="0.15">
      <c r="A72" s="305"/>
      <c r="B72" s="306"/>
      <c r="C72" s="296" t="s">
        <v>173</v>
      </c>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8" t="s">
        <v>597</v>
      </c>
      <c r="AE72" s="299"/>
      <c r="AF72" s="299"/>
      <c r="AG72" s="300" t="s">
        <v>614</v>
      </c>
      <c r="AH72" s="301"/>
      <c r="AI72" s="301"/>
      <c r="AJ72" s="301"/>
      <c r="AK72" s="301"/>
      <c r="AL72" s="301"/>
      <c r="AM72" s="301"/>
      <c r="AN72" s="301"/>
      <c r="AO72" s="301"/>
      <c r="AP72" s="301"/>
      <c r="AQ72" s="301"/>
      <c r="AR72" s="301"/>
      <c r="AS72" s="301"/>
      <c r="AT72" s="301"/>
      <c r="AU72" s="301"/>
      <c r="AV72" s="301"/>
      <c r="AW72" s="301"/>
      <c r="AX72" s="302"/>
    </row>
    <row r="73" spans="1:50" ht="27" customHeight="1" x14ac:dyDescent="0.15">
      <c r="A73" s="307"/>
      <c r="B73" s="308"/>
      <c r="C73" s="296" t="s">
        <v>41</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8" t="s">
        <v>597</v>
      </c>
      <c r="AE73" s="299"/>
      <c r="AF73" s="299"/>
      <c r="AG73" s="284" t="s">
        <v>615</v>
      </c>
      <c r="AH73" s="155"/>
      <c r="AI73" s="155"/>
      <c r="AJ73" s="155"/>
      <c r="AK73" s="155"/>
      <c r="AL73" s="155"/>
      <c r="AM73" s="155"/>
      <c r="AN73" s="155"/>
      <c r="AO73" s="155"/>
      <c r="AP73" s="155"/>
      <c r="AQ73" s="155"/>
      <c r="AR73" s="155"/>
      <c r="AS73" s="155"/>
      <c r="AT73" s="155"/>
      <c r="AU73" s="155"/>
      <c r="AV73" s="155"/>
      <c r="AW73" s="155"/>
      <c r="AX73" s="285"/>
    </row>
    <row r="74" spans="1:50" ht="41.25" customHeight="1" x14ac:dyDescent="0.15">
      <c r="A74" s="268" t="s">
        <v>54</v>
      </c>
      <c r="B74" s="269"/>
      <c r="C74" s="274" t="s">
        <v>137</v>
      </c>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6"/>
      <c r="AD74" s="277" t="s">
        <v>608</v>
      </c>
      <c r="AE74" s="278"/>
      <c r="AF74" s="279"/>
      <c r="AG74" s="280" t="s">
        <v>612</v>
      </c>
      <c r="AH74" s="149"/>
      <c r="AI74" s="149"/>
      <c r="AJ74" s="149"/>
      <c r="AK74" s="149"/>
      <c r="AL74" s="149"/>
      <c r="AM74" s="149"/>
      <c r="AN74" s="149"/>
      <c r="AO74" s="149"/>
      <c r="AP74" s="149"/>
      <c r="AQ74" s="149"/>
      <c r="AR74" s="149"/>
      <c r="AS74" s="149"/>
      <c r="AT74" s="149"/>
      <c r="AU74" s="149"/>
      <c r="AV74" s="149"/>
      <c r="AW74" s="149"/>
      <c r="AX74" s="281"/>
    </row>
    <row r="75" spans="1:50" ht="19.7" customHeight="1" x14ac:dyDescent="0.15">
      <c r="A75" s="270"/>
      <c r="B75" s="271"/>
      <c r="C75" s="699" t="s">
        <v>0</v>
      </c>
      <c r="D75" s="700"/>
      <c r="E75" s="700"/>
      <c r="F75" s="700"/>
      <c r="G75" s="700"/>
      <c r="H75" s="700"/>
      <c r="I75" s="700"/>
      <c r="J75" s="700"/>
      <c r="K75" s="700"/>
      <c r="L75" s="700"/>
      <c r="M75" s="700"/>
      <c r="N75" s="700"/>
      <c r="O75" s="696" t="s">
        <v>574</v>
      </c>
      <c r="P75" s="697"/>
      <c r="Q75" s="697"/>
      <c r="R75" s="697"/>
      <c r="S75" s="697"/>
      <c r="T75" s="697"/>
      <c r="U75" s="697"/>
      <c r="V75" s="697"/>
      <c r="W75" s="697"/>
      <c r="X75" s="697"/>
      <c r="Y75" s="697"/>
      <c r="Z75" s="697"/>
      <c r="AA75" s="697"/>
      <c r="AB75" s="697"/>
      <c r="AC75" s="697"/>
      <c r="AD75" s="697"/>
      <c r="AE75" s="697"/>
      <c r="AF75" s="698"/>
      <c r="AG75" s="282"/>
      <c r="AH75" s="152"/>
      <c r="AI75" s="152"/>
      <c r="AJ75" s="152"/>
      <c r="AK75" s="152"/>
      <c r="AL75" s="152"/>
      <c r="AM75" s="152"/>
      <c r="AN75" s="152"/>
      <c r="AO75" s="152"/>
      <c r="AP75" s="152"/>
      <c r="AQ75" s="152"/>
      <c r="AR75" s="152"/>
      <c r="AS75" s="152"/>
      <c r="AT75" s="152"/>
      <c r="AU75" s="152"/>
      <c r="AV75" s="152"/>
      <c r="AW75" s="152"/>
      <c r="AX75" s="283"/>
    </row>
    <row r="76" spans="1:50" ht="24.75" customHeight="1" x14ac:dyDescent="0.15">
      <c r="A76" s="270"/>
      <c r="B76" s="271"/>
      <c r="C76" s="723"/>
      <c r="D76" s="724"/>
      <c r="E76" s="291"/>
      <c r="F76" s="291"/>
      <c r="G76" s="291"/>
      <c r="H76" s="292"/>
      <c r="I76" s="292"/>
      <c r="J76" s="725"/>
      <c r="K76" s="725"/>
      <c r="L76" s="725"/>
      <c r="M76" s="292"/>
      <c r="N76" s="726"/>
      <c r="O76" s="727" t="s">
        <v>657</v>
      </c>
      <c r="P76" s="728"/>
      <c r="Q76" s="728"/>
      <c r="R76" s="728"/>
      <c r="S76" s="728"/>
      <c r="T76" s="728"/>
      <c r="U76" s="728"/>
      <c r="V76" s="728"/>
      <c r="W76" s="728"/>
      <c r="X76" s="728"/>
      <c r="Y76" s="728"/>
      <c r="Z76" s="728"/>
      <c r="AA76" s="728"/>
      <c r="AB76" s="728"/>
      <c r="AC76" s="728"/>
      <c r="AD76" s="728"/>
      <c r="AE76" s="728"/>
      <c r="AF76" s="729"/>
      <c r="AG76" s="282"/>
      <c r="AH76" s="152"/>
      <c r="AI76" s="152"/>
      <c r="AJ76" s="152"/>
      <c r="AK76" s="152"/>
      <c r="AL76" s="152"/>
      <c r="AM76" s="152"/>
      <c r="AN76" s="152"/>
      <c r="AO76" s="152"/>
      <c r="AP76" s="152"/>
      <c r="AQ76" s="152"/>
      <c r="AR76" s="152"/>
      <c r="AS76" s="152"/>
      <c r="AT76" s="152"/>
      <c r="AU76" s="152"/>
      <c r="AV76" s="152"/>
      <c r="AW76" s="152"/>
      <c r="AX76" s="283"/>
    </row>
    <row r="77" spans="1:50" ht="24.75" customHeight="1" x14ac:dyDescent="0.15">
      <c r="A77" s="270"/>
      <c r="B77" s="271"/>
      <c r="C77" s="289"/>
      <c r="D77" s="290"/>
      <c r="E77" s="291"/>
      <c r="F77" s="291"/>
      <c r="G77" s="291"/>
      <c r="H77" s="292"/>
      <c r="I77" s="292"/>
      <c r="J77" s="286"/>
      <c r="K77" s="286"/>
      <c r="L77" s="286"/>
      <c r="M77" s="287"/>
      <c r="N77" s="288"/>
      <c r="O77" s="730"/>
      <c r="P77" s="731"/>
      <c r="Q77" s="731"/>
      <c r="R77" s="731"/>
      <c r="S77" s="731"/>
      <c r="T77" s="731"/>
      <c r="U77" s="731"/>
      <c r="V77" s="731"/>
      <c r="W77" s="731"/>
      <c r="X77" s="731"/>
      <c r="Y77" s="731"/>
      <c r="Z77" s="731"/>
      <c r="AA77" s="731"/>
      <c r="AB77" s="731"/>
      <c r="AC77" s="731"/>
      <c r="AD77" s="731"/>
      <c r="AE77" s="731"/>
      <c r="AF77" s="732"/>
      <c r="AG77" s="282"/>
      <c r="AH77" s="152"/>
      <c r="AI77" s="152"/>
      <c r="AJ77" s="152"/>
      <c r="AK77" s="152"/>
      <c r="AL77" s="152"/>
      <c r="AM77" s="152"/>
      <c r="AN77" s="152"/>
      <c r="AO77" s="152"/>
      <c r="AP77" s="152"/>
      <c r="AQ77" s="152"/>
      <c r="AR77" s="152"/>
      <c r="AS77" s="152"/>
      <c r="AT77" s="152"/>
      <c r="AU77" s="152"/>
      <c r="AV77" s="152"/>
      <c r="AW77" s="152"/>
      <c r="AX77" s="283"/>
    </row>
    <row r="78" spans="1:50" ht="24.75" customHeight="1" x14ac:dyDescent="0.15">
      <c r="A78" s="270"/>
      <c r="B78" s="271"/>
      <c r="C78" s="289"/>
      <c r="D78" s="290"/>
      <c r="E78" s="291"/>
      <c r="F78" s="291"/>
      <c r="G78" s="291"/>
      <c r="H78" s="292"/>
      <c r="I78" s="292"/>
      <c r="J78" s="286"/>
      <c r="K78" s="286"/>
      <c r="L78" s="286"/>
      <c r="M78" s="287"/>
      <c r="N78" s="288"/>
      <c r="O78" s="730"/>
      <c r="P78" s="731"/>
      <c r="Q78" s="731"/>
      <c r="R78" s="731"/>
      <c r="S78" s="731"/>
      <c r="T78" s="731"/>
      <c r="U78" s="731"/>
      <c r="V78" s="731"/>
      <c r="W78" s="731"/>
      <c r="X78" s="731"/>
      <c r="Y78" s="731"/>
      <c r="Z78" s="731"/>
      <c r="AA78" s="731"/>
      <c r="AB78" s="731"/>
      <c r="AC78" s="731"/>
      <c r="AD78" s="731"/>
      <c r="AE78" s="731"/>
      <c r="AF78" s="732"/>
      <c r="AG78" s="282"/>
      <c r="AH78" s="152"/>
      <c r="AI78" s="152"/>
      <c r="AJ78" s="152"/>
      <c r="AK78" s="152"/>
      <c r="AL78" s="152"/>
      <c r="AM78" s="152"/>
      <c r="AN78" s="152"/>
      <c r="AO78" s="152"/>
      <c r="AP78" s="152"/>
      <c r="AQ78" s="152"/>
      <c r="AR78" s="152"/>
      <c r="AS78" s="152"/>
      <c r="AT78" s="152"/>
      <c r="AU78" s="152"/>
      <c r="AV78" s="152"/>
      <c r="AW78" s="152"/>
      <c r="AX78" s="283"/>
    </row>
    <row r="79" spans="1:50" ht="24.75" customHeight="1" x14ac:dyDescent="0.15">
      <c r="A79" s="270"/>
      <c r="B79" s="271"/>
      <c r="C79" s="289"/>
      <c r="D79" s="290"/>
      <c r="E79" s="291"/>
      <c r="F79" s="291"/>
      <c r="G79" s="291"/>
      <c r="H79" s="292"/>
      <c r="I79" s="292"/>
      <c r="J79" s="286"/>
      <c r="K79" s="286"/>
      <c r="L79" s="286"/>
      <c r="M79" s="287"/>
      <c r="N79" s="288"/>
      <c r="O79" s="730"/>
      <c r="P79" s="731"/>
      <c r="Q79" s="731"/>
      <c r="R79" s="731"/>
      <c r="S79" s="731"/>
      <c r="T79" s="731"/>
      <c r="U79" s="731"/>
      <c r="V79" s="731"/>
      <c r="W79" s="731"/>
      <c r="X79" s="731"/>
      <c r="Y79" s="731"/>
      <c r="Z79" s="731"/>
      <c r="AA79" s="731"/>
      <c r="AB79" s="731"/>
      <c r="AC79" s="731"/>
      <c r="AD79" s="731"/>
      <c r="AE79" s="731"/>
      <c r="AF79" s="732"/>
      <c r="AG79" s="282"/>
      <c r="AH79" s="152"/>
      <c r="AI79" s="152"/>
      <c r="AJ79" s="152"/>
      <c r="AK79" s="152"/>
      <c r="AL79" s="152"/>
      <c r="AM79" s="152"/>
      <c r="AN79" s="152"/>
      <c r="AO79" s="152"/>
      <c r="AP79" s="152"/>
      <c r="AQ79" s="152"/>
      <c r="AR79" s="152"/>
      <c r="AS79" s="152"/>
      <c r="AT79" s="152"/>
      <c r="AU79" s="152"/>
      <c r="AV79" s="152"/>
      <c r="AW79" s="152"/>
      <c r="AX79" s="283"/>
    </row>
    <row r="80" spans="1:50" ht="24.75" customHeight="1" x14ac:dyDescent="0.15">
      <c r="A80" s="272"/>
      <c r="B80" s="273"/>
      <c r="C80" s="293"/>
      <c r="D80" s="294"/>
      <c r="E80" s="291"/>
      <c r="F80" s="291"/>
      <c r="G80" s="291"/>
      <c r="H80" s="292"/>
      <c r="I80" s="292"/>
      <c r="J80" s="295"/>
      <c r="K80" s="295"/>
      <c r="L80" s="295"/>
      <c r="M80" s="721"/>
      <c r="N80" s="722"/>
      <c r="O80" s="733"/>
      <c r="P80" s="734"/>
      <c r="Q80" s="734"/>
      <c r="R80" s="734"/>
      <c r="S80" s="734"/>
      <c r="T80" s="734"/>
      <c r="U80" s="734"/>
      <c r="V80" s="734"/>
      <c r="W80" s="734"/>
      <c r="X80" s="734"/>
      <c r="Y80" s="734"/>
      <c r="Z80" s="734"/>
      <c r="AA80" s="734"/>
      <c r="AB80" s="734"/>
      <c r="AC80" s="734"/>
      <c r="AD80" s="734"/>
      <c r="AE80" s="734"/>
      <c r="AF80" s="735"/>
      <c r="AG80" s="284"/>
      <c r="AH80" s="155"/>
      <c r="AI80" s="155"/>
      <c r="AJ80" s="155"/>
      <c r="AK80" s="155"/>
      <c r="AL80" s="155"/>
      <c r="AM80" s="155"/>
      <c r="AN80" s="155"/>
      <c r="AO80" s="155"/>
      <c r="AP80" s="155"/>
      <c r="AQ80" s="155"/>
      <c r="AR80" s="155"/>
      <c r="AS80" s="155"/>
      <c r="AT80" s="155"/>
      <c r="AU80" s="155"/>
      <c r="AV80" s="155"/>
      <c r="AW80" s="155"/>
      <c r="AX80" s="285"/>
    </row>
    <row r="81" spans="1:52" ht="67.5" customHeight="1" x14ac:dyDescent="0.15">
      <c r="A81" s="303" t="s">
        <v>45</v>
      </c>
      <c r="B81" s="711"/>
      <c r="C81" s="227" t="s">
        <v>49</v>
      </c>
      <c r="D81" s="547"/>
      <c r="E81" s="547"/>
      <c r="F81" s="548"/>
      <c r="G81" s="714" t="s">
        <v>616</v>
      </c>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714"/>
      <c r="AK81" s="714"/>
      <c r="AL81" s="714"/>
      <c r="AM81" s="714"/>
      <c r="AN81" s="714"/>
      <c r="AO81" s="714"/>
      <c r="AP81" s="714"/>
      <c r="AQ81" s="714"/>
      <c r="AR81" s="714"/>
      <c r="AS81" s="714"/>
      <c r="AT81" s="714"/>
      <c r="AU81" s="714"/>
      <c r="AV81" s="714"/>
      <c r="AW81" s="714"/>
      <c r="AX81" s="715"/>
    </row>
    <row r="82" spans="1:52" ht="67.5" customHeight="1" thickBot="1" x14ac:dyDescent="0.2">
      <c r="A82" s="712"/>
      <c r="B82" s="713"/>
      <c r="C82" s="716" t="s">
        <v>53</v>
      </c>
      <c r="D82" s="717"/>
      <c r="E82" s="717"/>
      <c r="F82" s="718"/>
      <c r="G82" s="719" t="s">
        <v>617</v>
      </c>
      <c r="H82" s="719"/>
      <c r="I82" s="719"/>
      <c r="J82" s="719"/>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20"/>
    </row>
    <row r="83" spans="1:52" ht="24" customHeight="1" x14ac:dyDescent="0.15">
      <c r="A83" s="701" t="s">
        <v>30</v>
      </c>
      <c r="B83" s="702"/>
      <c r="C83" s="702"/>
      <c r="D83" s="702"/>
      <c r="E83" s="702"/>
      <c r="F83" s="702"/>
      <c r="G83" s="702"/>
      <c r="H83" s="702"/>
      <c r="I83" s="702"/>
      <c r="J83" s="702"/>
      <c r="K83" s="702"/>
      <c r="L83" s="702"/>
      <c r="M83" s="702"/>
      <c r="N83" s="702"/>
      <c r="O83" s="702"/>
      <c r="P83" s="702"/>
      <c r="Q83" s="702"/>
      <c r="R83" s="702"/>
      <c r="S83" s="702"/>
      <c r="T83" s="702"/>
      <c r="U83" s="702"/>
      <c r="V83" s="702"/>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3"/>
    </row>
    <row r="84" spans="1:52" ht="67.5" customHeight="1" thickBot="1" x14ac:dyDescent="0.2">
      <c r="A84" s="704" t="s">
        <v>651</v>
      </c>
      <c r="B84" s="705"/>
      <c r="C84" s="705"/>
      <c r="D84" s="705"/>
      <c r="E84" s="705"/>
      <c r="F84" s="705"/>
      <c r="G84" s="705"/>
      <c r="H84" s="705"/>
      <c r="I84" s="705"/>
      <c r="J84" s="705"/>
      <c r="K84" s="705"/>
      <c r="L84" s="705"/>
      <c r="M84" s="705"/>
      <c r="N84" s="705"/>
      <c r="O84" s="705"/>
      <c r="P84" s="705"/>
      <c r="Q84" s="705"/>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6"/>
    </row>
    <row r="85" spans="1:52" ht="24.75" customHeight="1" x14ac:dyDescent="0.15">
      <c r="A85" s="707" t="s">
        <v>31</v>
      </c>
      <c r="B85" s="708"/>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9"/>
    </row>
    <row r="86" spans="1:52" ht="67.5" customHeight="1" thickBot="1" x14ac:dyDescent="0.2">
      <c r="A86" s="252" t="s">
        <v>132</v>
      </c>
      <c r="B86" s="253"/>
      <c r="C86" s="253"/>
      <c r="D86" s="253"/>
      <c r="E86" s="254"/>
      <c r="F86" s="710" t="s">
        <v>652</v>
      </c>
      <c r="G86" s="705"/>
      <c r="H86" s="705"/>
      <c r="I86" s="705"/>
      <c r="J86" s="705"/>
      <c r="K86" s="705"/>
      <c r="L86" s="705"/>
      <c r="M86" s="705"/>
      <c r="N86" s="705"/>
      <c r="O86" s="705"/>
      <c r="P86" s="705"/>
      <c r="Q86" s="705"/>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6"/>
    </row>
    <row r="87" spans="1:52" ht="24.75" customHeight="1" x14ac:dyDescent="0.15">
      <c r="A87" s="707" t="s">
        <v>43</v>
      </c>
      <c r="B87" s="708"/>
      <c r="C87" s="708"/>
      <c r="D87" s="708"/>
      <c r="E87" s="708"/>
      <c r="F87" s="708"/>
      <c r="G87" s="708"/>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c r="AO87" s="708"/>
      <c r="AP87" s="708"/>
      <c r="AQ87" s="708"/>
      <c r="AR87" s="708"/>
      <c r="AS87" s="708"/>
      <c r="AT87" s="708"/>
      <c r="AU87" s="708"/>
      <c r="AV87" s="708"/>
      <c r="AW87" s="708"/>
      <c r="AX87" s="709"/>
    </row>
    <row r="88" spans="1:52" ht="66" customHeight="1" thickBot="1" x14ac:dyDescent="0.2">
      <c r="A88" s="252" t="s">
        <v>132</v>
      </c>
      <c r="B88" s="253"/>
      <c r="C88" s="253"/>
      <c r="D88" s="253"/>
      <c r="E88" s="254"/>
      <c r="F88" s="255" t="s">
        <v>654</v>
      </c>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7"/>
    </row>
    <row r="89" spans="1:52" ht="24.75" customHeight="1" x14ac:dyDescent="0.15">
      <c r="A89" s="258" t="s">
        <v>32</v>
      </c>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60"/>
    </row>
    <row r="90" spans="1:52" ht="67.5" customHeight="1" thickBot="1" x14ac:dyDescent="0.2">
      <c r="A90" s="261" t="s">
        <v>657</v>
      </c>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3"/>
    </row>
    <row r="91" spans="1:52" ht="24.75" customHeight="1" x14ac:dyDescent="0.15">
      <c r="A91" s="264" t="s">
        <v>216</v>
      </c>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6"/>
      <c r="AZ91" s="10"/>
    </row>
    <row r="92" spans="1:52" ht="24.75" customHeight="1" x14ac:dyDescent="0.15">
      <c r="A92" s="267" t="s">
        <v>251</v>
      </c>
      <c r="B92" s="74"/>
      <c r="C92" s="74"/>
      <c r="D92" s="75"/>
      <c r="E92" s="248" t="s">
        <v>582</v>
      </c>
      <c r="F92" s="249"/>
      <c r="G92" s="249"/>
      <c r="H92" s="249"/>
      <c r="I92" s="249"/>
      <c r="J92" s="249"/>
      <c r="K92" s="249"/>
      <c r="L92" s="249"/>
      <c r="M92" s="249"/>
      <c r="N92" s="249"/>
      <c r="O92" s="249"/>
      <c r="P92" s="250"/>
      <c r="Q92" s="248"/>
      <c r="R92" s="249"/>
      <c r="S92" s="249"/>
      <c r="T92" s="249"/>
      <c r="U92" s="249"/>
      <c r="V92" s="249"/>
      <c r="W92" s="249"/>
      <c r="X92" s="249"/>
      <c r="Y92" s="249"/>
      <c r="Z92" s="249"/>
      <c r="AA92" s="249"/>
      <c r="AB92" s="250"/>
      <c r="AC92" s="248"/>
      <c r="AD92" s="249"/>
      <c r="AE92" s="249"/>
      <c r="AF92" s="249"/>
      <c r="AG92" s="249"/>
      <c r="AH92" s="249"/>
      <c r="AI92" s="249"/>
      <c r="AJ92" s="249"/>
      <c r="AK92" s="249"/>
      <c r="AL92" s="249"/>
      <c r="AM92" s="249"/>
      <c r="AN92" s="250"/>
      <c r="AO92" s="248"/>
      <c r="AP92" s="249"/>
      <c r="AQ92" s="249"/>
      <c r="AR92" s="249"/>
      <c r="AS92" s="249"/>
      <c r="AT92" s="249"/>
      <c r="AU92" s="249"/>
      <c r="AV92" s="249"/>
      <c r="AW92" s="249"/>
      <c r="AX92" s="251"/>
      <c r="AY92" s="66"/>
    </row>
    <row r="93" spans="1:52" ht="24.75" customHeight="1" x14ac:dyDescent="0.15">
      <c r="A93" s="188" t="s">
        <v>250</v>
      </c>
      <c r="B93" s="188"/>
      <c r="C93" s="188"/>
      <c r="D93" s="188"/>
      <c r="E93" s="248" t="s">
        <v>590</v>
      </c>
      <c r="F93" s="249"/>
      <c r="G93" s="249"/>
      <c r="H93" s="249"/>
      <c r="I93" s="249"/>
      <c r="J93" s="249"/>
      <c r="K93" s="249"/>
      <c r="L93" s="249"/>
      <c r="M93" s="249"/>
      <c r="N93" s="249"/>
      <c r="O93" s="249"/>
      <c r="P93" s="250"/>
      <c r="Q93" s="248"/>
      <c r="R93" s="249"/>
      <c r="S93" s="249"/>
      <c r="T93" s="249"/>
      <c r="U93" s="249"/>
      <c r="V93" s="249"/>
      <c r="W93" s="249"/>
      <c r="X93" s="249"/>
      <c r="Y93" s="249"/>
      <c r="Z93" s="249"/>
      <c r="AA93" s="249"/>
      <c r="AB93" s="250"/>
      <c r="AC93" s="248"/>
      <c r="AD93" s="249"/>
      <c r="AE93" s="249"/>
      <c r="AF93" s="249"/>
      <c r="AG93" s="249"/>
      <c r="AH93" s="249"/>
      <c r="AI93" s="249"/>
      <c r="AJ93" s="249"/>
      <c r="AK93" s="249"/>
      <c r="AL93" s="249"/>
      <c r="AM93" s="249"/>
      <c r="AN93" s="250"/>
      <c r="AO93" s="248"/>
      <c r="AP93" s="249"/>
      <c r="AQ93" s="249"/>
      <c r="AR93" s="249"/>
      <c r="AS93" s="249"/>
      <c r="AT93" s="249"/>
      <c r="AU93" s="249"/>
      <c r="AV93" s="249"/>
      <c r="AW93" s="249"/>
      <c r="AX93" s="251"/>
    </row>
    <row r="94" spans="1:52" ht="24.75" customHeight="1" x14ac:dyDescent="0.15">
      <c r="A94" s="188" t="s">
        <v>249</v>
      </c>
      <c r="B94" s="188"/>
      <c r="C94" s="188"/>
      <c r="D94" s="188"/>
      <c r="E94" s="248" t="s">
        <v>591</v>
      </c>
      <c r="F94" s="249"/>
      <c r="G94" s="249"/>
      <c r="H94" s="249"/>
      <c r="I94" s="249"/>
      <c r="J94" s="249"/>
      <c r="K94" s="249"/>
      <c r="L94" s="249"/>
      <c r="M94" s="249"/>
      <c r="N94" s="249"/>
      <c r="O94" s="249"/>
      <c r="P94" s="250"/>
      <c r="Q94" s="248"/>
      <c r="R94" s="249"/>
      <c r="S94" s="249"/>
      <c r="T94" s="249"/>
      <c r="U94" s="249"/>
      <c r="V94" s="249"/>
      <c r="W94" s="249"/>
      <c r="X94" s="249"/>
      <c r="Y94" s="249"/>
      <c r="Z94" s="249"/>
      <c r="AA94" s="249"/>
      <c r="AB94" s="250"/>
      <c r="AC94" s="248"/>
      <c r="AD94" s="249"/>
      <c r="AE94" s="249"/>
      <c r="AF94" s="249"/>
      <c r="AG94" s="249"/>
      <c r="AH94" s="249"/>
      <c r="AI94" s="249"/>
      <c r="AJ94" s="249"/>
      <c r="AK94" s="249"/>
      <c r="AL94" s="249"/>
      <c r="AM94" s="249"/>
      <c r="AN94" s="250"/>
      <c r="AO94" s="248"/>
      <c r="AP94" s="249"/>
      <c r="AQ94" s="249"/>
      <c r="AR94" s="249"/>
      <c r="AS94" s="249"/>
      <c r="AT94" s="249"/>
      <c r="AU94" s="249"/>
      <c r="AV94" s="249"/>
      <c r="AW94" s="249"/>
      <c r="AX94" s="251"/>
    </row>
    <row r="95" spans="1:52" ht="24.75" customHeight="1" x14ac:dyDescent="0.15">
      <c r="A95" s="188" t="s">
        <v>248</v>
      </c>
      <c r="B95" s="188"/>
      <c r="C95" s="188"/>
      <c r="D95" s="188"/>
      <c r="E95" s="248" t="s">
        <v>592</v>
      </c>
      <c r="F95" s="249"/>
      <c r="G95" s="249"/>
      <c r="H95" s="249"/>
      <c r="I95" s="249"/>
      <c r="J95" s="249"/>
      <c r="K95" s="249"/>
      <c r="L95" s="249"/>
      <c r="M95" s="249"/>
      <c r="N95" s="249"/>
      <c r="O95" s="249"/>
      <c r="P95" s="250"/>
      <c r="Q95" s="248"/>
      <c r="R95" s="249"/>
      <c r="S95" s="249"/>
      <c r="T95" s="249"/>
      <c r="U95" s="249"/>
      <c r="V95" s="249"/>
      <c r="W95" s="249"/>
      <c r="X95" s="249"/>
      <c r="Y95" s="249"/>
      <c r="Z95" s="249"/>
      <c r="AA95" s="249"/>
      <c r="AB95" s="250"/>
      <c r="AC95" s="248"/>
      <c r="AD95" s="249"/>
      <c r="AE95" s="249"/>
      <c r="AF95" s="249"/>
      <c r="AG95" s="249"/>
      <c r="AH95" s="249"/>
      <c r="AI95" s="249"/>
      <c r="AJ95" s="249"/>
      <c r="AK95" s="249"/>
      <c r="AL95" s="249"/>
      <c r="AM95" s="249"/>
      <c r="AN95" s="250"/>
      <c r="AO95" s="248"/>
      <c r="AP95" s="249"/>
      <c r="AQ95" s="249"/>
      <c r="AR95" s="249"/>
      <c r="AS95" s="249"/>
      <c r="AT95" s="249"/>
      <c r="AU95" s="249"/>
      <c r="AV95" s="249"/>
      <c r="AW95" s="249"/>
      <c r="AX95" s="251"/>
    </row>
    <row r="96" spans="1:52" ht="24.75" customHeight="1" x14ac:dyDescent="0.15">
      <c r="A96" s="188" t="s">
        <v>247</v>
      </c>
      <c r="B96" s="188"/>
      <c r="C96" s="188"/>
      <c r="D96" s="188"/>
      <c r="E96" s="248" t="s">
        <v>593</v>
      </c>
      <c r="F96" s="249"/>
      <c r="G96" s="249"/>
      <c r="H96" s="249"/>
      <c r="I96" s="249"/>
      <c r="J96" s="249"/>
      <c r="K96" s="249"/>
      <c r="L96" s="249"/>
      <c r="M96" s="249"/>
      <c r="N96" s="249"/>
      <c r="O96" s="249"/>
      <c r="P96" s="250"/>
      <c r="Q96" s="248"/>
      <c r="R96" s="249"/>
      <c r="S96" s="249"/>
      <c r="T96" s="249"/>
      <c r="U96" s="249"/>
      <c r="V96" s="249"/>
      <c r="W96" s="249"/>
      <c r="X96" s="249"/>
      <c r="Y96" s="249"/>
      <c r="Z96" s="249"/>
      <c r="AA96" s="249"/>
      <c r="AB96" s="250"/>
      <c r="AC96" s="248"/>
      <c r="AD96" s="249"/>
      <c r="AE96" s="249"/>
      <c r="AF96" s="249"/>
      <c r="AG96" s="249"/>
      <c r="AH96" s="249"/>
      <c r="AI96" s="249"/>
      <c r="AJ96" s="249"/>
      <c r="AK96" s="249"/>
      <c r="AL96" s="249"/>
      <c r="AM96" s="249"/>
      <c r="AN96" s="250"/>
      <c r="AO96" s="248"/>
      <c r="AP96" s="249"/>
      <c r="AQ96" s="249"/>
      <c r="AR96" s="249"/>
      <c r="AS96" s="249"/>
      <c r="AT96" s="249"/>
      <c r="AU96" s="249"/>
      <c r="AV96" s="249"/>
      <c r="AW96" s="249"/>
      <c r="AX96" s="251"/>
    </row>
    <row r="97" spans="1:50" ht="24.75" customHeight="1" x14ac:dyDescent="0.15">
      <c r="A97" s="188" t="s">
        <v>246</v>
      </c>
      <c r="B97" s="188"/>
      <c r="C97" s="188"/>
      <c r="D97" s="188"/>
      <c r="E97" s="248" t="s">
        <v>594</v>
      </c>
      <c r="F97" s="249"/>
      <c r="G97" s="249"/>
      <c r="H97" s="249"/>
      <c r="I97" s="249"/>
      <c r="J97" s="249"/>
      <c r="K97" s="249"/>
      <c r="L97" s="249"/>
      <c r="M97" s="249"/>
      <c r="N97" s="249"/>
      <c r="O97" s="249"/>
      <c r="P97" s="250"/>
      <c r="Q97" s="248"/>
      <c r="R97" s="249"/>
      <c r="S97" s="249"/>
      <c r="T97" s="249"/>
      <c r="U97" s="249"/>
      <c r="V97" s="249"/>
      <c r="W97" s="249"/>
      <c r="X97" s="249"/>
      <c r="Y97" s="249"/>
      <c r="Z97" s="249"/>
      <c r="AA97" s="249"/>
      <c r="AB97" s="250"/>
      <c r="AC97" s="248"/>
      <c r="AD97" s="249"/>
      <c r="AE97" s="249"/>
      <c r="AF97" s="249"/>
      <c r="AG97" s="249"/>
      <c r="AH97" s="249"/>
      <c r="AI97" s="249"/>
      <c r="AJ97" s="249"/>
      <c r="AK97" s="249"/>
      <c r="AL97" s="249"/>
      <c r="AM97" s="249"/>
      <c r="AN97" s="250"/>
      <c r="AO97" s="248"/>
      <c r="AP97" s="249"/>
      <c r="AQ97" s="249"/>
      <c r="AR97" s="249"/>
      <c r="AS97" s="249"/>
      <c r="AT97" s="249"/>
      <c r="AU97" s="249"/>
      <c r="AV97" s="249"/>
      <c r="AW97" s="249"/>
      <c r="AX97" s="251"/>
    </row>
    <row r="98" spans="1:50" ht="24.75" customHeight="1" x14ac:dyDescent="0.15">
      <c r="A98" s="188" t="s">
        <v>245</v>
      </c>
      <c r="B98" s="188"/>
      <c r="C98" s="188"/>
      <c r="D98" s="188"/>
      <c r="E98" s="248" t="s">
        <v>595</v>
      </c>
      <c r="F98" s="249"/>
      <c r="G98" s="249"/>
      <c r="H98" s="249"/>
      <c r="I98" s="249"/>
      <c r="J98" s="249"/>
      <c r="K98" s="249"/>
      <c r="L98" s="249"/>
      <c r="M98" s="249"/>
      <c r="N98" s="249"/>
      <c r="O98" s="249"/>
      <c r="P98" s="250"/>
      <c r="Q98" s="248"/>
      <c r="R98" s="249"/>
      <c r="S98" s="249"/>
      <c r="T98" s="249"/>
      <c r="U98" s="249"/>
      <c r="V98" s="249"/>
      <c r="W98" s="249"/>
      <c r="X98" s="249"/>
      <c r="Y98" s="249"/>
      <c r="Z98" s="249"/>
      <c r="AA98" s="249"/>
      <c r="AB98" s="250"/>
      <c r="AC98" s="248"/>
      <c r="AD98" s="249"/>
      <c r="AE98" s="249"/>
      <c r="AF98" s="249"/>
      <c r="AG98" s="249"/>
      <c r="AH98" s="249"/>
      <c r="AI98" s="249"/>
      <c r="AJ98" s="249"/>
      <c r="AK98" s="249"/>
      <c r="AL98" s="249"/>
      <c r="AM98" s="249"/>
      <c r="AN98" s="250"/>
      <c r="AO98" s="248"/>
      <c r="AP98" s="249"/>
      <c r="AQ98" s="249"/>
      <c r="AR98" s="249"/>
      <c r="AS98" s="249"/>
      <c r="AT98" s="249"/>
      <c r="AU98" s="249"/>
      <c r="AV98" s="249"/>
      <c r="AW98" s="249"/>
      <c r="AX98" s="251"/>
    </row>
    <row r="99" spans="1:50" ht="24.75" customHeight="1" x14ac:dyDescent="0.15">
      <c r="A99" s="188" t="s">
        <v>244</v>
      </c>
      <c r="B99" s="188"/>
      <c r="C99" s="188"/>
      <c r="D99" s="188"/>
      <c r="E99" s="248" t="s">
        <v>596</v>
      </c>
      <c r="F99" s="249"/>
      <c r="G99" s="249"/>
      <c r="H99" s="249"/>
      <c r="I99" s="249"/>
      <c r="J99" s="249"/>
      <c r="K99" s="249"/>
      <c r="L99" s="249"/>
      <c r="M99" s="249"/>
      <c r="N99" s="249"/>
      <c r="O99" s="249"/>
      <c r="P99" s="250"/>
      <c r="Q99" s="248"/>
      <c r="R99" s="249"/>
      <c r="S99" s="249"/>
      <c r="T99" s="249"/>
      <c r="U99" s="249"/>
      <c r="V99" s="249"/>
      <c r="W99" s="249"/>
      <c r="X99" s="249"/>
      <c r="Y99" s="249"/>
      <c r="Z99" s="249"/>
      <c r="AA99" s="249"/>
      <c r="AB99" s="250"/>
      <c r="AC99" s="248"/>
      <c r="AD99" s="249"/>
      <c r="AE99" s="249"/>
      <c r="AF99" s="249"/>
      <c r="AG99" s="249"/>
      <c r="AH99" s="249"/>
      <c r="AI99" s="249"/>
      <c r="AJ99" s="249"/>
      <c r="AK99" s="249"/>
      <c r="AL99" s="249"/>
      <c r="AM99" s="249"/>
      <c r="AN99" s="250"/>
      <c r="AO99" s="248"/>
      <c r="AP99" s="249"/>
      <c r="AQ99" s="249"/>
      <c r="AR99" s="249"/>
      <c r="AS99" s="249"/>
      <c r="AT99" s="249"/>
      <c r="AU99" s="249"/>
      <c r="AV99" s="249"/>
      <c r="AW99" s="249"/>
      <c r="AX99" s="251"/>
    </row>
    <row r="100" spans="1:50" ht="24.75" customHeight="1" x14ac:dyDescent="0.15">
      <c r="A100" s="188" t="s">
        <v>390</v>
      </c>
      <c r="B100" s="188"/>
      <c r="C100" s="188"/>
      <c r="D100" s="188"/>
      <c r="E100" s="87" t="s">
        <v>576</v>
      </c>
      <c r="F100" s="86"/>
      <c r="G100" s="86"/>
      <c r="H100" s="69" t="str">
        <f>IF(E100="","","-")</f>
        <v>-</v>
      </c>
      <c r="I100" s="86"/>
      <c r="J100" s="86"/>
      <c r="K100" s="69" t="str">
        <f>IF(I100="","","-")</f>
        <v/>
      </c>
      <c r="L100" s="88">
        <v>65</v>
      </c>
      <c r="M100" s="88"/>
      <c r="N100" s="69" t="str">
        <f>IF(O100="","","-")</f>
        <v/>
      </c>
      <c r="O100" s="89"/>
      <c r="P100" s="90"/>
      <c r="Q100" s="87"/>
      <c r="R100" s="86"/>
      <c r="S100" s="86"/>
      <c r="T100" s="69" t="str">
        <f>IF(Q100="","","-")</f>
        <v/>
      </c>
      <c r="U100" s="86"/>
      <c r="V100" s="86"/>
      <c r="W100" s="69" t="str">
        <f>IF(U100="","","-")</f>
        <v/>
      </c>
      <c r="X100" s="88"/>
      <c r="Y100" s="88"/>
      <c r="Z100" s="69" t="str">
        <f>IF(AA100="","","-")</f>
        <v/>
      </c>
      <c r="AA100" s="89"/>
      <c r="AB100" s="90"/>
      <c r="AC100" s="87"/>
      <c r="AD100" s="86"/>
      <c r="AE100" s="86"/>
      <c r="AF100" s="69" t="str">
        <f>IF(AC100="","","-")</f>
        <v/>
      </c>
      <c r="AG100" s="86"/>
      <c r="AH100" s="86"/>
      <c r="AI100" s="69" t="str">
        <f>IF(AG100="","","-")</f>
        <v/>
      </c>
      <c r="AJ100" s="88"/>
      <c r="AK100" s="88"/>
      <c r="AL100" s="69" t="str">
        <f>IF(AM100="","","-")</f>
        <v/>
      </c>
      <c r="AM100" s="89"/>
      <c r="AN100" s="90"/>
      <c r="AO100" s="87"/>
      <c r="AP100" s="86"/>
      <c r="AQ100" s="69" t="str">
        <f>IF(AO100="","","-")</f>
        <v/>
      </c>
      <c r="AR100" s="86"/>
      <c r="AS100" s="86"/>
      <c r="AT100" s="69" t="str">
        <f>IF(AR100="","","-")</f>
        <v/>
      </c>
      <c r="AU100" s="88"/>
      <c r="AV100" s="88"/>
      <c r="AW100" s="69" t="str">
        <f>IF(AX100="","","-")</f>
        <v/>
      </c>
      <c r="AX100" s="71"/>
    </row>
    <row r="101" spans="1:50" ht="24.75" customHeight="1" x14ac:dyDescent="0.15">
      <c r="A101" s="188" t="s">
        <v>565</v>
      </c>
      <c r="B101" s="188"/>
      <c r="C101" s="188"/>
      <c r="D101" s="188"/>
      <c r="E101" s="87" t="s">
        <v>576</v>
      </c>
      <c r="F101" s="86"/>
      <c r="G101" s="86"/>
      <c r="H101" s="69"/>
      <c r="I101" s="86"/>
      <c r="J101" s="86"/>
      <c r="K101" s="69"/>
      <c r="L101" s="88">
        <v>64</v>
      </c>
      <c r="M101" s="88"/>
      <c r="N101" s="69" t="str">
        <f>IF(O101="","","-")</f>
        <v/>
      </c>
      <c r="O101" s="89"/>
      <c r="P101" s="90"/>
      <c r="Q101" s="87"/>
      <c r="R101" s="86"/>
      <c r="S101" s="86"/>
      <c r="T101" s="69" t="str">
        <f>IF(Q101="","","-")</f>
        <v/>
      </c>
      <c r="U101" s="86"/>
      <c r="V101" s="86"/>
      <c r="W101" s="69" t="str">
        <f>IF(U101="","","-")</f>
        <v/>
      </c>
      <c r="X101" s="88"/>
      <c r="Y101" s="88"/>
      <c r="Z101" s="69" t="str">
        <f>IF(AA101="","","-")</f>
        <v/>
      </c>
      <c r="AA101" s="89"/>
      <c r="AB101" s="90"/>
      <c r="AC101" s="87"/>
      <c r="AD101" s="86"/>
      <c r="AE101" s="86"/>
      <c r="AF101" s="69" t="str">
        <f>IF(AC101="","","-")</f>
        <v/>
      </c>
      <c r="AG101" s="86"/>
      <c r="AH101" s="86"/>
      <c r="AI101" s="69" t="str">
        <f>IF(AG101="","","-")</f>
        <v/>
      </c>
      <c r="AJ101" s="88"/>
      <c r="AK101" s="88"/>
      <c r="AL101" s="69" t="str">
        <f>IF(AM101="","","-")</f>
        <v/>
      </c>
      <c r="AM101" s="89"/>
      <c r="AN101" s="90"/>
      <c r="AO101" s="87"/>
      <c r="AP101" s="86"/>
      <c r="AQ101" s="69" t="str">
        <f>IF(AO101="","","-")</f>
        <v/>
      </c>
      <c r="AR101" s="86"/>
      <c r="AS101" s="86"/>
      <c r="AT101" s="69" t="str">
        <f>IF(AR101="","","-")</f>
        <v/>
      </c>
      <c r="AU101" s="88"/>
      <c r="AV101" s="88"/>
      <c r="AW101" s="69" t="str">
        <f>IF(AX101="","","-")</f>
        <v/>
      </c>
      <c r="AX101" s="71"/>
    </row>
    <row r="102" spans="1:50" ht="24.75" customHeight="1" x14ac:dyDescent="0.15">
      <c r="A102" s="188" t="s">
        <v>358</v>
      </c>
      <c r="B102" s="188"/>
      <c r="C102" s="188"/>
      <c r="D102" s="188"/>
      <c r="E102" s="84">
        <v>2021</v>
      </c>
      <c r="F102" s="85"/>
      <c r="G102" s="86" t="s">
        <v>598</v>
      </c>
      <c r="H102" s="86"/>
      <c r="I102" s="86"/>
      <c r="J102" s="85">
        <v>20</v>
      </c>
      <c r="K102" s="85"/>
      <c r="L102" s="88">
        <v>75</v>
      </c>
      <c r="M102" s="88"/>
      <c r="N102" s="88"/>
      <c r="O102" s="85"/>
      <c r="P102" s="85"/>
      <c r="Q102" s="84"/>
      <c r="R102" s="85"/>
      <c r="S102" s="86"/>
      <c r="T102" s="86"/>
      <c r="U102" s="86"/>
      <c r="V102" s="85"/>
      <c r="W102" s="85"/>
      <c r="X102" s="88"/>
      <c r="Y102" s="88"/>
      <c r="Z102" s="88"/>
      <c r="AA102" s="85"/>
      <c r="AB102" s="235"/>
      <c r="AC102" s="84"/>
      <c r="AD102" s="85"/>
      <c r="AE102" s="86"/>
      <c r="AF102" s="86"/>
      <c r="AG102" s="86"/>
      <c r="AH102" s="85"/>
      <c r="AI102" s="85"/>
      <c r="AJ102" s="88"/>
      <c r="AK102" s="88"/>
      <c r="AL102" s="88"/>
      <c r="AM102" s="85"/>
      <c r="AN102" s="235"/>
      <c r="AO102" s="84"/>
      <c r="AP102" s="85"/>
      <c r="AQ102" s="86"/>
      <c r="AR102" s="86"/>
      <c r="AS102" s="86"/>
      <c r="AT102" s="85"/>
      <c r="AU102" s="85"/>
      <c r="AV102" s="88"/>
      <c r="AW102" s="88"/>
      <c r="AX102" s="71"/>
    </row>
    <row r="103" spans="1:50" ht="28.35" customHeight="1" x14ac:dyDescent="0.15">
      <c r="A103" s="236" t="s">
        <v>238</v>
      </c>
      <c r="B103" s="237"/>
      <c r="C103" s="237"/>
      <c r="D103" s="237"/>
      <c r="E103" s="237"/>
      <c r="F103" s="238"/>
      <c r="G103" s="56" t="s">
        <v>567</v>
      </c>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36"/>
      <c r="B104" s="237"/>
      <c r="C104" s="237"/>
      <c r="D104" s="237"/>
      <c r="E104" s="237"/>
      <c r="F104" s="23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36"/>
      <c r="B105" s="237"/>
      <c r="C105" s="237"/>
      <c r="D105" s="237"/>
      <c r="E105" s="237"/>
      <c r="F105" s="23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36"/>
      <c r="B106" s="237"/>
      <c r="C106" s="237"/>
      <c r="D106" s="237"/>
      <c r="E106" s="237"/>
      <c r="F106" s="23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236"/>
      <c r="B107" s="237"/>
      <c r="C107" s="237"/>
      <c r="D107" s="237"/>
      <c r="E107" s="237"/>
      <c r="F107" s="23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36"/>
      <c r="B108" s="237"/>
      <c r="C108" s="237"/>
      <c r="D108" s="237"/>
      <c r="E108" s="237"/>
      <c r="F108" s="23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36"/>
      <c r="B109" s="237"/>
      <c r="C109" s="237"/>
      <c r="D109" s="237"/>
      <c r="E109" s="237"/>
      <c r="F109" s="23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7.75" customHeight="1" x14ac:dyDescent="0.15">
      <c r="A110" s="236"/>
      <c r="B110" s="237"/>
      <c r="C110" s="237"/>
      <c r="D110" s="237"/>
      <c r="E110" s="237"/>
      <c r="F110" s="23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36"/>
      <c r="B111" s="237"/>
      <c r="C111" s="237"/>
      <c r="D111" s="237"/>
      <c r="E111" s="237"/>
      <c r="F111" s="23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36"/>
      <c r="B112" s="237"/>
      <c r="C112" s="237"/>
      <c r="D112" s="237"/>
      <c r="E112" s="237"/>
      <c r="F112" s="23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36"/>
      <c r="B113" s="237"/>
      <c r="C113" s="237"/>
      <c r="D113" s="237"/>
      <c r="E113" s="237"/>
      <c r="F113" s="238"/>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236"/>
      <c r="B114" s="237"/>
      <c r="C114" s="237"/>
      <c r="D114" s="237"/>
      <c r="E114" s="237"/>
      <c r="F114" s="238"/>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36"/>
      <c r="B115" s="237"/>
      <c r="C115" s="237"/>
      <c r="D115" s="237"/>
      <c r="E115" s="237"/>
      <c r="F115" s="238"/>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7.75" customHeight="1" x14ac:dyDescent="0.15">
      <c r="A116" s="236"/>
      <c r="B116" s="237"/>
      <c r="C116" s="237"/>
      <c r="D116" s="237"/>
      <c r="E116" s="237"/>
      <c r="F116" s="238"/>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236"/>
      <c r="B117" s="237"/>
      <c r="C117" s="237"/>
      <c r="D117" s="237"/>
      <c r="E117" s="237"/>
      <c r="F117" s="238"/>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236"/>
      <c r="B118" s="237"/>
      <c r="C118" s="237"/>
      <c r="D118" s="237"/>
      <c r="E118" s="237"/>
      <c r="F118" s="238"/>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36"/>
      <c r="B119" s="237"/>
      <c r="C119" s="237"/>
      <c r="D119" s="237"/>
      <c r="E119" s="237"/>
      <c r="F119" s="238"/>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52.5" customHeight="1" x14ac:dyDescent="0.15">
      <c r="A120" s="236"/>
      <c r="B120" s="237"/>
      <c r="C120" s="237"/>
      <c r="D120" s="237"/>
      <c r="E120" s="237"/>
      <c r="F120" s="238"/>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6.25" customHeight="1" x14ac:dyDescent="0.15">
      <c r="A121" s="236"/>
      <c r="B121" s="237"/>
      <c r="C121" s="237"/>
      <c r="D121" s="237"/>
      <c r="E121" s="237"/>
      <c r="F121" s="238"/>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43.5" customHeight="1" x14ac:dyDescent="0.15">
      <c r="A122" s="236"/>
      <c r="B122" s="237"/>
      <c r="C122" s="237"/>
      <c r="D122" s="237"/>
      <c r="E122" s="237"/>
      <c r="F122" s="238"/>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4.75" customHeight="1" thickBot="1" x14ac:dyDescent="0.2">
      <c r="A123" s="239"/>
      <c r="B123" s="240"/>
      <c r="C123" s="240"/>
      <c r="D123" s="240"/>
      <c r="E123" s="240"/>
      <c r="F123" s="241"/>
      <c r="G123" s="36"/>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8"/>
    </row>
    <row r="124" spans="1:50" ht="24.75" customHeight="1" x14ac:dyDescent="0.15">
      <c r="A124" s="242" t="s">
        <v>240</v>
      </c>
      <c r="B124" s="243"/>
      <c r="C124" s="243"/>
      <c r="D124" s="243"/>
      <c r="E124" s="243"/>
      <c r="F124" s="244"/>
      <c r="G124" s="223" t="s">
        <v>619</v>
      </c>
      <c r="H124" s="224"/>
      <c r="I124" s="224"/>
      <c r="J124" s="224"/>
      <c r="K124" s="224"/>
      <c r="L124" s="224"/>
      <c r="M124" s="224"/>
      <c r="N124" s="224"/>
      <c r="O124" s="224"/>
      <c r="P124" s="224"/>
      <c r="Q124" s="224"/>
      <c r="R124" s="224"/>
      <c r="S124" s="224"/>
      <c r="T124" s="224"/>
      <c r="U124" s="224"/>
      <c r="V124" s="224"/>
      <c r="W124" s="224"/>
      <c r="X124" s="224"/>
      <c r="Y124" s="224"/>
      <c r="Z124" s="224"/>
      <c r="AA124" s="224"/>
      <c r="AB124" s="225"/>
      <c r="AC124" s="223" t="s">
        <v>626</v>
      </c>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6"/>
    </row>
    <row r="125" spans="1:50" ht="24.75" customHeight="1" x14ac:dyDescent="0.15">
      <c r="A125" s="245"/>
      <c r="B125" s="246"/>
      <c r="C125" s="246"/>
      <c r="D125" s="246"/>
      <c r="E125" s="246"/>
      <c r="F125" s="247"/>
      <c r="G125" s="227" t="s">
        <v>15</v>
      </c>
      <c r="H125" s="228"/>
      <c r="I125" s="228"/>
      <c r="J125" s="228"/>
      <c r="K125" s="228"/>
      <c r="L125" s="229" t="s">
        <v>16</v>
      </c>
      <c r="M125" s="228"/>
      <c r="N125" s="228"/>
      <c r="O125" s="228"/>
      <c r="P125" s="228"/>
      <c r="Q125" s="228"/>
      <c r="R125" s="228"/>
      <c r="S125" s="228"/>
      <c r="T125" s="228"/>
      <c r="U125" s="228"/>
      <c r="V125" s="228"/>
      <c r="W125" s="228"/>
      <c r="X125" s="230"/>
      <c r="Y125" s="231" t="s">
        <v>17</v>
      </c>
      <c r="Z125" s="232"/>
      <c r="AA125" s="232"/>
      <c r="AB125" s="233"/>
      <c r="AC125" s="227" t="s">
        <v>15</v>
      </c>
      <c r="AD125" s="228"/>
      <c r="AE125" s="228"/>
      <c r="AF125" s="228"/>
      <c r="AG125" s="228"/>
      <c r="AH125" s="229" t="s">
        <v>16</v>
      </c>
      <c r="AI125" s="228"/>
      <c r="AJ125" s="228"/>
      <c r="AK125" s="228"/>
      <c r="AL125" s="228"/>
      <c r="AM125" s="228"/>
      <c r="AN125" s="228"/>
      <c r="AO125" s="228"/>
      <c r="AP125" s="228"/>
      <c r="AQ125" s="228"/>
      <c r="AR125" s="228"/>
      <c r="AS125" s="228"/>
      <c r="AT125" s="230"/>
      <c r="AU125" s="231" t="s">
        <v>17</v>
      </c>
      <c r="AV125" s="232"/>
      <c r="AW125" s="232"/>
      <c r="AX125" s="234"/>
    </row>
    <row r="126" spans="1:50" ht="24.75" customHeight="1" x14ac:dyDescent="0.15">
      <c r="A126" s="245"/>
      <c r="B126" s="246"/>
      <c r="C126" s="246"/>
      <c r="D126" s="246"/>
      <c r="E126" s="246"/>
      <c r="F126" s="247"/>
      <c r="G126" s="194" t="s">
        <v>620</v>
      </c>
      <c r="H126" s="195"/>
      <c r="I126" s="195"/>
      <c r="J126" s="195"/>
      <c r="K126" s="196"/>
      <c r="L126" s="197" t="s">
        <v>623</v>
      </c>
      <c r="M126" s="198"/>
      <c r="N126" s="198"/>
      <c r="O126" s="198"/>
      <c r="P126" s="198"/>
      <c r="Q126" s="198"/>
      <c r="R126" s="198"/>
      <c r="S126" s="198"/>
      <c r="T126" s="198"/>
      <c r="U126" s="198"/>
      <c r="V126" s="198"/>
      <c r="W126" s="198"/>
      <c r="X126" s="199"/>
      <c r="Y126" s="200">
        <v>4.9000000000000004</v>
      </c>
      <c r="Z126" s="201"/>
      <c r="AA126" s="201"/>
      <c r="AB126" s="202"/>
      <c r="AC126" s="194" t="s">
        <v>620</v>
      </c>
      <c r="AD126" s="195"/>
      <c r="AE126" s="195"/>
      <c r="AF126" s="195"/>
      <c r="AG126" s="196"/>
      <c r="AH126" s="197" t="s">
        <v>623</v>
      </c>
      <c r="AI126" s="198"/>
      <c r="AJ126" s="198"/>
      <c r="AK126" s="198"/>
      <c r="AL126" s="198"/>
      <c r="AM126" s="198"/>
      <c r="AN126" s="198"/>
      <c r="AO126" s="198"/>
      <c r="AP126" s="198"/>
      <c r="AQ126" s="198"/>
      <c r="AR126" s="198"/>
      <c r="AS126" s="198"/>
      <c r="AT126" s="199"/>
      <c r="AU126" s="200">
        <v>4.3</v>
      </c>
      <c r="AV126" s="201"/>
      <c r="AW126" s="201"/>
      <c r="AX126" s="203"/>
    </row>
    <row r="127" spans="1:50" ht="24.75" customHeight="1" x14ac:dyDescent="0.15">
      <c r="A127" s="245"/>
      <c r="B127" s="246"/>
      <c r="C127" s="246"/>
      <c r="D127" s="246"/>
      <c r="E127" s="246"/>
      <c r="F127" s="247"/>
      <c r="G127" s="213" t="s">
        <v>621</v>
      </c>
      <c r="H127" s="214"/>
      <c r="I127" s="214"/>
      <c r="J127" s="214"/>
      <c r="K127" s="215"/>
      <c r="L127" s="216" t="s">
        <v>624</v>
      </c>
      <c r="M127" s="217"/>
      <c r="N127" s="217"/>
      <c r="O127" s="217"/>
      <c r="P127" s="217"/>
      <c r="Q127" s="217"/>
      <c r="R127" s="217"/>
      <c r="S127" s="217"/>
      <c r="T127" s="217"/>
      <c r="U127" s="217"/>
      <c r="V127" s="217"/>
      <c r="W127" s="217"/>
      <c r="X127" s="218"/>
      <c r="Y127" s="219">
        <v>6.5</v>
      </c>
      <c r="Z127" s="220"/>
      <c r="AA127" s="220"/>
      <c r="AB127" s="221"/>
      <c r="AC127" s="213" t="s">
        <v>621</v>
      </c>
      <c r="AD127" s="214"/>
      <c r="AE127" s="214"/>
      <c r="AF127" s="214"/>
      <c r="AG127" s="215"/>
      <c r="AH127" s="216" t="s">
        <v>624</v>
      </c>
      <c r="AI127" s="217"/>
      <c r="AJ127" s="217"/>
      <c r="AK127" s="217"/>
      <c r="AL127" s="217"/>
      <c r="AM127" s="217"/>
      <c r="AN127" s="217"/>
      <c r="AO127" s="217"/>
      <c r="AP127" s="217"/>
      <c r="AQ127" s="217"/>
      <c r="AR127" s="217"/>
      <c r="AS127" s="217"/>
      <c r="AT127" s="218"/>
      <c r="AU127" s="219">
        <v>2.7</v>
      </c>
      <c r="AV127" s="220"/>
      <c r="AW127" s="220"/>
      <c r="AX127" s="222"/>
    </row>
    <row r="128" spans="1:50" ht="24.75" customHeight="1" x14ac:dyDescent="0.15">
      <c r="A128" s="245"/>
      <c r="B128" s="246"/>
      <c r="C128" s="246"/>
      <c r="D128" s="246"/>
      <c r="E128" s="246"/>
      <c r="F128" s="247"/>
      <c r="G128" s="213" t="s">
        <v>622</v>
      </c>
      <c r="H128" s="214"/>
      <c r="I128" s="214"/>
      <c r="J128" s="214"/>
      <c r="K128" s="215"/>
      <c r="L128" s="216" t="s">
        <v>625</v>
      </c>
      <c r="M128" s="217"/>
      <c r="N128" s="217"/>
      <c r="O128" s="217"/>
      <c r="P128" s="217"/>
      <c r="Q128" s="217"/>
      <c r="R128" s="217"/>
      <c r="S128" s="217"/>
      <c r="T128" s="217"/>
      <c r="U128" s="217"/>
      <c r="V128" s="217"/>
      <c r="W128" s="217"/>
      <c r="X128" s="218"/>
      <c r="Y128" s="219">
        <v>0.6</v>
      </c>
      <c r="Z128" s="220"/>
      <c r="AA128" s="220"/>
      <c r="AB128" s="221"/>
      <c r="AC128" s="213" t="s">
        <v>657</v>
      </c>
      <c r="AD128" s="214"/>
      <c r="AE128" s="214"/>
      <c r="AF128" s="214"/>
      <c r="AG128" s="215"/>
      <c r="AH128" s="216" t="s">
        <v>657</v>
      </c>
      <c r="AI128" s="217"/>
      <c r="AJ128" s="217"/>
      <c r="AK128" s="217"/>
      <c r="AL128" s="217"/>
      <c r="AM128" s="217"/>
      <c r="AN128" s="217"/>
      <c r="AO128" s="217"/>
      <c r="AP128" s="217"/>
      <c r="AQ128" s="217"/>
      <c r="AR128" s="217"/>
      <c r="AS128" s="217"/>
      <c r="AT128" s="218"/>
      <c r="AU128" s="219" t="s">
        <v>657</v>
      </c>
      <c r="AV128" s="220"/>
      <c r="AW128" s="220"/>
      <c r="AX128" s="222"/>
    </row>
    <row r="129" spans="1:51" ht="24.75" customHeight="1" thickBot="1" x14ac:dyDescent="0.2">
      <c r="A129" s="245"/>
      <c r="B129" s="246"/>
      <c r="C129" s="246"/>
      <c r="D129" s="246"/>
      <c r="E129" s="246"/>
      <c r="F129" s="247"/>
      <c r="G129" s="204" t="s">
        <v>18</v>
      </c>
      <c r="H129" s="205"/>
      <c r="I129" s="205"/>
      <c r="J129" s="205"/>
      <c r="K129" s="205"/>
      <c r="L129" s="206"/>
      <c r="M129" s="207"/>
      <c r="N129" s="207"/>
      <c r="O129" s="207"/>
      <c r="P129" s="207"/>
      <c r="Q129" s="207"/>
      <c r="R129" s="207"/>
      <c r="S129" s="207"/>
      <c r="T129" s="207"/>
      <c r="U129" s="207"/>
      <c r="V129" s="207"/>
      <c r="W129" s="207"/>
      <c r="X129" s="208"/>
      <c r="Y129" s="209">
        <f>SUM(Y126:AB128)</f>
        <v>12</v>
      </c>
      <c r="Z129" s="210"/>
      <c r="AA129" s="210"/>
      <c r="AB129" s="211"/>
      <c r="AC129" s="204" t="s">
        <v>18</v>
      </c>
      <c r="AD129" s="205"/>
      <c r="AE129" s="205"/>
      <c r="AF129" s="205"/>
      <c r="AG129" s="205"/>
      <c r="AH129" s="206"/>
      <c r="AI129" s="207"/>
      <c r="AJ129" s="207"/>
      <c r="AK129" s="207"/>
      <c r="AL129" s="207"/>
      <c r="AM129" s="207"/>
      <c r="AN129" s="207"/>
      <c r="AO129" s="207"/>
      <c r="AP129" s="207"/>
      <c r="AQ129" s="207"/>
      <c r="AR129" s="207"/>
      <c r="AS129" s="207"/>
      <c r="AT129" s="208"/>
      <c r="AU129" s="209">
        <f>SUM(AU126:AX128)</f>
        <v>7</v>
      </c>
      <c r="AV129" s="210"/>
      <c r="AW129" s="210"/>
      <c r="AX129" s="212"/>
    </row>
    <row r="130" spans="1:51" ht="24.75" customHeight="1" x14ac:dyDescent="0.15">
      <c r="A130" s="245"/>
      <c r="B130" s="246"/>
      <c r="C130" s="246"/>
      <c r="D130" s="246"/>
      <c r="E130" s="246"/>
      <c r="F130" s="247"/>
      <c r="G130" s="223" t="s">
        <v>627</v>
      </c>
      <c r="H130" s="224"/>
      <c r="I130" s="224"/>
      <c r="J130" s="224"/>
      <c r="K130" s="224"/>
      <c r="L130" s="224"/>
      <c r="M130" s="224"/>
      <c r="N130" s="224"/>
      <c r="O130" s="224"/>
      <c r="P130" s="224"/>
      <c r="Q130" s="224"/>
      <c r="R130" s="224"/>
      <c r="S130" s="224"/>
      <c r="T130" s="224"/>
      <c r="U130" s="224"/>
      <c r="V130" s="224"/>
      <c r="W130" s="224"/>
      <c r="X130" s="224"/>
      <c r="Y130" s="224"/>
      <c r="Z130" s="224"/>
      <c r="AA130" s="224"/>
      <c r="AB130" s="225"/>
      <c r="AC130" s="223" t="s">
        <v>628</v>
      </c>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6"/>
      <c r="AY130">
        <f>COUNTA($G$132,$AC$132)</f>
        <v>2</v>
      </c>
    </row>
    <row r="131" spans="1:51" ht="24.75" customHeight="1" x14ac:dyDescent="0.15">
      <c r="A131" s="245"/>
      <c r="B131" s="246"/>
      <c r="C131" s="246"/>
      <c r="D131" s="246"/>
      <c r="E131" s="246"/>
      <c r="F131" s="247"/>
      <c r="G131" s="227" t="s">
        <v>15</v>
      </c>
      <c r="H131" s="228"/>
      <c r="I131" s="228"/>
      <c r="J131" s="228"/>
      <c r="K131" s="228"/>
      <c r="L131" s="229" t="s">
        <v>16</v>
      </c>
      <c r="M131" s="228"/>
      <c r="N131" s="228"/>
      <c r="O131" s="228"/>
      <c r="P131" s="228"/>
      <c r="Q131" s="228"/>
      <c r="R131" s="228"/>
      <c r="S131" s="228"/>
      <c r="T131" s="228"/>
      <c r="U131" s="228"/>
      <c r="V131" s="228"/>
      <c r="W131" s="228"/>
      <c r="X131" s="230"/>
      <c r="Y131" s="231" t="s">
        <v>17</v>
      </c>
      <c r="Z131" s="232"/>
      <c r="AA131" s="232"/>
      <c r="AB131" s="233"/>
      <c r="AC131" s="227" t="s">
        <v>15</v>
      </c>
      <c r="AD131" s="228"/>
      <c r="AE131" s="228"/>
      <c r="AF131" s="228"/>
      <c r="AG131" s="228"/>
      <c r="AH131" s="229" t="s">
        <v>16</v>
      </c>
      <c r="AI131" s="228"/>
      <c r="AJ131" s="228"/>
      <c r="AK131" s="228"/>
      <c r="AL131" s="228"/>
      <c r="AM131" s="228"/>
      <c r="AN131" s="228"/>
      <c r="AO131" s="228"/>
      <c r="AP131" s="228"/>
      <c r="AQ131" s="228"/>
      <c r="AR131" s="228"/>
      <c r="AS131" s="228"/>
      <c r="AT131" s="230"/>
      <c r="AU131" s="231" t="s">
        <v>17</v>
      </c>
      <c r="AV131" s="232"/>
      <c r="AW131" s="232"/>
      <c r="AX131" s="234"/>
      <c r="AY131">
        <f>$AY$130</f>
        <v>2</v>
      </c>
    </row>
    <row r="132" spans="1:51" ht="24.75" customHeight="1" x14ac:dyDescent="0.15">
      <c r="A132" s="245"/>
      <c r="B132" s="246"/>
      <c r="C132" s="246"/>
      <c r="D132" s="246"/>
      <c r="E132" s="246"/>
      <c r="F132" s="247"/>
      <c r="G132" s="194" t="s">
        <v>620</v>
      </c>
      <c r="H132" s="195"/>
      <c r="I132" s="195"/>
      <c r="J132" s="195"/>
      <c r="K132" s="196"/>
      <c r="L132" s="197" t="s">
        <v>623</v>
      </c>
      <c r="M132" s="198"/>
      <c r="N132" s="198"/>
      <c r="O132" s="198"/>
      <c r="P132" s="198"/>
      <c r="Q132" s="198"/>
      <c r="R132" s="198"/>
      <c r="S132" s="198"/>
      <c r="T132" s="198"/>
      <c r="U132" s="198"/>
      <c r="V132" s="198"/>
      <c r="W132" s="198"/>
      <c r="X132" s="199"/>
      <c r="Y132" s="200">
        <v>6.4</v>
      </c>
      <c r="Z132" s="201"/>
      <c r="AA132" s="201"/>
      <c r="AB132" s="202"/>
      <c r="AC132" s="194" t="s">
        <v>620</v>
      </c>
      <c r="AD132" s="195"/>
      <c r="AE132" s="195"/>
      <c r="AF132" s="195"/>
      <c r="AG132" s="196"/>
      <c r="AH132" s="197" t="s">
        <v>623</v>
      </c>
      <c r="AI132" s="198"/>
      <c r="AJ132" s="198"/>
      <c r="AK132" s="198"/>
      <c r="AL132" s="198"/>
      <c r="AM132" s="198"/>
      <c r="AN132" s="198"/>
      <c r="AO132" s="198"/>
      <c r="AP132" s="198"/>
      <c r="AQ132" s="198"/>
      <c r="AR132" s="198"/>
      <c r="AS132" s="198"/>
      <c r="AT132" s="199"/>
      <c r="AU132" s="200">
        <v>2.2999999999999998</v>
      </c>
      <c r="AV132" s="201"/>
      <c r="AW132" s="201"/>
      <c r="AX132" s="203"/>
      <c r="AY132">
        <f>$AY$130</f>
        <v>2</v>
      </c>
    </row>
    <row r="133" spans="1:51" ht="24.75" customHeight="1" x14ac:dyDescent="0.15">
      <c r="A133" s="245"/>
      <c r="B133" s="246"/>
      <c r="C133" s="246"/>
      <c r="D133" s="246"/>
      <c r="E133" s="246"/>
      <c r="F133" s="247"/>
      <c r="G133" s="213" t="s">
        <v>621</v>
      </c>
      <c r="H133" s="214"/>
      <c r="I133" s="214"/>
      <c r="J133" s="214"/>
      <c r="K133" s="215"/>
      <c r="L133" s="216" t="s">
        <v>624</v>
      </c>
      <c r="M133" s="217"/>
      <c r="N133" s="217"/>
      <c r="O133" s="217"/>
      <c r="P133" s="217"/>
      <c r="Q133" s="217"/>
      <c r="R133" s="217"/>
      <c r="S133" s="217"/>
      <c r="T133" s="217"/>
      <c r="U133" s="217"/>
      <c r="V133" s="217"/>
      <c r="W133" s="217"/>
      <c r="X133" s="218"/>
      <c r="Y133" s="219">
        <v>0.5</v>
      </c>
      <c r="Z133" s="220"/>
      <c r="AA133" s="220"/>
      <c r="AB133" s="221"/>
      <c r="AC133" s="213" t="s">
        <v>621</v>
      </c>
      <c r="AD133" s="214"/>
      <c r="AE133" s="214"/>
      <c r="AF133" s="214"/>
      <c r="AG133" s="215"/>
      <c r="AH133" s="216" t="s">
        <v>624</v>
      </c>
      <c r="AI133" s="217"/>
      <c r="AJ133" s="217"/>
      <c r="AK133" s="217"/>
      <c r="AL133" s="217"/>
      <c r="AM133" s="217"/>
      <c r="AN133" s="217"/>
      <c r="AO133" s="217"/>
      <c r="AP133" s="217"/>
      <c r="AQ133" s="217"/>
      <c r="AR133" s="217"/>
      <c r="AS133" s="217"/>
      <c r="AT133" s="218"/>
      <c r="AU133" s="219">
        <v>0.4</v>
      </c>
      <c r="AV133" s="220"/>
      <c r="AW133" s="220"/>
      <c r="AX133" s="222"/>
      <c r="AY133">
        <f>$AY$130</f>
        <v>2</v>
      </c>
    </row>
    <row r="134" spans="1:51" ht="24.75" customHeight="1" x14ac:dyDescent="0.15">
      <c r="A134" s="245"/>
      <c r="B134" s="246"/>
      <c r="C134" s="246"/>
      <c r="D134" s="246"/>
      <c r="E134" s="246"/>
      <c r="F134" s="247"/>
      <c r="G134" s="213" t="s">
        <v>622</v>
      </c>
      <c r="H134" s="214"/>
      <c r="I134" s="214"/>
      <c r="J134" s="214"/>
      <c r="K134" s="215"/>
      <c r="L134" s="216" t="s">
        <v>625</v>
      </c>
      <c r="M134" s="217"/>
      <c r="N134" s="217"/>
      <c r="O134" s="217"/>
      <c r="P134" s="217"/>
      <c r="Q134" s="217"/>
      <c r="R134" s="217"/>
      <c r="S134" s="217"/>
      <c r="T134" s="217"/>
      <c r="U134" s="217"/>
      <c r="V134" s="217"/>
      <c r="W134" s="217"/>
      <c r="X134" s="218"/>
      <c r="Y134" s="219">
        <v>0.5</v>
      </c>
      <c r="Z134" s="220"/>
      <c r="AA134" s="220"/>
      <c r="AB134" s="221"/>
      <c r="AC134" s="213" t="s">
        <v>622</v>
      </c>
      <c r="AD134" s="214"/>
      <c r="AE134" s="214"/>
      <c r="AF134" s="214"/>
      <c r="AG134" s="215"/>
      <c r="AH134" s="216" t="s">
        <v>625</v>
      </c>
      <c r="AI134" s="217"/>
      <c r="AJ134" s="217"/>
      <c r="AK134" s="217"/>
      <c r="AL134" s="217"/>
      <c r="AM134" s="217"/>
      <c r="AN134" s="217"/>
      <c r="AO134" s="217"/>
      <c r="AP134" s="217"/>
      <c r="AQ134" s="217"/>
      <c r="AR134" s="217"/>
      <c r="AS134" s="217"/>
      <c r="AT134" s="218"/>
      <c r="AU134" s="219">
        <v>0.3</v>
      </c>
      <c r="AV134" s="220"/>
      <c r="AW134" s="220"/>
      <c r="AX134" s="222"/>
      <c r="AY134">
        <f>$AY$130</f>
        <v>2</v>
      </c>
    </row>
    <row r="135" spans="1:51" ht="24.75" customHeight="1" thickBot="1" x14ac:dyDescent="0.2">
      <c r="A135" s="245"/>
      <c r="B135" s="246"/>
      <c r="C135" s="246"/>
      <c r="D135" s="246"/>
      <c r="E135" s="246"/>
      <c r="F135" s="247"/>
      <c r="G135" s="204" t="s">
        <v>18</v>
      </c>
      <c r="H135" s="205"/>
      <c r="I135" s="205"/>
      <c r="J135" s="205"/>
      <c r="K135" s="205"/>
      <c r="L135" s="206"/>
      <c r="M135" s="207"/>
      <c r="N135" s="207"/>
      <c r="O135" s="207"/>
      <c r="P135" s="207"/>
      <c r="Q135" s="207"/>
      <c r="R135" s="207"/>
      <c r="S135" s="207"/>
      <c r="T135" s="207"/>
      <c r="U135" s="207"/>
      <c r="V135" s="207"/>
      <c r="W135" s="207"/>
      <c r="X135" s="208"/>
      <c r="Y135" s="209">
        <f>SUM(Y132:AB134)</f>
        <v>7.4</v>
      </c>
      <c r="Z135" s="210"/>
      <c r="AA135" s="210"/>
      <c r="AB135" s="211"/>
      <c r="AC135" s="204" t="s">
        <v>18</v>
      </c>
      <c r="AD135" s="205"/>
      <c r="AE135" s="205"/>
      <c r="AF135" s="205"/>
      <c r="AG135" s="205"/>
      <c r="AH135" s="206"/>
      <c r="AI135" s="207"/>
      <c r="AJ135" s="207"/>
      <c r="AK135" s="207"/>
      <c r="AL135" s="207"/>
      <c r="AM135" s="207"/>
      <c r="AN135" s="207"/>
      <c r="AO135" s="207"/>
      <c r="AP135" s="207"/>
      <c r="AQ135" s="207"/>
      <c r="AR135" s="207"/>
      <c r="AS135" s="207"/>
      <c r="AT135" s="208"/>
      <c r="AU135" s="209">
        <f>SUM(AU132:AX134)</f>
        <v>2.9999999999999996</v>
      </c>
      <c r="AV135" s="210"/>
      <c r="AW135" s="210"/>
      <c r="AX135" s="212"/>
      <c r="AY135">
        <f>$AY$130</f>
        <v>2</v>
      </c>
    </row>
    <row r="136" spans="1:51" ht="24.75" customHeight="1" x14ac:dyDescent="0.15">
      <c r="A136" s="245"/>
      <c r="B136" s="246"/>
      <c r="C136" s="246"/>
      <c r="D136" s="246"/>
      <c r="E136" s="246"/>
      <c r="F136" s="247"/>
      <c r="G136" s="223" t="s">
        <v>629</v>
      </c>
      <c r="H136" s="224"/>
      <c r="I136" s="224"/>
      <c r="J136" s="224"/>
      <c r="K136" s="224"/>
      <c r="L136" s="224"/>
      <c r="M136" s="224"/>
      <c r="N136" s="224"/>
      <c r="O136" s="224"/>
      <c r="P136" s="224"/>
      <c r="Q136" s="224"/>
      <c r="R136" s="224"/>
      <c r="S136" s="224"/>
      <c r="T136" s="224"/>
      <c r="U136" s="224"/>
      <c r="V136" s="224"/>
      <c r="W136" s="224"/>
      <c r="X136" s="224"/>
      <c r="Y136" s="224"/>
      <c r="Z136" s="224"/>
      <c r="AA136" s="224"/>
      <c r="AB136" s="225"/>
      <c r="AC136" s="223" t="s">
        <v>258</v>
      </c>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6"/>
      <c r="AY136">
        <f>COUNTA($G$138,$AC$138)</f>
        <v>2</v>
      </c>
    </row>
    <row r="137" spans="1:51" ht="24.75" customHeight="1" x14ac:dyDescent="0.15">
      <c r="A137" s="245"/>
      <c r="B137" s="246"/>
      <c r="C137" s="246"/>
      <c r="D137" s="246"/>
      <c r="E137" s="246"/>
      <c r="F137" s="247"/>
      <c r="G137" s="227" t="s">
        <v>15</v>
      </c>
      <c r="H137" s="228"/>
      <c r="I137" s="228"/>
      <c r="J137" s="228"/>
      <c r="K137" s="228"/>
      <c r="L137" s="229" t="s">
        <v>16</v>
      </c>
      <c r="M137" s="228"/>
      <c r="N137" s="228"/>
      <c r="O137" s="228"/>
      <c r="P137" s="228"/>
      <c r="Q137" s="228"/>
      <c r="R137" s="228"/>
      <c r="S137" s="228"/>
      <c r="T137" s="228"/>
      <c r="U137" s="228"/>
      <c r="V137" s="228"/>
      <c r="W137" s="228"/>
      <c r="X137" s="230"/>
      <c r="Y137" s="231" t="s">
        <v>17</v>
      </c>
      <c r="Z137" s="232"/>
      <c r="AA137" s="232"/>
      <c r="AB137" s="233"/>
      <c r="AC137" s="227" t="s">
        <v>15</v>
      </c>
      <c r="AD137" s="228"/>
      <c r="AE137" s="228"/>
      <c r="AF137" s="228"/>
      <c r="AG137" s="228"/>
      <c r="AH137" s="229" t="s">
        <v>16</v>
      </c>
      <c r="AI137" s="228"/>
      <c r="AJ137" s="228"/>
      <c r="AK137" s="228"/>
      <c r="AL137" s="228"/>
      <c r="AM137" s="228"/>
      <c r="AN137" s="228"/>
      <c r="AO137" s="228"/>
      <c r="AP137" s="228"/>
      <c r="AQ137" s="228"/>
      <c r="AR137" s="228"/>
      <c r="AS137" s="228"/>
      <c r="AT137" s="230"/>
      <c r="AU137" s="231" t="s">
        <v>17</v>
      </c>
      <c r="AV137" s="232"/>
      <c r="AW137" s="232"/>
      <c r="AX137" s="234"/>
      <c r="AY137">
        <f>$AY$136</f>
        <v>2</v>
      </c>
    </row>
    <row r="138" spans="1:51" ht="24.75" customHeight="1" x14ac:dyDescent="0.15">
      <c r="A138" s="245"/>
      <c r="B138" s="246"/>
      <c r="C138" s="246"/>
      <c r="D138" s="246"/>
      <c r="E138" s="246"/>
      <c r="F138" s="247"/>
      <c r="G138" s="194" t="s">
        <v>620</v>
      </c>
      <c r="H138" s="195"/>
      <c r="I138" s="195"/>
      <c r="J138" s="195"/>
      <c r="K138" s="196"/>
      <c r="L138" s="197" t="s">
        <v>623</v>
      </c>
      <c r="M138" s="198"/>
      <c r="N138" s="198"/>
      <c r="O138" s="198"/>
      <c r="P138" s="198"/>
      <c r="Q138" s="198"/>
      <c r="R138" s="198"/>
      <c r="S138" s="198"/>
      <c r="T138" s="198"/>
      <c r="U138" s="198"/>
      <c r="V138" s="198"/>
      <c r="W138" s="198"/>
      <c r="X138" s="199"/>
      <c r="Y138" s="200">
        <v>1.1000000000000001</v>
      </c>
      <c r="Z138" s="201"/>
      <c r="AA138" s="201"/>
      <c r="AB138" s="202"/>
      <c r="AC138" s="194" t="s">
        <v>657</v>
      </c>
      <c r="AD138" s="195"/>
      <c r="AE138" s="195"/>
      <c r="AF138" s="195"/>
      <c r="AG138" s="196"/>
      <c r="AH138" s="197" t="s">
        <v>657</v>
      </c>
      <c r="AI138" s="198"/>
      <c r="AJ138" s="198"/>
      <c r="AK138" s="198"/>
      <c r="AL138" s="198"/>
      <c r="AM138" s="198"/>
      <c r="AN138" s="198"/>
      <c r="AO138" s="198"/>
      <c r="AP138" s="198"/>
      <c r="AQ138" s="198"/>
      <c r="AR138" s="198"/>
      <c r="AS138" s="198"/>
      <c r="AT138" s="199"/>
      <c r="AU138" s="200" t="s">
        <v>657</v>
      </c>
      <c r="AV138" s="201"/>
      <c r="AW138" s="201"/>
      <c r="AX138" s="203"/>
      <c r="AY138">
        <f>$AY$136</f>
        <v>2</v>
      </c>
    </row>
    <row r="139" spans="1:51" ht="24.75" customHeight="1" x14ac:dyDescent="0.15">
      <c r="A139" s="245"/>
      <c r="B139" s="246"/>
      <c r="C139" s="246"/>
      <c r="D139" s="246"/>
      <c r="E139" s="246"/>
      <c r="F139" s="247"/>
      <c r="G139" s="213" t="s">
        <v>621</v>
      </c>
      <c r="H139" s="214"/>
      <c r="I139" s="214"/>
      <c r="J139" s="214"/>
      <c r="K139" s="215"/>
      <c r="L139" s="216" t="s">
        <v>624</v>
      </c>
      <c r="M139" s="217"/>
      <c r="N139" s="217"/>
      <c r="O139" s="217"/>
      <c r="P139" s="217"/>
      <c r="Q139" s="217"/>
      <c r="R139" s="217"/>
      <c r="S139" s="217"/>
      <c r="T139" s="217"/>
      <c r="U139" s="217"/>
      <c r="V139" s="217"/>
      <c r="W139" s="217"/>
      <c r="X139" s="218"/>
      <c r="Y139" s="219">
        <v>7</v>
      </c>
      <c r="Z139" s="220"/>
      <c r="AA139" s="220"/>
      <c r="AB139" s="221"/>
      <c r="AC139" s="213" t="s">
        <v>657</v>
      </c>
      <c r="AD139" s="214"/>
      <c r="AE139" s="214"/>
      <c r="AF139" s="214"/>
      <c r="AG139" s="215"/>
      <c r="AH139" s="216" t="s">
        <v>657</v>
      </c>
      <c r="AI139" s="217"/>
      <c r="AJ139" s="217"/>
      <c r="AK139" s="217"/>
      <c r="AL139" s="217"/>
      <c r="AM139" s="217"/>
      <c r="AN139" s="217"/>
      <c r="AO139" s="217"/>
      <c r="AP139" s="217"/>
      <c r="AQ139" s="217"/>
      <c r="AR139" s="217"/>
      <c r="AS139" s="217"/>
      <c r="AT139" s="218"/>
      <c r="AU139" s="219" t="s">
        <v>657</v>
      </c>
      <c r="AV139" s="220"/>
      <c r="AW139" s="220"/>
      <c r="AX139" s="222"/>
      <c r="AY139">
        <f>$AY$136</f>
        <v>2</v>
      </c>
    </row>
    <row r="140" spans="1:51" ht="24.75" customHeight="1" x14ac:dyDescent="0.15">
      <c r="A140" s="245"/>
      <c r="B140" s="246"/>
      <c r="C140" s="246"/>
      <c r="D140" s="246"/>
      <c r="E140" s="246"/>
      <c r="F140" s="247"/>
      <c r="G140" s="213" t="s">
        <v>622</v>
      </c>
      <c r="H140" s="214"/>
      <c r="I140" s="214"/>
      <c r="J140" s="214"/>
      <c r="K140" s="215"/>
      <c r="L140" s="216" t="s">
        <v>625</v>
      </c>
      <c r="M140" s="217"/>
      <c r="N140" s="217"/>
      <c r="O140" s="217"/>
      <c r="P140" s="217"/>
      <c r="Q140" s="217"/>
      <c r="R140" s="217"/>
      <c r="S140" s="217"/>
      <c r="T140" s="217"/>
      <c r="U140" s="217"/>
      <c r="V140" s="217"/>
      <c r="W140" s="217"/>
      <c r="X140" s="218"/>
      <c r="Y140" s="219">
        <v>0.2</v>
      </c>
      <c r="Z140" s="220"/>
      <c r="AA140" s="220"/>
      <c r="AB140" s="221"/>
      <c r="AC140" s="213" t="s">
        <v>657</v>
      </c>
      <c r="AD140" s="214"/>
      <c r="AE140" s="214"/>
      <c r="AF140" s="214"/>
      <c r="AG140" s="215"/>
      <c r="AH140" s="216" t="s">
        <v>657</v>
      </c>
      <c r="AI140" s="217"/>
      <c r="AJ140" s="217"/>
      <c r="AK140" s="217"/>
      <c r="AL140" s="217"/>
      <c r="AM140" s="217"/>
      <c r="AN140" s="217"/>
      <c r="AO140" s="217"/>
      <c r="AP140" s="217"/>
      <c r="AQ140" s="217"/>
      <c r="AR140" s="217"/>
      <c r="AS140" s="217"/>
      <c r="AT140" s="218"/>
      <c r="AU140" s="219" t="s">
        <v>657</v>
      </c>
      <c r="AV140" s="220"/>
      <c r="AW140" s="220"/>
      <c r="AX140" s="222"/>
      <c r="AY140">
        <f>$AY$136</f>
        <v>2</v>
      </c>
    </row>
    <row r="141" spans="1:51" ht="24.75" customHeight="1" x14ac:dyDescent="0.15">
      <c r="A141" s="245"/>
      <c r="B141" s="246"/>
      <c r="C141" s="246"/>
      <c r="D141" s="246"/>
      <c r="E141" s="246"/>
      <c r="F141" s="247"/>
      <c r="G141" s="204" t="s">
        <v>18</v>
      </c>
      <c r="H141" s="205"/>
      <c r="I141" s="205"/>
      <c r="J141" s="205"/>
      <c r="K141" s="205"/>
      <c r="L141" s="206"/>
      <c r="M141" s="207"/>
      <c r="N141" s="207"/>
      <c r="O141" s="207"/>
      <c r="P141" s="207"/>
      <c r="Q141" s="207"/>
      <c r="R141" s="207"/>
      <c r="S141" s="207"/>
      <c r="T141" s="207"/>
      <c r="U141" s="207"/>
      <c r="V141" s="207"/>
      <c r="W141" s="207"/>
      <c r="X141" s="208"/>
      <c r="Y141" s="209">
        <f>SUM(Y138:AB140)</f>
        <v>8.2999999999999989</v>
      </c>
      <c r="Z141" s="210"/>
      <c r="AA141" s="210"/>
      <c r="AB141" s="211"/>
      <c r="AC141" s="204" t="s">
        <v>18</v>
      </c>
      <c r="AD141" s="205"/>
      <c r="AE141" s="205"/>
      <c r="AF141" s="205"/>
      <c r="AG141" s="205"/>
      <c r="AH141" s="206"/>
      <c r="AI141" s="207"/>
      <c r="AJ141" s="207"/>
      <c r="AK141" s="207"/>
      <c r="AL141" s="207"/>
      <c r="AM141" s="207"/>
      <c r="AN141" s="207"/>
      <c r="AO141" s="207"/>
      <c r="AP141" s="207"/>
      <c r="AQ141" s="207"/>
      <c r="AR141" s="207"/>
      <c r="AS141" s="207"/>
      <c r="AT141" s="208"/>
      <c r="AU141" s="209">
        <f>SUM(AU138:AX140)</f>
        <v>0</v>
      </c>
      <c r="AV141" s="210"/>
      <c r="AW141" s="210"/>
      <c r="AX141" s="212"/>
      <c r="AY141">
        <f>$AY$136</f>
        <v>2</v>
      </c>
    </row>
    <row r="142" spans="1:51" ht="24.75" customHeight="1" x14ac:dyDescent="0.15">
      <c r="A142" s="4"/>
      <c r="B142" s="4"/>
      <c r="C142" s="4"/>
      <c r="D142" s="4"/>
      <c r="E142" s="4"/>
      <c r="F142" s="4"/>
      <c r="G142" s="7"/>
      <c r="H142" s="7"/>
      <c r="I142" s="7"/>
      <c r="J142" s="7"/>
      <c r="K142" s="7"/>
      <c r="L142" s="3"/>
      <c r="M142" s="7"/>
      <c r="N142" s="7"/>
      <c r="O142" s="7"/>
      <c r="P142" s="7"/>
      <c r="Q142" s="7"/>
      <c r="R142" s="7"/>
      <c r="S142" s="7"/>
      <c r="T142" s="7"/>
      <c r="U142" s="7"/>
      <c r="V142" s="7"/>
      <c r="W142" s="7"/>
      <c r="X142" s="7"/>
      <c r="Y142" s="8"/>
      <c r="Z142" s="8"/>
      <c r="AA142" s="8"/>
      <c r="AB142" s="8"/>
      <c r="AC142" s="7"/>
      <c r="AD142" s="7"/>
      <c r="AE142" s="7"/>
      <c r="AF142" s="7"/>
      <c r="AG142" s="7"/>
      <c r="AH142" s="3"/>
      <c r="AI142" s="7"/>
      <c r="AJ142" s="7"/>
      <c r="AK142" s="7"/>
      <c r="AL142" s="7"/>
      <c r="AM142" s="7"/>
      <c r="AN142" s="7"/>
      <c r="AO142" s="7"/>
      <c r="AP142" s="7"/>
      <c r="AQ142" s="7"/>
      <c r="AR142" s="7"/>
      <c r="AS142" s="7"/>
      <c r="AT142" s="7"/>
      <c r="AU142" s="8"/>
      <c r="AV142" s="8"/>
      <c r="AW142" s="8"/>
      <c r="AX142" s="8"/>
    </row>
    <row r="143" spans="1:51" ht="24.75" customHeight="1" x14ac:dyDescent="0.15">
      <c r="A143" s="9"/>
      <c r="B143" s="1" t="s">
        <v>26</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24.75" customHeight="1" x14ac:dyDescent="0.15">
      <c r="A144" s="9"/>
      <c r="B144" s="39" t="s">
        <v>220</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59.25" customHeight="1" x14ac:dyDescent="0.15">
      <c r="A145" s="186"/>
      <c r="B145" s="186"/>
      <c r="C145" s="186" t="s">
        <v>24</v>
      </c>
      <c r="D145" s="186"/>
      <c r="E145" s="186"/>
      <c r="F145" s="186"/>
      <c r="G145" s="186"/>
      <c r="H145" s="186"/>
      <c r="I145" s="186"/>
      <c r="J145" s="187" t="s">
        <v>187</v>
      </c>
      <c r="K145" s="188"/>
      <c r="L145" s="188"/>
      <c r="M145" s="188"/>
      <c r="N145" s="188"/>
      <c r="O145" s="188"/>
      <c r="P145" s="138" t="s">
        <v>25</v>
      </c>
      <c r="Q145" s="138"/>
      <c r="R145" s="138"/>
      <c r="S145" s="138"/>
      <c r="T145" s="138"/>
      <c r="U145" s="138"/>
      <c r="V145" s="138"/>
      <c r="W145" s="138"/>
      <c r="X145" s="138"/>
      <c r="Y145" s="189" t="s">
        <v>186</v>
      </c>
      <c r="Z145" s="190"/>
      <c r="AA145" s="190"/>
      <c r="AB145" s="190"/>
      <c r="AC145" s="187" t="s">
        <v>212</v>
      </c>
      <c r="AD145" s="187"/>
      <c r="AE145" s="187"/>
      <c r="AF145" s="187"/>
      <c r="AG145" s="187"/>
      <c r="AH145" s="189" t="s">
        <v>225</v>
      </c>
      <c r="AI145" s="186"/>
      <c r="AJ145" s="186"/>
      <c r="AK145" s="186"/>
      <c r="AL145" s="186" t="s">
        <v>19</v>
      </c>
      <c r="AM145" s="186"/>
      <c r="AN145" s="186"/>
      <c r="AO145" s="191"/>
      <c r="AP145" s="167" t="s">
        <v>188</v>
      </c>
      <c r="AQ145" s="167"/>
      <c r="AR145" s="167"/>
      <c r="AS145" s="167"/>
      <c r="AT145" s="167"/>
      <c r="AU145" s="167"/>
      <c r="AV145" s="167"/>
      <c r="AW145" s="167"/>
      <c r="AX145" s="167"/>
    </row>
    <row r="146" spans="1:51" ht="64.5" customHeight="1" x14ac:dyDescent="0.15">
      <c r="A146" s="168">
        <v>1</v>
      </c>
      <c r="B146" s="168">
        <v>1</v>
      </c>
      <c r="C146" s="169" t="s">
        <v>630</v>
      </c>
      <c r="D146" s="170"/>
      <c r="E146" s="170"/>
      <c r="F146" s="170"/>
      <c r="G146" s="170"/>
      <c r="H146" s="170"/>
      <c r="I146" s="170"/>
      <c r="J146" s="171">
        <v>6360001004909</v>
      </c>
      <c r="K146" s="172"/>
      <c r="L146" s="172"/>
      <c r="M146" s="172"/>
      <c r="N146" s="172"/>
      <c r="O146" s="172"/>
      <c r="P146" s="173" t="s">
        <v>635</v>
      </c>
      <c r="Q146" s="174"/>
      <c r="R146" s="174"/>
      <c r="S146" s="174"/>
      <c r="T146" s="174"/>
      <c r="U146" s="174"/>
      <c r="V146" s="174"/>
      <c r="W146" s="174"/>
      <c r="X146" s="174"/>
      <c r="Y146" s="175">
        <v>12</v>
      </c>
      <c r="Z146" s="176"/>
      <c r="AA146" s="176"/>
      <c r="AB146" s="177"/>
      <c r="AC146" s="178" t="s">
        <v>228</v>
      </c>
      <c r="AD146" s="179"/>
      <c r="AE146" s="179"/>
      <c r="AF146" s="179"/>
      <c r="AG146" s="179"/>
      <c r="AH146" s="180">
        <v>1</v>
      </c>
      <c r="AI146" s="181"/>
      <c r="AJ146" s="181"/>
      <c r="AK146" s="181"/>
      <c r="AL146" s="182" t="s">
        <v>640</v>
      </c>
      <c r="AM146" s="183"/>
      <c r="AN146" s="183"/>
      <c r="AO146" s="184"/>
      <c r="AP146" s="185" t="s">
        <v>641</v>
      </c>
      <c r="AQ146" s="185"/>
      <c r="AR146" s="185"/>
      <c r="AS146" s="185"/>
      <c r="AT146" s="185"/>
      <c r="AU146" s="185"/>
      <c r="AV146" s="185"/>
      <c r="AW146" s="185"/>
      <c r="AX146" s="185"/>
    </row>
    <row r="147" spans="1:51" ht="24.75" customHeight="1" x14ac:dyDescent="0.15">
      <c r="A147" s="43"/>
      <c r="B147" s="43"/>
      <c r="C147" s="43"/>
      <c r="D147" s="43"/>
      <c r="E147" s="43"/>
      <c r="F147" s="43"/>
      <c r="G147" s="43"/>
      <c r="H147" s="43"/>
      <c r="I147" s="43"/>
      <c r="J147" s="44"/>
      <c r="K147" s="44"/>
      <c r="L147" s="44"/>
      <c r="M147" s="44"/>
      <c r="N147" s="44"/>
      <c r="O147" s="44"/>
      <c r="P147" s="45"/>
      <c r="Q147" s="45"/>
      <c r="R147" s="45"/>
      <c r="S147" s="45"/>
      <c r="T147" s="45"/>
      <c r="U147" s="45"/>
      <c r="V147" s="45"/>
      <c r="W147" s="45"/>
      <c r="X147" s="45"/>
      <c r="Y147" s="46"/>
      <c r="Z147" s="46"/>
      <c r="AA147" s="46"/>
      <c r="AB147" s="46"/>
      <c r="AC147" s="46"/>
      <c r="AD147" s="46"/>
      <c r="AE147" s="46"/>
      <c r="AF147" s="46"/>
      <c r="AG147" s="46"/>
      <c r="AH147" s="46"/>
      <c r="AI147" s="46"/>
      <c r="AJ147" s="46"/>
      <c r="AK147" s="46"/>
      <c r="AL147" s="46"/>
      <c r="AM147" s="46"/>
      <c r="AN147" s="46"/>
      <c r="AO147" s="46"/>
      <c r="AP147" s="45"/>
      <c r="AQ147" s="45"/>
      <c r="AR147" s="45"/>
      <c r="AS147" s="45"/>
      <c r="AT147" s="45"/>
      <c r="AU147" s="45"/>
      <c r="AV147" s="45"/>
      <c r="AW147" s="45"/>
      <c r="AX147" s="45"/>
      <c r="AY147">
        <f>COUNTA($C$150)</f>
        <v>1</v>
      </c>
    </row>
    <row r="148" spans="1:51" ht="24.75" customHeight="1" x14ac:dyDescent="0.15">
      <c r="A148" s="43"/>
      <c r="B148" s="47" t="s">
        <v>167</v>
      </c>
      <c r="C148" s="43"/>
      <c r="D148" s="43"/>
      <c r="E148" s="43"/>
      <c r="F148" s="43"/>
      <c r="G148" s="43"/>
      <c r="H148" s="43"/>
      <c r="I148" s="43"/>
      <c r="J148" s="43"/>
      <c r="K148" s="43"/>
      <c r="L148" s="43"/>
      <c r="M148" s="43"/>
      <c r="N148" s="43"/>
      <c r="O148" s="43"/>
      <c r="P148" s="48"/>
      <c r="Q148" s="48"/>
      <c r="R148" s="48"/>
      <c r="S148" s="48"/>
      <c r="T148" s="48"/>
      <c r="U148" s="48"/>
      <c r="V148" s="48"/>
      <c r="W148" s="48"/>
      <c r="X148" s="48"/>
      <c r="Y148" s="49"/>
      <c r="Z148" s="49"/>
      <c r="AA148" s="49"/>
      <c r="AB148" s="49"/>
      <c r="AC148" s="49"/>
      <c r="AD148" s="49"/>
      <c r="AE148" s="49"/>
      <c r="AF148" s="49"/>
      <c r="AG148" s="49"/>
      <c r="AH148" s="49"/>
      <c r="AI148" s="49"/>
      <c r="AJ148" s="49"/>
      <c r="AK148" s="49"/>
      <c r="AL148" s="49"/>
      <c r="AM148" s="49"/>
      <c r="AN148" s="49"/>
      <c r="AO148" s="49"/>
      <c r="AP148" s="48"/>
      <c r="AQ148" s="48"/>
      <c r="AR148" s="48"/>
      <c r="AS148" s="48"/>
      <c r="AT148" s="48"/>
      <c r="AU148" s="48"/>
      <c r="AV148" s="48"/>
      <c r="AW148" s="48"/>
      <c r="AX148" s="48"/>
      <c r="AY148">
        <f>$AY$147</f>
        <v>1</v>
      </c>
    </row>
    <row r="149" spans="1:51" ht="59.25" customHeight="1" x14ac:dyDescent="0.15">
      <c r="A149" s="186"/>
      <c r="B149" s="186"/>
      <c r="C149" s="186" t="s">
        <v>24</v>
      </c>
      <c r="D149" s="186"/>
      <c r="E149" s="186"/>
      <c r="F149" s="186"/>
      <c r="G149" s="186"/>
      <c r="H149" s="186"/>
      <c r="I149" s="186"/>
      <c r="J149" s="187" t="s">
        <v>187</v>
      </c>
      <c r="K149" s="188"/>
      <c r="L149" s="188"/>
      <c r="M149" s="188"/>
      <c r="N149" s="188"/>
      <c r="O149" s="188"/>
      <c r="P149" s="138" t="s">
        <v>25</v>
      </c>
      <c r="Q149" s="138"/>
      <c r="R149" s="138"/>
      <c r="S149" s="138"/>
      <c r="T149" s="138"/>
      <c r="U149" s="138"/>
      <c r="V149" s="138"/>
      <c r="W149" s="138"/>
      <c r="X149" s="138"/>
      <c r="Y149" s="189" t="s">
        <v>186</v>
      </c>
      <c r="Z149" s="190"/>
      <c r="AA149" s="190"/>
      <c r="AB149" s="190"/>
      <c r="AC149" s="187" t="s">
        <v>212</v>
      </c>
      <c r="AD149" s="187"/>
      <c r="AE149" s="187"/>
      <c r="AF149" s="187"/>
      <c r="AG149" s="187"/>
      <c r="AH149" s="189" t="s">
        <v>225</v>
      </c>
      <c r="AI149" s="186"/>
      <c r="AJ149" s="186"/>
      <c r="AK149" s="186"/>
      <c r="AL149" s="186" t="s">
        <v>19</v>
      </c>
      <c r="AM149" s="186"/>
      <c r="AN149" s="186"/>
      <c r="AO149" s="191"/>
      <c r="AP149" s="167" t="s">
        <v>188</v>
      </c>
      <c r="AQ149" s="167"/>
      <c r="AR149" s="167"/>
      <c r="AS149" s="167"/>
      <c r="AT149" s="167"/>
      <c r="AU149" s="167"/>
      <c r="AV149" s="167"/>
      <c r="AW149" s="167"/>
      <c r="AX149" s="167"/>
      <c r="AY149">
        <f>$AY$147</f>
        <v>1</v>
      </c>
    </row>
    <row r="150" spans="1:51" ht="60.75" customHeight="1" x14ac:dyDescent="0.15">
      <c r="A150" s="168">
        <v>1</v>
      </c>
      <c r="B150" s="168">
        <v>1</v>
      </c>
      <c r="C150" s="169" t="s">
        <v>633</v>
      </c>
      <c r="D150" s="170"/>
      <c r="E150" s="170"/>
      <c r="F150" s="170"/>
      <c r="G150" s="170"/>
      <c r="H150" s="170"/>
      <c r="I150" s="170"/>
      <c r="J150" s="171">
        <v>6010001107003</v>
      </c>
      <c r="K150" s="172"/>
      <c r="L150" s="172"/>
      <c r="M150" s="172"/>
      <c r="N150" s="172"/>
      <c r="O150" s="172"/>
      <c r="P150" s="173" t="s">
        <v>638</v>
      </c>
      <c r="Q150" s="174"/>
      <c r="R150" s="174"/>
      <c r="S150" s="174"/>
      <c r="T150" s="174"/>
      <c r="U150" s="174"/>
      <c r="V150" s="174"/>
      <c r="W150" s="174"/>
      <c r="X150" s="174"/>
      <c r="Y150" s="175">
        <v>7</v>
      </c>
      <c r="Z150" s="176"/>
      <c r="AA150" s="176"/>
      <c r="AB150" s="177"/>
      <c r="AC150" s="178" t="s">
        <v>228</v>
      </c>
      <c r="AD150" s="179"/>
      <c r="AE150" s="179"/>
      <c r="AF150" s="179"/>
      <c r="AG150" s="179"/>
      <c r="AH150" s="192">
        <v>1</v>
      </c>
      <c r="AI150" s="193"/>
      <c r="AJ150" s="193"/>
      <c r="AK150" s="193"/>
      <c r="AL150" s="182" t="s">
        <v>258</v>
      </c>
      <c r="AM150" s="183"/>
      <c r="AN150" s="183"/>
      <c r="AO150" s="184"/>
      <c r="AP150" s="185" t="s">
        <v>641</v>
      </c>
      <c r="AQ150" s="185"/>
      <c r="AR150" s="185"/>
      <c r="AS150" s="185"/>
      <c r="AT150" s="185"/>
      <c r="AU150" s="185"/>
      <c r="AV150" s="185"/>
      <c r="AW150" s="185"/>
      <c r="AX150" s="185"/>
      <c r="AY150">
        <f>$AY$147</f>
        <v>1</v>
      </c>
    </row>
    <row r="151" spans="1:51" ht="24.75" customHeight="1" x14ac:dyDescent="0.15">
      <c r="A151" s="50"/>
      <c r="B151" s="50"/>
      <c r="C151" s="50"/>
      <c r="D151" s="50"/>
      <c r="E151" s="50"/>
      <c r="F151" s="50"/>
      <c r="G151" s="50"/>
      <c r="H151" s="50"/>
      <c r="I151" s="50"/>
      <c r="J151" s="50"/>
      <c r="K151" s="50"/>
      <c r="L151" s="50"/>
      <c r="M151" s="50"/>
      <c r="N151" s="50"/>
      <c r="O151" s="50"/>
      <c r="P151" s="51"/>
      <c r="Q151" s="51"/>
      <c r="R151" s="51"/>
      <c r="S151" s="51"/>
      <c r="T151" s="51"/>
      <c r="U151" s="51"/>
      <c r="V151" s="51"/>
      <c r="W151" s="51"/>
      <c r="X151" s="51"/>
      <c r="Y151" s="52"/>
      <c r="Z151" s="52"/>
      <c r="AA151" s="52"/>
      <c r="AB151" s="52"/>
      <c r="AC151" s="52"/>
      <c r="AD151" s="52"/>
      <c r="AE151" s="52"/>
      <c r="AF151" s="52"/>
      <c r="AG151" s="52"/>
      <c r="AH151" s="52"/>
      <c r="AI151" s="52"/>
      <c r="AJ151" s="52"/>
      <c r="AK151" s="52"/>
      <c r="AL151" s="52"/>
      <c r="AM151" s="52"/>
      <c r="AN151" s="52"/>
      <c r="AO151" s="52"/>
      <c r="AP151" s="51"/>
      <c r="AQ151" s="51"/>
      <c r="AR151" s="51"/>
      <c r="AS151" s="51"/>
      <c r="AT151" s="51"/>
      <c r="AU151" s="51"/>
      <c r="AV151" s="51"/>
      <c r="AW151" s="51"/>
      <c r="AX151" s="51"/>
      <c r="AY151">
        <f>COUNTA($C$154)</f>
        <v>1</v>
      </c>
    </row>
    <row r="152" spans="1:51" ht="24.75" customHeight="1" x14ac:dyDescent="0.15">
      <c r="A152" s="43"/>
      <c r="B152" s="47" t="s">
        <v>205</v>
      </c>
      <c r="C152" s="43"/>
      <c r="D152" s="43"/>
      <c r="E152" s="43"/>
      <c r="F152" s="43"/>
      <c r="G152" s="43"/>
      <c r="H152" s="43"/>
      <c r="I152" s="43"/>
      <c r="J152" s="43"/>
      <c r="K152" s="43"/>
      <c r="L152" s="43"/>
      <c r="M152" s="43"/>
      <c r="N152" s="43"/>
      <c r="O152" s="43"/>
      <c r="P152" s="48"/>
      <c r="Q152" s="48"/>
      <c r="R152" s="48"/>
      <c r="S152" s="48"/>
      <c r="T152" s="48"/>
      <c r="U152" s="48"/>
      <c r="V152" s="48"/>
      <c r="W152" s="48"/>
      <c r="X152" s="48"/>
      <c r="Y152" s="49"/>
      <c r="Z152" s="49"/>
      <c r="AA152" s="49"/>
      <c r="AB152" s="49"/>
      <c r="AC152" s="49"/>
      <c r="AD152" s="49"/>
      <c r="AE152" s="49"/>
      <c r="AF152" s="49"/>
      <c r="AG152" s="49"/>
      <c r="AH152" s="49"/>
      <c r="AI152" s="49"/>
      <c r="AJ152" s="49"/>
      <c r="AK152" s="49"/>
      <c r="AL152" s="49"/>
      <c r="AM152" s="49"/>
      <c r="AN152" s="49"/>
      <c r="AO152" s="49"/>
      <c r="AP152" s="48"/>
      <c r="AQ152" s="48"/>
      <c r="AR152" s="48"/>
      <c r="AS152" s="48"/>
      <c r="AT152" s="48"/>
      <c r="AU152" s="48"/>
      <c r="AV152" s="48"/>
      <c r="AW152" s="48"/>
      <c r="AX152" s="48"/>
      <c r="AY152">
        <f>$AY$151</f>
        <v>1</v>
      </c>
    </row>
    <row r="153" spans="1:51" ht="59.25" customHeight="1" x14ac:dyDescent="0.15">
      <c r="A153" s="186"/>
      <c r="B153" s="186"/>
      <c r="C153" s="186" t="s">
        <v>24</v>
      </c>
      <c r="D153" s="186"/>
      <c r="E153" s="186"/>
      <c r="F153" s="186"/>
      <c r="G153" s="186"/>
      <c r="H153" s="186"/>
      <c r="I153" s="186"/>
      <c r="J153" s="187" t="s">
        <v>187</v>
      </c>
      <c r="K153" s="188"/>
      <c r="L153" s="188"/>
      <c r="M153" s="188"/>
      <c r="N153" s="188"/>
      <c r="O153" s="188"/>
      <c r="P153" s="138" t="s">
        <v>25</v>
      </c>
      <c r="Q153" s="138"/>
      <c r="R153" s="138"/>
      <c r="S153" s="138"/>
      <c r="T153" s="138"/>
      <c r="U153" s="138"/>
      <c r="V153" s="138"/>
      <c r="W153" s="138"/>
      <c r="X153" s="138"/>
      <c r="Y153" s="189" t="s">
        <v>186</v>
      </c>
      <c r="Z153" s="190"/>
      <c r="AA153" s="190"/>
      <c r="AB153" s="190"/>
      <c r="AC153" s="187" t="s">
        <v>212</v>
      </c>
      <c r="AD153" s="187"/>
      <c r="AE153" s="187"/>
      <c r="AF153" s="187"/>
      <c r="AG153" s="187"/>
      <c r="AH153" s="189" t="s">
        <v>225</v>
      </c>
      <c r="AI153" s="186"/>
      <c r="AJ153" s="186"/>
      <c r="AK153" s="186"/>
      <c r="AL153" s="186" t="s">
        <v>19</v>
      </c>
      <c r="AM153" s="186"/>
      <c r="AN153" s="186"/>
      <c r="AO153" s="191"/>
      <c r="AP153" s="167" t="s">
        <v>188</v>
      </c>
      <c r="AQ153" s="167"/>
      <c r="AR153" s="167"/>
      <c r="AS153" s="167"/>
      <c r="AT153" s="167"/>
      <c r="AU153" s="167"/>
      <c r="AV153" s="167"/>
      <c r="AW153" s="167"/>
      <c r="AX153" s="167"/>
      <c r="AY153">
        <f>$AY$151</f>
        <v>1</v>
      </c>
    </row>
    <row r="154" spans="1:51" ht="51.75" customHeight="1" x14ac:dyDescent="0.15">
      <c r="A154" s="168">
        <v>1</v>
      </c>
      <c r="B154" s="168">
        <v>1</v>
      </c>
      <c r="C154" s="169" t="s">
        <v>631</v>
      </c>
      <c r="D154" s="170"/>
      <c r="E154" s="170"/>
      <c r="F154" s="170"/>
      <c r="G154" s="170"/>
      <c r="H154" s="170"/>
      <c r="I154" s="170"/>
      <c r="J154" s="171">
        <v>3011101040658</v>
      </c>
      <c r="K154" s="172"/>
      <c r="L154" s="172"/>
      <c r="M154" s="172"/>
      <c r="N154" s="172"/>
      <c r="O154" s="172"/>
      <c r="P154" s="173" t="s">
        <v>637</v>
      </c>
      <c r="Q154" s="174"/>
      <c r="R154" s="174"/>
      <c r="S154" s="174"/>
      <c r="T154" s="174"/>
      <c r="U154" s="174"/>
      <c r="V154" s="174"/>
      <c r="W154" s="174"/>
      <c r="X154" s="174"/>
      <c r="Y154" s="175">
        <v>7</v>
      </c>
      <c r="Z154" s="176"/>
      <c r="AA154" s="176"/>
      <c r="AB154" s="177"/>
      <c r="AC154" s="178" t="s">
        <v>228</v>
      </c>
      <c r="AD154" s="179"/>
      <c r="AE154" s="179"/>
      <c r="AF154" s="179"/>
      <c r="AG154" s="179"/>
      <c r="AH154" s="192">
        <v>2</v>
      </c>
      <c r="AI154" s="193"/>
      <c r="AJ154" s="193"/>
      <c r="AK154" s="193"/>
      <c r="AL154" s="182" t="s">
        <v>258</v>
      </c>
      <c r="AM154" s="183"/>
      <c r="AN154" s="183"/>
      <c r="AO154" s="184"/>
      <c r="AP154" s="185" t="s">
        <v>641</v>
      </c>
      <c r="AQ154" s="185"/>
      <c r="AR154" s="185"/>
      <c r="AS154" s="185"/>
      <c r="AT154" s="185"/>
      <c r="AU154" s="185"/>
      <c r="AV154" s="185"/>
      <c r="AW154" s="185"/>
      <c r="AX154" s="185"/>
      <c r="AY154">
        <f>$AY$151</f>
        <v>1</v>
      </c>
    </row>
    <row r="155" spans="1:51" ht="24.75" customHeight="1" x14ac:dyDescent="0.15">
      <c r="A155" s="50"/>
      <c r="B155" s="50"/>
      <c r="C155" s="50"/>
      <c r="D155" s="50"/>
      <c r="E155" s="50"/>
      <c r="F155" s="50"/>
      <c r="G155" s="50"/>
      <c r="H155" s="50"/>
      <c r="I155" s="50"/>
      <c r="J155" s="50"/>
      <c r="K155" s="50"/>
      <c r="L155" s="50"/>
      <c r="M155" s="50"/>
      <c r="N155" s="50"/>
      <c r="O155" s="50"/>
      <c r="P155" s="51"/>
      <c r="Q155" s="51"/>
      <c r="R155" s="51"/>
      <c r="S155" s="51"/>
      <c r="T155" s="51"/>
      <c r="U155" s="51"/>
      <c r="V155" s="51"/>
      <c r="W155" s="51"/>
      <c r="X155" s="51"/>
      <c r="Y155" s="52"/>
      <c r="Z155" s="52"/>
      <c r="AA155" s="52"/>
      <c r="AB155" s="52"/>
      <c r="AC155" s="52"/>
      <c r="AD155" s="52"/>
      <c r="AE155" s="52"/>
      <c r="AF155" s="52"/>
      <c r="AG155" s="52"/>
      <c r="AH155" s="52"/>
      <c r="AI155" s="52"/>
      <c r="AJ155" s="52"/>
      <c r="AK155" s="52"/>
      <c r="AL155" s="52"/>
      <c r="AM155" s="52"/>
      <c r="AN155" s="52"/>
      <c r="AO155" s="52"/>
      <c r="AP155" s="51"/>
      <c r="AQ155" s="51"/>
      <c r="AR155" s="51"/>
      <c r="AS155" s="51"/>
      <c r="AT155" s="51"/>
      <c r="AU155" s="51"/>
      <c r="AV155" s="51"/>
      <c r="AW155" s="51"/>
      <c r="AX155" s="51"/>
      <c r="AY155">
        <f>COUNTA($C$158)</f>
        <v>1</v>
      </c>
    </row>
    <row r="156" spans="1:51" ht="24.75" customHeight="1" x14ac:dyDescent="0.15">
      <c r="A156" s="43"/>
      <c r="B156" s="47" t="s">
        <v>168</v>
      </c>
      <c r="C156" s="43"/>
      <c r="D156" s="43"/>
      <c r="E156" s="43"/>
      <c r="F156" s="43"/>
      <c r="G156" s="43"/>
      <c r="H156" s="43"/>
      <c r="I156" s="43"/>
      <c r="J156" s="43"/>
      <c r="K156" s="43"/>
      <c r="L156" s="43"/>
      <c r="M156" s="43"/>
      <c r="N156" s="43"/>
      <c r="O156" s="43"/>
      <c r="P156" s="48"/>
      <c r="Q156" s="48"/>
      <c r="R156" s="48"/>
      <c r="S156" s="48"/>
      <c r="T156" s="48"/>
      <c r="U156" s="48"/>
      <c r="V156" s="48"/>
      <c r="W156" s="48"/>
      <c r="X156" s="48"/>
      <c r="Y156" s="49"/>
      <c r="Z156" s="49"/>
      <c r="AA156" s="49"/>
      <c r="AB156" s="49"/>
      <c r="AC156" s="49"/>
      <c r="AD156" s="49"/>
      <c r="AE156" s="49"/>
      <c r="AF156" s="49"/>
      <c r="AG156" s="49"/>
      <c r="AH156" s="49"/>
      <c r="AI156" s="49"/>
      <c r="AJ156" s="49"/>
      <c r="AK156" s="49"/>
      <c r="AL156" s="49"/>
      <c r="AM156" s="49"/>
      <c r="AN156" s="49"/>
      <c r="AO156" s="49"/>
      <c r="AP156" s="48"/>
      <c r="AQ156" s="48"/>
      <c r="AR156" s="48"/>
      <c r="AS156" s="48"/>
      <c r="AT156" s="48"/>
      <c r="AU156" s="48"/>
      <c r="AV156" s="48"/>
      <c r="AW156" s="48"/>
      <c r="AX156" s="48"/>
      <c r="AY156">
        <f>$AY$155</f>
        <v>1</v>
      </c>
    </row>
    <row r="157" spans="1:51" ht="59.25" customHeight="1" x14ac:dyDescent="0.15">
      <c r="A157" s="186"/>
      <c r="B157" s="186"/>
      <c r="C157" s="186" t="s">
        <v>24</v>
      </c>
      <c r="D157" s="186"/>
      <c r="E157" s="186"/>
      <c r="F157" s="186"/>
      <c r="G157" s="186"/>
      <c r="H157" s="186"/>
      <c r="I157" s="186"/>
      <c r="J157" s="187" t="s">
        <v>187</v>
      </c>
      <c r="K157" s="188"/>
      <c r="L157" s="188"/>
      <c r="M157" s="188"/>
      <c r="N157" s="188"/>
      <c r="O157" s="188"/>
      <c r="P157" s="138" t="s">
        <v>25</v>
      </c>
      <c r="Q157" s="138"/>
      <c r="R157" s="138"/>
      <c r="S157" s="138"/>
      <c r="T157" s="138"/>
      <c r="U157" s="138"/>
      <c r="V157" s="138"/>
      <c r="W157" s="138"/>
      <c r="X157" s="138"/>
      <c r="Y157" s="189" t="s">
        <v>186</v>
      </c>
      <c r="Z157" s="190"/>
      <c r="AA157" s="190"/>
      <c r="AB157" s="190"/>
      <c r="AC157" s="187" t="s">
        <v>212</v>
      </c>
      <c r="AD157" s="187"/>
      <c r="AE157" s="187"/>
      <c r="AF157" s="187"/>
      <c r="AG157" s="187"/>
      <c r="AH157" s="189" t="s">
        <v>225</v>
      </c>
      <c r="AI157" s="186"/>
      <c r="AJ157" s="186"/>
      <c r="AK157" s="186"/>
      <c r="AL157" s="186" t="s">
        <v>19</v>
      </c>
      <c r="AM157" s="186"/>
      <c r="AN157" s="186"/>
      <c r="AO157" s="191"/>
      <c r="AP157" s="167" t="s">
        <v>188</v>
      </c>
      <c r="AQ157" s="167"/>
      <c r="AR157" s="167"/>
      <c r="AS157" s="167"/>
      <c r="AT157" s="167"/>
      <c r="AU157" s="167"/>
      <c r="AV157" s="167"/>
      <c r="AW157" s="167"/>
      <c r="AX157" s="167"/>
      <c r="AY157">
        <f>$AY$155</f>
        <v>1</v>
      </c>
    </row>
    <row r="158" spans="1:51" ht="65.25" customHeight="1" x14ac:dyDescent="0.15">
      <c r="A158" s="168">
        <v>1</v>
      </c>
      <c r="B158" s="168">
        <v>1</v>
      </c>
      <c r="C158" s="169" t="s">
        <v>634</v>
      </c>
      <c r="D158" s="170"/>
      <c r="E158" s="170"/>
      <c r="F158" s="170"/>
      <c r="G158" s="170"/>
      <c r="H158" s="170"/>
      <c r="I158" s="170"/>
      <c r="J158" s="171">
        <v>1360001004946</v>
      </c>
      <c r="K158" s="172"/>
      <c r="L158" s="172"/>
      <c r="M158" s="172"/>
      <c r="N158" s="172"/>
      <c r="O158" s="172"/>
      <c r="P158" s="173" t="s">
        <v>639</v>
      </c>
      <c r="Q158" s="174"/>
      <c r="R158" s="174"/>
      <c r="S158" s="174"/>
      <c r="T158" s="174"/>
      <c r="U158" s="174"/>
      <c r="V158" s="174"/>
      <c r="W158" s="174"/>
      <c r="X158" s="174"/>
      <c r="Y158" s="175">
        <v>3</v>
      </c>
      <c r="Z158" s="176"/>
      <c r="AA158" s="176"/>
      <c r="AB158" s="177"/>
      <c r="AC158" s="178" t="s">
        <v>228</v>
      </c>
      <c r="AD158" s="179"/>
      <c r="AE158" s="179"/>
      <c r="AF158" s="179"/>
      <c r="AG158" s="179"/>
      <c r="AH158" s="192">
        <v>2</v>
      </c>
      <c r="AI158" s="193"/>
      <c r="AJ158" s="193"/>
      <c r="AK158" s="193"/>
      <c r="AL158" s="182" t="s">
        <v>258</v>
      </c>
      <c r="AM158" s="183"/>
      <c r="AN158" s="183"/>
      <c r="AO158" s="184"/>
      <c r="AP158" s="185" t="s">
        <v>641</v>
      </c>
      <c r="AQ158" s="185"/>
      <c r="AR158" s="185"/>
      <c r="AS158" s="185"/>
      <c r="AT158" s="185"/>
      <c r="AU158" s="185"/>
      <c r="AV158" s="185"/>
      <c r="AW158" s="185"/>
      <c r="AX158" s="185"/>
      <c r="AY158">
        <f>$AY$155</f>
        <v>1</v>
      </c>
    </row>
    <row r="159" spans="1:51" ht="24.75" customHeight="1" x14ac:dyDescent="0.15">
      <c r="A159" s="50"/>
      <c r="B159" s="50"/>
      <c r="C159" s="50"/>
      <c r="D159" s="50"/>
      <c r="E159" s="50"/>
      <c r="F159" s="50"/>
      <c r="G159" s="50"/>
      <c r="H159" s="50"/>
      <c r="I159" s="50"/>
      <c r="J159" s="50"/>
      <c r="K159" s="50"/>
      <c r="L159" s="50"/>
      <c r="M159" s="50"/>
      <c r="N159" s="50"/>
      <c r="O159" s="50"/>
      <c r="P159" s="51"/>
      <c r="Q159" s="51"/>
      <c r="R159" s="51"/>
      <c r="S159" s="51"/>
      <c r="T159" s="51"/>
      <c r="U159" s="51"/>
      <c r="V159" s="51"/>
      <c r="W159" s="51"/>
      <c r="X159" s="51"/>
      <c r="Y159" s="52"/>
      <c r="Z159" s="52"/>
      <c r="AA159" s="52"/>
      <c r="AB159" s="52"/>
      <c r="AC159" s="52"/>
      <c r="AD159" s="52"/>
      <c r="AE159" s="52"/>
      <c r="AF159" s="52"/>
      <c r="AG159" s="52"/>
      <c r="AH159" s="52"/>
      <c r="AI159" s="52"/>
      <c r="AJ159" s="52"/>
      <c r="AK159" s="52"/>
      <c r="AL159" s="52"/>
      <c r="AM159" s="52"/>
      <c r="AN159" s="52"/>
      <c r="AO159" s="52"/>
      <c r="AP159" s="51"/>
      <c r="AQ159" s="51"/>
      <c r="AR159" s="51"/>
      <c r="AS159" s="51"/>
      <c r="AT159" s="51"/>
      <c r="AU159" s="51"/>
      <c r="AV159" s="51"/>
      <c r="AW159" s="51"/>
      <c r="AX159" s="51"/>
      <c r="AY159">
        <f>COUNTA($C$162)</f>
        <v>1</v>
      </c>
    </row>
    <row r="160" spans="1:51" ht="24.75" customHeight="1" x14ac:dyDescent="0.15">
      <c r="A160" s="43"/>
      <c r="B160" s="47" t="s">
        <v>169</v>
      </c>
      <c r="C160" s="43"/>
      <c r="D160" s="43"/>
      <c r="E160" s="43"/>
      <c r="F160" s="43"/>
      <c r="G160" s="43"/>
      <c r="H160" s="43"/>
      <c r="I160" s="43"/>
      <c r="J160" s="43"/>
      <c r="K160" s="43"/>
      <c r="L160" s="43"/>
      <c r="M160" s="43"/>
      <c r="N160" s="43"/>
      <c r="O160" s="43"/>
      <c r="P160" s="48"/>
      <c r="Q160" s="48"/>
      <c r="R160" s="48"/>
      <c r="S160" s="48"/>
      <c r="T160" s="48"/>
      <c r="U160" s="48"/>
      <c r="V160" s="48"/>
      <c r="W160" s="48"/>
      <c r="X160" s="48"/>
      <c r="Y160" s="49"/>
      <c r="Z160" s="49"/>
      <c r="AA160" s="49"/>
      <c r="AB160" s="49"/>
      <c r="AC160" s="49"/>
      <c r="AD160" s="49"/>
      <c r="AE160" s="49"/>
      <c r="AF160" s="49"/>
      <c r="AG160" s="49"/>
      <c r="AH160" s="49"/>
      <c r="AI160" s="49"/>
      <c r="AJ160" s="49"/>
      <c r="AK160" s="49"/>
      <c r="AL160" s="49"/>
      <c r="AM160" s="49"/>
      <c r="AN160" s="49"/>
      <c r="AO160" s="49"/>
      <c r="AP160" s="48"/>
      <c r="AQ160" s="48"/>
      <c r="AR160" s="48"/>
      <c r="AS160" s="48"/>
      <c r="AT160" s="48"/>
      <c r="AU160" s="48"/>
      <c r="AV160" s="48"/>
      <c r="AW160" s="48"/>
      <c r="AX160" s="48"/>
      <c r="AY160">
        <f>$AY$159</f>
        <v>1</v>
      </c>
    </row>
    <row r="161" spans="1:51" ht="59.25" customHeight="1" x14ac:dyDescent="0.15">
      <c r="A161" s="186"/>
      <c r="B161" s="186"/>
      <c r="C161" s="186" t="s">
        <v>24</v>
      </c>
      <c r="D161" s="186"/>
      <c r="E161" s="186"/>
      <c r="F161" s="186"/>
      <c r="G161" s="186"/>
      <c r="H161" s="186"/>
      <c r="I161" s="186"/>
      <c r="J161" s="187" t="s">
        <v>187</v>
      </c>
      <c r="K161" s="188"/>
      <c r="L161" s="188"/>
      <c r="M161" s="188"/>
      <c r="N161" s="188"/>
      <c r="O161" s="188"/>
      <c r="P161" s="138" t="s">
        <v>25</v>
      </c>
      <c r="Q161" s="138"/>
      <c r="R161" s="138"/>
      <c r="S161" s="138"/>
      <c r="T161" s="138"/>
      <c r="U161" s="138"/>
      <c r="V161" s="138"/>
      <c r="W161" s="138"/>
      <c r="X161" s="138"/>
      <c r="Y161" s="189" t="s">
        <v>186</v>
      </c>
      <c r="Z161" s="190"/>
      <c r="AA161" s="190"/>
      <c r="AB161" s="190"/>
      <c r="AC161" s="187" t="s">
        <v>212</v>
      </c>
      <c r="AD161" s="187"/>
      <c r="AE161" s="187"/>
      <c r="AF161" s="187"/>
      <c r="AG161" s="187"/>
      <c r="AH161" s="189" t="s">
        <v>225</v>
      </c>
      <c r="AI161" s="186"/>
      <c r="AJ161" s="186"/>
      <c r="AK161" s="186"/>
      <c r="AL161" s="186" t="s">
        <v>19</v>
      </c>
      <c r="AM161" s="186"/>
      <c r="AN161" s="186"/>
      <c r="AO161" s="191"/>
      <c r="AP161" s="167" t="s">
        <v>188</v>
      </c>
      <c r="AQ161" s="167"/>
      <c r="AR161" s="167"/>
      <c r="AS161" s="167"/>
      <c r="AT161" s="167"/>
      <c r="AU161" s="167"/>
      <c r="AV161" s="167"/>
      <c r="AW161" s="167"/>
      <c r="AX161" s="167"/>
      <c r="AY161">
        <f>$AY$159</f>
        <v>1</v>
      </c>
    </row>
    <row r="162" spans="1:51" ht="55.5" customHeight="1" x14ac:dyDescent="0.15">
      <c r="A162" s="168">
        <v>1</v>
      </c>
      <c r="B162" s="168">
        <v>1</v>
      </c>
      <c r="C162" s="169" t="s">
        <v>632</v>
      </c>
      <c r="D162" s="170"/>
      <c r="E162" s="170"/>
      <c r="F162" s="170"/>
      <c r="G162" s="170"/>
      <c r="H162" s="170"/>
      <c r="I162" s="170"/>
      <c r="J162" s="171">
        <v>7360005001967</v>
      </c>
      <c r="K162" s="172"/>
      <c r="L162" s="172"/>
      <c r="M162" s="172"/>
      <c r="N162" s="172"/>
      <c r="O162" s="172"/>
      <c r="P162" s="173" t="s">
        <v>636</v>
      </c>
      <c r="Q162" s="174"/>
      <c r="R162" s="174"/>
      <c r="S162" s="174"/>
      <c r="T162" s="174"/>
      <c r="U162" s="174"/>
      <c r="V162" s="174"/>
      <c r="W162" s="174"/>
      <c r="X162" s="174"/>
      <c r="Y162" s="175">
        <v>8</v>
      </c>
      <c r="Z162" s="176"/>
      <c r="AA162" s="176"/>
      <c r="AB162" s="177"/>
      <c r="AC162" s="178" t="s">
        <v>228</v>
      </c>
      <c r="AD162" s="179"/>
      <c r="AE162" s="179"/>
      <c r="AF162" s="179"/>
      <c r="AG162" s="179"/>
      <c r="AH162" s="180">
        <v>1</v>
      </c>
      <c r="AI162" s="181"/>
      <c r="AJ162" s="181"/>
      <c r="AK162" s="181"/>
      <c r="AL162" s="182" t="s">
        <v>258</v>
      </c>
      <c r="AM162" s="183"/>
      <c r="AN162" s="183"/>
      <c r="AO162" s="184"/>
      <c r="AP162" s="185" t="s">
        <v>641</v>
      </c>
      <c r="AQ162" s="185"/>
      <c r="AR162" s="185"/>
      <c r="AS162" s="185"/>
      <c r="AT162" s="185"/>
      <c r="AU162" s="185"/>
      <c r="AV162" s="185"/>
      <c r="AW162" s="185"/>
      <c r="AX162" s="185"/>
      <c r="AY162">
        <f>$AY$159</f>
        <v>1</v>
      </c>
    </row>
  </sheetData>
  <sheetProtection formatRows="0"/>
  <dataConsolidate link="1"/>
  <mergeCells count="648">
    <mergeCell ref="O76:AF76"/>
    <mergeCell ref="O77:AF77"/>
    <mergeCell ref="O78:AF78"/>
    <mergeCell ref="O79:AF79"/>
    <mergeCell ref="O80:AF80"/>
    <mergeCell ref="J77:L77"/>
    <mergeCell ref="M77:N77"/>
    <mergeCell ref="AD14:AJ14"/>
    <mergeCell ref="AR12:AX12"/>
    <mergeCell ref="I13:O13"/>
    <mergeCell ref="O75:AF75"/>
    <mergeCell ref="C75:N75"/>
    <mergeCell ref="X102:Z102"/>
    <mergeCell ref="AJ102:AL102"/>
    <mergeCell ref="C78:D78"/>
    <mergeCell ref="E78:G78"/>
    <mergeCell ref="H78:I78"/>
    <mergeCell ref="A83:AX83"/>
    <mergeCell ref="A84:AX84"/>
    <mergeCell ref="A85:AX85"/>
    <mergeCell ref="A86:E86"/>
    <mergeCell ref="F86:AX86"/>
    <mergeCell ref="A87:AX87"/>
    <mergeCell ref="A81:B82"/>
    <mergeCell ref="C81:F81"/>
    <mergeCell ref="G81:AX81"/>
    <mergeCell ref="C82:F82"/>
    <mergeCell ref="G82:AX82"/>
    <mergeCell ref="A93:D93"/>
    <mergeCell ref="AT102:AU102"/>
    <mergeCell ref="AV102:AW102"/>
    <mergeCell ref="G7:X7"/>
    <mergeCell ref="Y7:AD7"/>
    <mergeCell ref="AE7:AX7"/>
    <mergeCell ref="G50:V51"/>
    <mergeCell ref="U54:AX5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P13:V13"/>
    <mergeCell ref="W13:AC13"/>
    <mergeCell ref="AD13:AJ13"/>
    <mergeCell ref="AK13:AQ13"/>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AD22:AX22"/>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Y27:AA27"/>
    <mergeCell ref="AB27:AD27"/>
    <mergeCell ref="AE27:AH27"/>
    <mergeCell ref="AI27:AL27"/>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G27:O28"/>
    <mergeCell ref="P27:X2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U34:AX34"/>
    <mergeCell ref="Y35:AA35"/>
    <mergeCell ref="AB35:AD35"/>
    <mergeCell ref="AE35:AH35"/>
    <mergeCell ref="AI36:AL36"/>
    <mergeCell ref="AM36:AP36"/>
    <mergeCell ref="AQ36:AT36"/>
    <mergeCell ref="AU36:AX36"/>
    <mergeCell ref="A37:F38"/>
    <mergeCell ref="G37:AX38"/>
    <mergeCell ref="AU35:AX35"/>
    <mergeCell ref="G34:O36"/>
    <mergeCell ref="P34:X36"/>
    <mergeCell ref="Y34:AA34"/>
    <mergeCell ref="AB34:AD34"/>
    <mergeCell ref="AE34:AH34"/>
    <mergeCell ref="AI34:AL34"/>
    <mergeCell ref="Y36:AA36"/>
    <mergeCell ref="AB36:AD36"/>
    <mergeCell ref="AE36:AH36"/>
    <mergeCell ref="U53:AX53"/>
    <mergeCell ref="G54:T54"/>
    <mergeCell ref="A55:AX55"/>
    <mergeCell ref="C56:AC56"/>
    <mergeCell ref="AD56:AF56"/>
    <mergeCell ref="AG56:AX56"/>
    <mergeCell ref="W50:AA50"/>
    <mergeCell ref="AB50:AX50"/>
    <mergeCell ref="W51:AA51"/>
    <mergeCell ref="AB51:AX51"/>
    <mergeCell ref="C52:D54"/>
    <mergeCell ref="E52:F54"/>
    <mergeCell ref="G52:I52"/>
    <mergeCell ref="J52:T52"/>
    <mergeCell ref="U52:AX52"/>
    <mergeCell ref="G53:T53"/>
    <mergeCell ref="A49:B54"/>
    <mergeCell ref="C49:D51"/>
    <mergeCell ref="E49:F49"/>
    <mergeCell ref="G49:AX49"/>
    <mergeCell ref="E50:F51"/>
    <mergeCell ref="E61:AC61"/>
    <mergeCell ref="AD61:AF61"/>
    <mergeCell ref="E62:AC62"/>
    <mergeCell ref="AD62:AF62"/>
    <mergeCell ref="C63:AC63"/>
    <mergeCell ref="C68:AC68"/>
    <mergeCell ref="AD68:AF68"/>
    <mergeCell ref="AG68:AX68"/>
    <mergeCell ref="C69:AC69"/>
    <mergeCell ref="AD69:AF69"/>
    <mergeCell ref="AG69:AX69"/>
    <mergeCell ref="C66:AC66"/>
    <mergeCell ref="AD66:AF66"/>
    <mergeCell ref="AG66:AX66"/>
    <mergeCell ref="C67:AC67"/>
    <mergeCell ref="AD67:AF67"/>
    <mergeCell ref="AG67:AX67"/>
    <mergeCell ref="AD63:AF63"/>
    <mergeCell ref="AG63:AX63"/>
    <mergeCell ref="A57:B59"/>
    <mergeCell ref="C57:AC57"/>
    <mergeCell ref="AD57:AF57"/>
    <mergeCell ref="AG57:AX57"/>
    <mergeCell ref="C58:AC58"/>
    <mergeCell ref="AD58:AF58"/>
    <mergeCell ref="AG58:AX58"/>
    <mergeCell ref="C59:AC59"/>
    <mergeCell ref="AD59:AF59"/>
    <mergeCell ref="AG59:AX59"/>
    <mergeCell ref="C64:AC64"/>
    <mergeCell ref="AD64:AF64"/>
    <mergeCell ref="AG64:AX64"/>
    <mergeCell ref="C65:AC65"/>
    <mergeCell ref="AD65:AF65"/>
    <mergeCell ref="AG65:AX65"/>
    <mergeCell ref="AG73:AX73"/>
    <mergeCell ref="A70:B73"/>
    <mergeCell ref="C70:AC70"/>
    <mergeCell ref="AD70:AF70"/>
    <mergeCell ref="AG70:AX70"/>
    <mergeCell ref="C71:AC71"/>
    <mergeCell ref="AD71:AF71"/>
    <mergeCell ref="AG71:AX71"/>
    <mergeCell ref="C72:AC72"/>
    <mergeCell ref="AD72:AF72"/>
    <mergeCell ref="AG72:AX72"/>
    <mergeCell ref="C73:AC73"/>
    <mergeCell ref="AD73:AF73"/>
    <mergeCell ref="A60:B69"/>
    <mergeCell ref="C60:AC60"/>
    <mergeCell ref="AD60:AF60"/>
    <mergeCell ref="AG60:AX62"/>
    <mergeCell ref="C61:D62"/>
    <mergeCell ref="A74:B80"/>
    <mergeCell ref="C74:AC74"/>
    <mergeCell ref="AD74:AF74"/>
    <mergeCell ref="AG74:AX80"/>
    <mergeCell ref="J78:L78"/>
    <mergeCell ref="M78:N78"/>
    <mergeCell ref="C79:D79"/>
    <mergeCell ref="E79:G79"/>
    <mergeCell ref="H79:I79"/>
    <mergeCell ref="J79:L79"/>
    <mergeCell ref="M79:N79"/>
    <mergeCell ref="C80:D80"/>
    <mergeCell ref="E80:G80"/>
    <mergeCell ref="H80:I80"/>
    <mergeCell ref="J80:L80"/>
    <mergeCell ref="C77:D77"/>
    <mergeCell ref="E77:G77"/>
    <mergeCell ref="H77:I77"/>
    <mergeCell ref="M80:N80"/>
    <mergeCell ref="C76:D76"/>
    <mergeCell ref="E76:G76"/>
    <mergeCell ref="H76:I76"/>
    <mergeCell ref="J76:L76"/>
    <mergeCell ref="M76:N76"/>
    <mergeCell ref="E93:P93"/>
    <mergeCell ref="Q93:AB93"/>
    <mergeCell ref="AC93:AN93"/>
    <mergeCell ref="AO93:AX93"/>
    <mergeCell ref="A94:D94"/>
    <mergeCell ref="E94:P94"/>
    <mergeCell ref="Q94:AB94"/>
    <mergeCell ref="AC94:AN94"/>
    <mergeCell ref="AO94:AX94"/>
    <mergeCell ref="A88:E88"/>
    <mergeCell ref="F88:AX88"/>
    <mergeCell ref="A89:AX89"/>
    <mergeCell ref="A90:AX90"/>
    <mergeCell ref="A91:AX91"/>
    <mergeCell ref="A92:D92"/>
    <mergeCell ref="E92:P92"/>
    <mergeCell ref="Q92:AB92"/>
    <mergeCell ref="AC92:AN92"/>
    <mergeCell ref="AO92:AX92"/>
    <mergeCell ref="A99:D99"/>
    <mergeCell ref="E99:P99"/>
    <mergeCell ref="Q99:AB99"/>
    <mergeCell ref="AC99:AN99"/>
    <mergeCell ref="AO99:AX99"/>
    <mergeCell ref="A100:D100"/>
    <mergeCell ref="A97:D97"/>
    <mergeCell ref="E97:P97"/>
    <mergeCell ref="Q97:AB97"/>
    <mergeCell ref="AC97:AN97"/>
    <mergeCell ref="AO97:AX97"/>
    <mergeCell ref="A98:D98"/>
    <mergeCell ref="E98:P98"/>
    <mergeCell ref="Q98:AB98"/>
    <mergeCell ref="AC98:AN98"/>
    <mergeCell ref="AO98:AX98"/>
    <mergeCell ref="AA100:AB100"/>
    <mergeCell ref="AC100:AE100"/>
    <mergeCell ref="AG100:AH100"/>
    <mergeCell ref="AJ100:AK100"/>
    <mergeCell ref="AM100:AN100"/>
    <mergeCell ref="AO100:AP100"/>
    <mergeCell ref="AR100:AS100"/>
    <mergeCell ref="AU100:AV100"/>
    <mergeCell ref="A95:D95"/>
    <mergeCell ref="E95:P95"/>
    <mergeCell ref="Q95:AB95"/>
    <mergeCell ref="AC95:AN95"/>
    <mergeCell ref="AO95:AX95"/>
    <mergeCell ref="A96:D96"/>
    <mergeCell ref="E96:P96"/>
    <mergeCell ref="Q96:AB96"/>
    <mergeCell ref="AC96:AN96"/>
    <mergeCell ref="AO96:AX96"/>
    <mergeCell ref="A124:F141"/>
    <mergeCell ref="G124:AB124"/>
    <mergeCell ref="AC124:AX124"/>
    <mergeCell ref="G125:K125"/>
    <mergeCell ref="L125:X125"/>
    <mergeCell ref="AA102:AB10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Y125:AB125"/>
    <mergeCell ref="AC125:AG125"/>
    <mergeCell ref="AH125:AT125"/>
    <mergeCell ref="G130:AB130"/>
    <mergeCell ref="AC130:AX130"/>
    <mergeCell ref="AM101:AN101"/>
    <mergeCell ref="AO101:AP101"/>
    <mergeCell ref="AR101:AS101"/>
    <mergeCell ref="AU101:AV101"/>
    <mergeCell ref="A102:D102"/>
    <mergeCell ref="O102:P102"/>
    <mergeCell ref="U101:V101"/>
    <mergeCell ref="X101:Y101"/>
    <mergeCell ref="AA101:AB101"/>
    <mergeCell ref="AC101:AE101"/>
    <mergeCell ref="AG101:AH101"/>
    <mergeCell ref="AJ101:AK101"/>
    <mergeCell ref="A101:D101"/>
    <mergeCell ref="E101:G101"/>
    <mergeCell ref="I101:J101"/>
    <mergeCell ref="L101:M101"/>
    <mergeCell ref="O101:P101"/>
    <mergeCell ref="Q101:S101"/>
    <mergeCell ref="L102:N102"/>
    <mergeCell ref="AM102:AN102"/>
    <mergeCell ref="AO102:AP102"/>
    <mergeCell ref="A103:F123"/>
    <mergeCell ref="G129:K129"/>
    <mergeCell ref="L129:X129"/>
    <mergeCell ref="Y129:AB129"/>
    <mergeCell ref="AC129:AG129"/>
    <mergeCell ref="AH129:AT129"/>
    <mergeCell ref="AU129:AX129"/>
    <mergeCell ref="AU125:AX125"/>
    <mergeCell ref="G126:K126"/>
    <mergeCell ref="L126:X126"/>
    <mergeCell ref="Y126:AB126"/>
    <mergeCell ref="AC126:AG126"/>
    <mergeCell ref="AH126:AT126"/>
    <mergeCell ref="AU126:AX126"/>
    <mergeCell ref="AH134:AT134"/>
    <mergeCell ref="AU134:AX134"/>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L149:AO149"/>
    <mergeCell ref="AP149:AX149"/>
    <mergeCell ref="A150:B150"/>
    <mergeCell ref="C150:I150"/>
    <mergeCell ref="J150:O150"/>
    <mergeCell ref="P150:X150"/>
    <mergeCell ref="Y150:AB150"/>
    <mergeCell ref="AC150:AG150"/>
    <mergeCell ref="AH150:AK150"/>
    <mergeCell ref="AL150:AO150"/>
    <mergeCell ref="A149:B149"/>
    <mergeCell ref="C149:I149"/>
    <mergeCell ref="J149:O149"/>
    <mergeCell ref="P149:X149"/>
    <mergeCell ref="Y149:AB149"/>
    <mergeCell ref="AC149:AG149"/>
    <mergeCell ref="AH149:AK149"/>
    <mergeCell ref="AP150:AX150"/>
    <mergeCell ref="AL154:AO154"/>
    <mergeCell ref="AP154:AX154"/>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157:B157"/>
    <mergeCell ref="C157:I157"/>
    <mergeCell ref="J157:O157"/>
    <mergeCell ref="P157:X157"/>
    <mergeCell ref="Y157:AB157"/>
    <mergeCell ref="AC157:AG157"/>
    <mergeCell ref="AH157:AK157"/>
    <mergeCell ref="AL157:AO157"/>
    <mergeCell ref="AP157:AX157"/>
    <mergeCell ref="AH158:AK158"/>
    <mergeCell ref="AL158:AO158"/>
    <mergeCell ref="AP158:AX158"/>
    <mergeCell ref="A158:B158"/>
    <mergeCell ref="C158:I158"/>
    <mergeCell ref="J158:O158"/>
    <mergeCell ref="P158:X158"/>
    <mergeCell ref="Y158:AB158"/>
    <mergeCell ref="AC158:AG158"/>
    <mergeCell ref="AP161:AX161"/>
    <mergeCell ref="A162:B162"/>
    <mergeCell ref="C162:I162"/>
    <mergeCell ref="J162:O162"/>
    <mergeCell ref="P162:X162"/>
    <mergeCell ref="Y162:AB162"/>
    <mergeCell ref="AC162:AG162"/>
    <mergeCell ref="AH162:AK162"/>
    <mergeCell ref="AL162:AO162"/>
    <mergeCell ref="AP162:AX162"/>
    <mergeCell ref="A161:B161"/>
    <mergeCell ref="C161:I161"/>
    <mergeCell ref="J161:O161"/>
    <mergeCell ref="P161:X161"/>
    <mergeCell ref="Y161:AB161"/>
    <mergeCell ref="AC161:AG161"/>
    <mergeCell ref="AH161:AK161"/>
    <mergeCell ref="AL161:AO161"/>
    <mergeCell ref="B39:F43"/>
    <mergeCell ref="G39:AA40"/>
    <mergeCell ref="AB39:AX40"/>
    <mergeCell ref="G41:AA43"/>
    <mergeCell ref="AB41:AX43"/>
    <mergeCell ref="A39:A48"/>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E102:F102"/>
    <mergeCell ref="G102:I102"/>
    <mergeCell ref="J102:K102"/>
    <mergeCell ref="Q102:R102"/>
    <mergeCell ref="S102:U102"/>
    <mergeCell ref="V102:W102"/>
    <mergeCell ref="AC102:AD102"/>
    <mergeCell ref="AE102:AG102"/>
    <mergeCell ref="AH102:AI102"/>
    <mergeCell ref="AQ102:AS102"/>
    <mergeCell ref="E100:G100"/>
    <mergeCell ref="I100:J100"/>
    <mergeCell ref="L100:M100"/>
    <mergeCell ref="O100:P100"/>
    <mergeCell ref="Q100:S100"/>
    <mergeCell ref="U100:V100"/>
    <mergeCell ref="X100:Y100"/>
  </mergeCells>
  <phoneticPr fontId="5"/>
  <conditionalFormatting sqref="P14:AQ14">
    <cfRule type="expression" dxfId="141" priority="969">
      <formula>IF(RIGHT(TEXT(P14,"0.#"),1)=".",FALSE,TRUE)</formula>
    </cfRule>
    <cfRule type="expression" dxfId="140" priority="970">
      <formula>IF(RIGHT(TEXT(P14,"0.#"),1)=".",TRUE,FALSE)</formula>
    </cfRule>
  </conditionalFormatting>
  <conditionalFormatting sqref="P18:AX18">
    <cfRule type="expression" dxfId="139" priority="967">
      <formula>IF(RIGHT(TEXT(P18,"0.#"),1)=".",FALSE,TRUE)</formula>
    </cfRule>
    <cfRule type="expression" dxfId="138" priority="968">
      <formula>IF(RIGHT(TEXT(P18,"0.#"),1)=".",TRUE,FALSE)</formula>
    </cfRule>
  </conditionalFormatting>
  <conditionalFormatting sqref="Y127">
    <cfRule type="expression" dxfId="137" priority="965">
      <formula>IF(RIGHT(TEXT(Y127,"0.#"),1)=".",FALSE,TRUE)</formula>
    </cfRule>
    <cfRule type="expression" dxfId="136" priority="966">
      <formula>IF(RIGHT(TEXT(Y127,"0.#"),1)=".",TRUE,FALSE)</formula>
    </cfRule>
  </conditionalFormatting>
  <conditionalFormatting sqref="Y129">
    <cfRule type="expression" dxfId="135" priority="963">
      <formula>IF(RIGHT(TEXT(Y129,"0.#"),1)=".",FALSE,TRUE)</formula>
    </cfRule>
    <cfRule type="expression" dxfId="134" priority="964">
      <formula>IF(RIGHT(TEXT(Y129,"0.#"),1)=".",TRUE,FALSE)</formula>
    </cfRule>
  </conditionalFormatting>
  <conditionalFormatting sqref="Y140 Y138 Y134 Y132">
    <cfRule type="expression" dxfId="133" priority="943">
      <formula>IF(RIGHT(TEXT(Y132,"0.#"),1)=".",FALSE,TRUE)</formula>
    </cfRule>
    <cfRule type="expression" dxfId="132" priority="944">
      <formula>IF(RIGHT(TEXT(Y132,"0.#"),1)=".",TRUE,FALSE)</formula>
    </cfRule>
  </conditionalFormatting>
  <conditionalFormatting sqref="P16:AQ17 P15:AX15 P13:AX13">
    <cfRule type="expression" dxfId="131" priority="961">
      <formula>IF(RIGHT(TEXT(P13,"0.#"),1)=".",FALSE,TRUE)</formula>
    </cfRule>
    <cfRule type="expression" dxfId="130" priority="962">
      <formula>IF(RIGHT(TEXT(P13,"0.#"),1)=".",TRUE,FALSE)</formula>
    </cfRule>
  </conditionalFormatting>
  <conditionalFormatting sqref="P19:AJ19">
    <cfRule type="expression" dxfId="129" priority="959">
      <formula>IF(RIGHT(TEXT(P19,"0.#"),1)=".",FALSE,TRUE)</formula>
    </cfRule>
    <cfRule type="expression" dxfId="128" priority="960">
      <formula>IF(RIGHT(TEXT(P19,"0.#"),1)=".",TRUE,FALSE)</formula>
    </cfRule>
  </conditionalFormatting>
  <conditionalFormatting sqref="AE27 AQ27">
    <cfRule type="expression" dxfId="127" priority="957">
      <formula>IF(RIGHT(TEXT(AE27,"0.#"),1)=".",FALSE,TRUE)</formula>
    </cfRule>
    <cfRule type="expression" dxfId="126" priority="958">
      <formula>IF(RIGHT(TEXT(AE27,"0.#"),1)=".",TRUE,FALSE)</formula>
    </cfRule>
  </conditionalFormatting>
  <conditionalFormatting sqref="Y128 Y126">
    <cfRule type="expression" dxfId="125" priority="955">
      <formula>IF(RIGHT(TEXT(Y126,"0.#"),1)=".",FALSE,TRUE)</formula>
    </cfRule>
    <cfRule type="expression" dxfId="124" priority="956">
      <formula>IF(RIGHT(TEXT(Y126,"0.#"),1)=".",TRUE,FALSE)</formula>
    </cfRule>
  </conditionalFormatting>
  <conditionalFormatting sqref="AU127">
    <cfRule type="expression" dxfId="123" priority="953">
      <formula>IF(RIGHT(TEXT(AU127,"0.#"),1)=".",FALSE,TRUE)</formula>
    </cfRule>
    <cfRule type="expression" dxfId="122" priority="954">
      <formula>IF(RIGHT(TEXT(AU127,"0.#"),1)=".",TRUE,FALSE)</formula>
    </cfRule>
  </conditionalFormatting>
  <conditionalFormatting sqref="AU129">
    <cfRule type="expression" dxfId="121" priority="951">
      <formula>IF(RIGHT(TEXT(AU129,"0.#"),1)=".",FALSE,TRUE)</formula>
    </cfRule>
    <cfRule type="expression" dxfId="120" priority="952">
      <formula>IF(RIGHT(TEXT(AU129,"0.#"),1)=".",TRUE,FALSE)</formula>
    </cfRule>
  </conditionalFormatting>
  <conditionalFormatting sqref="AU128 AU126">
    <cfRule type="expression" dxfId="119" priority="949">
      <formula>IF(RIGHT(TEXT(AU126,"0.#"),1)=".",FALSE,TRUE)</formula>
    </cfRule>
    <cfRule type="expression" dxfId="118" priority="950">
      <formula>IF(RIGHT(TEXT(AU126,"0.#"),1)=".",TRUE,FALSE)</formula>
    </cfRule>
  </conditionalFormatting>
  <conditionalFormatting sqref="Y139 Y133">
    <cfRule type="expression" dxfId="117" priority="947">
      <formula>IF(RIGHT(TEXT(Y133,"0.#"),1)=".",FALSE,TRUE)</formula>
    </cfRule>
    <cfRule type="expression" dxfId="116" priority="948">
      <formula>IF(RIGHT(TEXT(Y133,"0.#"),1)=".",TRUE,FALSE)</formula>
    </cfRule>
  </conditionalFormatting>
  <conditionalFormatting sqref="Y141 Y135">
    <cfRule type="expression" dxfId="115" priority="945">
      <formula>IF(RIGHT(TEXT(Y135,"0.#"),1)=".",FALSE,TRUE)</formula>
    </cfRule>
    <cfRule type="expression" dxfId="114" priority="946">
      <formula>IF(RIGHT(TEXT(Y135,"0.#"),1)=".",TRUE,FALSE)</formula>
    </cfRule>
  </conditionalFormatting>
  <conditionalFormatting sqref="AU139 AU133">
    <cfRule type="expression" dxfId="113" priority="941">
      <formula>IF(RIGHT(TEXT(AU133,"0.#"),1)=".",FALSE,TRUE)</formula>
    </cfRule>
    <cfRule type="expression" dxfId="112" priority="942">
      <formula>IF(RIGHT(TEXT(AU133,"0.#"),1)=".",TRUE,FALSE)</formula>
    </cfRule>
  </conditionalFormatting>
  <conditionalFormatting sqref="AU141 AU135">
    <cfRule type="expression" dxfId="111" priority="939">
      <formula>IF(RIGHT(TEXT(AU135,"0.#"),1)=".",FALSE,TRUE)</formula>
    </cfRule>
    <cfRule type="expression" dxfId="110" priority="940">
      <formula>IF(RIGHT(TEXT(AU135,"0.#"),1)=".",TRUE,FALSE)</formula>
    </cfRule>
  </conditionalFormatting>
  <conditionalFormatting sqref="AU140 AU138 AU134 AU132">
    <cfRule type="expression" dxfId="109" priority="937">
      <formula>IF(RIGHT(TEXT(AU132,"0.#"),1)=".",FALSE,TRUE)</formula>
    </cfRule>
    <cfRule type="expression" dxfId="108" priority="938">
      <formula>IF(RIGHT(TEXT(AU132,"0.#"),1)=".",TRUE,FALSE)</formula>
    </cfRule>
  </conditionalFormatting>
  <conditionalFormatting sqref="AI27">
    <cfRule type="expression" dxfId="107" priority="935">
      <formula>IF(RIGHT(TEXT(AI27,"0.#"),1)=".",FALSE,TRUE)</formula>
    </cfRule>
    <cfRule type="expression" dxfId="106" priority="936">
      <formula>IF(RIGHT(TEXT(AI27,"0.#"),1)=".",TRUE,FALSE)</formula>
    </cfRule>
  </conditionalFormatting>
  <conditionalFormatting sqref="AM27">
    <cfRule type="expression" dxfId="105" priority="933">
      <formula>IF(RIGHT(TEXT(AM27,"0.#"),1)=".",FALSE,TRUE)</formula>
    </cfRule>
    <cfRule type="expression" dxfId="104" priority="934">
      <formula>IF(RIGHT(TEXT(AM27,"0.#"),1)=".",TRUE,FALSE)</formula>
    </cfRule>
  </conditionalFormatting>
  <conditionalFormatting sqref="AE28">
    <cfRule type="expression" dxfId="103" priority="931">
      <formula>IF(RIGHT(TEXT(AE28,"0.#"),1)=".",FALSE,TRUE)</formula>
    </cfRule>
    <cfRule type="expression" dxfId="102" priority="932">
      <formula>IF(RIGHT(TEXT(AE28,"0.#"),1)=".",TRUE,FALSE)</formula>
    </cfRule>
  </conditionalFormatting>
  <conditionalFormatting sqref="AI28">
    <cfRule type="expression" dxfId="101" priority="929">
      <formula>IF(RIGHT(TEXT(AI28,"0.#"),1)=".",FALSE,TRUE)</formula>
    </cfRule>
    <cfRule type="expression" dxfId="100" priority="930">
      <formula>IF(RIGHT(TEXT(AI28,"0.#"),1)=".",TRUE,FALSE)</formula>
    </cfRule>
  </conditionalFormatting>
  <conditionalFormatting sqref="AM28">
    <cfRule type="expression" dxfId="99" priority="927">
      <formula>IF(RIGHT(TEXT(AM28,"0.#"),1)=".",FALSE,TRUE)</formula>
    </cfRule>
    <cfRule type="expression" dxfId="98" priority="928">
      <formula>IF(RIGHT(TEXT(AM28,"0.#"),1)=".",TRUE,FALSE)</formula>
    </cfRule>
  </conditionalFormatting>
  <conditionalFormatting sqref="AQ28">
    <cfRule type="expression" dxfId="97" priority="925">
      <formula>IF(RIGHT(TEXT(AQ28,"0.#"),1)=".",FALSE,TRUE)</formula>
    </cfRule>
    <cfRule type="expression" dxfId="96" priority="926">
      <formula>IF(RIGHT(TEXT(AQ28,"0.#"),1)=".",TRUE,FALSE)</formula>
    </cfRule>
  </conditionalFormatting>
  <conditionalFormatting sqref="AL146:AO146">
    <cfRule type="expression" dxfId="95" priority="887">
      <formula>IF(AND(AL146&gt;=0, RIGHT(TEXT(AL146,"0.#"),1)&lt;&gt;"."),TRUE,FALSE)</formula>
    </cfRule>
    <cfRule type="expression" dxfId="94" priority="888">
      <formula>IF(AND(AL146&gt;=0, RIGHT(TEXT(AL146,"0.#"),1)="."),TRUE,FALSE)</formula>
    </cfRule>
    <cfRule type="expression" dxfId="93" priority="889">
      <formula>IF(AND(AL146&lt;0, RIGHT(TEXT(AL146,"0.#"),1)&lt;&gt;"."),TRUE,FALSE)</formula>
    </cfRule>
    <cfRule type="expression" dxfId="92" priority="890">
      <formula>IF(AND(AL146&lt;0, RIGHT(TEXT(AL146,"0.#"),1)="."),TRUE,FALSE)</formula>
    </cfRule>
  </conditionalFormatting>
  <conditionalFormatting sqref="Y146">
    <cfRule type="expression" dxfId="91" priority="885">
      <formula>IF(RIGHT(TEXT(Y146,"0.#"),1)=".",FALSE,TRUE)</formula>
    </cfRule>
    <cfRule type="expression" dxfId="90" priority="886">
      <formula>IF(RIGHT(TEXT(Y146,"0.#"),1)=".",TRUE,FALSE)</formula>
    </cfRule>
  </conditionalFormatting>
  <conditionalFormatting sqref="W23">
    <cfRule type="expression" dxfId="89" priority="883">
      <formula>IF(RIGHT(TEXT(W23,"0.#"),1)=".",FALSE,TRUE)</formula>
    </cfRule>
    <cfRule type="expression" dxfId="88" priority="884">
      <formula>IF(RIGHT(TEXT(W23,"0.#"),1)=".",TRUE,FALSE)</formula>
    </cfRule>
  </conditionalFormatting>
  <conditionalFormatting sqref="P23">
    <cfRule type="expression" dxfId="87" priority="877">
      <formula>IF(RIGHT(TEXT(P23,"0.#"),1)=".",FALSE,TRUE)</formula>
    </cfRule>
    <cfRule type="expression" dxfId="86" priority="878">
      <formula>IF(RIGHT(TEXT(P23,"0.#"),1)=".",TRUE,FALSE)</formula>
    </cfRule>
  </conditionalFormatting>
  <conditionalFormatting sqref="AU28">
    <cfRule type="expression" dxfId="85" priority="741">
      <formula>IF(RIGHT(TEXT(AU28,"0.#"),1)=".",FALSE,TRUE)</formula>
    </cfRule>
    <cfRule type="expression" dxfId="84" priority="742">
      <formula>IF(RIGHT(TEXT(AU28,"0.#"),1)=".",TRUE,FALSE)</formula>
    </cfRule>
  </conditionalFormatting>
  <conditionalFormatting sqref="AU27">
    <cfRule type="expression" dxfId="83" priority="743">
      <formula>IF(RIGHT(TEXT(AU27,"0.#"),1)=".",FALSE,TRUE)</formula>
    </cfRule>
    <cfRule type="expression" dxfId="82" priority="744">
      <formula>IF(RIGHT(TEXT(AU27,"0.#"),1)=".",TRUE,FALSE)</formula>
    </cfRule>
  </conditionalFormatting>
  <conditionalFormatting sqref="P24:AC24">
    <cfRule type="expression" dxfId="81" priority="739">
      <formula>IF(RIGHT(TEXT(P24,"0.#"),1)=".",FALSE,TRUE)</formula>
    </cfRule>
    <cfRule type="expression" dxfId="80" priority="740">
      <formula>IF(RIGHT(TEXT(P24,"0.#"),1)=".",TRUE,FALSE)</formula>
    </cfRule>
  </conditionalFormatting>
  <conditionalFormatting sqref="AM36">
    <cfRule type="expression" dxfId="79" priority="721">
      <formula>IF(RIGHT(TEXT(AM36,"0.#"),1)=".",FALSE,TRUE)</formula>
    </cfRule>
    <cfRule type="expression" dxfId="78" priority="722">
      <formula>IF(RIGHT(TEXT(AM36,"0.#"),1)=".",TRUE,FALSE)</formula>
    </cfRule>
  </conditionalFormatting>
  <conditionalFormatting sqref="AM35">
    <cfRule type="expression" dxfId="77" priority="723">
      <formula>IF(RIGHT(TEXT(AM35,"0.#"),1)=".",FALSE,TRUE)</formula>
    </cfRule>
    <cfRule type="expression" dxfId="76" priority="724">
      <formula>IF(RIGHT(TEXT(AM35,"0.#"),1)=".",TRUE,FALSE)</formula>
    </cfRule>
  </conditionalFormatting>
  <conditionalFormatting sqref="AE34">
    <cfRule type="expression" dxfId="75" priority="737">
      <formula>IF(RIGHT(TEXT(AE34,"0.#"),1)=".",FALSE,TRUE)</formula>
    </cfRule>
    <cfRule type="expression" dxfId="74" priority="738">
      <formula>IF(RIGHT(TEXT(AE34,"0.#"),1)=".",TRUE,FALSE)</formula>
    </cfRule>
  </conditionalFormatting>
  <conditionalFormatting sqref="AQ34:AQ36">
    <cfRule type="expression" dxfId="73" priority="719">
      <formula>IF(RIGHT(TEXT(AQ34,"0.#"),1)=".",FALSE,TRUE)</formula>
    </cfRule>
    <cfRule type="expression" dxfId="72" priority="720">
      <formula>IF(RIGHT(TEXT(AQ34,"0.#"),1)=".",TRUE,FALSE)</formula>
    </cfRule>
  </conditionalFormatting>
  <conditionalFormatting sqref="AU34:AU36">
    <cfRule type="expression" dxfId="71" priority="717">
      <formula>IF(RIGHT(TEXT(AU34,"0.#"),1)=".",FALSE,TRUE)</formula>
    </cfRule>
    <cfRule type="expression" dxfId="70" priority="718">
      <formula>IF(RIGHT(TEXT(AU34,"0.#"),1)=".",TRUE,FALSE)</formula>
    </cfRule>
  </conditionalFormatting>
  <conditionalFormatting sqref="AI36">
    <cfRule type="expression" dxfId="69" priority="731">
      <formula>IF(RIGHT(TEXT(AI36,"0.#"),1)=".",FALSE,TRUE)</formula>
    </cfRule>
    <cfRule type="expression" dxfId="68" priority="732">
      <formula>IF(RIGHT(TEXT(AI36,"0.#"),1)=".",TRUE,FALSE)</formula>
    </cfRule>
  </conditionalFormatting>
  <conditionalFormatting sqref="AE35">
    <cfRule type="expression" dxfId="67" priority="735">
      <formula>IF(RIGHT(TEXT(AE35,"0.#"),1)=".",FALSE,TRUE)</formula>
    </cfRule>
    <cfRule type="expression" dxfId="66" priority="736">
      <formula>IF(RIGHT(TEXT(AE35,"0.#"),1)=".",TRUE,FALSE)</formula>
    </cfRule>
  </conditionalFormatting>
  <conditionalFormatting sqref="AE36">
    <cfRule type="expression" dxfId="65" priority="733">
      <formula>IF(RIGHT(TEXT(AE36,"0.#"),1)=".",FALSE,TRUE)</formula>
    </cfRule>
    <cfRule type="expression" dxfId="64" priority="734">
      <formula>IF(RIGHT(TEXT(AE36,"0.#"),1)=".",TRUE,FALSE)</formula>
    </cfRule>
  </conditionalFormatting>
  <conditionalFormatting sqref="AM34">
    <cfRule type="expression" dxfId="63" priority="725">
      <formula>IF(RIGHT(TEXT(AM34,"0.#"),1)=".",FALSE,TRUE)</formula>
    </cfRule>
    <cfRule type="expression" dxfId="62" priority="726">
      <formula>IF(RIGHT(TEXT(AM34,"0.#"),1)=".",TRUE,FALSE)</formula>
    </cfRule>
  </conditionalFormatting>
  <conditionalFormatting sqref="AI34">
    <cfRule type="expression" dxfId="61" priority="727">
      <formula>IF(RIGHT(TEXT(AI34,"0.#"),1)=".",FALSE,TRUE)</formula>
    </cfRule>
    <cfRule type="expression" dxfId="60" priority="728">
      <formula>IF(RIGHT(TEXT(AI34,"0.#"),1)=".",TRUE,FALSE)</formula>
    </cfRule>
  </conditionalFormatting>
  <conditionalFormatting sqref="AI35">
    <cfRule type="expression" dxfId="59" priority="729">
      <formula>IF(RIGHT(TEXT(AI35,"0.#"),1)=".",FALSE,TRUE)</formula>
    </cfRule>
    <cfRule type="expression" dxfId="58" priority="730">
      <formula>IF(RIGHT(TEXT(AI35,"0.#"),1)=".",TRUE,FALSE)</formula>
    </cfRule>
  </conditionalFormatting>
  <conditionalFormatting sqref="AM30">
    <cfRule type="expression" dxfId="57" priority="605">
      <formula>IF(RIGHT(TEXT(AM30,"0.#"),1)=".",FALSE,TRUE)</formula>
    </cfRule>
    <cfRule type="expression" dxfId="56" priority="606">
      <formula>IF(RIGHT(TEXT(AM30,"0.#"),1)=".",TRUE,FALSE)</formula>
    </cfRule>
  </conditionalFormatting>
  <conditionalFormatting sqref="AE31 AM31">
    <cfRule type="expression" dxfId="55" priority="603">
      <formula>IF(RIGHT(TEXT(AE31,"0.#"),1)=".",FALSE,TRUE)</formula>
    </cfRule>
    <cfRule type="expression" dxfId="54" priority="604">
      <formula>IF(RIGHT(TEXT(AE31,"0.#"),1)=".",TRUE,FALSE)</formula>
    </cfRule>
  </conditionalFormatting>
  <conditionalFormatting sqref="AI31">
    <cfRule type="expression" dxfId="53" priority="601">
      <formula>IF(RIGHT(TEXT(AI31,"0.#"),1)=".",FALSE,TRUE)</formula>
    </cfRule>
    <cfRule type="expression" dxfId="52" priority="602">
      <formula>IF(RIGHT(TEXT(AI31,"0.#"),1)=".",TRUE,FALSE)</formula>
    </cfRule>
  </conditionalFormatting>
  <conditionalFormatting sqref="AQ31">
    <cfRule type="expression" dxfId="51" priority="599">
      <formula>IF(RIGHT(TEXT(AQ31,"0.#"),1)=".",FALSE,TRUE)</formula>
    </cfRule>
    <cfRule type="expression" dxfId="50" priority="600">
      <formula>IF(RIGHT(TEXT(AQ31,"0.#"),1)=".",TRUE,FALSE)</formula>
    </cfRule>
  </conditionalFormatting>
  <conditionalFormatting sqref="AE30 AQ30">
    <cfRule type="expression" dxfId="49" priority="609">
      <formula>IF(RIGHT(TEXT(AE30,"0.#"),1)=".",FALSE,TRUE)</formula>
    </cfRule>
    <cfRule type="expression" dxfId="48" priority="610">
      <formula>IF(RIGHT(TEXT(AE30,"0.#"),1)=".",TRUE,FALSE)</formula>
    </cfRule>
  </conditionalFormatting>
  <conditionalFormatting sqref="AI30">
    <cfRule type="expression" dxfId="47" priority="607">
      <formula>IF(RIGHT(TEXT(AI30,"0.#"),1)=".",FALSE,TRUE)</formula>
    </cfRule>
    <cfRule type="expression" dxfId="46" priority="608">
      <formula>IF(RIGHT(TEXT(AI30,"0.#"),1)=".",TRUE,FALSE)</formula>
    </cfRule>
  </conditionalFormatting>
  <conditionalFormatting sqref="AE46">
    <cfRule type="expression" dxfId="45" priority="85">
      <formula>IF(RIGHT(TEXT(AE46,"0.#"),1)=".",FALSE,TRUE)</formula>
    </cfRule>
    <cfRule type="expression" dxfId="44" priority="86">
      <formula>IF(RIGHT(TEXT(AE46,"0.#"),1)=".",TRUE,FALSE)</formula>
    </cfRule>
  </conditionalFormatting>
  <conditionalFormatting sqref="AE47">
    <cfRule type="expression" dxfId="43" priority="83">
      <formula>IF(RIGHT(TEXT(AE47,"0.#"),1)=".",FALSE,TRUE)</formula>
    </cfRule>
    <cfRule type="expression" dxfId="42" priority="84">
      <formula>IF(RIGHT(TEXT(AE47,"0.#"),1)=".",TRUE,FALSE)</formula>
    </cfRule>
  </conditionalFormatting>
  <conditionalFormatting sqref="AM46">
    <cfRule type="expression" dxfId="41" priority="73">
      <formula>IF(RIGHT(TEXT(AM46,"0.#"),1)=".",FALSE,TRUE)</formula>
    </cfRule>
    <cfRule type="expression" dxfId="40" priority="74">
      <formula>IF(RIGHT(TEXT(AM46,"0.#"),1)=".",TRUE,FALSE)</formula>
    </cfRule>
  </conditionalFormatting>
  <conditionalFormatting sqref="AE48">
    <cfRule type="expression" dxfId="39" priority="81">
      <formula>IF(RIGHT(TEXT(AE48,"0.#"),1)=".",FALSE,TRUE)</formula>
    </cfRule>
    <cfRule type="expression" dxfId="38" priority="82">
      <formula>IF(RIGHT(TEXT(AE48,"0.#"),1)=".",TRUE,FALSE)</formula>
    </cfRule>
  </conditionalFormatting>
  <conditionalFormatting sqref="AI48">
    <cfRule type="expression" dxfId="37" priority="79">
      <formula>IF(RIGHT(TEXT(AI48,"0.#"),1)=".",FALSE,TRUE)</formula>
    </cfRule>
    <cfRule type="expression" dxfId="36" priority="80">
      <formula>IF(RIGHT(TEXT(AI48,"0.#"),1)=".",TRUE,FALSE)</formula>
    </cfRule>
  </conditionalFormatting>
  <conditionalFormatting sqref="AI47">
    <cfRule type="expression" dxfId="35" priority="77">
      <formula>IF(RIGHT(TEXT(AI47,"0.#"),1)=".",FALSE,TRUE)</formula>
    </cfRule>
    <cfRule type="expression" dxfId="34" priority="78">
      <formula>IF(RIGHT(TEXT(AI47,"0.#"),1)=".",TRUE,FALSE)</formula>
    </cfRule>
  </conditionalFormatting>
  <conditionalFormatting sqref="AI46">
    <cfRule type="expression" dxfId="33" priority="75">
      <formula>IF(RIGHT(TEXT(AI46,"0.#"),1)=".",FALSE,TRUE)</formula>
    </cfRule>
    <cfRule type="expression" dxfId="32" priority="76">
      <formula>IF(RIGHT(TEXT(AI46,"0.#"),1)=".",TRUE,FALSE)</formula>
    </cfRule>
  </conditionalFormatting>
  <conditionalFormatting sqref="AM47">
    <cfRule type="expression" dxfId="31" priority="71">
      <formula>IF(RIGHT(TEXT(AM47,"0.#"),1)=".",FALSE,TRUE)</formula>
    </cfRule>
    <cfRule type="expression" dxfId="30" priority="72">
      <formula>IF(RIGHT(TEXT(AM47,"0.#"),1)=".",TRUE,FALSE)</formula>
    </cfRule>
  </conditionalFormatting>
  <conditionalFormatting sqref="AM48">
    <cfRule type="expression" dxfId="29" priority="69">
      <formula>IF(RIGHT(TEXT(AM48,"0.#"),1)=".",FALSE,TRUE)</formula>
    </cfRule>
    <cfRule type="expression" dxfId="28" priority="70">
      <formula>IF(RIGHT(TEXT(AM48,"0.#"),1)=".",TRUE,FALSE)</formula>
    </cfRule>
  </conditionalFormatting>
  <conditionalFormatting sqref="AQ46:AQ48">
    <cfRule type="expression" dxfId="27" priority="67">
      <formula>IF(RIGHT(TEXT(AQ46,"0.#"),1)=".",FALSE,TRUE)</formula>
    </cfRule>
    <cfRule type="expression" dxfId="26" priority="68">
      <formula>IF(RIGHT(TEXT(AQ46,"0.#"),1)=".",TRUE,FALSE)</formula>
    </cfRule>
  </conditionalFormatting>
  <conditionalFormatting sqref="AU46:AU48">
    <cfRule type="expression" dxfId="25" priority="65">
      <formula>IF(RIGHT(TEXT(AU46,"0.#"),1)=".",FALSE,TRUE)</formula>
    </cfRule>
    <cfRule type="expression" dxfId="24" priority="66">
      <formula>IF(RIGHT(TEXT(AU46,"0.#"),1)=".",TRUE,FALSE)</formula>
    </cfRule>
  </conditionalFormatting>
  <conditionalFormatting sqref="Y150">
    <cfRule type="expression" dxfId="23" priority="41">
      <formula>IF(RIGHT(TEXT(Y150,"0.#"),1)=".",FALSE,TRUE)</formula>
    </cfRule>
    <cfRule type="expression" dxfId="22" priority="42">
      <formula>IF(RIGHT(TEXT(Y150,"0.#"),1)=".",TRUE,FALSE)</formula>
    </cfRule>
  </conditionalFormatting>
  <conditionalFormatting sqref="AL150:AO150">
    <cfRule type="expression" dxfId="21" priority="37">
      <formula>IF(AND(AL150&gt;=0, RIGHT(TEXT(AL150,"0.#"),1)&lt;&gt;"."),TRUE,FALSE)</formula>
    </cfRule>
    <cfRule type="expression" dxfId="20" priority="38">
      <formula>IF(AND(AL150&gt;=0, RIGHT(TEXT(AL150,"0.#"),1)="."),TRUE,FALSE)</formula>
    </cfRule>
    <cfRule type="expression" dxfId="19" priority="39">
      <formula>IF(AND(AL150&lt;0, RIGHT(TEXT(AL150,"0.#"),1)&lt;&gt;"."),TRUE,FALSE)</formula>
    </cfRule>
    <cfRule type="expression" dxfId="18" priority="40">
      <formula>IF(AND(AL150&lt;0, RIGHT(TEXT(AL150,"0.#"),1)="."),TRUE,FALSE)</formula>
    </cfRule>
  </conditionalFormatting>
  <conditionalFormatting sqref="Y154">
    <cfRule type="expression" dxfId="17" priority="29">
      <formula>IF(RIGHT(TEXT(Y154,"0.#"),1)=".",FALSE,TRUE)</formula>
    </cfRule>
    <cfRule type="expression" dxfId="16" priority="30">
      <formula>IF(RIGHT(TEXT(Y154,"0.#"),1)=".",TRUE,FALSE)</formula>
    </cfRule>
  </conditionalFormatting>
  <conditionalFormatting sqref="AL154:AO154">
    <cfRule type="expression" dxfId="15" priority="25">
      <formula>IF(AND(AL154&gt;=0, RIGHT(TEXT(AL154,"0.#"),1)&lt;&gt;"."),TRUE,FALSE)</formula>
    </cfRule>
    <cfRule type="expression" dxfId="14" priority="26">
      <formula>IF(AND(AL154&gt;=0, RIGHT(TEXT(AL154,"0.#"),1)="."),TRUE,FALSE)</formula>
    </cfRule>
    <cfRule type="expression" dxfId="13" priority="27">
      <formula>IF(AND(AL154&lt;0, RIGHT(TEXT(AL154,"0.#"),1)&lt;&gt;"."),TRUE,FALSE)</formula>
    </cfRule>
    <cfRule type="expression" dxfId="12" priority="28">
      <formula>IF(AND(AL154&lt;0, RIGHT(TEXT(AL154,"0.#"),1)="."),TRUE,FALSE)</formula>
    </cfRule>
  </conditionalFormatting>
  <conditionalFormatting sqref="Y158">
    <cfRule type="expression" dxfId="11" priority="17">
      <formula>IF(RIGHT(TEXT(Y158,"0.#"),1)=".",FALSE,TRUE)</formula>
    </cfRule>
    <cfRule type="expression" dxfId="10" priority="18">
      <formula>IF(RIGHT(TEXT(Y158,"0.#"),1)=".",TRUE,FALSE)</formula>
    </cfRule>
  </conditionalFormatting>
  <conditionalFormatting sqref="AL158:AO158">
    <cfRule type="expression" dxfId="9" priority="13">
      <formula>IF(AND(AL158&gt;=0, RIGHT(TEXT(AL158,"0.#"),1)&lt;&gt;"."),TRUE,FALSE)</formula>
    </cfRule>
    <cfRule type="expression" dxfId="8" priority="14">
      <formula>IF(AND(AL158&gt;=0, RIGHT(TEXT(AL158,"0.#"),1)="."),TRUE,FALSE)</formula>
    </cfRule>
    <cfRule type="expression" dxfId="7" priority="15">
      <formula>IF(AND(AL158&lt;0, RIGHT(TEXT(AL158,"0.#"),1)&lt;&gt;"."),TRUE,FALSE)</formula>
    </cfRule>
    <cfRule type="expression" dxfId="6" priority="16">
      <formula>IF(AND(AL158&lt;0, RIGHT(TEXT(AL158,"0.#"),1)="."),TRUE,FALSE)</formula>
    </cfRule>
  </conditionalFormatting>
  <conditionalFormatting sqref="AL162:AO162">
    <cfRule type="expression" dxfId="5" priority="3">
      <formula>IF(AND(AL162&gt;=0, RIGHT(TEXT(AL162,"0.#"),1)&lt;&gt;"."),TRUE,FALSE)</formula>
    </cfRule>
    <cfRule type="expression" dxfId="4" priority="4">
      <formula>IF(AND(AL162&gt;=0, RIGHT(TEXT(AL162,"0.#"),1)="."),TRUE,FALSE)</formula>
    </cfRule>
    <cfRule type="expression" dxfId="3" priority="5">
      <formula>IF(AND(AL162&lt;0, RIGHT(TEXT(AL162,"0.#"),1)&lt;&gt;"."),TRUE,FALSE)</formula>
    </cfRule>
    <cfRule type="expression" dxfId="2" priority="6">
      <formula>IF(AND(AL162&lt;0, RIGHT(TEXT(AL162,"0.#"),1)="."),TRUE,FALSE)</formula>
    </cfRule>
  </conditionalFormatting>
  <conditionalFormatting sqref="Y162">
    <cfRule type="expression" dxfId="1" priority="1">
      <formula>IF(RIGHT(TEXT(Y162,"0.#"),1)=".",FALSE,TRUE)</formula>
    </cfRule>
    <cfRule type="expression" dxfId="0" priority="2">
      <formula>IF(RIGHT(TEXT(Y162,"0.#"),1)=".",TRUE,FALSE)</formula>
    </cfRule>
  </conditionalFormatting>
  <dataValidations count="16">
    <dataValidation type="whole" allowBlank="1" showInputMessage="1" showErrorMessage="1" sqref="O100:P101 AX100:AX102 AA100:AB101 AM100:AN101">
      <formula1>0</formula1>
      <formula2>99</formula2>
    </dataValidation>
    <dataValidation type="whole" allowBlank="1" showInputMessage="1" showErrorMessage="1" sqref="AJ100:AK101 X100:Y101 AJ102 L100:L102 M100:M101 X102 AU100:AV101 J76:J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custom" imeMode="disabled" allowBlank="1" showInputMessage="1" showErrorMessage="1" sqref="AH146:AK146 AH150:AK150 AH154:AK154 AH158:AK158 AH162:AK162">
      <formula1>OR(AND(MOD(IF(ISNUMBER(AH146), AH146, 0.5),1)=0, 0&lt;=AH146), AH146="-")</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S5:X5">
      <formula1>T終了年度</formula1>
    </dataValidation>
    <dataValidation type="list" allowBlank="1" showInputMessage="1" showErrorMessage="1" sqref="H76:I80">
      <formula1>T事業番号</formula1>
    </dataValidation>
    <dataValidation type="custom" imeMode="disabled" allowBlank="1" showInputMessage="1" showErrorMessage="1" sqref="AY23 AQ45:AR45 P13:AX13 AR15:AX15 P14:AQ18 AR18:AX18 P19:AJ19 Y126:AB128 AU126:AX128 Y132:AB134 AU132:AX134 Y138:AB140 AU138:AX140 Y146:AB146 AL146:AO146 Y150:AB150 AL150:AO150 Y154:AB154 AL154:AO154 Y158:AB158 AL158:AO158 Y162:AB162 AL162:AO162 AQ33:AR33 AU33:AX33 AE34:AX36 AE27:AX28 AE30:AX30 AU45:AX45 AE46:AX48 P23:AC24">
      <formula1>OR(ISNUMBER(P13), P13="-")</formula1>
    </dataValidation>
    <dataValidation type="list" allowBlank="1" showInputMessage="1" showErrorMessage="1" sqref="Q102:R102 AC102:AD102 AO102:AP102">
      <formula1>$U$42</formula1>
    </dataValidation>
    <dataValidation type="custom" allowBlank="1" showInputMessage="1" showErrorMessage="1" errorTitle="法人番号チェック" error="法人番号は13桁の数字で入力してください。" sqref="J162:O162 J158:O158 J154:O154 J150:O150 J146:O146">
      <formula1>OR(J146="-",AND(LEN(J146)=13,IFERROR(SEARCH("-",J146),"")="",IFERROR(SEARCH(".",J146),"")="",ISNUMBER(J146)))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49" man="1"/>
    <brk id="73" max="49" man="1"/>
    <brk id="102" max="49" man="1"/>
    <brk id="14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U101:V101 I101:J101 AG101:AH101 AR101:AS101</xm:sqref>
        </x14:dataValidation>
        <x14:dataValidation type="list" allowBlank="1" showInputMessage="1" showErrorMessage="1">
          <x14:formula1>
            <xm:f>入力規則等!$U$40:$U$42</xm:f>
          </x14:formula1>
          <xm:sqref>AG100:AH100 U100:V100 I100:J100 AR100:AS100</xm:sqref>
        </x14:dataValidation>
        <x14:dataValidation type="list" allowBlank="1" showInputMessage="1" showErrorMessage="1">
          <x14:formula1>
            <xm:f>入力規則等!$AG$2:$AG$13</xm:f>
          </x14:formula1>
          <xm:sqref>AC146:AG146 AC150:AG150 AC154:AG154 AC158:AG158 AC162:AG162</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AO100:AP101 Q100:S101 AC100:AE101 E100:G101</xm:sqref>
        </x14:dataValidation>
        <x14:dataValidation type="list" allowBlank="1" showInputMessage="1" showErrorMessage="1">
          <x14:formula1>
            <xm:f>入力規則等!$U$48</xm:f>
          </x14:formula1>
          <xm:sqref>E102:F102</xm:sqref>
        </x14:dataValidation>
        <x14:dataValidation type="list" allowBlank="1" showInputMessage="1" showErrorMessage="1">
          <x14:formula1>
            <xm:f>入力規則等!$U$13:$U$35</xm:f>
          </x14:formula1>
          <xm:sqref>AJ2:AM2 E76:G80 AE102:AG102 G102:I102 AQ102:AS102 S102:U102</xm:sqref>
        </x14:dataValidation>
        <x14:dataValidation type="list" allowBlank="1" showInputMessage="1" showErrorMessage="1">
          <x14:formula1>
            <xm:f>入力規則等!$U$56:$U$58</xm:f>
          </x14:formula1>
          <xm:sqref>J102:K102 AT102:AU102 AH102:AI102 V102:W102</xm:sqref>
        </x14:dataValidation>
        <x14:dataValidation type="list" allowBlank="1" showInputMessage="1" showErrorMessage="1">
          <x14:formula1>
            <xm:f>入力規則等!$U$49</xm:f>
          </x14:formula1>
          <xm:sqref>C76:D80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391</v>
      </c>
      <c r="AA1" s="27" t="s">
        <v>77</v>
      </c>
      <c r="AB1" s="27" t="s">
        <v>392</v>
      </c>
      <c r="AC1" s="27" t="s">
        <v>31</v>
      </c>
      <c r="AD1" s="26"/>
      <c r="AE1" s="27" t="s">
        <v>43</v>
      </c>
      <c r="AF1" s="28"/>
      <c r="AG1" s="40" t="s">
        <v>174</v>
      </c>
      <c r="AI1" s="40" t="s">
        <v>177</v>
      </c>
      <c r="AK1" s="40" t="s">
        <v>181</v>
      </c>
      <c r="AM1" s="55"/>
      <c r="AN1" s="55"/>
      <c r="AP1" s="26" t="s">
        <v>218</v>
      </c>
    </row>
    <row r="2" spans="1:42" ht="13.5" customHeight="1" x14ac:dyDescent="0.15">
      <c r="A2" s="14" t="s">
        <v>80</v>
      </c>
      <c r="B2" s="15"/>
      <c r="C2" s="13" t="str">
        <f>IF(B2="","",A2)</f>
        <v/>
      </c>
      <c r="D2" s="13" t="str">
        <f>IF(C2="","",IF(D1&lt;&gt;"",CONCATENATE(D1,"、",C2),C2))</f>
        <v/>
      </c>
      <c r="F2" s="12" t="s">
        <v>67</v>
      </c>
      <c r="G2" s="17" t="s">
        <v>597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0">
        <v>21</v>
      </c>
      <c r="W2" s="30" t="s">
        <v>165</v>
      </c>
      <c r="Y2" s="30" t="s">
        <v>63</v>
      </c>
      <c r="Z2" s="30" t="s">
        <v>63</v>
      </c>
      <c r="AA2" s="63" t="s">
        <v>261</v>
      </c>
      <c r="AB2" s="63" t="s">
        <v>486</v>
      </c>
      <c r="AC2" s="64" t="s">
        <v>129</v>
      </c>
      <c r="AD2" s="26"/>
      <c r="AE2" s="32" t="s">
        <v>161</v>
      </c>
      <c r="AF2" s="28"/>
      <c r="AG2" s="41" t="s">
        <v>227</v>
      </c>
      <c r="AI2" s="40" t="s">
        <v>258</v>
      </c>
      <c r="AK2" s="40" t="s">
        <v>182</v>
      </c>
      <c r="AM2" s="55"/>
      <c r="AN2" s="55"/>
      <c r="AP2" s="41" t="s">
        <v>227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597</v>
      </c>
      <c r="R3" s="13" t="str">
        <f t="shared" ref="R3:R8" si="3">IF(Q3="","",P3)</f>
        <v>委託・請負</v>
      </c>
      <c r="S3" s="13" t="str">
        <f t="shared" ref="S3:S8" si="4">IF(R3="",S2,IF(S2&lt;&gt;"",CONCATENATE(S2,"、",R3),R3))</f>
        <v>委託・請負</v>
      </c>
      <c r="T3" s="13"/>
      <c r="U3" s="30" t="s">
        <v>517</v>
      </c>
      <c r="W3" s="30" t="s">
        <v>140</v>
      </c>
      <c r="Y3" s="30" t="s">
        <v>64</v>
      </c>
      <c r="Z3" s="30" t="s">
        <v>393</v>
      </c>
      <c r="AA3" s="63" t="s">
        <v>359</v>
      </c>
      <c r="AB3" s="63" t="s">
        <v>487</v>
      </c>
      <c r="AC3" s="64" t="s">
        <v>130</v>
      </c>
      <c r="AD3" s="26"/>
      <c r="AE3" s="32" t="s">
        <v>162</v>
      </c>
      <c r="AF3" s="28"/>
      <c r="AG3" s="41" t="s">
        <v>228</v>
      </c>
      <c r="AI3" s="40" t="s">
        <v>176</v>
      </c>
      <c r="AK3" s="40" t="str">
        <f>CHAR(CODE(AK2)+1)</f>
        <v>B</v>
      </c>
      <c r="AM3" s="55"/>
      <c r="AN3" s="55"/>
      <c r="AP3" s="41" t="s">
        <v>228</v>
      </c>
    </row>
    <row r="4" spans="1:42" ht="13.5" customHeight="1" x14ac:dyDescent="0.15">
      <c r="A4" s="14" t="s">
        <v>82</v>
      </c>
      <c r="B4" s="15" t="s">
        <v>597</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573</v>
      </c>
      <c r="W4" s="30" t="s">
        <v>141</v>
      </c>
      <c r="Y4" s="30" t="s">
        <v>266</v>
      </c>
      <c r="Z4" s="30" t="s">
        <v>394</v>
      </c>
      <c r="AA4" s="63" t="s">
        <v>360</v>
      </c>
      <c r="AB4" s="63" t="s">
        <v>488</v>
      </c>
      <c r="AC4" s="63" t="s">
        <v>131</v>
      </c>
      <c r="AD4" s="26"/>
      <c r="AE4" s="32" t="s">
        <v>163</v>
      </c>
      <c r="AF4" s="28"/>
      <c r="AG4" s="41" t="s">
        <v>229</v>
      </c>
      <c r="AI4" s="40" t="s">
        <v>178</v>
      </c>
      <c r="AK4" s="40" t="str">
        <f t="shared" ref="AK4:AK49" si="7">CHAR(CODE(AK3)+1)</f>
        <v>C</v>
      </c>
      <c r="AM4" s="55"/>
      <c r="AN4" s="55"/>
      <c r="AP4" s="41" t="s">
        <v>229</v>
      </c>
    </row>
    <row r="5" spans="1:42" ht="13.5" customHeight="1" x14ac:dyDescent="0.15">
      <c r="A5" s="14" t="s">
        <v>83</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541</v>
      </c>
      <c r="Y5" s="30" t="s">
        <v>267</v>
      </c>
      <c r="Z5" s="30" t="s">
        <v>395</v>
      </c>
      <c r="AA5" s="63" t="s">
        <v>361</v>
      </c>
      <c r="AB5" s="63" t="s">
        <v>489</v>
      </c>
      <c r="AC5" s="63" t="s">
        <v>164</v>
      </c>
      <c r="AD5" s="29"/>
      <c r="AE5" s="32" t="s">
        <v>239</v>
      </c>
      <c r="AF5" s="28"/>
      <c r="AG5" s="41" t="s">
        <v>230</v>
      </c>
      <c r="AI5" s="40" t="s">
        <v>264</v>
      </c>
      <c r="AK5" s="40" t="str">
        <f t="shared" si="7"/>
        <v>D</v>
      </c>
      <c r="AP5" s="41" t="s">
        <v>230</v>
      </c>
    </row>
    <row r="6" spans="1:42" ht="13.5" customHeight="1" x14ac:dyDescent="0.15">
      <c r="A6" s="14" t="s">
        <v>84</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241</v>
      </c>
      <c r="W6" s="30" t="s">
        <v>543</v>
      </c>
      <c r="Y6" s="30" t="s">
        <v>268</v>
      </c>
      <c r="Z6" s="30" t="s">
        <v>396</v>
      </c>
      <c r="AA6" s="63" t="s">
        <v>362</v>
      </c>
      <c r="AB6" s="63" t="s">
        <v>490</v>
      </c>
      <c r="AC6" s="63" t="s">
        <v>132</v>
      </c>
      <c r="AD6" s="29"/>
      <c r="AE6" s="32" t="s">
        <v>237</v>
      </c>
      <c r="AF6" s="28"/>
      <c r="AG6" s="41" t="s">
        <v>231</v>
      </c>
      <c r="AI6" s="40" t="s">
        <v>265</v>
      </c>
      <c r="AK6" s="40" t="str">
        <f>CHAR(CODE(AK5)+1)</f>
        <v>E</v>
      </c>
      <c r="AP6" s="41" t="s">
        <v>231</v>
      </c>
    </row>
    <row r="7" spans="1:42" ht="13.5" customHeight="1" x14ac:dyDescent="0.15">
      <c r="A7" s="14" t="s">
        <v>85</v>
      </c>
      <c r="B7" s="15"/>
      <c r="C7" s="13" t="str">
        <f t="shared" si="0"/>
        <v/>
      </c>
      <c r="D7" s="13" t="str">
        <f t="shared" si="8"/>
        <v>沖縄振興</v>
      </c>
      <c r="F7" s="18" t="s">
        <v>189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269</v>
      </c>
      <c r="Z7" s="30" t="s">
        <v>397</v>
      </c>
      <c r="AA7" s="63" t="s">
        <v>363</v>
      </c>
      <c r="AB7" s="63" t="s">
        <v>491</v>
      </c>
      <c r="AC7" s="29"/>
      <c r="AD7" s="29"/>
      <c r="AE7" s="30" t="s">
        <v>132</v>
      </c>
      <c r="AF7" s="28"/>
      <c r="AG7" s="41" t="s">
        <v>232</v>
      </c>
      <c r="AH7" s="58"/>
      <c r="AI7" s="41" t="s">
        <v>254</v>
      </c>
      <c r="AK7" s="40" t="str">
        <f>CHAR(CODE(AK6)+1)</f>
        <v>F</v>
      </c>
      <c r="AP7" s="41" t="s">
        <v>232</v>
      </c>
    </row>
    <row r="8" spans="1:42" ht="13.5" customHeight="1" x14ac:dyDescent="0.15">
      <c r="A8" s="14" t="s">
        <v>86</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262</v>
      </c>
      <c r="W8" s="30" t="s">
        <v>143</v>
      </c>
      <c r="Y8" s="30" t="s">
        <v>270</v>
      </c>
      <c r="Z8" s="30" t="s">
        <v>398</v>
      </c>
      <c r="AA8" s="63" t="s">
        <v>364</v>
      </c>
      <c r="AB8" s="63" t="s">
        <v>492</v>
      </c>
      <c r="AC8" s="29"/>
      <c r="AD8" s="29"/>
      <c r="AE8" s="29"/>
      <c r="AF8" s="28"/>
      <c r="AG8" s="41" t="s">
        <v>233</v>
      </c>
      <c r="AI8" s="40" t="s">
        <v>255</v>
      </c>
      <c r="AK8" s="40" t="str">
        <f t="shared" si="7"/>
        <v>G</v>
      </c>
      <c r="AP8" s="41" t="s">
        <v>233</v>
      </c>
    </row>
    <row r="9" spans="1:42" ht="13.5" customHeight="1" x14ac:dyDescent="0.15">
      <c r="A9" s="14" t="s">
        <v>87</v>
      </c>
      <c r="B9" s="15"/>
      <c r="C9" s="13" t="str">
        <f t="shared" si="0"/>
        <v/>
      </c>
      <c r="D9" s="13" t="str">
        <f t="shared" si="8"/>
        <v>沖縄振興</v>
      </c>
      <c r="F9" s="18" t="s">
        <v>190</v>
      </c>
      <c r="G9" s="17"/>
      <c r="H9" s="13" t="str">
        <f t="shared" si="1"/>
        <v/>
      </c>
      <c r="I9" s="13" t="str">
        <f t="shared" si="5"/>
        <v>一般会計</v>
      </c>
      <c r="K9" s="14" t="s">
        <v>104</v>
      </c>
      <c r="L9" s="15"/>
      <c r="M9" s="13" t="str">
        <f t="shared" si="2"/>
        <v/>
      </c>
      <c r="N9" s="13" t="str">
        <f t="shared" si="6"/>
        <v/>
      </c>
      <c r="O9" s="13"/>
      <c r="P9" s="13"/>
      <c r="Q9" s="19"/>
      <c r="T9" s="13"/>
      <c r="U9" s="30" t="s">
        <v>263</v>
      </c>
      <c r="W9" s="30" t="s">
        <v>144</v>
      </c>
      <c r="Y9" s="30" t="s">
        <v>271</v>
      </c>
      <c r="Z9" s="30" t="s">
        <v>399</v>
      </c>
      <c r="AA9" s="63" t="s">
        <v>365</v>
      </c>
      <c r="AB9" s="63" t="s">
        <v>493</v>
      </c>
      <c r="AC9" s="29"/>
      <c r="AD9" s="29"/>
      <c r="AE9" s="29"/>
      <c r="AF9" s="28"/>
      <c r="AG9" s="41" t="s">
        <v>234</v>
      </c>
      <c r="AI9" s="54"/>
      <c r="AK9" s="40" t="str">
        <f t="shared" si="7"/>
        <v>H</v>
      </c>
      <c r="AP9" s="41" t="s">
        <v>234</v>
      </c>
    </row>
    <row r="10" spans="1:42" ht="13.5" customHeight="1" x14ac:dyDescent="0.15">
      <c r="A10" s="14" t="s">
        <v>208</v>
      </c>
      <c r="B10" s="15"/>
      <c r="C10" s="13" t="str">
        <f t="shared" si="0"/>
        <v/>
      </c>
      <c r="D10" s="13" t="str">
        <f t="shared" si="8"/>
        <v>沖縄振興</v>
      </c>
      <c r="F10" s="18" t="s">
        <v>111</v>
      </c>
      <c r="G10" s="17"/>
      <c r="H10" s="13" t="str">
        <f t="shared" si="1"/>
        <v/>
      </c>
      <c r="I10" s="13" t="str">
        <f t="shared" si="5"/>
        <v>一般会計</v>
      </c>
      <c r="K10" s="14" t="s">
        <v>209</v>
      </c>
      <c r="L10" s="15"/>
      <c r="M10" s="13" t="str">
        <f t="shared" si="2"/>
        <v/>
      </c>
      <c r="N10" s="13" t="str">
        <f t="shared" si="6"/>
        <v/>
      </c>
      <c r="O10" s="13"/>
      <c r="P10" s="13" t="str">
        <f>S8</f>
        <v>委託・請負</v>
      </c>
      <c r="Q10" s="19"/>
      <c r="T10" s="13"/>
      <c r="W10" s="30" t="s">
        <v>145</v>
      </c>
      <c r="Y10" s="30" t="s">
        <v>272</v>
      </c>
      <c r="Z10" s="30" t="s">
        <v>400</v>
      </c>
      <c r="AA10" s="63" t="s">
        <v>366</v>
      </c>
      <c r="AB10" s="63" t="s">
        <v>494</v>
      </c>
      <c r="AC10" s="29"/>
      <c r="AD10" s="29"/>
      <c r="AE10" s="29"/>
      <c r="AF10" s="28"/>
      <c r="AG10" s="41" t="s">
        <v>221</v>
      </c>
      <c r="AK10" s="40" t="str">
        <f t="shared" si="7"/>
        <v>I</v>
      </c>
      <c r="AP10" s="40" t="s">
        <v>219</v>
      </c>
    </row>
    <row r="11" spans="1:42" ht="13.5" customHeight="1" x14ac:dyDescent="0.15">
      <c r="A11" s="14" t="s">
        <v>88</v>
      </c>
      <c r="B11" s="15"/>
      <c r="C11" s="13" t="str">
        <f t="shared" si="0"/>
        <v/>
      </c>
      <c r="D11" s="13" t="str">
        <f t="shared" si="8"/>
        <v>沖縄振興</v>
      </c>
      <c r="F11" s="18" t="s">
        <v>112</v>
      </c>
      <c r="G11" s="17"/>
      <c r="H11" s="13" t="str">
        <f t="shared" si="1"/>
        <v/>
      </c>
      <c r="I11" s="13" t="str">
        <f t="shared" si="5"/>
        <v>一般会計</v>
      </c>
      <c r="K11" s="14" t="s">
        <v>105</v>
      </c>
      <c r="L11" s="15" t="s">
        <v>597</v>
      </c>
      <c r="M11" s="13" t="str">
        <f t="shared" si="2"/>
        <v>その他の事項経費</v>
      </c>
      <c r="N11" s="13" t="str">
        <f t="shared" si="6"/>
        <v>その他の事項経費</v>
      </c>
      <c r="O11" s="13"/>
      <c r="P11" s="13"/>
      <c r="Q11" s="19"/>
      <c r="T11" s="13"/>
      <c r="W11" s="30" t="s">
        <v>570</v>
      </c>
      <c r="Y11" s="30" t="s">
        <v>273</v>
      </c>
      <c r="Z11" s="30" t="s">
        <v>401</v>
      </c>
      <c r="AA11" s="63" t="s">
        <v>367</v>
      </c>
      <c r="AB11" s="63" t="s">
        <v>495</v>
      </c>
      <c r="AC11" s="29"/>
      <c r="AD11" s="29"/>
      <c r="AE11" s="29"/>
      <c r="AF11" s="28"/>
      <c r="AG11" s="40" t="s">
        <v>224</v>
      </c>
      <c r="AK11" s="40" t="str">
        <f t="shared" si="7"/>
        <v>J</v>
      </c>
    </row>
    <row r="12" spans="1:42" ht="13.5" customHeight="1" x14ac:dyDescent="0.15">
      <c r="A12" s="14" t="s">
        <v>89</v>
      </c>
      <c r="B12" s="15"/>
      <c r="C12" s="13" t="str">
        <f t="shared" ref="C12:C23" si="9">IF(B12="","",A12)</f>
        <v/>
      </c>
      <c r="D12" s="13" t="str">
        <f t="shared" si="8"/>
        <v>沖縄振興</v>
      </c>
      <c r="F12" s="18" t="s">
        <v>113</v>
      </c>
      <c r="G12" s="17"/>
      <c r="H12" s="13" t="str">
        <f t="shared" si="1"/>
        <v/>
      </c>
      <c r="I12" s="13" t="str">
        <f t="shared" si="5"/>
        <v>一般会計</v>
      </c>
      <c r="K12" s="13"/>
      <c r="L12" s="13"/>
      <c r="O12" s="13"/>
      <c r="P12" s="13"/>
      <c r="Q12" s="19"/>
      <c r="T12" s="13"/>
      <c r="U12" s="27" t="s">
        <v>518</v>
      </c>
      <c r="W12" s="30" t="s">
        <v>146</v>
      </c>
      <c r="Y12" s="30" t="s">
        <v>274</v>
      </c>
      <c r="Z12" s="30" t="s">
        <v>402</v>
      </c>
      <c r="AA12" s="63" t="s">
        <v>368</v>
      </c>
      <c r="AB12" s="63" t="s">
        <v>496</v>
      </c>
      <c r="AC12" s="29"/>
      <c r="AD12" s="29"/>
      <c r="AE12" s="29"/>
      <c r="AF12" s="28"/>
      <c r="AG12" s="40" t="s">
        <v>222</v>
      </c>
      <c r="AK12" s="40" t="str">
        <f t="shared" si="7"/>
        <v>K</v>
      </c>
    </row>
    <row r="13" spans="1:42" ht="13.5" customHeight="1" x14ac:dyDescent="0.15">
      <c r="A13" s="14" t="s">
        <v>90</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275</v>
      </c>
      <c r="Z13" s="30" t="s">
        <v>403</v>
      </c>
      <c r="AA13" s="63" t="s">
        <v>369</v>
      </c>
      <c r="AB13" s="63" t="s">
        <v>497</v>
      </c>
      <c r="AC13" s="29"/>
      <c r="AD13" s="29"/>
      <c r="AE13" s="29"/>
      <c r="AF13" s="28"/>
      <c r="AG13" s="40" t="s">
        <v>223</v>
      </c>
      <c r="AK13" s="40" t="str">
        <f t="shared" si="7"/>
        <v>L</v>
      </c>
    </row>
    <row r="14" spans="1:42" ht="13.5" customHeight="1" x14ac:dyDescent="0.15">
      <c r="A14" s="14" t="s">
        <v>91</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0" t="s">
        <v>519</v>
      </c>
      <c r="W14" s="30" t="s">
        <v>148</v>
      </c>
      <c r="Y14" s="30" t="s">
        <v>276</v>
      </c>
      <c r="Z14" s="30" t="s">
        <v>404</v>
      </c>
      <c r="AA14" s="63" t="s">
        <v>370</v>
      </c>
      <c r="AB14" s="63" t="s">
        <v>498</v>
      </c>
      <c r="AC14" s="29"/>
      <c r="AD14" s="29"/>
      <c r="AE14" s="29"/>
      <c r="AF14" s="28"/>
      <c r="AG14" s="54"/>
      <c r="AK14" s="40" t="str">
        <f t="shared" si="7"/>
        <v>M</v>
      </c>
    </row>
    <row r="15" spans="1:42" ht="13.5" customHeight="1" x14ac:dyDescent="0.15">
      <c r="A15" s="14" t="s">
        <v>92</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0" t="s">
        <v>520</v>
      </c>
      <c r="W15" s="30" t="s">
        <v>149</v>
      </c>
      <c r="Y15" s="30" t="s">
        <v>277</v>
      </c>
      <c r="Z15" s="30" t="s">
        <v>405</v>
      </c>
      <c r="AA15" s="63" t="s">
        <v>371</v>
      </c>
      <c r="AB15" s="63" t="s">
        <v>499</v>
      </c>
      <c r="AC15" s="29"/>
      <c r="AD15" s="29"/>
      <c r="AE15" s="29"/>
      <c r="AF15" s="28"/>
      <c r="AG15" s="55"/>
      <c r="AK15" s="40" t="str">
        <f t="shared" si="7"/>
        <v>N</v>
      </c>
    </row>
    <row r="16" spans="1:42" ht="13.5" customHeight="1" x14ac:dyDescent="0.15">
      <c r="A16" s="14" t="s">
        <v>93</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0" t="s">
        <v>521</v>
      </c>
      <c r="W16" s="30" t="s">
        <v>150</v>
      </c>
      <c r="Y16" s="30" t="s">
        <v>278</v>
      </c>
      <c r="Z16" s="30" t="s">
        <v>406</v>
      </c>
      <c r="AA16" s="63" t="s">
        <v>372</v>
      </c>
      <c r="AB16" s="63" t="s">
        <v>500</v>
      </c>
      <c r="AC16" s="29"/>
      <c r="AD16" s="29"/>
      <c r="AE16" s="29"/>
      <c r="AF16" s="28"/>
      <c r="AG16" s="55"/>
      <c r="AK16" s="40" t="str">
        <f t="shared" si="7"/>
        <v>O</v>
      </c>
    </row>
    <row r="17" spans="1:37" ht="13.5" customHeight="1" x14ac:dyDescent="0.15">
      <c r="A17" s="14" t="s">
        <v>94</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0" t="s">
        <v>539</v>
      </c>
      <c r="W17" s="30" t="s">
        <v>151</v>
      </c>
      <c r="Y17" s="30" t="s">
        <v>279</v>
      </c>
      <c r="Z17" s="30" t="s">
        <v>407</v>
      </c>
      <c r="AA17" s="63" t="s">
        <v>373</v>
      </c>
      <c r="AB17" s="63" t="s">
        <v>501</v>
      </c>
      <c r="AC17" s="29"/>
      <c r="AD17" s="29"/>
      <c r="AE17" s="29"/>
      <c r="AF17" s="28"/>
      <c r="AG17" s="55"/>
      <c r="AK17" s="40" t="str">
        <f t="shared" si="7"/>
        <v>P</v>
      </c>
    </row>
    <row r="18" spans="1:37" ht="13.5" customHeight="1" x14ac:dyDescent="0.15">
      <c r="A18" s="14" t="s">
        <v>95</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0" t="s">
        <v>522</v>
      </c>
      <c r="W18" s="30" t="s">
        <v>152</v>
      </c>
      <c r="Y18" s="30" t="s">
        <v>280</v>
      </c>
      <c r="Z18" s="30" t="s">
        <v>408</v>
      </c>
      <c r="AA18" s="63" t="s">
        <v>374</v>
      </c>
      <c r="AB18" s="63" t="s">
        <v>502</v>
      </c>
      <c r="AC18" s="29"/>
      <c r="AD18" s="29"/>
      <c r="AE18" s="29"/>
      <c r="AF18" s="28"/>
      <c r="AK18" s="40" t="str">
        <f t="shared" si="7"/>
        <v>Q</v>
      </c>
    </row>
    <row r="19" spans="1:37" ht="13.5" customHeight="1" x14ac:dyDescent="0.15">
      <c r="A19" s="14" t="s">
        <v>200</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0" t="s">
        <v>523</v>
      </c>
      <c r="W19" s="30" t="s">
        <v>153</v>
      </c>
      <c r="Y19" s="30" t="s">
        <v>281</v>
      </c>
      <c r="Z19" s="30" t="s">
        <v>409</v>
      </c>
      <c r="AA19" s="63" t="s">
        <v>375</v>
      </c>
      <c r="AB19" s="63" t="s">
        <v>503</v>
      </c>
      <c r="AC19" s="29"/>
      <c r="AD19" s="29"/>
      <c r="AE19" s="29"/>
      <c r="AF19" s="28"/>
      <c r="AK19" s="40" t="str">
        <f t="shared" si="7"/>
        <v>R</v>
      </c>
    </row>
    <row r="20" spans="1:37" ht="13.5" customHeight="1" x14ac:dyDescent="0.15">
      <c r="A20" s="14" t="s">
        <v>201</v>
      </c>
      <c r="B20" s="15" t="s">
        <v>597</v>
      </c>
      <c r="C20" s="13" t="str">
        <f t="shared" si="9"/>
        <v>地方創生</v>
      </c>
      <c r="D20" s="13" t="str">
        <f t="shared" si="8"/>
        <v>沖縄振興、地方創生</v>
      </c>
      <c r="F20" s="18" t="s">
        <v>199</v>
      </c>
      <c r="G20" s="17"/>
      <c r="H20" s="13" t="str">
        <f t="shared" si="1"/>
        <v/>
      </c>
      <c r="I20" s="13" t="str">
        <f t="shared" si="5"/>
        <v>一般会計</v>
      </c>
      <c r="K20" s="13"/>
      <c r="L20" s="13"/>
      <c r="O20" s="13"/>
      <c r="P20" s="13"/>
      <c r="Q20" s="19"/>
      <c r="T20" s="13"/>
      <c r="U20" s="30" t="s">
        <v>524</v>
      </c>
      <c r="W20" s="30" t="s">
        <v>154</v>
      </c>
      <c r="Y20" s="30" t="s">
        <v>282</v>
      </c>
      <c r="Z20" s="30" t="s">
        <v>410</v>
      </c>
      <c r="AA20" s="63" t="s">
        <v>376</v>
      </c>
      <c r="AB20" s="63" t="s">
        <v>504</v>
      </c>
      <c r="AC20" s="29"/>
      <c r="AD20" s="29"/>
      <c r="AE20" s="29"/>
      <c r="AF20" s="28"/>
      <c r="AK20" s="40" t="str">
        <f t="shared" si="7"/>
        <v>S</v>
      </c>
    </row>
    <row r="21" spans="1:37" ht="13.5" customHeight="1" x14ac:dyDescent="0.15">
      <c r="A21" s="14" t="s">
        <v>202</v>
      </c>
      <c r="B21" s="15"/>
      <c r="C21" s="13" t="str">
        <f t="shared" si="9"/>
        <v/>
      </c>
      <c r="D21" s="13" t="str">
        <f t="shared" si="8"/>
        <v>沖縄振興、地方創生</v>
      </c>
      <c r="F21" s="18" t="s">
        <v>121</v>
      </c>
      <c r="G21" s="17"/>
      <c r="H21" s="13" t="str">
        <f t="shared" si="1"/>
        <v/>
      </c>
      <c r="I21" s="13" t="str">
        <f t="shared" si="5"/>
        <v>一般会計</v>
      </c>
      <c r="K21" s="13"/>
      <c r="L21" s="13"/>
      <c r="O21" s="13"/>
      <c r="P21" s="13"/>
      <c r="Q21" s="19"/>
      <c r="T21" s="13"/>
      <c r="U21" s="30" t="s">
        <v>525</v>
      </c>
      <c r="W21" s="30" t="s">
        <v>155</v>
      </c>
      <c r="Y21" s="30" t="s">
        <v>283</v>
      </c>
      <c r="Z21" s="30" t="s">
        <v>411</v>
      </c>
      <c r="AA21" s="63" t="s">
        <v>377</v>
      </c>
      <c r="AB21" s="63" t="s">
        <v>505</v>
      </c>
      <c r="AC21" s="29"/>
      <c r="AD21" s="29"/>
      <c r="AE21" s="29"/>
      <c r="AF21" s="28"/>
      <c r="AK21" s="40" t="str">
        <f t="shared" si="7"/>
        <v>T</v>
      </c>
    </row>
    <row r="22" spans="1:37" ht="13.5" customHeight="1" x14ac:dyDescent="0.15">
      <c r="A22" s="14" t="s">
        <v>203</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0" t="s">
        <v>572</v>
      </c>
      <c r="W22" s="30" t="s">
        <v>156</v>
      </c>
      <c r="Y22" s="30" t="s">
        <v>284</v>
      </c>
      <c r="Z22" s="30" t="s">
        <v>412</v>
      </c>
      <c r="AA22" s="63" t="s">
        <v>378</v>
      </c>
      <c r="AB22" s="63" t="s">
        <v>506</v>
      </c>
      <c r="AC22" s="29"/>
      <c r="AD22" s="29"/>
      <c r="AE22" s="29"/>
      <c r="AF22" s="28"/>
      <c r="AK22" s="40" t="str">
        <f t="shared" si="7"/>
        <v>U</v>
      </c>
    </row>
    <row r="23" spans="1:37" ht="13.5" customHeight="1" x14ac:dyDescent="0.15">
      <c r="A23" s="61" t="s">
        <v>256</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0" t="s">
        <v>526</v>
      </c>
      <c r="W23" s="30" t="s">
        <v>157</v>
      </c>
      <c r="Y23" s="30" t="s">
        <v>285</v>
      </c>
      <c r="Z23" s="30" t="s">
        <v>413</v>
      </c>
      <c r="AA23" s="63" t="s">
        <v>379</v>
      </c>
      <c r="AB23" s="63" t="s">
        <v>507</v>
      </c>
      <c r="AC23" s="29"/>
      <c r="AD23" s="29"/>
      <c r="AE23" s="29"/>
      <c r="AF23" s="28"/>
      <c r="AK23" s="40" t="str">
        <f t="shared" si="7"/>
        <v>V</v>
      </c>
    </row>
    <row r="24" spans="1:37" ht="13.5" customHeight="1" x14ac:dyDescent="0.15">
      <c r="A24" s="72"/>
      <c r="B24" s="59"/>
      <c r="F24" s="18" t="s">
        <v>259</v>
      </c>
      <c r="G24" s="17"/>
      <c r="H24" s="13" t="str">
        <f t="shared" si="1"/>
        <v/>
      </c>
      <c r="I24" s="13" t="str">
        <f t="shared" si="5"/>
        <v>一般会計</v>
      </c>
      <c r="K24" s="13"/>
      <c r="L24" s="13"/>
      <c r="O24" s="13"/>
      <c r="P24" s="13"/>
      <c r="Q24" s="19"/>
      <c r="T24" s="13"/>
      <c r="U24" s="30" t="s">
        <v>527</v>
      </c>
      <c r="W24" s="30" t="s">
        <v>158</v>
      </c>
      <c r="Y24" s="30" t="s">
        <v>286</v>
      </c>
      <c r="Z24" s="30" t="s">
        <v>414</v>
      </c>
      <c r="AA24" s="63" t="s">
        <v>380</v>
      </c>
      <c r="AB24" s="63" t="s">
        <v>508</v>
      </c>
      <c r="AC24" s="29"/>
      <c r="AD24" s="29"/>
      <c r="AE24" s="29"/>
      <c r="AF24" s="28"/>
      <c r="AK24" s="40" t="str">
        <f>CHAR(CODE(AK23)+1)</f>
        <v>W</v>
      </c>
    </row>
    <row r="25" spans="1:37" ht="13.5" customHeight="1" x14ac:dyDescent="0.15">
      <c r="A25" s="60"/>
      <c r="B25" s="59"/>
      <c r="F25" s="18" t="s">
        <v>124</v>
      </c>
      <c r="G25" s="17"/>
      <c r="H25" s="13" t="str">
        <f t="shared" si="1"/>
        <v/>
      </c>
      <c r="I25" s="13" t="str">
        <f t="shared" si="5"/>
        <v>一般会計</v>
      </c>
      <c r="K25" s="13"/>
      <c r="L25" s="13"/>
      <c r="O25" s="13"/>
      <c r="P25" s="13"/>
      <c r="Q25" s="19"/>
      <c r="T25" s="13"/>
      <c r="U25" s="30" t="s">
        <v>528</v>
      </c>
      <c r="W25" s="53"/>
      <c r="Y25" s="30" t="s">
        <v>287</v>
      </c>
      <c r="Z25" s="30" t="s">
        <v>415</v>
      </c>
      <c r="AA25" s="63" t="s">
        <v>381</v>
      </c>
      <c r="AB25" s="63" t="s">
        <v>509</v>
      </c>
      <c r="AC25" s="29"/>
      <c r="AD25" s="29"/>
      <c r="AE25" s="29"/>
      <c r="AF25" s="28"/>
      <c r="AK25" s="40" t="str">
        <f t="shared" si="7"/>
        <v>X</v>
      </c>
    </row>
    <row r="26" spans="1:37" ht="13.5" customHeight="1" x14ac:dyDescent="0.15">
      <c r="A26" s="60"/>
      <c r="B26" s="59"/>
      <c r="F26" s="18" t="s">
        <v>125</v>
      </c>
      <c r="G26" s="17"/>
      <c r="H26" s="13" t="str">
        <f t="shared" si="1"/>
        <v/>
      </c>
      <c r="I26" s="13" t="str">
        <f t="shared" si="5"/>
        <v>一般会計</v>
      </c>
      <c r="K26" s="13"/>
      <c r="L26" s="13"/>
      <c r="O26" s="13"/>
      <c r="P26" s="13"/>
      <c r="Q26" s="19"/>
      <c r="T26" s="13"/>
      <c r="U26" s="30" t="s">
        <v>529</v>
      </c>
      <c r="Y26" s="30" t="s">
        <v>288</v>
      </c>
      <c r="Z26" s="30" t="s">
        <v>416</v>
      </c>
      <c r="AA26" s="63" t="s">
        <v>382</v>
      </c>
      <c r="AB26" s="63" t="s">
        <v>510</v>
      </c>
      <c r="AC26" s="29"/>
      <c r="AD26" s="29"/>
      <c r="AE26" s="29"/>
      <c r="AF26" s="28"/>
      <c r="AK26" s="40" t="str">
        <f t="shared" si="7"/>
        <v>Y</v>
      </c>
    </row>
    <row r="27" spans="1:37" ht="13.5" customHeight="1" x14ac:dyDescent="0.15">
      <c r="A27" s="13" t="str">
        <f>IF(D23="", "-", D23)</f>
        <v>沖縄振興、地方創生</v>
      </c>
      <c r="B27" s="13"/>
      <c r="F27" s="18" t="s">
        <v>126</v>
      </c>
      <c r="G27" s="17"/>
      <c r="H27" s="13" t="str">
        <f t="shared" si="1"/>
        <v/>
      </c>
      <c r="I27" s="13" t="str">
        <f t="shared" si="5"/>
        <v>一般会計</v>
      </c>
      <c r="K27" s="13"/>
      <c r="L27" s="13"/>
      <c r="O27" s="13"/>
      <c r="P27" s="13"/>
      <c r="Q27" s="19"/>
      <c r="T27" s="13"/>
      <c r="U27" s="30" t="s">
        <v>530</v>
      </c>
      <c r="Y27" s="30" t="s">
        <v>289</v>
      </c>
      <c r="Z27" s="30" t="s">
        <v>417</v>
      </c>
      <c r="AA27" s="63" t="s">
        <v>383</v>
      </c>
      <c r="AB27" s="63" t="s">
        <v>511</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531</v>
      </c>
      <c r="Y28" s="30" t="s">
        <v>290</v>
      </c>
      <c r="Z28" s="30" t="s">
        <v>418</v>
      </c>
      <c r="AA28" s="63" t="s">
        <v>384</v>
      </c>
      <c r="AB28" s="63" t="s">
        <v>512</v>
      </c>
      <c r="AC28" s="29"/>
      <c r="AD28" s="29"/>
      <c r="AE28" s="29"/>
      <c r="AF28" s="28"/>
      <c r="AK28" s="40" t="s">
        <v>183</v>
      </c>
    </row>
    <row r="29" spans="1:37" ht="13.5" customHeight="1" x14ac:dyDescent="0.15">
      <c r="A29" s="13"/>
      <c r="B29" s="13"/>
      <c r="F29" s="18" t="s">
        <v>191</v>
      </c>
      <c r="G29" s="17"/>
      <c r="H29" s="13" t="str">
        <f t="shared" si="1"/>
        <v/>
      </c>
      <c r="I29" s="13" t="str">
        <f t="shared" si="5"/>
        <v>一般会計</v>
      </c>
      <c r="K29" s="13"/>
      <c r="L29" s="13"/>
      <c r="O29" s="13"/>
      <c r="P29" s="13"/>
      <c r="Q29" s="19"/>
      <c r="T29" s="13"/>
      <c r="U29" s="30" t="s">
        <v>532</v>
      </c>
      <c r="Y29" s="30" t="s">
        <v>291</v>
      </c>
      <c r="Z29" s="30" t="s">
        <v>419</v>
      </c>
      <c r="AA29" s="63" t="s">
        <v>385</v>
      </c>
      <c r="AB29" s="63" t="s">
        <v>513</v>
      </c>
      <c r="AC29" s="29"/>
      <c r="AD29" s="29"/>
      <c r="AE29" s="29"/>
      <c r="AF29" s="28"/>
      <c r="AK29" s="40"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0" t="s">
        <v>533</v>
      </c>
      <c r="Y30" s="30" t="s">
        <v>292</v>
      </c>
      <c r="Z30" s="30" t="s">
        <v>420</v>
      </c>
      <c r="AA30" s="63" t="s">
        <v>386</v>
      </c>
      <c r="AB30" s="63" t="s">
        <v>514</v>
      </c>
      <c r="AC30" s="29"/>
      <c r="AD30" s="29"/>
      <c r="AE30" s="29"/>
      <c r="AF30" s="28"/>
      <c r="AK30" s="40"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0" t="s">
        <v>534</v>
      </c>
      <c r="Y31" s="30" t="s">
        <v>293</v>
      </c>
      <c r="Z31" s="30" t="s">
        <v>421</v>
      </c>
      <c r="AA31" s="63" t="s">
        <v>387</v>
      </c>
      <c r="AB31" s="63" t="s">
        <v>515</v>
      </c>
      <c r="AC31" s="29"/>
      <c r="AD31" s="29"/>
      <c r="AE31" s="29"/>
      <c r="AF31" s="28"/>
      <c r="AK31" s="40"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0" t="s">
        <v>535</v>
      </c>
      <c r="Y32" s="30" t="s">
        <v>294</v>
      </c>
      <c r="Z32" s="30" t="s">
        <v>422</v>
      </c>
      <c r="AA32" s="63" t="s">
        <v>65</v>
      </c>
      <c r="AB32" s="63" t="s">
        <v>65</v>
      </c>
      <c r="AC32" s="29"/>
      <c r="AD32" s="29"/>
      <c r="AE32" s="29"/>
      <c r="AF32" s="28"/>
      <c r="AK32" s="40"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0" t="s">
        <v>536</v>
      </c>
      <c r="Y33" s="30" t="s">
        <v>295</v>
      </c>
      <c r="Z33" s="30" t="s">
        <v>423</v>
      </c>
      <c r="AA33" s="53"/>
      <c r="AB33" s="29"/>
      <c r="AC33" s="29"/>
      <c r="AD33" s="29"/>
      <c r="AE33" s="29"/>
      <c r="AF33" s="28"/>
      <c r="AK33" s="40"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0" t="s">
        <v>537</v>
      </c>
      <c r="Y34" s="30" t="s">
        <v>296</v>
      </c>
      <c r="Z34" s="30" t="s">
        <v>424</v>
      </c>
      <c r="AB34" s="29"/>
      <c r="AC34" s="29"/>
      <c r="AD34" s="29"/>
      <c r="AE34" s="29"/>
      <c r="AF34" s="28"/>
      <c r="AK34" s="40"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U35" s="30" t="s">
        <v>538</v>
      </c>
      <c r="Y35" s="30" t="s">
        <v>297</v>
      </c>
      <c r="Z35" s="30" t="s">
        <v>425</v>
      </c>
      <c r="AC35" s="29"/>
      <c r="AF35" s="28"/>
      <c r="AK35" s="40"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Y36" s="30" t="s">
        <v>298</v>
      </c>
      <c r="Z36" s="30" t="s">
        <v>426</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299</v>
      </c>
      <c r="Z37" s="30" t="s">
        <v>427</v>
      </c>
      <c r="AF37" s="28"/>
      <c r="AK37" s="40" t="str">
        <f t="shared" si="7"/>
        <v>j</v>
      </c>
    </row>
    <row r="38" spans="1:37" x14ac:dyDescent="0.15">
      <c r="A38" s="13"/>
      <c r="B38" s="13"/>
      <c r="F38" s="13"/>
      <c r="G38" s="19"/>
      <c r="K38" s="13"/>
      <c r="L38" s="13"/>
      <c r="O38" s="13"/>
      <c r="P38" s="13"/>
      <c r="Q38" s="19"/>
      <c r="T38" s="13"/>
      <c r="Y38" s="30" t="s">
        <v>300</v>
      </c>
      <c r="Z38" s="30" t="s">
        <v>428</v>
      </c>
      <c r="AF38" s="28"/>
      <c r="AK38" s="40" t="str">
        <f t="shared" si="7"/>
        <v>k</v>
      </c>
    </row>
    <row r="39" spans="1:37" x14ac:dyDescent="0.15">
      <c r="A39" s="13"/>
      <c r="B39" s="13"/>
      <c r="F39" s="13" t="str">
        <f>I37</f>
        <v>一般会計</v>
      </c>
      <c r="G39" s="19"/>
      <c r="K39" s="13"/>
      <c r="L39" s="13"/>
      <c r="O39" s="13"/>
      <c r="P39" s="13"/>
      <c r="Q39" s="19"/>
      <c r="T39" s="13"/>
      <c r="U39" s="30" t="s">
        <v>540</v>
      </c>
      <c r="Y39" s="30" t="s">
        <v>301</v>
      </c>
      <c r="Z39" s="30" t="s">
        <v>429</v>
      </c>
      <c r="AF39" s="28"/>
      <c r="AK39" s="40" t="str">
        <f t="shared" si="7"/>
        <v>l</v>
      </c>
    </row>
    <row r="40" spans="1:37" x14ac:dyDescent="0.15">
      <c r="A40" s="13"/>
      <c r="B40" s="13"/>
      <c r="F40" s="13"/>
      <c r="G40" s="19"/>
      <c r="K40" s="13"/>
      <c r="L40" s="13"/>
      <c r="O40" s="13"/>
      <c r="P40" s="13"/>
      <c r="Q40" s="19"/>
      <c r="T40" s="13"/>
      <c r="U40" s="30"/>
      <c r="Y40" s="30" t="s">
        <v>302</v>
      </c>
      <c r="Z40" s="30" t="s">
        <v>430</v>
      </c>
      <c r="AF40" s="28"/>
      <c r="AK40" s="40" t="str">
        <f t="shared" si="7"/>
        <v>m</v>
      </c>
    </row>
    <row r="41" spans="1:37" x14ac:dyDescent="0.15">
      <c r="A41" s="13"/>
      <c r="B41" s="13"/>
      <c r="F41" s="13"/>
      <c r="G41" s="19"/>
      <c r="K41" s="13"/>
      <c r="L41" s="13"/>
      <c r="O41" s="13"/>
      <c r="P41" s="13"/>
      <c r="Q41" s="19"/>
      <c r="T41" s="13"/>
      <c r="U41" s="30" t="s">
        <v>242</v>
      </c>
      <c r="Y41" s="30" t="s">
        <v>303</v>
      </c>
      <c r="Z41" s="30" t="s">
        <v>431</v>
      </c>
      <c r="AF41" s="28"/>
      <c r="AK41" s="40" t="str">
        <f t="shared" si="7"/>
        <v>n</v>
      </c>
    </row>
    <row r="42" spans="1:37" x14ac:dyDescent="0.15">
      <c r="A42" s="13"/>
      <c r="B42" s="13"/>
      <c r="F42" s="13"/>
      <c r="G42" s="19"/>
      <c r="K42" s="13"/>
      <c r="L42" s="13"/>
      <c r="O42" s="13"/>
      <c r="P42" s="13"/>
      <c r="Q42" s="19"/>
      <c r="T42" s="13"/>
      <c r="U42" s="30" t="s">
        <v>252</v>
      </c>
      <c r="Y42" s="30" t="s">
        <v>304</v>
      </c>
      <c r="Z42" s="30" t="s">
        <v>432</v>
      </c>
      <c r="AF42" s="28"/>
      <c r="AK42" s="40" t="str">
        <f t="shared" si="7"/>
        <v>o</v>
      </c>
    </row>
    <row r="43" spans="1:37" x14ac:dyDescent="0.15">
      <c r="A43" s="13"/>
      <c r="B43" s="13"/>
      <c r="F43" s="13"/>
      <c r="G43" s="19"/>
      <c r="K43" s="13"/>
      <c r="L43" s="13"/>
      <c r="O43" s="13"/>
      <c r="P43" s="13"/>
      <c r="Q43" s="19"/>
      <c r="T43" s="13"/>
      <c r="Y43" s="30" t="s">
        <v>305</v>
      </c>
      <c r="Z43" s="30" t="s">
        <v>433</v>
      </c>
      <c r="AF43" s="28"/>
      <c r="AK43" s="40" t="str">
        <f t="shared" si="7"/>
        <v>p</v>
      </c>
    </row>
    <row r="44" spans="1:37" x14ac:dyDescent="0.15">
      <c r="A44" s="13"/>
      <c r="B44" s="13"/>
      <c r="F44" s="13"/>
      <c r="G44" s="19"/>
      <c r="K44" s="13"/>
      <c r="L44" s="13"/>
      <c r="O44" s="13"/>
      <c r="P44" s="13"/>
      <c r="Q44" s="19"/>
      <c r="T44" s="13"/>
      <c r="Y44" s="30" t="s">
        <v>306</v>
      </c>
      <c r="Z44" s="30" t="s">
        <v>434</v>
      </c>
      <c r="AF44" s="28"/>
      <c r="AK44" s="40" t="str">
        <f t="shared" si="7"/>
        <v>q</v>
      </c>
    </row>
    <row r="45" spans="1:37" x14ac:dyDescent="0.15">
      <c r="A45" s="13"/>
      <c r="B45" s="13"/>
      <c r="F45" s="13"/>
      <c r="G45" s="19"/>
      <c r="K45" s="13"/>
      <c r="L45" s="13"/>
      <c r="O45" s="13"/>
      <c r="P45" s="13"/>
      <c r="Q45" s="19"/>
      <c r="T45" s="13"/>
      <c r="U45" s="27" t="s">
        <v>160</v>
      </c>
      <c r="Y45" s="30" t="s">
        <v>307</v>
      </c>
      <c r="Z45" s="30" t="s">
        <v>435</v>
      </c>
      <c r="AF45" s="28"/>
      <c r="AK45" s="40" t="str">
        <f t="shared" si="7"/>
        <v>r</v>
      </c>
    </row>
    <row r="46" spans="1:37" x14ac:dyDescent="0.15">
      <c r="A46" s="13"/>
      <c r="B46" s="13"/>
      <c r="F46" s="13"/>
      <c r="G46" s="19"/>
      <c r="K46" s="13"/>
      <c r="L46" s="13"/>
      <c r="O46" s="13"/>
      <c r="P46" s="13"/>
      <c r="Q46" s="19"/>
      <c r="T46" s="13"/>
      <c r="U46" s="70" t="s">
        <v>571</v>
      </c>
      <c r="Y46" s="30" t="s">
        <v>308</v>
      </c>
      <c r="Z46" s="30" t="s">
        <v>436</v>
      </c>
      <c r="AF46" s="28"/>
      <c r="AK46" s="40" t="str">
        <f t="shared" si="7"/>
        <v>s</v>
      </c>
    </row>
    <row r="47" spans="1:37" x14ac:dyDescent="0.15">
      <c r="A47" s="13"/>
      <c r="B47" s="13"/>
      <c r="F47" s="13"/>
      <c r="G47" s="19"/>
      <c r="K47" s="13"/>
      <c r="L47" s="13"/>
      <c r="O47" s="13"/>
      <c r="P47" s="13"/>
      <c r="Q47" s="19"/>
      <c r="T47" s="13"/>
      <c r="Y47" s="30" t="s">
        <v>309</v>
      </c>
      <c r="Z47" s="30" t="s">
        <v>437</v>
      </c>
      <c r="AF47" s="28"/>
      <c r="AK47" s="40" t="str">
        <f t="shared" si="7"/>
        <v>t</v>
      </c>
    </row>
    <row r="48" spans="1:37" x14ac:dyDescent="0.15">
      <c r="A48" s="13"/>
      <c r="B48" s="13"/>
      <c r="F48" s="13"/>
      <c r="G48" s="19"/>
      <c r="K48" s="13"/>
      <c r="L48" s="13"/>
      <c r="O48" s="13"/>
      <c r="P48" s="13"/>
      <c r="Q48" s="19"/>
      <c r="T48" s="13"/>
      <c r="U48" s="70">
        <v>2021</v>
      </c>
      <c r="Y48" s="30" t="s">
        <v>310</v>
      </c>
      <c r="Z48" s="30" t="s">
        <v>438</v>
      </c>
      <c r="AF48" s="28"/>
      <c r="AK48" s="40" t="str">
        <f t="shared" si="7"/>
        <v>u</v>
      </c>
    </row>
    <row r="49" spans="1:37" x14ac:dyDescent="0.15">
      <c r="A49" s="13"/>
      <c r="B49" s="13"/>
      <c r="F49" s="13"/>
      <c r="G49" s="19"/>
      <c r="K49" s="13"/>
      <c r="L49" s="13"/>
      <c r="O49" s="13"/>
      <c r="P49" s="13"/>
      <c r="Q49" s="19"/>
      <c r="T49" s="13"/>
      <c r="U49" s="70">
        <v>2022</v>
      </c>
      <c r="Y49" s="30" t="s">
        <v>311</v>
      </c>
      <c r="Z49" s="30" t="s">
        <v>439</v>
      </c>
      <c r="AF49" s="28"/>
      <c r="AK49" s="40" t="str">
        <f t="shared" si="7"/>
        <v>v</v>
      </c>
    </row>
    <row r="50" spans="1:37" x14ac:dyDescent="0.15">
      <c r="A50" s="13"/>
      <c r="B50" s="13"/>
      <c r="F50" s="13"/>
      <c r="G50" s="19"/>
      <c r="K50" s="13"/>
      <c r="L50" s="13"/>
      <c r="O50" s="13"/>
      <c r="P50" s="13"/>
      <c r="Q50" s="19"/>
      <c r="T50" s="13"/>
      <c r="U50" s="70">
        <v>2023</v>
      </c>
      <c r="Y50" s="30" t="s">
        <v>312</v>
      </c>
      <c r="Z50" s="30" t="s">
        <v>440</v>
      </c>
      <c r="AF50" s="28"/>
    </row>
    <row r="51" spans="1:37" x14ac:dyDescent="0.15">
      <c r="A51" s="13"/>
      <c r="B51" s="13"/>
      <c r="F51" s="13"/>
      <c r="G51" s="19"/>
      <c r="K51" s="13"/>
      <c r="L51" s="13"/>
      <c r="O51" s="13"/>
      <c r="P51" s="13"/>
      <c r="Q51" s="19"/>
      <c r="T51" s="13"/>
      <c r="U51" s="70">
        <v>2024</v>
      </c>
      <c r="Y51" s="30" t="s">
        <v>313</v>
      </c>
      <c r="Z51" s="30" t="s">
        <v>441</v>
      </c>
      <c r="AF51" s="28"/>
    </row>
    <row r="52" spans="1:37" x14ac:dyDescent="0.15">
      <c r="A52" s="13"/>
      <c r="B52" s="13"/>
      <c r="F52" s="13"/>
      <c r="G52" s="19"/>
      <c r="K52" s="13"/>
      <c r="L52" s="13"/>
      <c r="O52" s="13"/>
      <c r="P52" s="13"/>
      <c r="Q52" s="19"/>
      <c r="T52" s="13"/>
      <c r="U52" s="70">
        <v>2025</v>
      </c>
      <c r="Y52" s="30" t="s">
        <v>314</v>
      </c>
      <c r="Z52" s="30" t="s">
        <v>442</v>
      </c>
      <c r="AF52" s="28"/>
    </row>
    <row r="53" spans="1:37" x14ac:dyDescent="0.15">
      <c r="A53" s="13"/>
      <c r="B53" s="13"/>
      <c r="F53" s="13"/>
      <c r="G53" s="19"/>
      <c r="K53" s="13"/>
      <c r="L53" s="13"/>
      <c r="O53" s="13"/>
      <c r="P53" s="13"/>
      <c r="Q53" s="19"/>
      <c r="T53" s="13"/>
      <c r="U53" s="70">
        <v>2026</v>
      </c>
      <c r="Y53" s="30" t="s">
        <v>315</v>
      </c>
      <c r="Z53" s="30" t="s">
        <v>443</v>
      </c>
      <c r="AF53" s="28"/>
    </row>
    <row r="54" spans="1:37" x14ac:dyDescent="0.15">
      <c r="A54" s="13"/>
      <c r="B54" s="13"/>
      <c r="F54" s="13"/>
      <c r="G54" s="19"/>
      <c r="K54" s="13"/>
      <c r="L54" s="13"/>
      <c r="O54" s="13"/>
      <c r="P54" s="20"/>
      <c r="Q54" s="19"/>
      <c r="T54" s="13"/>
      <c r="Y54" s="30" t="s">
        <v>316</v>
      </c>
      <c r="Z54" s="30" t="s">
        <v>444</v>
      </c>
      <c r="AF54" s="28"/>
    </row>
    <row r="55" spans="1:37" x14ac:dyDescent="0.15">
      <c r="A55" s="13"/>
      <c r="B55" s="13"/>
      <c r="F55" s="13"/>
      <c r="G55" s="19"/>
      <c r="K55" s="13"/>
      <c r="L55" s="13"/>
      <c r="O55" s="13"/>
      <c r="P55" s="13"/>
      <c r="Q55" s="19"/>
      <c r="T55" s="13"/>
      <c r="Y55" s="30" t="s">
        <v>317</v>
      </c>
      <c r="Z55" s="30" t="s">
        <v>445</v>
      </c>
      <c r="AF55" s="28"/>
    </row>
    <row r="56" spans="1:37" x14ac:dyDescent="0.15">
      <c r="A56" s="13"/>
      <c r="B56" s="13"/>
      <c r="F56" s="13"/>
      <c r="G56" s="19"/>
      <c r="K56" s="13"/>
      <c r="L56" s="13"/>
      <c r="O56" s="13"/>
      <c r="P56" s="13"/>
      <c r="Q56" s="19"/>
      <c r="T56" s="13"/>
      <c r="U56" s="70">
        <v>20</v>
      </c>
      <c r="Y56" s="30" t="s">
        <v>318</v>
      </c>
      <c r="Z56" s="30" t="s">
        <v>446</v>
      </c>
      <c r="AF56" s="28"/>
    </row>
    <row r="57" spans="1:37" x14ac:dyDescent="0.15">
      <c r="A57" s="13"/>
      <c r="B57" s="13"/>
      <c r="F57" s="13"/>
      <c r="G57" s="19"/>
      <c r="K57" s="13"/>
      <c r="L57" s="13"/>
      <c r="O57" s="13"/>
      <c r="P57" s="13"/>
      <c r="Q57" s="19"/>
      <c r="T57" s="13"/>
      <c r="U57" s="30" t="s">
        <v>516</v>
      </c>
      <c r="Y57" s="30" t="s">
        <v>319</v>
      </c>
      <c r="Z57" s="30" t="s">
        <v>447</v>
      </c>
      <c r="AF57" s="28"/>
    </row>
    <row r="58" spans="1:37" x14ac:dyDescent="0.15">
      <c r="A58" s="13"/>
      <c r="B58" s="13"/>
      <c r="F58" s="13"/>
      <c r="G58" s="19"/>
      <c r="K58" s="13"/>
      <c r="L58" s="13"/>
      <c r="O58" s="13"/>
      <c r="P58" s="13"/>
      <c r="Q58" s="19"/>
      <c r="T58" s="13"/>
      <c r="U58" s="30" t="s">
        <v>517</v>
      </c>
      <c r="Y58" s="30" t="s">
        <v>320</v>
      </c>
      <c r="Z58" s="30" t="s">
        <v>448</v>
      </c>
      <c r="AF58" s="28"/>
    </row>
    <row r="59" spans="1:37" x14ac:dyDescent="0.15">
      <c r="A59" s="13"/>
      <c r="B59" s="13"/>
      <c r="F59" s="13"/>
      <c r="G59" s="19"/>
      <c r="K59" s="13"/>
      <c r="L59" s="13"/>
      <c r="O59" s="13"/>
      <c r="P59" s="13"/>
      <c r="Q59" s="19"/>
      <c r="T59" s="13"/>
      <c r="Y59" s="30" t="s">
        <v>321</v>
      </c>
      <c r="Z59" s="30" t="s">
        <v>449</v>
      </c>
      <c r="AF59" s="28"/>
    </row>
    <row r="60" spans="1:37" x14ac:dyDescent="0.15">
      <c r="A60" s="13"/>
      <c r="B60" s="13"/>
      <c r="F60" s="13"/>
      <c r="G60" s="19"/>
      <c r="K60" s="13"/>
      <c r="L60" s="13"/>
      <c r="O60" s="13"/>
      <c r="P60" s="13"/>
      <c r="Q60" s="19"/>
      <c r="T60" s="13"/>
      <c r="Y60" s="30" t="s">
        <v>322</v>
      </c>
      <c r="Z60" s="30" t="s">
        <v>450</v>
      </c>
      <c r="AF60" s="28"/>
    </row>
    <row r="61" spans="1:37" x14ac:dyDescent="0.15">
      <c r="A61" s="13"/>
      <c r="B61" s="13"/>
      <c r="F61" s="13"/>
      <c r="G61" s="19"/>
      <c r="K61" s="13"/>
      <c r="L61" s="13"/>
      <c r="O61" s="13"/>
      <c r="P61" s="13"/>
      <c r="Q61" s="19"/>
      <c r="T61" s="13"/>
      <c r="Y61" s="30" t="s">
        <v>323</v>
      </c>
      <c r="Z61" s="30" t="s">
        <v>451</v>
      </c>
      <c r="AF61" s="28"/>
    </row>
    <row r="62" spans="1:37" x14ac:dyDescent="0.15">
      <c r="A62" s="13"/>
      <c r="B62" s="13"/>
      <c r="F62" s="13"/>
      <c r="G62" s="19"/>
      <c r="K62" s="13"/>
      <c r="L62" s="13"/>
      <c r="O62" s="13"/>
      <c r="P62" s="13"/>
      <c r="Q62" s="19"/>
      <c r="T62" s="13"/>
      <c r="Y62" s="30" t="s">
        <v>324</v>
      </c>
      <c r="Z62" s="30" t="s">
        <v>452</v>
      </c>
      <c r="AF62" s="28"/>
    </row>
    <row r="63" spans="1:37" x14ac:dyDescent="0.15">
      <c r="A63" s="13"/>
      <c r="B63" s="13"/>
      <c r="F63" s="13"/>
      <c r="G63" s="19"/>
      <c r="K63" s="13"/>
      <c r="L63" s="13"/>
      <c r="O63" s="13"/>
      <c r="P63" s="13"/>
      <c r="Q63" s="19"/>
      <c r="T63" s="13"/>
      <c r="Y63" s="30" t="s">
        <v>325</v>
      </c>
      <c r="Z63" s="30" t="s">
        <v>453</v>
      </c>
      <c r="AF63" s="28"/>
    </row>
    <row r="64" spans="1:37" x14ac:dyDescent="0.15">
      <c r="A64" s="13"/>
      <c r="B64" s="13"/>
      <c r="F64" s="13"/>
      <c r="G64" s="19"/>
      <c r="K64" s="13"/>
      <c r="L64" s="13"/>
      <c r="O64" s="13"/>
      <c r="P64" s="13"/>
      <c r="Q64" s="19"/>
      <c r="T64" s="13"/>
      <c r="Y64" s="30" t="s">
        <v>326</v>
      </c>
      <c r="Z64" s="30" t="s">
        <v>454</v>
      </c>
      <c r="AF64" s="28"/>
    </row>
    <row r="65" spans="1:32" x14ac:dyDescent="0.15">
      <c r="A65" s="13"/>
      <c r="B65" s="13"/>
      <c r="F65" s="13"/>
      <c r="G65" s="19"/>
      <c r="K65" s="13"/>
      <c r="L65" s="13"/>
      <c r="O65" s="13"/>
      <c r="P65" s="13"/>
      <c r="Q65" s="19"/>
      <c r="T65" s="13"/>
      <c r="Y65" s="30" t="s">
        <v>327</v>
      </c>
      <c r="Z65" s="30" t="s">
        <v>455</v>
      </c>
      <c r="AF65" s="28"/>
    </row>
    <row r="66" spans="1:32" x14ac:dyDescent="0.15">
      <c r="A66" s="13"/>
      <c r="B66" s="13"/>
      <c r="F66" s="13"/>
      <c r="G66" s="19"/>
      <c r="K66" s="13"/>
      <c r="L66" s="13"/>
      <c r="O66" s="13"/>
      <c r="P66" s="13"/>
      <c r="Q66" s="19"/>
      <c r="T66" s="13"/>
      <c r="Y66" s="30" t="s">
        <v>66</v>
      </c>
      <c r="Z66" s="30" t="s">
        <v>456</v>
      </c>
      <c r="AF66" s="28"/>
    </row>
    <row r="67" spans="1:32" x14ac:dyDescent="0.15">
      <c r="A67" s="13"/>
      <c r="B67" s="13"/>
      <c r="F67" s="13"/>
      <c r="G67" s="19"/>
      <c r="K67" s="13"/>
      <c r="L67" s="13"/>
      <c r="O67" s="13"/>
      <c r="P67" s="13"/>
      <c r="Q67" s="19"/>
      <c r="T67" s="13"/>
      <c r="Y67" s="30" t="s">
        <v>328</v>
      </c>
      <c r="Z67" s="30" t="s">
        <v>457</v>
      </c>
      <c r="AF67" s="28"/>
    </row>
    <row r="68" spans="1:32" x14ac:dyDescent="0.15">
      <c r="A68" s="13"/>
      <c r="B68" s="13"/>
      <c r="F68" s="13"/>
      <c r="G68" s="19"/>
      <c r="K68" s="13"/>
      <c r="L68" s="13"/>
      <c r="O68" s="13"/>
      <c r="P68" s="13"/>
      <c r="Q68" s="19"/>
      <c r="T68" s="13"/>
      <c r="Y68" s="30" t="s">
        <v>329</v>
      </c>
      <c r="Z68" s="30" t="s">
        <v>458</v>
      </c>
      <c r="AF68" s="28"/>
    </row>
    <row r="69" spans="1:32" x14ac:dyDescent="0.15">
      <c r="A69" s="13"/>
      <c r="B69" s="13"/>
      <c r="F69" s="13"/>
      <c r="G69" s="19"/>
      <c r="K69" s="13"/>
      <c r="L69" s="13"/>
      <c r="O69" s="13"/>
      <c r="P69" s="13"/>
      <c r="Q69" s="19"/>
      <c r="T69" s="13"/>
      <c r="Y69" s="30" t="s">
        <v>330</v>
      </c>
      <c r="Z69" s="30" t="s">
        <v>459</v>
      </c>
      <c r="AF69" s="28"/>
    </row>
    <row r="70" spans="1:32" x14ac:dyDescent="0.15">
      <c r="A70" s="13"/>
      <c r="B70" s="13"/>
      <c r="Y70" s="30" t="s">
        <v>331</v>
      </c>
      <c r="Z70" s="30" t="s">
        <v>460</v>
      </c>
    </row>
    <row r="71" spans="1:32" x14ac:dyDescent="0.15">
      <c r="Y71" s="30" t="s">
        <v>332</v>
      </c>
      <c r="Z71" s="30" t="s">
        <v>461</v>
      </c>
    </row>
    <row r="72" spans="1:32" x14ac:dyDescent="0.15">
      <c r="Y72" s="30" t="s">
        <v>333</v>
      </c>
      <c r="Z72" s="30" t="s">
        <v>462</v>
      </c>
    </row>
    <row r="73" spans="1:32" x14ac:dyDescent="0.15">
      <c r="Y73" s="30" t="s">
        <v>334</v>
      </c>
      <c r="Z73" s="30" t="s">
        <v>463</v>
      </c>
    </row>
    <row r="74" spans="1:32" x14ac:dyDescent="0.15">
      <c r="Y74" s="30" t="s">
        <v>335</v>
      </c>
      <c r="Z74" s="30" t="s">
        <v>464</v>
      </c>
    </row>
    <row r="75" spans="1:32" x14ac:dyDescent="0.15">
      <c r="Y75" s="30" t="s">
        <v>336</v>
      </c>
      <c r="Z75" s="30" t="s">
        <v>465</v>
      </c>
    </row>
    <row r="76" spans="1:32" x14ac:dyDescent="0.15">
      <c r="Y76" s="30" t="s">
        <v>337</v>
      </c>
      <c r="Z76" s="30" t="s">
        <v>466</v>
      </c>
    </row>
    <row r="77" spans="1:32" x14ac:dyDescent="0.15">
      <c r="Y77" s="30" t="s">
        <v>338</v>
      </c>
      <c r="Z77" s="30" t="s">
        <v>467</v>
      </c>
    </row>
    <row r="78" spans="1:32" x14ac:dyDescent="0.15">
      <c r="Y78" s="30" t="s">
        <v>339</v>
      </c>
      <c r="Z78" s="30" t="s">
        <v>468</v>
      </c>
    </row>
    <row r="79" spans="1:32" x14ac:dyDescent="0.15">
      <c r="Y79" s="30" t="s">
        <v>340</v>
      </c>
      <c r="Z79" s="30" t="s">
        <v>469</v>
      </c>
    </row>
    <row r="80" spans="1:32" x14ac:dyDescent="0.15">
      <c r="Y80" s="30" t="s">
        <v>341</v>
      </c>
      <c r="Z80" s="30" t="s">
        <v>470</v>
      </c>
    </row>
    <row r="81" spans="25:26" x14ac:dyDescent="0.15">
      <c r="Y81" s="30" t="s">
        <v>342</v>
      </c>
      <c r="Z81" s="30" t="s">
        <v>471</v>
      </c>
    </row>
    <row r="82" spans="25:26" x14ac:dyDescent="0.15">
      <c r="Y82" s="30" t="s">
        <v>343</v>
      </c>
      <c r="Z82" s="30" t="s">
        <v>472</v>
      </c>
    </row>
    <row r="83" spans="25:26" x14ac:dyDescent="0.15">
      <c r="Y83" s="30" t="s">
        <v>344</v>
      </c>
      <c r="Z83" s="30" t="s">
        <v>473</v>
      </c>
    </row>
    <row r="84" spans="25:26" x14ac:dyDescent="0.15">
      <c r="Y84" s="30" t="s">
        <v>345</v>
      </c>
      <c r="Z84" s="30" t="s">
        <v>474</v>
      </c>
    </row>
    <row r="85" spans="25:26" x14ac:dyDescent="0.15">
      <c r="Y85" s="30" t="s">
        <v>346</v>
      </c>
      <c r="Z85" s="30" t="s">
        <v>475</v>
      </c>
    </row>
    <row r="86" spans="25:26" x14ac:dyDescent="0.15">
      <c r="Y86" s="30" t="s">
        <v>347</v>
      </c>
      <c r="Z86" s="30" t="s">
        <v>476</v>
      </c>
    </row>
    <row r="87" spans="25:26" x14ac:dyDescent="0.15">
      <c r="Y87" s="30" t="s">
        <v>348</v>
      </c>
      <c r="Z87" s="30" t="s">
        <v>477</v>
      </c>
    </row>
    <row r="88" spans="25:26" x14ac:dyDescent="0.15">
      <c r="Y88" s="30" t="s">
        <v>349</v>
      </c>
      <c r="Z88" s="30" t="s">
        <v>478</v>
      </c>
    </row>
    <row r="89" spans="25:26" x14ac:dyDescent="0.15">
      <c r="Y89" s="30" t="s">
        <v>350</v>
      </c>
      <c r="Z89" s="30" t="s">
        <v>479</v>
      </c>
    </row>
    <row r="90" spans="25:26" x14ac:dyDescent="0.15">
      <c r="Y90" s="30" t="s">
        <v>351</v>
      </c>
      <c r="Z90" s="30" t="s">
        <v>480</v>
      </c>
    </row>
    <row r="91" spans="25:26" x14ac:dyDescent="0.15">
      <c r="Y91" s="30" t="s">
        <v>352</v>
      </c>
      <c r="Z91" s="30" t="s">
        <v>481</v>
      </c>
    </row>
    <row r="92" spans="25:26" x14ac:dyDescent="0.15">
      <c r="Y92" s="30" t="s">
        <v>353</v>
      </c>
      <c r="Z92" s="30" t="s">
        <v>482</v>
      </c>
    </row>
    <row r="93" spans="25:26" x14ac:dyDescent="0.15">
      <c r="Y93" s="30" t="s">
        <v>354</v>
      </c>
      <c r="Z93" s="30" t="s">
        <v>483</v>
      </c>
    </row>
    <row r="94" spans="25:26" x14ac:dyDescent="0.15">
      <c r="Y94" s="30" t="s">
        <v>355</v>
      </c>
      <c r="Z94" s="30" t="s">
        <v>484</v>
      </c>
    </row>
    <row r="95" spans="25:26" x14ac:dyDescent="0.15">
      <c r="Y95" s="30" t="s">
        <v>356</v>
      </c>
      <c r="Z95" s="30" t="s">
        <v>485</v>
      </c>
    </row>
    <row r="96" spans="25:26" x14ac:dyDescent="0.15">
      <c r="Y96" s="30" t="s">
        <v>260</v>
      </c>
      <c r="Z96" s="30" t="s">
        <v>486</v>
      </c>
    </row>
    <row r="97" spans="25:26" x14ac:dyDescent="0.15">
      <c r="Y97" s="30" t="s">
        <v>357</v>
      </c>
      <c r="Z97" s="30" t="s">
        <v>487</v>
      </c>
    </row>
    <row r="98" spans="25:26" x14ac:dyDescent="0.15">
      <c r="Y98" s="30" t="s">
        <v>358</v>
      </c>
      <c r="Z98" s="30" t="s">
        <v>488</v>
      </c>
    </row>
    <row r="99" spans="25:26" x14ac:dyDescent="0.15">
      <c r="Y99" s="30" t="s">
        <v>388</v>
      </c>
      <c r="Z99" s="30" t="s">
        <v>489</v>
      </c>
    </row>
    <row r="100" spans="25:26" x14ac:dyDescent="0.15">
      <c r="Y100" s="30" t="s">
        <v>575</v>
      </c>
      <c r="Z100" s="30"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2022-08-25T13:01:11Z</dcterms:created>
  <dcterms:modified xsi:type="dcterms:W3CDTF">2022-08-26T14:27:54Z</dcterms:modified>
</cp:coreProperties>
</file>