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行政事業レビューシート!$AZ$1:$AZ$118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7" i="11" l="1"/>
  <c r="AY45" i="11" s="1"/>
  <c r="AY42" i="11" l="1"/>
  <c r="AY46" i="11"/>
  <c r="AY39" i="11"/>
  <c r="AY43" i="11"/>
  <c r="AY38" i="11"/>
  <c r="AY40" i="11"/>
  <c r="AY44" i="11"/>
  <c r="AY41" i="11"/>
  <c r="AW94" i="11" l="1"/>
  <c r="AT94" i="11"/>
  <c r="AQ94" i="11"/>
  <c r="AL94" i="11"/>
  <c r="AI94" i="11"/>
  <c r="AF94" i="11"/>
  <c r="Z94" i="11"/>
  <c r="W94" i="11"/>
  <c r="T94" i="11"/>
  <c r="N94" i="11"/>
  <c r="AW93" i="11"/>
  <c r="AT93" i="11"/>
  <c r="AQ93" i="11"/>
  <c r="AL93" i="11"/>
  <c r="AI93" i="11"/>
  <c r="AF93" i="11"/>
  <c r="Z93" i="11"/>
  <c r="W93" i="11"/>
  <c r="T93" i="11"/>
  <c r="N93" i="11"/>
  <c r="K93" i="11"/>
  <c r="H93" i="11"/>
  <c r="AU114" i="11" l="1"/>
  <c r="Y11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<sst xmlns="http://schemas.openxmlformats.org/spreadsheetml/2006/main" count="784" uniqueCount="635">
  <si>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</si>
  <si>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</si>
  <si>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</si>
  <si>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</si>
  <si>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</si>
  <si>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</si>
  <si>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</si>
  <si>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</si>
  <si>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</si>
  <si>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</si>
  <si>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</si>
  <si>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</si>
  <si>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</si>
  <si>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</si>
  <si>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</si>
  <si>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</si>
  <si>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</si>
  <si>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</si>
  <si>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</si>
  <si>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</si>
  <si>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</si>
  <si>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</si>
  <si>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</si>
  <si>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</si>
  <si>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</si>
  <si>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</si>
  <si>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</si>
  <si>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</si>
  <si>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</si>
  <si>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</si>
  <si>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</si>
  <si>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</si>
  <si>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</si>
  <si>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</si>
  <si>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</si>
  <si>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</si>
  <si>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</si>
  <si>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</si>
  <si>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</si>
  <si>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</si>
  <si>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</si>
  <si>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</si>
  <si>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</si>
  <si>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</si>
  <si>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</si>
  <si>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</si>
  <si>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</si>
  <si>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</si>
  <si>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</si>
  <si>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</si>
  <si>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</si>
  <si>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</si>
  <si>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</si>
  <si>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</si>
  <si>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</si>
  <si>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</si>
  <si>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</si>
  <si>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</si>
  <si>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</si>
  <si>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</si>
  <si>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</si>
  <si>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</si>
  <si>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</si>
  <si>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</si>
  <si>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</si>
  <si>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</si>
  <si>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</si>
  <si>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</si>
  <si>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</si>
  <si>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</si>
  <si>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</si>
  <si>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</si>
  <si>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</si>
  <si>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</si>
  <si>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</si>
  <si>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</si>
  <si>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</si>
  <si>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</si>
  <si>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</si>
  <si>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</si>
  <si>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</si>
  <si>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</si>
  <si>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</si>
  <si>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</si>
  <si>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</si>
  <si>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</si>
  <si>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</si>
  <si>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</si>
  <si>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</si>
  <si>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</si>
  <si>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</si>
  <si>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</si>
  <si>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</si>
  <si>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</si>
  <si>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</si>
  <si>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</si>
  <si>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</si>
  <si>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</si>
  <si>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</si>
  <si>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</si>
  <si>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</si>
  <si>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</si>
  <si>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</si>
  <si>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</si>
  <si>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</si>
  <si>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</si>
  <si>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</si>
  <si>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</si>
  <si>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</si>
  <si>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</si>
  <si>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</si>
  <si>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</si>
  <si>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</si>
  <si>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</si>
  <si>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</si>
  <si>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</si>
  <si>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</si>
  <si>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</si>
  <si>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</si>
  <si>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</si>
  <si>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</si>
  <si>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</si>
  <si>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</si>
  <si>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</si>
  <si>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</si>
  <si>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</si>
  <si>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</si>
  <si>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</si>
  <si>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</si>
  <si>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</si>
  <si>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</si>
  <si>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</si>
  <si>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</si>
  <si>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</si>
  <si>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</si>
  <si>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</si>
  <si>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</si>
  <si>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</si>
  <si>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</si>
  <si>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</si>
  <si>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</si>
  <si>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</si>
  <si>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</si>
  <si>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</si>
  <si>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</si>
  <si>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</si>
  <si>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</si>
  <si>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</si>
  <si>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</si>
  <si>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</si>
  <si>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</si>
  <si>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</si>
  <si>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</si>
  <si>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</si>
  <si>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</si>
  <si>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</si>
  <si>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</si>
  <si>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</si>
  <si>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</si>
  <si>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</si>
  <si>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</si>
  <si>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</si>
  <si>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</si>
  <si>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</si>
  <si>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</si>
  <si>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</si>
  <si>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</si>
  <si>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</si>
  <si>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</si>
  <si>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</si>
  <si>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</si>
  <si>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</si>
  <si>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</si>
  <si>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</si>
  <si>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</si>
  <si>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</si>
  <si>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</si>
  <si>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</si>
  <si>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</si>
  <si>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</si>
  <si>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</si>
  <si>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</si>
  <si>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</si>
  <si>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</si>
  <si>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</si>
  <si>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</si>
  <si>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</si>
  <si>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</si>
  <si>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</si>
  <si>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</si>
  <si>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</si>
  <si>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</si>
  <si>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</si>
  <si>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</si>
  <si>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</si>
  <si>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</si>
  <si>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</si>
  <si>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</si>
  <si>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</si>
  <si>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</si>
  <si>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</si>
  <si>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</si>
  <si>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</si>
  <si>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</si>
  <si>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</si>
  <si>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</si>
  <si>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</si>
  <si>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</si>
  <si>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</si>
  <si>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</si>
  <si>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</si>
  <si>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</si>
  <si>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</si>
  <si>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</si>
  <si>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</si>
  <si>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</si>
  <si>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</si>
  <si>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</si>
  <si>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</si>
  <si>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</si>
  <si>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</si>
  <si>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</si>
  <si>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</si>
  <si>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</si>
  <si>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</si>
  <si>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</si>
  <si>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</si>
  <si>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</si>
  <si>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</si>
  <si>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</si>
  <si>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</si>
  <si>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</si>
  <si>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</si>
  <si>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</si>
  <si>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</si>
  <si>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</si>
  <si>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</si>
  <si>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</si>
  <si>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</si>
  <si>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</si>
  <si>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</si>
  <si>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</si>
  <si>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</si>
  <si>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</si>
  <si>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</si>
  <si>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</si>
  <si>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</si>
  <si>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</si>
  <si>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</si>
  <si>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</si>
  <si>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</si>
  <si>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</si>
  <si>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</si>
  <si>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</si>
  <si>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</si>
  <si>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</si>
  <si>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</si>
  <si>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</si>
  <si>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</si>
  <si>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</si>
  <si>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</si>
  <si>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</si>
  <si>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</si>
  <si>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</si>
  <si>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</si>
  <si>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</si>
  <si>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</si>
  <si>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</si>
  <si>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</si>
  <si>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</si>
  <si>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</si>
  <si>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</si>
  <si>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</si>
  <si>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</si>
  <si>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</si>
  <si>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</si>
  <si>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</si>
  <si>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</si>
  <si>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</si>
  <si>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</si>
  <si>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</si>
  <si>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</si>
  <si>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</si>
  <si>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</si>
  <si>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</si>
  <si>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</si>
  <si>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</si>
  <si>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</si>
  <si>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</si>
  <si>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</si>
  <si>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</si>
  <si>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</si>
  <si>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</si>
  <si>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</si>
  <si>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</si>
  <si>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</si>
  <si>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</si>
  <si>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</si>
  <si>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</si>
  <si>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</si>
  <si>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</si>
  <si>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</si>
  <si>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</si>
  <si>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</si>
  <si>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</si>
  <si>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</si>
  <si>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</si>
  <si>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</si>
  <si>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</si>
  <si>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</si>
  <si>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</si>
  <si>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</si>
  <si>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</si>
  <si>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</si>
  <si>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</si>
  <si>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</si>
  <si>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</si>
  <si>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</si>
  <si>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</si>
  <si>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</si>
  <si>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</si>
  <si>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</si>
  <si>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</si>
  <si>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</si>
  <si>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</si>
  <si>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</si>
  <si>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</si>
  <si>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</si>
  <si>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</si>
  <si>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</si>
  <si>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</si>
  <si>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</si>
  <si>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</si>
  <si>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</si>
  <si>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</si>
  <si>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</si>
  <si>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</si>
  <si>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</si>
  <si>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</si>
  <si>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</si>
  <si>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</si>
  <si>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</si>
  <si>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</si>
  <si>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</si>
  <si>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</si>
  <si>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</si>
  <si>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</si>
  <si>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</si>
  <si>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</si>
  <si>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</si>
  <si>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</si>
  <si>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</si>
  <si>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</si>
  <si>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</si>
  <si>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</si>
  <si>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</si>
  <si>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</si>
  <si>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</si>
  <si>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</si>
  <si>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</si>
  <si>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</si>
  <si>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</si>
  <si>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</si>
  <si>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</si>
  <si>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</si>
  <si>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</si>
  <si>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</si>
  <si>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</si>
  <si>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</si>
  <si>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</si>
  <si>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</si>
  <si>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</si>
  <si>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</si>
  <si>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</si>
  <si>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</si>
  <si>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</si>
  <si>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</si>
  <si>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</si>
  <si>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</si>
  <si>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</si>
  <si>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</si>
  <si>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</si>
  <si>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</si>
  <si>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</si>
  <si>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</si>
  <si>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</si>
  <si>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</si>
  <si>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</si>
  <si>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</si>
  <si>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</si>
  <si>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</si>
  <si>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</si>
  <si>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</si>
  <si>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</si>
  <si>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</si>
  <si>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</si>
  <si>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</si>
  <si>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</si>
  <si>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</si>
  <si>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</si>
  <si>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</si>
  <si>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</si>
  <si>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</si>
  <si>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</si>
  <si>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</si>
  <si>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</si>
  <si>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</si>
  <si>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</si>
  <si>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</si>
  <si>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</si>
  <si>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</si>
  <si>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</si>
  <si>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</si>
  <si>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</si>
  <si>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</si>
  <si>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</si>
  <si>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</si>
  <si>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</si>
  <si>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</si>
  <si>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</si>
  <si>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</si>
  <si>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</si>
  <si>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</si>
  <si>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</si>
  <si>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</si>
  <si>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</si>
  <si>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</si>
  <si>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</si>
  <si>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</si>
  <si>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</si>
  <si>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</si>
  <si>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</si>
  <si>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</si>
  <si>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</si>
  <si>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</si>
  <si>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</si>
  <si>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</si>
  <si>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</si>
  <si>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</si>
  <si>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</si>
  <si>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</si>
  <si>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</si>
  <si>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</si>
  <si>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</si>
  <si>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</si>
  <si>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</si>
  <si>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</si>
  <si>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</si>
  <si>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</si>
  <si>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</si>
  <si>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</si>
  <si>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</si>
  <si>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</si>
  <si>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</si>
  <si>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</si>
  <si>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</si>
  <si>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</si>
  <si>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</si>
  <si>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</si>
  <si>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</si>
  <si>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</si>
  <si>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</si>
  <si>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</si>
  <si>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</si>
  <si>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</si>
  <si>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</si>
  <si>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</si>
  <si>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</si>
  <si>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</si>
  <si>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</si>
  <si>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</si>
  <si>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</si>
  <si>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</si>
  <si>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</si>
  <si>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</si>
  <si>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</si>
  <si>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</si>
  <si>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</si>
  <si>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</si>
  <si>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</si>
  <si>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</si>
  <si>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</si>
  <si>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</si>
  <si>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</si>
  <si>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</si>
  <si>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</si>
  <si>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</si>
  <si>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</si>
  <si>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</si>
  <si>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</si>
  <si>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</si>
  <si>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</si>
  <si>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</si>
  <si>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</si>
  <si>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</si>
  <si>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</si>
  <si>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</si>
  <si>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</si>
  <si>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</si>
  <si>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</si>
  <si>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</si>
  <si>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</si>
  <si>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</si>
  <si>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</si>
  <si>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</si>
  <si>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</si>
  <si>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</si>
  <si>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</si>
  <si>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</si>
  <si>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</si>
  <si>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</si>
  <si>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</si>
  <si>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</si>
  <si>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</si>
  <si>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</si>
  <si>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</si>
  <si>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</si>
  <si>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</si>
  <si>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</si>
  <si>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</si>
  <si>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</si>
  <si>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</si>
  <si>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</si>
  <si>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</si>
  <si>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</si>
  <si>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</si>
  <si>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</si>
  <si>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</si>
  <si>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</si>
  <si>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</si>
  <si>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</si>
  <si>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</si>
  <si>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</si>
  <si>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</si>
  <si>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</si>
  <si>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</si>
  <si>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</si>
  <si>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</si>
  <si>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</si>
  <si>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</si>
  <si>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</si>
  <si>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</si>
  <si>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</si>
  <si>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</si>
  <si>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</si>
  <si>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</si>
  <si>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</si>
  <si>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</si>
  <si>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</si>
  <si>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</si>
  <si>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</si>
  <si>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</si>
  <si>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</si>
  <si>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</si>
  <si>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</si>
  <si>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</si>
  <si>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</si>
  <si>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</si>
  <si>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</si>
  <si>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</si>
  <si>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</si>
  <si>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</si>
  <si>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</si>
  <si>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</si>
  <si>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</si>
  <si>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</si>
  <si>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沖縄における鉄軌道等導入課題検討に必要な経費</t>
    <phoneticPr fontId="5"/>
  </si>
  <si>
    <t>内閣府政策統括官（沖縄政策担当）</t>
    <phoneticPr fontId="5"/>
  </si>
  <si>
    <t>内閣府</t>
  </si>
  <si>
    <t>企画担当参事官室</t>
    <phoneticPr fontId="5"/>
  </si>
  <si>
    <t>○</t>
  </si>
  <si>
    <t>沖縄振興特別措置法　第91条２項</t>
    <phoneticPr fontId="5"/>
  </si>
  <si>
    <t>　沖縄の交通体系については、自動車への依存度が高く、渋滞による経済的損失など、様々な課題を抱えていることに鑑み、沖縄における新たな鉄道、軌道その他の公共交通機関の整備の在り方に係る調査・検討を行う必要が生じている。とりわけ鉄軌道の導入については、事業採算性、費用便益比など様々な課題があり、こうした課題について調査・検討を行うことを目的とする。</t>
    <phoneticPr fontId="5"/>
  </si>
  <si>
    <t>-</t>
    <phoneticPr fontId="5"/>
  </si>
  <si>
    <t>鉄軌道等導入課題
検討詳細調査委託費</t>
    <phoneticPr fontId="5"/>
  </si>
  <si>
    <t>調査一式</t>
    <rPh sb="0" eb="2">
      <t>チョウサ</t>
    </rPh>
    <rPh sb="2" eb="4">
      <t>イッシキ</t>
    </rPh>
    <phoneticPr fontId="5"/>
  </si>
  <si>
    <t>-</t>
    <phoneticPr fontId="5"/>
  </si>
  <si>
    <t>百万円</t>
    <rPh sb="0" eb="3">
      <t>ヒャクマンエン</t>
    </rPh>
    <phoneticPr fontId="5"/>
  </si>
  <si>
    <t>　　　X/Y</t>
    <phoneticPr fontId="5"/>
  </si>
  <si>
    <t>95/1</t>
  </si>
  <si>
    <t>94/1</t>
    <phoneticPr fontId="5"/>
  </si>
  <si>
    <t>新たな公共交通システムの導入に関する課題の整理</t>
    <phoneticPr fontId="5"/>
  </si>
  <si>
    <t>9.沖縄政策</t>
    <rPh sb="2" eb="4">
      <t>オキナワ</t>
    </rPh>
    <rPh sb="4" eb="6">
      <t>セイサク</t>
    </rPh>
    <phoneticPr fontId="5"/>
  </si>
  <si>
    <t>9.沖縄振興に関する施策の推進</t>
    <rPh sb="2" eb="4">
      <t>オキナワ</t>
    </rPh>
    <rPh sb="4" eb="6">
      <t>シンコウ</t>
    </rPh>
    <rPh sb="7" eb="8">
      <t>カン</t>
    </rPh>
    <rPh sb="10" eb="11">
      <t>セ</t>
    </rPh>
    <rPh sb="11" eb="12">
      <t>サク</t>
    </rPh>
    <rPh sb="13" eb="15">
      <t>スイシン</t>
    </rPh>
    <phoneticPr fontId="5"/>
  </si>
  <si>
    <t>沖縄振興特別措置法第91条２項により、国及び地方公共団体が調査及び検討を行うよう努めることとされている。</t>
    <phoneticPr fontId="5"/>
  </si>
  <si>
    <t>有</t>
  </si>
  <si>
    <t>無</t>
  </si>
  <si>
    <t>一般競争・総合評価落札方式等で適正に支出先を選定し、競争性を確保している。
入札説明書等の受領者は複数者いたものの、結果として一者応札となった。引き続き一般競争入札等により適正な支出先となるよう努める。</t>
    <phoneticPr fontId="5"/>
  </si>
  <si>
    <t>‐</t>
  </si>
  <si>
    <t>調査の実施にあたっては、沖縄における鉄軌道の導入に関する課題について必要な調査・検討がなされるよう、前年度の調査結果を踏まえ調査内容を再精査している。</t>
    <phoneticPr fontId="5"/>
  </si>
  <si>
    <t>成果物においては、広く公表されることにより、特に沖縄県及び市町村において基礎資料として活用されている。</t>
    <phoneticPr fontId="5"/>
  </si>
  <si>
    <t>本調査では、前年度までの調査を踏まえ、さらなるコスト縮減方策の検討、県民・県外の需要予測モデルの精緻化、需要喚起方策の検討等、必要な調査を効率的に実施したところ。令和３年度の調査結果については、昨年度と同様、成果物の幅広い活用のため、内閣府ＨＰに公表する予定。</t>
    <phoneticPr fontId="5"/>
  </si>
  <si>
    <t>　令和４年度については、これまでの調査で抽出された諸課題を踏まえ、需要予測の精査等を行い、鉄軌道等の導入課題等について鋭意検討を行いながら、効率的な執行に努めていく。</t>
    <phoneticPr fontId="5"/>
  </si>
  <si>
    <t>新　24-0005</t>
    <rPh sb="0" eb="1">
      <t>シン</t>
    </rPh>
    <phoneticPr fontId="5"/>
  </si>
  <si>
    <t>0056</t>
    <phoneticPr fontId="5"/>
  </si>
  <si>
    <t>0053</t>
    <phoneticPr fontId="5"/>
  </si>
  <si>
    <t>0059</t>
    <phoneticPr fontId="5"/>
  </si>
  <si>
    <t>0052</t>
    <phoneticPr fontId="5"/>
  </si>
  <si>
    <t>0055</t>
    <phoneticPr fontId="5"/>
  </si>
  <si>
    <t>0058</t>
    <phoneticPr fontId="5"/>
  </si>
  <si>
    <t>府</t>
  </si>
  <si>
    <t>【一般競争入札（総合評価）】</t>
  </si>
  <si>
    <t>人件費</t>
    <rPh sb="0" eb="3">
      <t>ジンケンヒ</t>
    </rPh>
    <phoneticPr fontId="5"/>
  </si>
  <si>
    <t>直接経費</t>
    <rPh sb="0" eb="2">
      <t>チョクセツ</t>
    </rPh>
    <rPh sb="2" eb="4">
      <t>ケイヒ</t>
    </rPh>
    <phoneticPr fontId="5"/>
  </si>
  <si>
    <t>調査の実施</t>
    <phoneticPr fontId="5"/>
  </si>
  <si>
    <t>謝金、印刷製本費等</t>
    <phoneticPr fontId="5"/>
  </si>
  <si>
    <t>沖縄における鉄軌道をはじめとする新たな公共交通システム導入課題詳細調査</t>
    <phoneticPr fontId="5"/>
  </si>
  <si>
    <t>-</t>
    <phoneticPr fontId="5"/>
  </si>
  <si>
    <t>予定価格が類推される恐れがあるため、落札率は記載していない</t>
    <phoneticPr fontId="5"/>
  </si>
  <si>
    <t>平成24～26年度は「鉄軌道等導入課題検討基礎調査」として、コスト縮減策や需要喚起方策等について調査を実施。平成27年度～令和３年度調査では「鉄軌道等導入課題詳細調査」として、これまでの調査で抽出された課題を踏まえつつ、県民の需要予測モデル等の精緻化等について取り組んだ。
事業主体：内閣府</t>
    <rPh sb="58" eb="60">
      <t>ネンド</t>
    </rPh>
    <rPh sb="138" eb="140">
      <t>ジギョウ</t>
    </rPh>
    <rPh sb="140" eb="142">
      <t>シュタイ</t>
    </rPh>
    <rPh sb="143" eb="145">
      <t>ナイカク</t>
    </rPh>
    <rPh sb="145" eb="146">
      <t>フ</t>
    </rPh>
    <phoneticPr fontId="5"/>
  </si>
  <si>
    <t>-</t>
    <phoneticPr fontId="5"/>
  </si>
  <si>
    <t>沖縄振興基本方針（平成24年５月、令和４年５月　内閣総理大臣決定）
沖縄振興計画（平成24年５月、令和４年５月　沖縄県）</t>
    <rPh sb="17" eb="19">
      <t>レイワ</t>
    </rPh>
    <rPh sb="20" eb="21">
      <t>ネン</t>
    </rPh>
    <rPh sb="22" eb="23">
      <t>ガツ</t>
    </rPh>
    <rPh sb="49" eb="51">
      <t>レイワ</t>
    </rPh>
    <rPh sb="52" eb="53">
      <t>ネン</t>
    </rPh>
    <rPh sb="54" eb="55">
      <t>ガツ</t>
    </rPh>
    <phoneticPr fontId="5"/>
  </si>
  <si>
    <t>沖縄における新たな公共交通システムの導入に関する課題の整理を目標としているため</t>
    <rPh sb="0" eb="2">
      <t>オキナワ</t>
    </rPh>
    <phoneticPr fontId="5"/>
  </si>
  <si>
    <t>調査の実施にあたっては、前年度の調査結果を踏まえ調査内容を再精査したうえで、一般競争入札（総合評価）により委託業者を決定し、競争性を確保するとともに、効率的な執行に努めている。</t>
    <phoneticPr fontId="5"/>
  </si>
  <si>
    <t>沖縄における新たな公共交通システムの導入に関する課題の整理に活用されるよう、調査した内容について報告書としてとりまとめ、公表を行っている。</t>
    <rPh sb="0" eb="2">
      <t>オキナワ</t>
    </rPh>
    <phoneticPr fontId="5"/>
  </si>
  <si>
    <t>沖縄の交通体系については、自動車への依存度が高く、渋滞による経済的損失など、様々な課題を抱えており、沖縄県が策定した沖縄振興計画においても、「県土の均衡ある発展を支え、都市間をつなぐ公共交通の基幹軸として、 全国新幹線鉄道整備法を参考とした特例制度の創設も見据え、那覇から名護を１時間で結ぶ速達性、定時性等の機能を備えた鉄軌道を含む新たな公共交通システムの導入に取り組みます。」といった記述がある。沖縄における鉄軌道の導入については様々な課題があるため、これらの課題について調査・検討を行う必要がある。</t>
    <rPh sb="193" eb="195">
      <t>キジュツ</t>
    </rPh>
    <phoneticPr fontId="5"/>
  </si>
  <si>
    <t>沖縄における鉄軌道の導入については、事業採算性、費用便益比など、様々な課題があるため、客観的なデータに基づき調査、検討を行う必要がある。また、沖縄振興特別措置法第91条２項により、国及び地方公共団体が調査及び検討を行うよう努めることとされているほか、沖縄県が策定した沖縄振興計画においても、「県土の均衡ある発展を支え、都市間をつなぐ公共交通の基幹軸として、 全国新幹線鉄道整備法を参考とした特例制度の創設も見据え、那覇から名護を１時間で結ぶ速達性、定時性等の機能を備えた鉄軌道を含む新たな公共交通システムの導入に取り組みます。」といった記述がある。</t>
    <rPh sb="268" eb="270">
      <t>キジュツ</t>
    </rPh>
    <phoneticPr fontId="5"/>
  </si>
  <si>
    <t>沖縄における新たな公共交通システムの導入に関する課題の調査を実施</t>
    <rPh sb="0" eb="2">
      <t>オキナワ</t>
    </rPh>
    <rPh sb="24" eb="26">
      <t>カダイ</t>
    </rPh>
    <rPh sb="27" eb="29">
      <t>チョウサ</t>
    </rPh>
    <rPh sb="30" eb="32">
      <t>ジッシ</t>
    </rPh>
    <phoneticPr fontId="5"/>
  </si>
  <si>
    <t>とりまとめ報告書の作成</t>
    <phoneticPr fontId="5"/>
  </si>
  <si>
    <t>-</t>
    <phoneticPr fontId="5"/>
  </si>
  <si>
    <t xml:space="preserve">沖縄における新たな公共交通システムの導入に関する課題の整理を行うため、令和元年～令和３年度は「鉄軌道等導入課題詳細調査」のとりまとめ報告書の作成を行った。 </t>
    <rPh sb="30" eb="31">
      <t>オコナ</t>
    </rPh>
    <rPh sb="35" eb="37">
      <t>レイワ</t>
    </rPh>
    <rPh sb="37" eb="39">
      <t>ガンネン</t>
    </rPh>
    <rPh sb="40" eb="42">
      <t>レイワ</t>
    </rPh>
    <rPh sb="43" eb="45">
      <t>ネンド</t>
    </rPh>
    <rPh sb="47" eb="48">
      <t>テツ</t>
    </rPh>
    <rPh sb="48" eb="50">
      <t>キドウ</t>
    </rPh>
    <rPh sb="50" eb="51">
      <t>トウ</t>
    </rPh>
    <rPh sb="51" eb="53">
      <t>ドウニュウ</t>
    </rPh>
    <rPh sb="53" eb="55">
      <t>カダイ</t>
    </rPh>
    <rPh sb="55" eb="57">
      <t>ショウサイ</t>
    </rPh>
    <rPh sb="57" eb="59">
      <t>チョウサ</t>
    </rPh>
    <rPh sb="66" eb="69">
      <t>ホウコクショ</t>
    </rPh>
    <rPh sb="70" eb="72">
      <t>サクセイ</t>
    </rPh>
    <rPh sb="73" eb="74">
      <t>オコナ</t>
    </rPh>
    <phoneticPr fontId="5"/>
  </si>
  <si>
    <t>沖縄における新たな公共交通システムの導入に関する課題の整理</t>
    <rPh sb="0" eb="2">
      <t>オキナワ</t>
    </rPh>
    <phoneticPr fontId="5"/>
  </si>
  <si>
    <t>沖縄における新たな公共交通システムの導入に関する課題の整理のために要した調査費用から単位あたりコストを算出
X：執行額／Y:調査数　　　　　　　　　　　　　　　</t>
    <rPh sb="0" eb="2">
      <t>オキナワ</t>
    </rPh>
    <rPh sb="18" eb="20">
      <t>ドウニュウ</t>
    </rPh>
    <rPh sb="21" eb="22">
      <t>カン</t>
    </rPh>
    <rPh sb="24" eb="26">
      <t>カダイ</t>
    </rPh>
    <rPh sb="27" eb="29">
      <t>セイリ</t>
    </rPh>
    <phoneticPr fontId="5"/>
  </si>
  <si>
    <t>沖縄における新たな公共交通システムの導入に関する課題の整理に活用されるよう、調査した内容について報告書としてとりまとめ、公表を行っている。</t>
    <phoneticPr fontId="5"/>
  </si>
  <si>
    <t>-</t>
  </si>
  <si>
    <t>-</t>
    <phoneticPr fontId="5"/>
  </si>
  <si>
    <t>-</t>
    <phoneticPr fontId="5"/>
  </si>
  <si>
    <t>-</t>
    <phoneticPr fontId="5"/>
  </si>
  <si>
    <t>事業の有効性、効率性及び成果実績について、より一層の検証に努め、執行実績を適切に概算要求に反映させること。</t>
    <phoneticPr fontId="5"/>
  </si>
  <si>
    <t>点検対象外</t>
    <rPh sb="0" eb="2">
      <t>テンケン</t>
    </rPh>
    <rPh sb="2" eb="4">
      <t>タイショウ</t>
    </rPh>
    <rPh sb="4" eb="5">
      <t>ガイ</t>
    </rPh>
    <phoneticPr fontId="5"/>
  </si>
  <si>
    <t>行政事業レビュー推進チームの所見を踏まえ、事業の有効性、効率性及び成果実績について、より一層の検証に努める。また、執行実績を適切に概算要求に反映させることとする。</t>
    <phoneticPr fontId="5"/>
  </si>
  <si>
    <t>参事官　田村　一郎</t>
    <phoneticPr fontId="5"/>
  </si>
  <si>
    <t>A.パシフィックコンサルタンツ株式会社</t>
    <rPh sb="15" eb="19">
      <t>カブシキガイシャ</t>
    </rPh>
    <phoneticPr fontId="5"/>
  </si>
  <si>
    <t>パシフィックコンサルタンツ株式会社</t>
    <rPh sb="13" eb="17">
      <t>カブシキガイシャ</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</si>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</sst>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7" fontId="22" fillId="0" borderId="24" xfId="0" applyNumberFormat="1" applyFont="1" applyFill="1" applyBorder="1" applyAlignment="1" applyProtection="1">
      <alignment horizontal="center" vertical="center" wrapText="1"/>
      <protection locked="0"/>
    </xf>
    <xf numFmtId="177" fontId="22" fillId="0" borderId="25" xfId="0" applyNumberFormat="1" applyFont="1" applyFill="1" applyBorder="1" applyAlignment="1" applyProtection="1">
      <alignment horizontal="center" vertical="center" wrapText="1"/>
      <protection locked="0"/>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37" xfId="0" applyFont="1" applyBorder="1" applyAlignment="1">
      <alignment horizontal="center" vertical="center"/>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6" borderId="72"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179" fontId="0" fillId="0" borderId="15" xfId="0" applyNumberFormat="1"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30"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0" borderId="37" xfId="0" applyFont="1" applyFill="1" applyBorder="1" applyAlignment="1" applyProtection="1">
      <alignment horizontal="center" vertical="center" shrinkToFit="1"/>
      <protection locked="0"/>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29" fillId="6" borderId="43"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6" borderId="10" xfId="0" applyFill="1" applyBorder="1" applyAlignment="1">
      <alignment horizontal="center" vertical="center" wrapText="1"/>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0" fontId="0" fillId="5" borderId="10" xfId="0" applyNumberFormat="1" applyFont="1" applyFill="1" applyBorder="1" applyAlignment="1" applyProtection="1">
      <alignment horizontal="center" vertical="center" wrapText="1"/>
      <protection locked="0"/>
    </xf>
    <xf numFmtId="180"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6" fontId="0" fillId="0" borderId="23" xfId="0" applyNumberFormat="1" applyFont="1" applyFill="1" applyBorder="1" applyAlignment="1" applyProtection="1">
      <alignment horizontal="right" vertical="center"/>
      <protection locked="0"/>
    </xf>
    <xf numFmtId="176" fontId="0" fillId="0" borderId="24" xfId="0" applyNumberFormat="1" applyFont="1" applyFill="1" applyBorder="1" applyAlignment="1" applyProtection="1">
      <alignment horizontal="right" vertical="center"/>
      <protection locked="0"/>
    </xf>
    <xf numFmtId="176"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1" fontId="0" fillId="0" borderId="10" xfId="0" applyNumberFormat="1" applyFont="1" applyFill="1" applyBorder="1" applyAlignment="1" applyProtection="1">
      <alignment horizontal="right" vertical="center" wrapText="1"/>
      <protection locked="0"/>
    </xf>
    <xf numFmtId="181" fontId="3" fillId="0" borderId="10" xfId="0" applyNumberFormat="1" applyFont="1" applyFill="1" applyBorder="1" applyAlignment="1" applyProtection="1">
      <alignment horizontal="right" vertical="center" wrapText="1"/>
      <protection locked="0"/>
    </xf>
    <xf numFmtId="176" fontId="0" fillId="0" borderId="23" xfId="0" applyNumberFormat="1" applyFont="1" applyFill="1" applyBorder="1" applyAlignment="1" applyProtection="1">
      <alignment horizontal="right" vertical="center" wrapText="1"/>
      <protection locked="0"/>
    </xf>
    <xf numFmtId="176" fontId="0" fillId="0" borderId="24" xfId="0" applyNumberFormat="1" applyFont="1" applyFill="1" applyBorder="1" applyAlignment="1" applyProtection="1">
      <alignment horizontal="right" vertical="center" wrapText="1"/>
      <protection locked="0"/>
    </xf>
    <xf numFmtId="176"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6" fontId="0" fillId="0" borderId="23" xfId="0" applyNumberFormat="1" applyFont="1" applyFill="1" applyBorder="1" applyAlignment="1" applyProtection="1">
      <alignment horizontal="right" vertical="center"/>
    </xf>
    <xf numFmtId="176" fontId="0" fillId="0" borderId="24" xfId="0" applyNumberFormat="1" applyFont="1" applyFill="1" applyBorder="1" applyAlignment="1" applyProtection="1">
      <alignment horizontal="right" vertical="center"/>
    </xf>
    <xf numFmtId="176" fontId="0" fillId="0" borderId="42" xfId="0" applyNumberFormat="1" applyFont="1" applyFill="1" applyBorder="1" applyAlignment="1" applyProtection="1">
      <alignment horizontal="right" vertical="center"/>
    </xf>
    <xf numFmtId="176" fontId="0" fillId="0" borderId="33" xfId="0" applyNumberFormat="1" applyFont="1" applyFill="1" applyBorder="1" applyAlignment="1" applyProtection="1">
      <alignment horizontal="right"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6" fontId="0" fillId="0" borderId="12" xfId="0" applyNumberFormat="1" applyFont="1" applyFill="1" applyBorder="1" applyAlignment="1" applyProtection="1">
      <alignment horizontal="right" vertical="center"/>
      <protection locked="0"/>
    </xf>
    <xf numFmtId="176" fontId="0" fillId="0" borderId="13" xfId="0" applyNumberFormat="1" applyFont="1" applyFill="1" applyBorder="1" applyAlignment="1" applyProtection="1">
      <alignment horizontal="right" vertical="center"/>
      <protection locked="0"/>
    </xf>
    <xf numFmtId="176" fontId="0" fillId="0" borderId="114" xfId="0" applyNumberFormat="1" applyFont="1" applyFill="1" applyBorder="1" applyAlignment="1" applyProtection="1">
      <alignment horizontal="right" vertical="center"/>
      <protection locked="0"/>
    </xf>
    <xf numFmtId="176" fontId="0" fillId="0" borderId="29"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6" fontId="0" fillId="0" borderId="69" xfId="0" applyNumberFormat="1" applyFont="1" applyFill="1" applyBorder="1" applyAlignment="1" applyProtection="1">
      <alignment horizontal="right" vertical="center"/>
      <protection locked="0"/>
    </xf>
    <xf numFmtId="176" fontId="0" fillId="0" borderId="70" xfId="0" applyNumberFormat="1" applyFont="1" applyFill="1" applyBorder="1" applyAlignment="1" applyProtection="1">
      <alignment horizontal="right" vertical="center"/>
      <protection locked="0"/>
    </xf>
    <xf numFmtId="176" fontId="0" fillId="0" borderId="117" xfId="0" applyNumberFormat="1" applyFont="1" applyFill="1" applyBorder="1" applyAlignment="1" applyProtection="1">
      <alignment horizontal="right" vertical="center"/>
      <protection locked="0"/>
    </xf>
    <xf numFmtId="176" fontId="0" fillId="0" borderId="94" xfId="0" applyNumberFormat="1" applyFont="1" applyFill="1" applyBorder="1" applyAlignment="1" applyProtection="1">
      <alignment horizontal="right" vertical="center"/>
      <protection locked="0"/>
    </xf>
    <xf numFmtId="49" fontId="20"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1" xfId="0" applyFont="1" applyFill="1" applyBorder="1" applyAlignment="1">
      <alignment horizontal="center" vertical="center"/>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49" fontId="20" fillId="0" borderId="71"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0" fontId="22" fillId="0" borderId="138" xfId="0"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178" fontId="22" fillId="0" borderId="13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2"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5" fillId="6" borderId="80"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8"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62" xfId="0" applyFont="1" applyFill="1" applyBorder="1" applyAlignment="1">
      <alignment horizontal="center" vertical="center" textRotation="255" wrapText="1"/>
    </xf>
    <xf numFmtId="0" fontId="13" fillId="6" borderId="85"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2"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2" xfId="0" applyFont="1" applyBorder="1" applyAlignment="1">
      <alignment horizontal="center" vertical="center"/>
    </xf>
    <xf numFmtId="0" fontId="0" fillId="0" borderId="100"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3" fillId="2" borderId="113"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49" fontId="0" fillId="0" borderId="119"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6" fontId="3" fillId="0" borderId="10" xfId="0" applyNumberFormat="1" applyFont="1" applyFill="1" applyBorder="1" applyAlignment="1" applyProtection="1">
      <alignment horizontal="center" vertical="center" shrinkToFit="1"/>
      <protection locked="0"/>
    </xf>
    <xf numFmtId="176" fontId="0" fillId="0" borderId="10" xfId="0" applyNumberFormat="1" applyFont="1" applyFill="1" applyBorder="1" applyAlignment="1" applyProtection="1">
      <alignment horizontal="center" vertical="center" shrinkToFit="1"/>
      <protection locked="0"/>
    </xf>
    <xf numFmtId="176" fontId="3" fillId="0" borderId="24" xfId="0" applyNumberFormat="1" applyFont="1" applyFill="1" applyBorder="1" applyAlignment="1" applyProtection="1">
      <alignment horizontal="center" vertical="center" shrinkToFit="1"/>
      <protection locked="0"/>
    </xf>
    <xf numFmtId="176"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72"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3"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6" fontId="0" fillId="0" borderId="101" xfId="0" applyNumberFormat="1" applyFont="1" applyFill="1" applyBorder="1" applyAlignment="1" applyProtection="1">
      <alignment horizontal="center" vertical="center"/>
      <protection locked="0"/>
    </xf>
    <xf numFmtId="176" fontId="0" fillId="0" borderId="102" xfId="0" applyNumberFormat="1" applyFont="1" applyFill="1" applyBorder="1" applyAlignment="1" applyProtection="1">
      <alignment horizontal="center" vertical="center"/>
      <protection locked="0"/>
    </xf>
    <xf numFmtId="176" fontId="0" fillId="0" borderId="122" xfId="0" applyNumberFormat="1" applyFont="1" applyFill="1" applyBorder="1" applyAlignment="1" applyProtection="1">
      <alignment horizontal="center" vertical="center"/>
      <protection locked="0"/>
    </xf>
    <xf numFmtId="176" fontId="0" fillId="0" borderId="3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3"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0" fillId="5" borderId="72"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5"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0" fillId="4" borderId="33"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128"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27" fillId="2" borderId="89"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6" fontId="0" fillId="0" borderId="87"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2" borderId="33"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6" fontId="0" fillId="0" borderId="94" xfId="0" applyNumberFormat="1" applyFont="1" applyFill="1" applyBorder="1" applyAlignment="1" applyProtection="1">
      <alignment horizontal="center" vertical="center"/>
      <protection locked="0"/>
    </xf>
    <xf numFmtId="176" fontId="0" fillId="0" borderId="29"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49" fontId="20" fillId="0" borderId="79"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8" fontId="22" fillId="0" borderId="13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8">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7327</xdr:colOff>
      <xdr:row>96</xdr:row>
      <xdr:rowOff>344366</xdr:rowOff>
    </xdr:from>
    <xdr:to>
      <xdr:col>33</xdr:col>
      <xdr:colOff>86603</xdr:colOff>
      <xdr:row>98</xdr:row>
      <xdr:rowOff>164614</xdr:rowOff>
    </xdr:to>
    <xdr:sp macro="" textlink="">
      <xdr:nvSpPr>
        <xdr:cNvPr id="2" name="正方形/長方形 1"/>
        <xdr:cNvSpPr/>
      </xdr:nvSpPr>
      <xdr:spPr>
        <a:xfrm>
          <a:off x="4161692" y="91454654"/>
          <a:ext cx="2453199" cy="523633"/>
        </a:xfrm>
        <a:prstGeom prst="rect">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94</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23</xdr:col>
      <xdr:colOff>0</xdr:colOff>
      <xdr:row>99</xdr:row>
      <xdr:rowOff>0</xdr:rowOff>
    </xdr:from>
    <xdr:to>
      <xdr:col>31</xdr:col>
      <xdr:colOff>12286</xdr:colOff>
      <xdr:row>99</xdr:row>
      <xdr:rowOff>280764</xdr:rowOff>
    </xdr:to>
    <xdr:sp macro="" textlink="">
      <xdr:nvSpPr>
        <xdr:cNvPr id="3" name="大かっこ 2"/>
        <xdr:cNvSpPr/>
      </xdr:nvSpPr>
      <xdr:spPr>
        <a:xfrm>
          <a:off x="4550019" y="92165365"/>
          <a:ext cx="1594902" cy="280764"/>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事業の企画・立案等</a:t>
          </a:r>
        </a:p>
      </xdr:txBody>
    </xdr:sp>
    <xdr:clientData/>
  </xdr:twoCellAnchor>
  <xdr:twoCellAnchor>
    <xdr:from>
      <xdr:col>26</xdr:col>
      <xdr:colOff>183175</xdr:colOff>
      <xdr:row>100</xdr:row>
      <xdr:rowOff>0</xdr:rowOff>
    </xdr:from>
    <xdr:to>
      <xdr:col>26</xdr:col>
      <xdr:colOff>188030</xdr:colOff>
      <xdr:row>102</xdr:row>
      <xdr:rowOff>277696</xdr:rowOff>
    </xdr:to>
    <xdr:cxnSp macro="">
      <xdr:nvCxnSpPr>
        <xdr:cNvPr id="4" name="直線矢印コネクタ 3"/>
        <xdr:cNvCxnSpPr/>
      </xdr:nvCxnSpPr>
      <xdr:spPr>
        <a:xfrm flipH="1">
          <a:off x="5326675" y="92517058"/>
          <a:ext cx="4855" cy="981080"/>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17</xdr:col>
      <xdr:colOff>0</xdr:colOff>
      <xdr:row>103</xdr:row>
      <xdr:rowOff>241786</xdr:rowOff>
    </xdr:from>
    <xdr:to>
      <xdr:col>38</xdr:col>
      <xdr:colOff>104802</xdr:colOff>
      <xdr:row>106</xdr:row>
      <xdr:rowOff>25460</xdr:rowOff>
    </xdr:to>
    <xdr:sp macro="" textlink="">
      <xdr:nvSpPr>
        <xdr:cNvPr id="6" name="正方形/長方形 5"/>
        <xdr:cNvSpPr/>
      </xdr:nvSpPr>
      <xdr:spPr>
        <a:xfrm>
          <a:off x="3363058" y="93813921"/>
          <a:ext cx="4259167" cy="838751"/>
        </a:xfrm>
        <a:prstGeom prst="rect">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Ａ．パシフィックコンサルタンツ株式会社</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94</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20</xdr:col>
      <xdr:colOff>87922</xdr:colOff>
      <xdr:row>106</xdr:row>
      <xdr:rowOff>190499</xdr:rowOff>
    </xdr:from>
    <xdr:to>
      <xdr:col>34</xdr:col>
      <xdr:colOff>43961</xdr:colOff>
      <xdr:row>108</xdr:row>
      <xdr:rowOff>268016</xdr:rowOff>
    </xdr:to>
    <xdr:sp macro="" textlink="">
      <xdr:nvSpPr>
        <xdr:cNvPr id="8" name="大かっこ 7"/>
        <xdr:cNvSpPr/>
      </xdr:nvSpPr>
      <xdr:spPr>
        <a:xfrm>
          <a:off x="4044460" y="94817711"/>
          <a:ext cx="2725616" cy="780901"/>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「沖縄における鉄軌道をはじめとする新たな公共交通システム導入課題詳細調査」の実施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7"/>
      <c r="AQ1" s="7"/>
      <c r="AR1" s="7"/>
      <c r="AS1" s="7"/>
      <c r="AT1" s="7"/>
      <c r="AU1" s="7"/>
      <c r="AV1" s="7"/>
      <c r="AW1" s="2"/>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7" t="s">
        <v>0</v>
      </c>
      <c r="Y2" s="40"/>
      <c r="Z2" s="35"/>
      <c r="AA2" s="35"/>
      <c r="AB2" s="35"/>
      <c r="AC2" s="35"/>
      <c r="AD2" s="615">
        <v>2022</v>
      </c>
      <c r="AE2" s="615"/>
      <c r="AF2" s="615"/>
      <c r="AG2" s="615"/>
      <c r="AH2" s="615"/>
      <c r="AI2" s="49" t="s">
        <v>250</v>
      </c>
      <c r="AJ2" s="615" t="s">
        <v>600</v>
      </c>
      <c r="AK2" s="615"/>
      <c r="AL2" s="615"/>
      <c r="AM2" s="615"/>
      <c r="AN2" s="49" t="s">
        <v>250</v>
      </c>
      <c r="AO2" s="615">
        <v>21</v>
      </c>
      <c r="AP2" s="615"/>
      <c r="AQ2" s="615"/>
      <c r="AR2" s="50" t="s">
        <v>250</v>
      </c>
      <c r="AS2" s="616">
        <v>70</v>
      </c>
      <c r="AT2" s="616"/>
      <c r="AU2" s="616"/>
      <c r="AV2" s="49" t="str">
        <f>IF(AW2="","","-")</f>
        <v/>
      </c>
      <c r="AW2" s="617"/>
      <c r="AX2" s="617"/>
    </row>
    <row r="3" spans="1:50" ht="21" customHeight="1" thickBot="1" x14ac:dyDescent="0.2">
      <c r="A3" s="618" t="s">
        <v>558</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17" t="s">
        <v>59</v>
      </c>
      <c r="AJ3" s="620" t="s">
        <v>568</v>
      </c>
      <c r="AK3" s="620"/>
      <c r="AL3" s="620"/>
      <c r="AM3" s="620"/>
      <c r="AN3" s="620"/>
      <c r="AO3" s="620"/>
      <c r="AP3" s="620"/>
      <c r="AQ3" s="620"/>
      <c r="AR3" s="620"/>
      <c r="AS3" s="620"/>
      <c r="AT3" s="620"/>
      <c r="AU3" s="620"/>
      <c r="AV3" s="620"/>
      <c r="AW3" s="620"/>
      <c r="AX3" s="18" t="s">
        <v>60</v>
      </c>
    </row>
    <row r="4" spans="1:50" ht="24.75" customHeight="1" x14ac:dyDescent="0.15">
      <c r="A4" s="590" t="s">
        <v>23</v>
      </c>
      <c r="B4" s="591"/>
      <c r="C4" s="591"/>
      <c r="D4" s="591"/>
      <c r="E4" s="591"/>
      <c r="F4" s="591"/>
      <c r="G4" s="592" t="s">
        <v>566</v>
      </c>
      <c r="H4" s="593"/>
      <c r="I4" s="593"/>
      <c r="J4" s="593"/>
      <c r="K4" s="593"/>
      <c r="L4" s="593"/>
      <c r="M4" s="593"/>
      <c r="N4" s="593"/>
      <c r="O4" s="593"/>
      <c r="P4" s="593"/>
      <c r="Q4" s="593"/>
      <c r="R4" s="593"/>
      <c r="S4" s="593"/>
      <c r="T4" s="593"/>
      <c r="U4" s="593"/>
      <c r="V4" s="593"/>
      <c r="W4" s="593"/>
      <c r="X4" s="593"/>
      <c r="Y4" s="594" t="s">
        <v>1</v>
      </c>
      <c r="Z4" s="595"/>
      <c r="AA4" s="595"/>
      <c r="AB4" s="595"/>
      <c r="AC4" s="595"/>
      <c r="AD4" s="596"/>
      <c r="AE4" s="597" t="s">
        <v>567</v>
      </c>
      <c r="AF4" s="598"/>
      <c r="AG4" s="598"/>
      <c r="AH4" s="598"/>
      <c r="AI4" s="598"/>
      <c r="AJ4" s="598"/>
      <c r="AK4" s="598"/>
      <c r="AL4" s="598"/>
      <c r="AM4" s="598"/>
      <c r="AN4" s="598"/>
      <c r="AO4" s="598"/>
      <c r="AP4" s="599"/>
      <c r="AQ4" s="600" t="s">
        <v>2</v>
      </c>
      <c r="AR4" s="595"/>
      <c r="AS4" s="595"/>
      <c r="AT4" s="595"/>
      <c r="AU4" s="595"/>
      <c r="AV4" s="595"/>
      <c r="AW4" s="595"/>
      <c r="AX4" s="601"/>
    </row>
    <row r="5" spans="1:50" ht="30" customHeight="1" x14ac:dyDescent="0.15">
      <c r="A5" s="602" t="s">
        <v>62</v>
      </c>
      <c r="B5" s="603"/>
      <c r="C5" s="603"/>
      <c r="D5" s="603"/>
      <c r="E5" s="603"/>
      <c r="F5" s="604"/>
      <c r="G5" s="605" t="s">
        <v>342</v>
      </c>
      <c r="H5" s="606"/>
      <c r="I5" s="606"/>
      <c r="J5" s="606"/>
      <c r="K5" s="606"/>
      <c r="L5" s="606"/>
      <c r="M5" s="607" t="s">
        <v>61</v>
      </c>
      <c r="N5" s="608"/>
      <c r="O5" s="608"/>
      <c r="P5" s="608"/>
      <c r="Q5" s="608"/>
      <c r="R5" s="609"/>
      <c r="S5" s="610" t="s">
        <v>362</v>
      </c>
      <c r="T5" s="606"/>
      <c r="U5" s="606"/>
      <c r="V5" s="606"/>
      <c r="W5" s="606"/>
      <c r="X5" s="611"/>
      <c r="Y5" s="612" t="s">
        <v>3</v>
      </c>
      <c r="Z5" s="613"/>
      <c r="AA5" s="613"/>
      <c r="AB5" s="613"/>
      <c r="AC5" s="613"/>
      <c r="AD5" s="614"/>
      <c r="AE5" s="635" t="s">
        <v>569</v>
      </c>
      <c r="AF5" s="635"/>
      <c r="AG5" s="635"/>
      <c r="AH5" s="635"/>
      <c r="AI5" s="635"/>
      <c r="AJ5" s="635"/>
      <c r="AK5" s="635"/>
      <c r="AL5" s="635"/>
      <c r="AM5" s="635"/>
      <c r="AN5" s="635"/>
      <c r="AO5" s="635"/>
      <c r="AP5" s="636"/>
      <c r="AQ5" s="637" t="s">
        <v>631</v>
      </c>
      <c r="AR5" s="638"/>
      <c r="AS5" s="638"/>
      <c r="AT5" s="638"/>
      <c r="AU5" s="638"/>
      <c r="AV5" s="638"/>
      <c r="AW5" s="638"/>
      <c r="AX5" s="639"/>
    </row>
    <row r="6" spans="1:50" ht="39" customHeight="1" x14ac:dyDescent="0.15">
      <c r="A6" s="640" t="s">
        <v>4</v>
      </c>
      <c r="B6" s="641"/>
      <c r="C6" s="641"/>
      <c r="D6" s="641"/>
      <c r="E6" s="641"/>
      <c r="F6" s="641"/>
      <c r="G6" s="642" t="str">
        <f>入力規則等!F39</f>
        <v>一般会計</v>
      </c>
      <c r="H6" s="643"/>
      <c r="I6" s="643"/>
      <c r="J6" s="643"/>
      <c r="K6" s="643"/>
      <c r="L6" s="643"/>
      <c r="M6" s="643"/>
      <c r="N6" s="643"/>
      <c r="O6" s="643"/>
      <c r="P6" s="643"/>
      <c r="Q6" s="643"/>
      <c r="R6" s="643"/>
      <c r="S6" s="643"/>
      <c r="T6" s="643"/>
      <c r="U6" s="643"/>
      <c r="V6" s="643"/>
      <c r="W6" s="643"/>
      <c r="X6" s="643"/>
      <c r="Y6" s="643"/>
      <c r="Z6" s="643"/>
      <c r="AA6" s="643"/>
      <c r="AB6" s="643"/>
      <c r="AC6" s="643"/>
      <c r="AD6" s="643"/>
      <c r="AE6" s="643"/>
      <c r="AF6" s="643"/>
      <c r="AG6" s="643"/>
      <c r="AH6" s="643"/>
      <c r="AI6" s="643"/>
      <c r="AJ6" s="643"/>
      <c r="AK6" s="643"/>
      <c r="AL6" s="643"/>
      <c r="AM6" s="643"/>
      <c r="AN6" s="643"/>
      <c r="AO6" s="643"/>
      <c r="AP6" s="643"/>
      <c r="AQ6" s="643"/>
      <c r="AR6" s="643"/>
      <c r="AS6" s="643"/>
      <c r="AT6" s="643"/>
      <c r="AU6" s="643"/>
      <c r="AV6" s="643"/>
      <c r="AW6" s="643"/>
      <c r="AX6" s="644"/>
    </row>
    <row r="7" spans="1:50" ht="49.5" customHeight="1" x14ac:dyDescent="0.15">
      <c r="A7" s="621" t="s">
        <v>20</v>
      </c>
      <c r="B7" s="622"/>
      <c r="C7" s="622"/>
      <c r="D7" s="622"/>
      <c r="E7" s="622"/>
      <c r="F7" s="623"/>
      <c r="G7" s="645" t="s">
        <v>571</v>
      </c>
      <c r="H7" s="646"/>
      <c r="I7" s="646"/>
      <c r="J7" s="646"/>
      <c r="K7" s="646"/>
      <c r="L7" s="646"/>
      <c r="M7" s="646"/>
      <c r="N7" s="646"/>
      <c r="O7" s="646"/>
      <c r="P7" s="646"/>
      <c r="Q7" s="646"/>
      <c r="R7" s="646"/>
      <c r="S7" s="646"/>
      <c r="T7" s="646"/>
      <c r="U7" s="646"/>
      <c r="V7" s="646"/>
      <c r="W7" s="646"/>
      <c r="X7" s="647"/>
      <c r="Y7" s="648" t="s">
        <v>236</v>
      </c>
      <c r="Z7" s="412"/>
      <c r="AA7" s="412"/>
      <c r="AB7" s="412"/>
      <c r="AC7" s="412"/>
      <c r="AD7" s="649"/>
      <c r="AE7" s="578" t="s">
        <v>611</v>
      </c>
      <c r="AF7" s="579"/>
      <c r="AG7" s="579"/>
      <c r="AH7" s="579"/>
      <c r="AI7" s="579"/>
      <c r="AJ7" s="579"/>
      <c r="AK7" s="579"/>
      <c r="AL7" s="579"/>
      <c r="AM7" s="579"/>
      <c r="AN7" s="579"/>
      <c r="AO7" s="579"/>
      <c r="AP7" s="579"/>
      <c r="AQ7" s="579"/>
      <c r="AR7" s="579"/>
      <c r="AS7" s="579"/>
      <c r="AT7" s="579"/>
      <c r="AU7" s="579"/>
      <c r="AV7" s="579"/>
      <c r="AW7" s="579"/>
      <c r="AX7" s="580"/>
    </row>
    <row r="8" spans="1:50" ht="42.75" customHeight="1" x14ac:dyDescent="0.15">
      <c r="A8" s="621" t="s">
        <v>175</v>
      </c>
      <c r="B8" s="622"/>
      <c r="C8" s="622"/>
      <c r="D8" s="622"/>
      <c r="E8" s="622"/>
      <c r="F8" s="623"/>
      <c r="G8" s="624" t="str">
        <f>入力規則等!A27</f>
        <v>沖縄振興、地方創生</v>
      </c>
      <c r="H8" s="625"/>
      <c r="I8" s="625"/>
      <c r="J8" s="625"/>
      <c r="K8" s="625"/>
      <c r="L8" s="625"/>
      <c r="M8" s="625"/>
      <c r="N8" s="625"/>
      <c r="O8" s="625"/>
      <c r="P8" s="625"/>
      <c r="Q8" s="625"/>
      <c r="R8" s="625"/>
      <c r="S8" s="625"/>
      <c r="T8" s="625"/>
      <c r="U8" s="625"/>
      <c r="V8" s="625"/>
      <c r="W8" s="625"/>
      <c r="X8" s="626"/>
      <c r="Y8" s="627" t="s">
        <v>176</v>
      </c>
      <c r="Z8" s="628"/>
      <c r="AA8" s="628"/>
      <c r="AB8" s="628"/>
      <c r="AC8" s="628"/>
      <c r="AD8" s="629"/>
      <c r="AE8" s="630" t="str">
        <f>入力規則等!K13</f>
        <v>その他の事項経費</v>
      </c>
      <c r="AF8" s="625"/>
      <c r="AG8" s="625"/>
      <c r="AH8" s="625"/>
      <c r="AI8" s="625"/>
      <c r="AJ8" s="625"/>
      <c r="AK8" s="625"/>
      <c r="AL8" s="625"/>
      <c r="AM8" s="625"/>
      <c r="AN8" s="625"/>
      <c r="AO8" s="625"/>
      <c r="AP8" s="625"/>
      <c r="AQ8" s="625"/>
      <c r="AR8" s="625"/>
      <c r="AS8" s="625"/>
      <c r="AT8" s="625"/>
      <c r="AU8" s="625"/>
      <c r="AV8" s="625"/>
      <c r="AW8" s="625"/>
      <c r="AX8" s="631"/>
    </row>
    <row r="9" spans="1:50" ht="58.5" customHeight="1" x14ac:dyDescent="0.15">
      <c r="A9" s="548" t="s">
        <v>21</v>
      </c>
      <c r="B9" s="549"/>
      <c r="C9" s="549"/>
      <c r="D9" s="549"/>
      <c r="E9" s="549"/>
      <c r="F9" s="549"/>
      <c r="G9" s="632" t="s">
        <v>572</v>
      </c>
      <c r="H9" s="633"/>
      <c r="I9" s="633"/>
      <c r="J9" s="633"/>
      <c r="K9" s="633"/>
      <c r="L9" s="633"/>
      <c r="M9" s="633"/>
      <c r="N9" s="633"/>
      <c r="O9" s="633"/>
      <c r="P9" s="633"/>
      <c r="Q9" s="633"/>
      <c r="R9" s="633"/>
      <c r="S9" s="633"/>
      <c r="T9" s="633"/>
      <c r="U9" s="633"/>
      <c r="V9" s="633"/>
      <c r="W9" s="633"/>
      <c r="X9" s="633"/>
      <c r="Y9" s="633"/>
      <c r="Z9" s="633"/>
      <c r="AA9" s="633"/>
      <c r="AB9" s="633"/>
      <c r="AC9" s="633"/>
      <c r="AD9" s="633"/>
      <c r="AE9" s="633"/>
      <c r="AF9" s="633"/>
      <c r="AG9" s="633"/>
      <c r="AH9" s="633"/>
      <c r="AI9" s="633"/>
      <c r="AJ9" s="633"/>
      <c r="AK9" s="633"/>
      <c r="AL9" s="633"/>
      <c r="AM9" s="633"/>
      <c r="AN9" s="633"/>
      <c r="AO9" s="633"/>
      <c r="AP9" s="633"/>
      <c r="AQ9" s="633"/>
      <c r="AR9" s="633"/>
      <c r="AS9" s="633"/>
      <c r="AT9" s="633"/>
      <c r="AU9" s="633"/>
      <c r="AV9" s="633"/>
      <c r="AW9" s="633"/>
      <c r="AX9" s="634"/>
    </row>
    <row r="10" spans="1:50" ht="56.25" customHeight="1" x14ac:dyDescent="0.15">
      <c r="A10" s="536" t="s">
        <v>27</v>
      </c>
      <c r="B10" s="537"/>
      <c r="C10" s="537"/>
      <c r="D10" s="537"/>
      <c r="E10" s="537"/>
      <c r="F10" s="537"/>
      <c r="G10" s="538" t="s">
        <v>609</v>
      </c>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39"/>
      <c r="AI10" s="539"/>
      <c r="AJ10" s="539"/>
      <c r="AK10" s="539"/>
      <c r="AL10" s="539"/>
      <c r="AM10" s="539"/>
      <c r="AN10" s="539"/>
      <c r="AO10" s="539"/>
      <c r="AP10" s="539"/>
      <c r="AQ10" s="539"/>
      <c r="AR10" s="539"/>
      <c r="AS10" s="539"/>
      <c r="AT10" s="539"/>
      <c r="AU10" s="539"/>
      <c r="AV10" s="539"/>
      <c r="AW10" s="539"/>
      <c r="AX10" s="540"/>
    </row>
    <row r="11" spans="1:50" ht="33" customHeight="1" x14ac:dyDescent="0.15">
      <c r="A11" s="536" t="s">
        <v>5</v>
      </c>
      <c r="B11" s="537"/>
      <c r="C11" s="537"/>
      <c r="D11" s="537"/>
      <c r="E11" s="537"/>
      <c r="F11" s="541"/>
      <c r="G11" s="542" t="str">
        <f>入力規則等!P10</f>
        <v>委託・請負</v>
      </c>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3"/>
      <c r="AK11" s="543"/>
      <c r="AL11" s="543"/>
      <c r="AM11" s="543"/>
      <c r="AN11" s="543"/>
      <c r="AO11" s="543"/>
      <c r="AP11" s="543"/>
      <c r="AQ11" s="543"/>
      <c r="AR11" s="543"/>
      <c r="AS11" s="543"/>
      <c r="AT11" s="543"/>
      <c r="AU11" s="543"/>
      <c r="AV11" s="543"/>
      <c r="AW11" s="543"/>
      <c r="AX11" s="544"/>
    </row>
    <row r="12" spans="1:50" ht="21" customHeight="1" x14ac:dyDescent="0.15">
      <c r="A12" s="545" t="s">
        <v>22</v>
      </c>
      <c r="B12" s="546"/>
      <c r="C12" s="546"/>
      <c r="D12" s="546"/>
      <c r="E12" s="546"/>
      <c r="F12" s="547"/>
      <c r="G12" s="551"/>
      <c r="H12" s="552"/>
      <c r="I12" s="552"/>
      <c r="J12" s="552"/>
      <c r="K12" s="552"/>
      <c r="L12" s="552"/>
      <c r="M12" s="552"/>
      <c r="N12" s="552"/>
      <c r="O12" s="552"/>
      <c r="P12" s="380" t="s">
        <v>382</v>
      </c>
      <c r="Q12" s="381"/>
      <c r="R12" s="381"/>
      <c r="S12" s="381"/>
      <c r="T12" s="381"/>
      <c r="U12" s="381"/>
      <c r="V12" s="382"/>
      <c r="W12" s="380" t="s">
        <v>534</v>
      </c>
      <c r="X12" s="381"/>
      <c r="Y12" s="381"/>
      <c r="Z12" s="381"/>
      <c r="AA12" s="381"/>
      <c r="AB12" s="381"/>
      <c r="AC12" s="382"/>
      <c r="AD12" s="380" t="s">
        <v>536</v>
      </c>
      <c r="AE12" s="381"/>
      <c r="AF12" s="381"/>
      <c r="AG12" s="381"/>
      <c r="AH12" s="381"/>
      <c r="AI12" s="381"/>
      <c r="AJ12" s="382"/>
      <c r="AK12" s="380" t="s">
        <v>549</v>
      </c>
      <c r="AL12" s="381"/>
      <c r="AM12" s="381"/>
      <c r="AN12" s="381"/>
      <c r="AO12" s="381"/>
      <c r="AP12" s="381"/>
      <c r="AQ12" s="382"/>
      <c r="AR12" s="380" t="s">
        <v>550</v>
      </c>
      <c r="AS12" s="381"/>
      <c r="AT12" s="381"/>
      <c r="AU12" s="381"/>
      <c r="AV12" s="381"/>
      <c r="AW12" s="381"/>
      <c r="AX12" s="584"/>
    </row>
    <row r="13" spans="1:50" ht="21" customHeight="1" x14ac:dyDescent="0.15">
      <c r="A13" s="212"/>
      <c r="B13" s="213"/>
      <c r="C13" s="213"/>
      <c r="D13" s="213"/>
      <c r="E13" s="213"/>
      <c r="F13" s="214"/>
      <c r="G13" s="568" t="s">
        <v>6</v>
      </c>
      <c r="H13" s="569"/>
      <c r="I13" s="585" t="s">
        <v>7</v>
      </c>
      <c r="J13" s="586"/>
      <c r="K13" s="586"/>
      <c r="L13" s="586"/>
      <c r="M13" s="586"/>
      <c r="N13" s="586"/>
      <c r="O13" s="587"/>
      <c r="P13" s="553">
        <v>100</v>
      </c>
      <c r="Q13" s="554"/>
      <c r="R13" s="554"/>
      <c r="S13" s="554"/>
      <c r="T13" s="554"/>
      <c r="U13" s="554"/>
      <c r="V13" s="555"/>
      <c r="W13" s="553">
        <v>100</v>
      </c>
      <c r="X13" s="554"/>
      <c r="Y13" s="554"/>
      <c r="Z13" s="554"/>
      <c r="AA13" s="554"/>
      <c r="AB13" s="554"/>
      <c r="AC13" s="555"/>
      <c r="AD13" s="553">
        <v>100</v>
      </c>
      <c r="AE13" s="554"/>
      <c r="AF13" s="554"/>
      <c r="AG13" s="554"/>
      <c r="AH13" s="554"/>
      <c r="AI13" s="554"/>
      <c r="AJ13" s="555"/>
      <c r="AK13" s="553">
        <v>80</v>
      </c>
      <c r="AL13" s="554"/>
      <c r="AM13" s="554"/>
      <c r="AN13" s="554"/>
      <c r="AO13" s="554"/>
      <c r="AP13" s="554"/>
      <c r="AQ13" s="555"/>
      <c r="AR13" s="519">
        <v>80</v>
      </c>
      <c r="AS13" s="520"/>
      <c r="AT13" s="520"/>
      <c r="AU13" s="520"/>
      <c r="AV13" s="520"/>
      <c r="AW13" s="520"/>
      <c r="AX13" s="588"/>
    </row>
    <row r="14" spans="1:50" ht="21" customHeight="1" x14ac:dyDescent="0.15">
      <c r="A14" s="212"/>
      <c r="B14" s="213"/>
      <c r="C14" s="213"/>
      <c r="D14" s="213"/>
      <c r="E14" s="213"/>
      <c r="F14" s="214"/>
      <c r="G14" s="570"/>
      <c r="H14" s="571"/>
      <c r="I14" s="563" t="s">
        <v>8</v>
      </c>
      <c r="J14" s="564"/>
      <c r="K14" s="564"/>
      <c r="L14" s="564"/>
      <c r="M14" s="564"/>
      <c r="N14" s="564"/>
      <c r="O14" s="565"/>
      <c r="P14" s="553" t="s">
        <v>573</v>
      </c>
      <c r="Q14" s="554"/>
      <c r="R14" s="554"/>
      <c r="S14" s="554"/>
      <c r="T14" s="554"/>
      <c r="U14" s="554"/>
      <c r="V14" s="555"/>
      <c r="W14" s="553" t="s">
        <v>573</v>
      </c>
      <c r="X14" s="554"/>
      <c r="Y14" s="554"/>
      <c r="Z14" s="554"/>
      <c r="AA14" s="554"/>
      <c r="AB14" s="554"/>
      <c r="AC14" s="555"/>
      <c r="AD14" s="553" t="s">
        <v>573</v>
      </c>
      <c r="AE14" s="554"/>
      <c r="AF14" s="554"/>
      <c r="AG14" s="554"/>
      <c r="AH14" s="554"/>
      <c r="AI14" s="554"/>
      <c r="AJ14" s="555"/>
      <c r="AK14" s="553" t="s">
        <v>610</v>
      </c>
      <c r="AL14" s="554"/>
      <c r="AM14" s="554"/>
      <c r="AN14" s="554"/>
      <c r="AO14" s="554"/>
      <c r="AP14" s="554"/>
      <c r="AQ14" s="555"/>
      <c r="AR14" s="574"/>
      <c r="AS14" s="574"/>
      <c r="AT14" s="574"/>
      <c r="AU14" s="574"/>
      <c r="AV14" s="574"/>
      <c r="AW14" s="574"/>
      <c r="AX14" s="575"/>
    </row>
    <row r="15" spans="1:50" ht="21" customHeight="1" x14ac:dyDescent="0.15">
      <c r="A15" s="212"/>
      <c r="B15" s="213"/>
      <c r="C15" s="213"/>
      <c r="D15" s="213"/>
      <c r="E15" s="213"/>
      <c r="F15" s="214"/>
      <c r="G15" s="570"/>
      <c r="H15" s="571"/>
      <c r="I15" s="563" t="s">
        <v>47</v>
      </c>
      <c r="J15" s="576"/>
      <c r="K15" s="576"/>
      <c r="L15" s="576"/>
      <c r="M15" s="576"/>
      <c r="N15" s="576"/>
      <c r="O15" s="577"/>
      <c r="P15" s="553" t="s">
        <v>573</v>
      </c>
      <c r="Q15" s="554"/>
      <c r="R15" s="554"/>
      <c r="S15" s="554"/>
      <c r="T15" s="554"/>
      <c r="U15" s="554"/>
      <c r="V15" s="555"/>
      <c r="W15" s="553" t="s">
        <v>573</v>
      </c>
      <c r="X15" s="554"/>
      <c r="Y15" s="554"/>
      <c r="Z15" s="554"/>
      <c r="AA15" s="554"/>
      <c r="AB15" s="554"/>
      <c r="AC15" s="555"/>
      <c r="AD15" s="553" t="s">
        <v>573</v>
      </c>
      <c r="AE15" s="554"/>
      <c r="AF15" s="554"/>
      <c r="AG15" s="554"/>
      <c r="AH15" s="554"/>
      <c r="AI15" s="554"/>
      <c r="AJ15" s="555"/>
      <c r="AK15" s="553" t="s">
        <v>610</v>
      </c>
      <c r="AL15" s="554"/>
      <c r="AM15" s="554"/>
      <c r="AN15" s="554"/>
      <c r="AO15" s="554"/>
      <c r="AP15" s="554"/>
      <c r="AQ15" s="555"/>
      <c r="AR15" s="553" t="s">
        <v>619</v>
      </c>
      <c r="AS15" s="554"/>
      <c r="AT15" s="554"/>
      <c r="AU15" s="554"/>
      <c r="AV15" s="554"/>
      <c r="AW15" s="554"/>
      <c r="AX15" s="589"/>
    </row>
    <row r="16" spans="1:50" ht="21" customHeight="1" x14ac:dyDescent="0.15">
      <c r="A16" s="212"/>
      <c r="B16" s="213"/>
      <c r="C16" s="213"/>
      <c r="D16" s="213"/>
      <c r="E16" s="213"/>
      <c r="F16" s="214"/>
      <c r="G16" s="570"/>
      <c r="H16" s="571"/>
      <c r="I16" s="563" t="s">
        <v>48</v>
      </c>
      <c r="J16" s="576"/>
      <c r="K16" s="576"/>
      <c r="L16" s="576"/>
      <c r="M16" s="576"/>
      <c r="N16" s="576"/>
      <c r="O16" s="577"/>
      <c r="P16" s="553" t="s">
        <v>573</v>
      </c>
      <c r="Q16" s="554"/>
      <c r="R16" s="554"/>
      <c r="S16" s="554"/>
      <c r="T16" s="554"/>
      <c r="U16" s="554"/>
      <c r="V16" s="555"/>
      <c r="W16" s="553" t="s">
        <v>573</v>
      </c>
      <c r="X16" s="554"/>
      <c r="Y16" s="554"/>
      <c r="Z16" s="554"/>
      <c r="AA16" s="554"/>
      <c r="AB16" s="554"/>
      <c r="AC16" s="555"/>
      <c r="AD16" s="553" t="s">
        <v>573</v>
      </c>
      <c r="AE16" s="554"/>
      <c r="AF16" s="554"/>
      <c r="AG16" s="554"/>
      <c r="AH16" s="554"/>
      <c r="AI16" s="554"/>
      <c r="AJ16" s="555"/>
      <c r="AK16" s="553" t="s">
        <v>610</v>
      </c>
      <c r="AL16" s="554"/>
      <c r="AM16" s="554"/>
      <c r="AN16" s="554"/>
      <c r="AO16" s="554"/>
      <c r="AP16" s="554"/>
      <c r="AQ16" s="555"/>
      <c r="AR16" s="581"/>
      <c r="AS16" s="582"/>
      <c r="AT16" s="582"/>
      <c r="AU16" s="582"/>
      <c r="AV16" s="582"/>
      <c r="AW16" s="582"/>
      <c r="AX16" s="583"/>
    </row>
    <row r="17" spans="1:50" ht="24.75" customHeight="1" x14ac:dyDescent="0.15">
      <c r="A17" s="212"/>
      <c r="B17" s="213"/>
      <c r="C17" s="213"/>
      <c r="D17" s="213"/>
      <c r="E17" s="213"/>
      <c r="F17" s="214"/>
      <c r="G17" s="570"/>
      <c r="H17" s="571"/>
      <c r="I17" s="563" t="s">
        <v>46</v>
      </c>
      <c r="J17" s="564"/>
      <c r="K17" s="564"/>
      <c r="L17" s="564"/>
      <c r="M17" s="564"/>
      <c r="N17" s="564"/>
      <c r="O17" s="565"/>
      <c r="P17" s="553" t="s">
        <v>573</v>
      </c>
      <c r="Q17" s="554"/>
      <c r="R17" s="554"/>
      <c r="S17" s="554"/>
      <c r="T17" s="554"/>
      <c r="U17" s="554"/>
      <c r="V17" s="555"/>
      <c r="W17" s="553" t="s">
        <v>573</v>
      </c>
      <c r="X17" s="554"/>
      <c r="Y17" s="554"/>
      <c r="Z17" s="554"/>
      <c r="AA17" s="554"/>
      <c r="AB17" s="554"/>
      <c r="AC17" s="555"/>
      <c r="AD17" s="553" t="s">
        <v>573</v>
      </c>
      <c r="AE17" s="554"/>
      <c r="AF17" s="554"/>
      <c r="AG17" s="554"/>
      <c r="AH17" s="554"/>
      <c r="AI17" s="554"/>
      <c r="AJ17" s="555"/>
      <c r="AK17" s="553" t="s">
        <v>610</v>
      </c>
      <c r="AL17" s="554"/>
      <c r="AM17" s="554"/>
      <c r="AN17" s="554"/>
      <c r="AO17" s="554"/>
      <c r="AP17" s="554"/>
      <c r="AQ17" s="555"/>
      <c r="AR17" s="566"/>
      <c r="AS17" s="566"/>
      <c r="AT17" s="566"/>
      <c r="AU17" s="566"/>
      <c r="AV17" s="566"/>
      <c r="AW17" s="566"/>
      <c r="AX17" s="567"/>
    </row>
    <row r="18" spans="1:50" ht="24.75" customHeight="1" x14ac:dyDescent="0.15">
      <c r="A18" s="212"/>
      <c r="B18" s="213"/>
      <c r="C18" s="213"/>
      <c r="D18" s="213"/>
      <c r="E18" s="213"/>
      <c r="F18" s="214"/>
      <c r="G18" s="572"/>
      <c r="H18" s="573"/>
      <c r="I18" s="556" t="s">
        <v>18</v>
      </c>
      <c r="J18" s="557"/>
      <c r="K18" s="557"/>
      <c r="L18" s="557"/>
      <c r="M18" s="557"/>
      <c r="N18" s="557"/>
      <c r="O18" s="558"/>
      <c r="P18" s="559">
        <f>SUM(P13:V17)</f>
        <v>100</v>
      </c>
      <c r="Q18" s="560"/>
      <c r="R18" s="560"/>
      <c r="S18" s="560"/>
      <c r="T18" s="560"/>
      <c r="U18" s="560"/>
      <c r="V18" s="561"/>
      <c r="W18" s="559">
        <f>SUM(W13:AC17)</f>
        <v>100</v>
      </c>
      <c r="X18" s="560"/>
      <c r="Y18" s="560"/>
      <c r="Z18" s="560"/>
      <c r="AA18" s="560"/>
      <c r="AB18" s="560"/>
      <c r="AC18" s="561"/>
      <c r="AD18" s="559">
        <f>SUM(AD13:AJ17)</f>
        <v>100</v>
      </c>
      <c r="AE18" s="560"/>
      <c r="AF18" s="560"/>
      <c r="AG18" s="560"/>
      <c r="AH18" s="560"/>
      <c r="AI18" s="560"/>
      <c r="AJ18" s="561"/>
      <c r="AK18" s="559">
        <f>SUM(AK13:AQ17)</f>
        <v>80</v>
      </c>
      <c r="AL18" s="560"/>
      <c r="AM18" s="560"/>
      <c r="AN18" s="560"/>
      <c r="AO18" s="560"/>
      <c r="AP18" s="560"/>
      <c r="AQ18" s="561"/>
      <c r="AR18" s="559">
        <f>SUM(AR13:AX17)</f>
        <v>80</v>
      </c>
      <c r="AS18" s="560"/>
      <c r="AT18" s="560"/>
      <c r="AU18" s="560"/>
      <c r="AV18" s="560"/>
      <c r="AW18" s="560"/>
      <c r="AX18" s="562"/>
    </row>
    <row r="19" spans="1:50" ht="24.75" customHeight="1" x14ac:dyDescent="0.15">
      <c r="A19" s="212"/>
      <c r="B19" s="213"/>
      <c r="C19" s="213"/>
      <c r="D19" s="213"/>
      <c r="E19" s="213"/>
      <c r="F19" s="214"/>
      <c r="G19" s="534" t="s">
        <v>9</v>
      </c>
      <c r="H19" s="535"/>
      <c r="I19" s="535"/>
      <c r="J19" s="535"/>
      <c r="K19" s="535"/>
      <c r="L19" s="535"/>
      <c r="M19" s="535"/>
      <c r="N19" s="535"/>
      <c r="O19" s="535"/>
      <c r="P19" s="553">
        <v>95</v>
      </c>
      <c r="Q19" s="554"/>
      <c r="R19" s="554"/>
      <c r="S19" s="554"/>
      <c r="T19" s="554"/>
      <c r="U19" s="554"/>
      <c r="V19" s="555"/>
      <c r="W19" s="553">
        <v>94</v>
      </c>
      <c r="X19" s="554"/>
      <c r="Y19" s="554"/>
      <c r="Z19" s="554"/>
      <c r="AA19" s="554"/>
      <c r="AB19" s="554"/>
      <c r="AC19" s="555"/>
      <c r="AD19" s="553">
        <v>94</v>
      </c>
      <c r="AE19" s="554"/>
      <c r="AF19" s="554"/>
      <c r="AG19" s="554"/>
      <c r="AH19" s="554"/>
      <c r="AI19" s="554"/>
      <c r="AJ19" s="555"/>
      <c r="AK19" s="531"/>
      <c r="AL19" s="531"/>
      <c r="AM19" s="531"/>
      <c r="AN19" s="531"/>
      <c r="AO19" s="531"/>
      <c r="AP19" s="531"/>
      <c r="AQ19" s="531"/>
      <c r="AR19" s="531"/>
      <c r="AS19" s="531"/>
      <c r="AT19" s="531"/>
      <c r="AU19" s="531"/>
      <c r="AV19" s="531"/>
      <c r="AW19" s="531"/>
      <c r="AX19" s="533"/>
    </row>
    <row r="20" spans="1:50" ht="24.75" customHeight="1" x14ac:dyDescent="0.15">
      <c r="A20" s="212"/>
      <c r="B20" s="213"/>
      <c r="C20" s="213"/>
      <c r="D20" s="213"/>
      <c r="E20" s="213"/>
      <c r="F20" s="214"/>
      <c r="G20" s="534" t="s">
        <v>10</v>
      </c>
      <c r="H20" s="535"/>
      <c r="I20" s="535"/>
      <c r="J20" s="535"/>
      <c r="K20" s="535"/>
      <c r="L20" s="535"/>
      <c r="M20" s="535"/>
      <c r="N20" s="535"/>
      <c r="O20" s="535"/>
      <c r="P20" s="530">
        <f>IF(P18=0, "-", SUM(P19)/P18)</f>
        <v>0.95</v>
      </c>
      <c r="Q20" s="530"/>
      <c r="R20" s="530"/>
      <c r="S20" s="530"/>
      <c r="T20" s="530"/>
      <c r="U20" s="530"/>
      <c r="V20" s="530"/>
      <c r="W20" s="530">
        <f>IF(W18=0, "-", SUM(W19)/W18)</f>
        <v>0.94</v>
      </c>
      <c r="X20" s="530"/>
      <c r="Y20" s="530"/>
      <c r="Z20" s="530"/>
      <c r="AA20" s="530"/>
      <c r="AB20" s="530"/>
      <c r="AC20" s="530"/>
      <c r="AD20" s="530">
        <f>IF(AD18=0, "-", SUM(AD19)/AD18)</f>
        <v>0.94</v>
      </c>
      <c r="AE20" s="530"/>
      <c r="AF20" s="530"/>
      <c r="AG20" s="530"/>
      <c r="AH20" s="530"/>
      <c r="AI20" s="530"/>
      <c r="AJ20" s="530"/>
      <c r="AK20" s="531"/>
      <c r="AL20" s="531"/>
      <c r="AM20" s="531"/>
      <c r="AN20" s="531"/>
      <c r="AO20" s="531"/>
      <c r="AP20" s="531"/>
      <c r="AQ20" s="532"/>
      <c r="AR20" s="532"/>
      <c r="AS20" s="532"/>
      <c r="AT20" s="532"/>
      <c r="AU20" s="531"/>
      <c r="AV20" s="531"/>
      <c r="AW20" s="531"/>
      <c r="AX20" s="533"/>
    </row>
    <row r="21" spans="1:50" ht="25.5" customHeight="1" x14ac:dyDescent="0.15">
      <c r="A21" s="548"/>
      <c r="B21" s="549"/>
      <c r="C21" s="549"/>
      <c r="D21" s="549"/>
      <c r="E21" s="549"/>
      <c r="F21" s="550"/>
      <c r="G21" s="528" t="s">
        <v>212</v>
      </c>
      <c r="H21" s="529"/>
      <c r="I21" s="529"/>
      <c r="J21" s="529"/>
      <c r="K21" s="529"/>
      <c r="L21" s="529"/>
      <c r="M21" s="529"/>
      <c r="N21" s="529"/>
      <c r="O21" s="529"/>
      <c r="P21" s="530">
        <f>IF(P19=0, "-", SUM(P19)/SUM(P13,P14))</f>
        <v>0.95</v>
      </c>
      <c r="Q21" s="530"/>
      <c r="R21" s="530"/>
      <c r="S21" s="530"/>
      <c r="T21" s="530"/>
      <c r="U21" s="530"/>
      <c r="V21" s="530"/>
      <c r="W21" s="530">
        <f>IF(W19=0, "-", SUM(W19)/SUM(W13,W14))</f>
        <v>0.94</v>
      </c>
      <c r="X21" s="530"/>
      <c r="Y21" s="530"/>
      <c r="Z21" s="530"/>
      <c r="AA21" s="530"/>
      <c r="AB21" s="530"/>
      <c r="AC21" s="530"/>
      <c r="AD21" s="530">
        <f>IF(AD19=0, "-", SUM(AD19)/SUM(AD13,AD14))</f>
        <v>0.94</v>
      </c>
      <c r="AE21" s="530"/>
      <c r="AF21" s="530"/>
      <c r="AG21" s="530"/>
      <c r="AH21" s="530"/>
      <c r="AI21" s="530"/>
      <c r="AJ21" s="530"/>
      <c r="AK21" s="531"/>
      <c r="AL21" s="531"/>
      <c r="AM21" s="531"/>
      <c r="AN21" s="531"/>
      <c r="AO21" s="531"/>
      <c r="AP21" s="531"/>
      <c r="AQ21" s="532"/>
      <c r="AR21" s="532"/>
      <c r="AS21" s="532"/>
      <c r="AT21" s="532"/>
      <c r="AU21" s="531"/>
      <c r="AV21" s="531"/>
      <c r="AW21" s="531"/>
      <c r="AX21" s="533"/>
    </row>
    <row r="22" spans="1:50" ht="18.75" customHeight="1" x14ac:dyDescent="0.15">
      <c r="A22" s="479" t="s">
        <v>553</v>
      </c>
      <c r="B22" s="480"/>
      <c r="C22" s="480"/>
      <c r="D22" s="480"/>
      <c r="E22" s="480"/>
      <c r="F22" s="481"/>
      <c r="G22" s="485" t="s">
        <v>206</v>
      </c>
      <c r="H22" s="486"/>
      <c r="I22" s="486"/>
      <c r="J22" s="486"/>
      <c r="K22" s="486"/>
      <c r="L22" s="486"/>
      <c r="M22" s="486"/>
      <c r="N22" s="486"/>
      <c r="O22" s="487"/>
      <c r="P22" s="488" t="s">
        <v>551</v>
      </c>
      <c r="Q22" s="486"/>
      <c r="R22" s="486"/>
      <c r="S22" s="486"/>
      <c r="T22" s="486"/>
      <c r="U22" s="486"/>
      <c r="V22" s="487"/>
      <c r="W22" s="488" t="s">
        <v>552</v>
      </c>
      <c r="X22" s="486"/>
      <c r="Y22" s="486"/>
      <c r="Z22" s="486"/>
      <c r="AA22" s="486"/>
      <c r="AB22" s="486"/>
      <c r="AC22" s="487"/>
      <c r="AD22" s="488" t="s">
        <v>205</v>
      </c>
      <c r="AE22" s="486"/>
      <c r="AF22" s="486"/>
      <c r="AG22" s="486"/>
      <c r="AH22" s="486"/>
      <c r="AI22" s="486"/>
      <c r="AJ22" s="486"/>
      <c r="AK22" s="486"/>
      <c r="AL22" s="486"/>
      <c r="AM22" s="486"/>
      <c r="AN22" s="486"/>
      <c r="AO22" s="486"/>
      <c r="AP22" s="486"/>
      <c r="AQ22" s="486"/>
      <c r="AR22" s="486"/>
      <c r="AS22" s="486"/>
      <c r="AT22" s="486"/>
      <c r="AU22" s="486"/>
      <c r="AV22" s="486"/>
      <c r="AW22" s="486"/>
      <c r="AX22" s="515"/>
    </row>
    <row r="23" spans="1:50" ht="25.5" customHeight="1" x14ac:dyDescent="0.15">
      <c r="A23" s="482"/>
      <c r="B23" s="483"/>
      <c r="C23" s="483"/>
      <c r="D23" s="483"/>
      <c r="E23" s="483"/>
      <c r="F23" s="484"/>
      <c r="G23" s="516" t="s">
        <v>574</v>
      </c>
      <c r="H23" s="517"/>
      <c r="I23" s="517"/>
      <c r="J23" s="517"/>
      <c r="K23" s="517"/>
      <c r="L23" s="517"/>
      <c r="M23" s="517"/>
      <c r="N23" s="517"/>
      <c r="O23" s="518"/>
      <c r="P23" s="519">
        <v>80</v>
      </c>
      <c r="Q23" s="520"/>
      <c r="R23" s="520"/>
      <c r="S23" s="520"/>
      <c r="T23" s="520"/>
      <c r="U23" s="520"/>
      <c r="V23" s="521"/>
      <c r="W23" s="519">
        <v>80</v>
      </c>
      <c r="X23" s="520"/>
      <c r="Y23" s="520"/>
      <c r="Z23" s="520"/>
      <c r="AA23" s="520"/>
      <c r="AB23" s="520"/>
      <c r="AC23" s="521"/>
      <c r="AD23" s="522" t="s">
        <v>634</v>
      </c>
      <c r="AE23" s="523"/>
      <c r="AF23" s="523"/>
      <c r="AG23" s="523"/>
      <c r="AH23" s="523"/>
      <c r="AI23" s="523"/>
      <c r="AJ23" s="523"/>
      <c r="AK23" s="523"/>
      <c r="AL23" s="523"/>
      <c r="AM23" s="523"/>
      <c r="AN23" s="523"/>
      <c r="AO23" s="523"/>
      <c r="AP23" s="523"/>
      <c r="AQ23" s="523"/>
      <c r="AR23" s="523"/>
      <c r="AS23" s="523"/>
      <c r="AT23" s="523"/>
      <c r="AU23" s="523"/>
      <c r="AV23" s="523"/>
      <c r="AW23" s="523"/>
      <c r="AX23" s="524"/>
    </row>
    <row r="24" spans="1:50" ht="25.5" customHeight="1" thickBot="1" x14ac:dyDescent="0.2">
      <c r="A24" s="482"/>
      <c r="B24" s="483"/>
      <c r="C24" s="483"/>
      <c r="D24" s="483"/>
      <c r="E24" s="483"/>
      <c r="F24" s="484"/>
      <c r="G24" s="196" t="s">
        <v>18</v>
      </c>
      <c r="H24" s="489"/>
      <c r="I24" s="489"/>
      <c r="J24" s="489"/>
      <c r="K24" s="489"/>
      <c r="L24" s="489"/>
      <c r="M24" s="489"/>
      <c r="N24" s="489"/>
      <c r="O24" s="490"/>
      <c r="P24" s="491">
        <f>AK13</f>
        <v>80</v>
      </c>
      <c r="Q24" s="492"/>
      <c r="R24" s="492"/>
      <c r="S24" s="492"/>
      <c r="T24" s="492"/>
      <c r="U24" s="492"/>
      <c r="V24" s="493"/>
      <c r="W24" s="494">
        <v>80</v>
      </c>
      <c r="X24" s="495"/>
      <c r="Y24" s="495"/>
      <c r="Z24" s="495"/>
      <c r="AA24" s="495"/>
      <c r="AB24" s="495"/>
      <c r="AC24" s="496"/>
      <c r="AD24" s="525"/>
      <c r="AE24" s="526"/>
      <c r="AF24" s="526"/>
      <c r="AG24" s="526"/>
      <c r="AH24" s="526"/>
      <c r="AI24" s="526"/>
      <c r="AJ24" s="526"/>
      <c r="AK24" s="526"/>
      <c r="AL24" s="526"/>
      <c r="AM24" s="526"/>
      <c r="AN24" s="526"/>
      <c r="AO24" s="526"/>
      <c r="AP24" s="526"/>
      <c r="AQ24" s="526"/>
      <c r="AR24" s="526"/>
      <c r="AS24" s="526"/>
      <c r="AT24" s="526"/>
      <c r="AU24" s="526"/>
      <c r="AV24" s="526"/>
      <c r="AW24" s="526"/>
      <c r="AX24" s="527"/>
    </row>
    <row r="25" spans="1:50" ht="47.25" customHeight="1" x14ac:dyDescent="0.15">
      <c r="A25" s="497" t="s">
        <v>542</v>
      </c>
      <c r="B25" s="498"/>
      <c r="C25" s="498"/>
      <c r="D25" s="498"/>
      <c r="E25" s="498"/>
      <c r="F25" s="499"/>
      <c r="G25" s="500" t="s">
        <v>617</v>
      </c>
      <c r="H25" s="501"/>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1"/>
      <c r="AK25" s="501"/>
      <c r="AL25" s="501"/>
      <c r="AM25" s="501"/>
      <c r="AN25" s="501"/>
      <c r="AO25" s="501"/>
      <c r="AP25" s="501"/>
      <c r="AQ25" s="501"/>
      <c r="AR25" s="501"/>
      <c r="AS25" s="501"/>
      <c r="AT25" s="501"/>
      <c r="AU25" s="501"/>
      <c r="AV25" s="501"/>
      <c r="AW25" s="501"/>
      <c r="AX25" s="502"/>
    </row>
    <row r="26" spans="1:50" ht="31.5" customHeight="1" x14ac:dyDescent="0.15">
      <c r="A26" s="424" t="s">
        <v>543</v>
      </c>
      <c r="B26" s="78"/>
      <c r="C26" s="78"/>
      <c r="D26" s="78"/>
      <c r="E26" s="78"/>
      <c r="F26" s="79"/>
      <c r="G26" s="426" t="s">
        <v>538</v>
      </c>
      <c r="H26" s="427"/>
      <c r="I26" s="427"/>
      <c r="J26" s="427"/>
      <c r="K26" s="427"/>
      <c r="L26" s="427"/>
      <c r="M26" s="427"/>
      <c r="N26" s="427"/>
      <c r="O26" s="427"/>
      <c r="P26" s="428" t="s">
        <v>537</v>
      </c>
      <c r="Q26" s="427"/>
      <c r="R26" s="427"/>
      <c r="S26" s="427"/>
      <c r="T26" s="427"/>
      <c r="U26" s="427"/>
      <c r="V26" s="427"/>
      <c r="W26" s="427"/>
      <c r="X26" s="429"/>
      <c r="Y26" s="430"/>
      <c r="Z26" s="431"/>
      <c r="AA26" s="432"/>
      <c r="AB26" s="433" t="s">
        <v>11</v>
      </c>
      <c r="AC26" s="433"/>
      <c r="AD26" s="433"/>
      <c r="AE26" s="94" t="s">
        <v>382</v>
      </c>
      <c r="AF26" s="434"/>
      <c r="AG26" s="434"/>
      <c r="AH26" s="435"/>
      <c r="AI26" s="94" t="s">
        <v>534</v>
      </c>
      <c r="AJ26" s="434"/>
      <c r="AK26" s="434"/>
      <c r="AL26" s="435"/>
      <c r="AM26" s="94" t="s">
        <v>350</v>
      </c>
      <c r="AN26" s="434"/>
      <c r="AO26" s="434"/>
      <c r="AP26" s="435"/>
      <c r="AQ26" s="447" t="s">
        <v>381</v>
      </c>
      <c r="AR26" s="448"/>
      <c r="AS26" s="448"/>
      <c r="AT26" s="449"/>
      <c r="AU26" s="447" t="s">
        <v>554</v>
      </c>
      <c r="AV26" s="448"/>
      <c r="AW26" s="448"/>
      <c r="AX26" s="450"/>
    </row>
    <row r="27" spans="1:50" ht="23.25" customHeight="1" x14ac:dyDescent="0.15">
      <c r="A27" s="424"/>
      <c r="B27" s="78"/>
      <c r="C27" s="78"/>
      <c r="D27" s="78"/>
      <c r="E27" s="78"/>
      <c r="F27" s="79"/>
      <c r="G27" s="503" t="s">
        <v>621</v>
      </c>
      <c r="H27" s="504"/>
      <c r="I27" s="504"/>
      <c r="J27" s="504"/>
      <c r="K27" s="504"/>
      <c r="L27" s="504"/>
      <c r="M27" s="504"/>
      <c r="N27" s="504"/>
      <c r="O27" s="504"/>
      <c r="P27" s="289" t="s">
        <v>618</v>
      </c>
      <c r="Q27" s="507"/>
      <c r="R27" s="507"/>
      <c r="S27" s="507"/>
      <c r="T27" s="507"/>
      <c r="U27" s="507"/>
      <c r="V27" s="507"/>
      <c r="W27" s="507"/>
      <c r="X27" s="508"/>
      <c r="Y27" s="512" t="s">
        <v>51</v>
      </c>
      <c r="Z27" s="513"/>
      <c r="AA27" s="514"/>
      <c r="AB27" s="126" t="s">
        <v>575</v>
      </c>
      <c r="AC27" s="446"/>
      <c r="AD27" s="446"/>
      <c r="AE27" s="439">
        <v>1</v>
      </c>
      <c r="AF27" s="439"/>
      <c r="AG27" s="439"/>
      <c r="AH27" s="439"/>
      <c r="AI27" s="439">
        <v>1</v>
      </c>
      <c r="AJ27" s="439"/>
      <c r="AK27" s="439"/>
      <c r="AL27" s="439"/>
      <c r="AM27" s="439">
        <v>1</v>
      </c>
      <c r="AN27" s="439"/>
      <c r="AO27" s="439"/>
      <c r="AP27" s="439"/>
      <c r="AQ27" s="440" t="s">
        <v>576</v>
      </c>
      <c r="AR27" s="439"/>
      <c r="AS27" s="439"/>
      <c r="AT27" s="439"/>
      <c r="AU27" s="62" t="s">
        <v>576</v>
      </c>
      <c r="AV27" s="441"/>
      <c r="AW27" s="441"/>
      <c r="AX27" s="442"/>
    </row>
    <row r="28" spans="1:50" ht="23.25" customHeight="1" x14ac:dyDescent="0.15">
      <c r="A28" s="425"/>
      <c r="B28" s="129"/>
      <c r="C28" s="129"/>
      <c r="D28" s="129"/>
      <c r="E28" s="129"/>
      <c r="F28" s="130"/>
      <c r="G28" s="505"/>
      <c r="H28" s="506"/>
      <c r="I28" s="506"/>
      <c r="J28" s="506"/>
      <c r="K28" s="506"/>
      <c r="L28" s="506"/>
      <c r="M28" s="506"/>
      <c r="N28" s="506"/>
      <c r="O28" s="506"/>
      <c r="P28" s="509"/>
      <c r="Q28" s="510"/>
      <c r="R28" s="510"/>
      <c r="S28" s="510"/>
      <c r="T28" s="510"/>
      <c r="U28" s="510"/>
      <c r="V28" s="510"/>
      <c r="W28" s="510"/>
      <c r="X28" s="511"/>
      <c r="Y28" s="443" t="s">
        <v>52</v>
      </c>
      <c r="Z28" s="444"/>
      <c r="AA28" s="445"/>
      <c r="AB28" s="126" t="s">
        <v>575</v>
      </c>
      <c r="AC28" s="446"/>
      <c r="AD28" s="446"/>
      <c r="AE28" s="439">
        <v>1</v>
      </c>
      <c r="AF28" s="439"/>
      <c r="AG28" s="439"/>
      <c r="AH28" s="439"/>
      <c r="AI28" s="439">
        <v>1</v>
      </c>
      <c r="AJ28" s="439"/>
      <c r="AK28" s="439"/>
      <c r="AL28" s="439"/>
      <c r="AM28" s="439">
        <v>1</v>
      </c>
      <c r="AN28" s="439"/>
      <c r="AO28" s="439"/>
      <c r="AP28" s="439"/>
      <c r="AQ28" s="440">
        <v>1</v>
      </c>
      <c r="AR28" s="439"/>
      <c r="AS28" s="439"/>
      <c r="AT28" s="439"/>
      <c r="AU28" s="62">
        <v>1</v>
      </c>
      <c r="AV28" s="441"/>
      <c r="AW28" s="441"/>
      <c r="AX28" s="442"/>
    </row>
    <row r="29" spans="1:50" ht="23.25" customHeight="1" x14ac:dyDescent="0.15">
      <c r="A29" s="405" t="s">
        <v>544</v>
      </c>
      <c r="B29" s="406"/>
      <c r="C29" s="406"/>
      <c r="D29" s="406"/>
      <c r="E29" s="406"/>
      <c r="F29" s="407"/>
      <c r="G29" s="381" t="s">
        <v>545</v>
      </c>
      <c r="H29" s="381"/>
      <c r="I29" s="381"/>
      <c r="J29" s="381"/>
      <c r="K29" s="381"/>
      <c r="L29" s="381"/>
      <c r="M29" s="381"/>
      <c r="N29" s="381"/>
      <c r="O29" s="381"/>
      <c r="P29" s="381"/>
      <c r="Q29" s="381"/>
      <c r="R29" s="381"/>
      <c r="S29" s="381"/>
      <c r="T29" s="381"/>
      <c r="U29" s="381"/>
      <c r="V29" s="381"/>
      <c r="W29" s="381"/>
      <c r="X29" s="382"/>
      <c r="Y29" s="414"/>
      <c r="Z29" s="415"/>
      <c r="AA29" s="416"/>
      <c r="AB29" s="380" t="s">
        <v>11</v>
      </c>
      <c r="AC29" s="381"/>
      <c r="AD29" s="382"/>
      <c r="AE29" s="380" t="s">
        <v>382</v>
      </c>
      <c r="AF29" s="381"/>
      <c r="AG29" s="381"/>
      <c r="AH29" s="382"/>
      <c r="AI29" s="380" t="s">
        <v>534</v>
      </c>
      <c r="AJ29" s="381"/>
      <c r="AK29" s="381"/>
      <c r="AL29" s="382"/>
      <c r="AM29" s="380" t="s">
        <v>350</v>
      </c>
      <c r="AN29" s="381"/>
      <c r="AO29" s="381"/>
      <c r="AP29" s="382"/>
      <c r="AQ29" s="451" t="s">
        <v>555</v>
      </c>
      <c r="AR29" s="452"/>
      <c r="AS29" s="452"/>
      <c r="AT29" s="452"/>
      <c r="AU29" s="452"/>
      <c r="AV29" s="452"/>
      <c r="AW29" s="452"/>
      <c r="AX29" s="453"/>
    </row>
    <row r="30" spans="1:50" ht="23.25" customHeight="1" x14ac:dyDescent="0.15">
      <c r="A30" s="408"/>
      <c r="B30" s="409"/>
      <c r="C30" s="409"/>
      <c r="D30" s="409"/>
      <c r="E30" s="409"/>
      <c r="F30" s="410"/>
      <c r="G30" s="473" t="s">
        <v>622</v>
      </c>
      <c r="H30" s="474"/>
      <c r="I30" s="474"/>
      <c r="J30" s="474"/>
      <c r="K30" s="474"/>
      <c r="L30" s="474"/>
      <c r="M30" s="474"/>
      <c r="N30" s="474"/>
      <c r="O30" s="474"/>
      <c r="P30" s="474"/>
      <c r="Q30" s="474"/>
      <c r="R30" s="474"/>
      <c r="S30" s="474"/>
      <c r="T30" s="474"/>
      <c r="U30" s="474"/>
      <c r="V30" s="474"/>
      <c r="W30" s="474"/>
      <c r="X30" s="474"/>
      <c r="Y30" s="454" t="s">
        <v>544</v>
      </c>
      <c r="Z30" s="455"/>
      <c r="AA30" s="456"/>
      <c r="AB30" s="457" t="s">
        <v>577</v>
      </c>
      <c r="AC30" s="458"/>
      <c r="AD30" s="459"/>
      <c r="AE30" s="440">
        <v>95</v>
      </c>
      <c r="AF30" s="440"/>
      <c r="AG30" s="440"/>
      <c r="AH30" s="440"/>
      <c r="AI30" s="440">
        <v>94</v>
      </c>
      <c r="AJ30" s="440"/>
      <c r="AK30" s="440"/>
      <c r="AL30" s="440"/>
      <c r="AM30" s="440">
        <v>94</v>
      </c>
      <c r="AN30" s="440"/>
      <c r="AO30" s="440"/>
      <c r="AP30" s="440"/>
      <c r="AQ30" s="62">
        <v>80</v>
      </c>
      <c r="AR30" s="63"/>
      <c r="AS30" s="63"/>
      <c r="AT30" s="63"/>
      <c r="AU30" s="63"/>
      <c r="AV30" s="63"/>
      <c r="AW30" s="63"/>
      <c r="AX30" s="67"/>
    </row>
    <row r="31" spans="1:50" ht="46.5" customHeight="1" x14ac:dyDescent="0.15">
      <c r="A31" s="411"/>
      <c r="B31" s="412"/>
      <c r="C31" s="412"/>
      <c r="D31" s="412"/>
      <c r="E31" s="412"/>
      <c r="F31" s="413"/>
      <c r="G31" s="475"/>
      <c r="H31" s="476"/>
      <c r="I31" s="476"/>
      <c r="J31" s="476"/>
      <c r="K31" s="476"/>
      <c r="L31" s="476"/>
      <c r="M31" s="476"/>
      <c r="N31" s="476"/>
      <c r="O31" s="476"/>
      <c r="P31" s="476"/>
      <c r="Q31" s="476"/>
      <c r="R31" s="476"/>
      <c r="S31" s="476"/>
      <c r="T31" s="476"/>
      <c r="U31" s="476"/>
      <c r="V31" s="476"/>
      <c r="W31" s="476"/>
      <c r="X31" s="476"/>
      <c r="Y31" s="469" t="s">
        <v>546</v>
      </c>
      <c r="Z31" s="477"/>
      <c r="AA31" s="478"/>
      <c r="AB31" s="417" t="s">
        <v>578</v>
      </c>
      <c r="AC31" s="418"/>
      <c r="AD31" s="419"/>
      <c r="AE31" s="420" t="s">
        <v>579</v>
      </c>
      <c r="AF31" s="420"/>
      <c r="AG31" s="420"/>
      <c r="AH31" s="420"/>
      <c r="AI31" s="420" t="s">
        <v>580</v>
      </c>
      <c r="AJ31" s="420"/>
      <c r="AK31" s="420"/>
      <c r="AL31" s="420"/>
      <c r="AM31" s="420" t="s">
        <v>580</v>
      </c>
      <c r="AN31" s="420"/>
      <c r="AO31" s="420"/>
      <c r="AP31" s="420"/>
      <c r="AQ31" s="420" t="s">
        <v>576</v>
      </c>
      <c r="AR31" s="420"/>
      <c r="AS31" s="420"/>
      <c r="AT31" s="420"/>
      <c r="AU31" s="420"/>
      <c r="AV31" s="420"/>
      <c r="AW31" s="420"/>
      <c r="AX31" s="436"/>
    </row>
    <row r="32" spans="1:50" ht="18.75" customHeight="1" x14ac:dyDescent="0.15">
      <c r="A32" s="383" t="s">
        <v>210</v>
      </c>
      <c r="B32" s="384"/>
      <c r="C32" s="384"/>
      <c r="D32" s="384"/>
      <c r="E32" s="384"/>
      <c r="F32" s="385"/>
      <c r="G32" s="393" t="s">
        <v>139</v>
      </c>
      <c r="H32" s="131"/>
      <c r="I32" s="131"/>
      <c r="J32" s="131"/>
      <c r="K32" s="131"/>
      <c r="L32" s="131"/>
      <c r="M32" s="131"/>
      <c r="N32" s="131"/>
      <c r="O32" s="132"/>
      <c r="P32" s="133" t="s">
        <v>55</v>
      </c>
      <c r="Q32" s="131"/>
      <c r="R32" s="131"/>
      <c r="S32" s="131"/>
      <c r="T32" s="131"/>
      <c r="U32" s="131"/>
      <c r="V32" s="131"/>
      <c r="W32" s="131"/>
      <c r="X32" s="132"/>
      <c r="Y32" s="394"/>
      <c r="Z32" s="395"/>
      <c r="AA32" s="396"/>
      <c r="AB32" s="400" t="s">
        <v>11</v>
      </c>
      <c r="AC32" s="401"/>
      <c r="AD32" s="402"/>
      <c r="AE32" s="400" t="s">
        <v>382</v>
      </c>
      <c r="AF32" s="401"/>
      <c r="AG32" s="401"/>
      <c r="AH32" s="402"/>
      <c r="AI32" s="403" t="s">
        <v>534</v>
      </c>
      <c r="AJ32" s="403"/>
      <c r="AK32" s="403"/>
      <c r="AL32" s="400"/>
      <c r="AM32" s="403" t="s">
        <v>350</v>
      </c>
      <c r="AN32" s="403"/>
      <c r="AO32" s="403"/>
      <c r="AP32" s="400"/>
      <c r="AQ32" s="421" t="s">
        <v>167</v>
      </c>
      <c r="AR32" s="422"/>
      <c r="AS32" s="422"/>
      <c r="AT32" s="423"/>
      <c r="AU32" s="131" t="s">
        <v>128</v>
      </c>
      <c r="AV32" s="131"/>
      <c r="AW32" s="131"/>
      <c r="AX32" s="134"/>
    </row>
    <row r="33" spans="1:60" ht="18.75" customHeight="1" x14ac:dyDescent="0.15">
      <c r="A33" s="386"/>
      <c r="B33" s="387"/>
      <c r="C33" s="387"/>
      <c r="D33" s="387"/>
      <c r="E33" s="387"/>
      <c r="F33" s="388"/>
      <c r="G33" s="83"/>
      <c r="H33" s="84"/>
      <c r="I33" s="84"/>
      <c r="J33" s="84"/>
      <c r="K33" s="84"/>
      <c r="L33" s="84"/>
      <c r="M33" s="84"/>
      <c r="N33" s="84"/>
      <c r="O33" s="85"/>
      <c r="P33" s="87"/>
      <c r="Q33" s="84"/>
      <c r="R33" s="84"/>
      <c r="S33" s="84"/>
      <c r="T33" s="84"/>
      <c r="U33" s="84"/>
      <c r="V33" s="84"/>
      <c r="W33" s="84"/>
      <c r="X33" s="85"/>
      <c r="Y33" s="397"/>
      <c r="Z33" s="398"/>
      <c r="AA33" s="399"/>
      <c r="AB33" s="94"/>
      <c r="AC33" s="95"/>
      <c r="AD33" s="96"/>
      <c r="AE33" s="94"/>
      <c r="AF33" s="95"/>
      <c r="AG33" s="95"/>
      <c r="AH33" s="96"/>
      <c r="AI33" s="404"/>
      <c r="AJ33" s="404"/>
      <c r="AK33" s="404"/>
      <c r="AL33" s="94"/>
      <c r="AM33" s="404"/>
      <c r="AN33" s="404"/>
      <c r="AO33" s="404"/>
      <c r="AP33" s="94"/>
      <c r="AQ33" s="437"/>
      <c r="AR33" s="438"/>
      <c r="AS33" s="105" t="s">
        <v>168</v>
      </c>
      <c r="AT33" s="106"/>
      <c r="AU33" s="104"/>
      <c r="AV33" s="104"/>
      <c r="AW33" s="84" t="s">
        <v>166</v>
      </c>
      <c r="AX33" s="107"/>
    </row>
    <row r="34" spans="1:60" ht="23.25" customHeight="1" x14ac:dyDescent="0.15">
      <c r="A34" s="389"/>
      <c r="B34" s="387"/>
      <c r="C34" s="387"/>
      <c r="D34" s="387"/>
      <c r="E34" s="387"/>
      <c r="F34" s="388"/>
      <c r="G34" s="460" t="s">
        <v>573</v>
      </c>
      <c r="H34" s="461"/>
      <c r="I34" s="461"/>
      <c r="J34" s="461"/>
      <c r="K34" s="461"/>
      <c r="L34" s="461"/>
      <c r="M34" s="461"/>
      <c r="N34" s="461"/>
      <c r="O34" s="462"/>
      <c r="P34" s="109" t="s">
        <v>250</v>
      </c>
      <c r="Q34" s="109"/>
      <c r="R34" s="109"/>
      <c r="S34" s="109"/>
      <c r="T34" s="109"/>
      <c r="U34" s="109"/>
      <c r="V34" s="109"/>
      <c r="W34" s="109"/>
      <c r="X34" s="110"/>
      <c r="Y34" s="469" t="s">
        <v>12</v>
      </c>
      <c r="Z34" s="470"/>
      <c r="AA34" s="471"/>
      <c r="AB34" s="126" t="s">
        <v>625</v>
      </c>
      <c r="AC34" s="126"/>
      <c r="AD34" s="126"/>
      <c r="AE34" s="62" t="s">
        <v>625</v>
      </c>
      <c r="AF34" s="63"/>
      <c r="AG34" s="63"/>
      <c r="AH34" s="63"/>
      <c r="AI34" s="62" t="s">
        <v>625</v>
      </c>
      <c r="AJ34" s="63"/>
      <c r="AK34" s="63"/>
      <c r="AL34" s="63"/>
      <c r="AM34" s="62" t="s">
        <v>625</v>
      </c>
      <c r="AN34" s="63"/>
      <c r="AO34" s="63"/>
      <c r="AP34" s="63"/>
      <c r="AQ34" s="64" t="s">
        <v>625</v>
      </c>
      <c r="AR34" s="65"/>
      <c r="AS34" s="65"/>
      <c r="AT34" s="66"/>
      <c r="AU34" s="63" t="s">
        <v>625</v>
      </c>
      <c r="AV34" s="63"/>
      <c r="AW34" s="63"/>
      <c r="AX34" s="67"/>
    </row>
    <row r="35" spans="1:60" ht="23.25" customHeight="1" x14ac:dyDescent="0.15">
      <c r="A35" s="390"/>
      <c r="B35" s="391"/>
      <c r="C35" s="391"/>
      <c r="D35" s="391"/>
      <c r="E35" s="391"/>
      <c r="F35" s="392"/>
      <c r="G35" s="463"/>
      <c r="H35" s="464"/>
      <c r="I35" s="464"/>
      <c r="J35" s="464"/>
      <c r="K35" s="464"/>
      <c r="L35" s="464"/>
      <c r="M35" s="464"/>
      <c r="N35" s="464"/>
      <c r="O35" s="465"/>
      <c r="P35" s="112"/>
      <c r="Q35" s="112"/>
      <c r="R35" s="112"/>
      <c r="S35" s="112"/>
      <c r="T35" s="112"/>
      <c r="U35" s="112"/>
      <c r="V35" s="112"/>
      <c r="W35" s="112"/>
      <c r="X35" s="113"/>
      <c r="Y35" s="380" t="s">
        <v>50</v>
      </c>
      <c r="Z35" s="381"/>
      <c r="AA35" s="382"/>
      <c r="AB35" s="127" t="s">
        <v>624</v>
      </c>
      <c r="AC35" s="127"/>
      <c r="AD35" s="127"/>
      <c r="AE35" s="62" t="s">
        <v>624</v>
      </c>
      <c r="AF35" s="63"/>
      <c r="AG35" s="63"/>
      <c r="AH35" s="63"/>
      <c r="AI35" s="62" t="s">
        <v>624</v>
      </c>
      <c r="AJ35" s="63"/>
      <c r="AK35" s="63"/>
      <c r="AL35" s="63"/>
      <c r="AM35" s="62" t="s">
        <v>624</v>
      </c>
      <c r="AN35" s="63"/>
      <c r="AO35" s="63"/>
      <c r="AP35" s="63"/>
      <c r="AQ35" s="64" t="s">
        <v>624</v>
      </c>
      <c r="AR35" s="65"/>
      <c r="AS35" s="65"/>
      <c r="AT35" s="66"/>
      <c r="AU35" s="63" t="s">
        <v>624</v>
      </c>
      <c r="AV35" s="63"/>
      <c r="AW35" s="63"/>
      <c r="AX35" s="67"/>
    </row>
    <row r="36" spans="1:60" ht="23.25" customHeight="1" x14ac:dyDescent="0.15">
      <c r="A36" s="389"/>
      <c r="B36" s="387"/>
      <c r="C36" s="387"/>
      <c r="D36" s="387"/>
      <c r="E36" s="387"/>
      <c r="F36" s="388"/>
      <c r="G36" s="466"/>
      <c r="H36" s="467"/>
      <c r="I36" s="467"/>
      <c r="J36" s="467"/>
      <c r="K36" s="467"/>
      <c r="L36" s="467"/>
      <c r="M36" s="467"/>
      <c r="N36" s="467"/>
      <c r="O36" s="468"/>
      <c r="P36" s="115"/>
      <c r="Q36" s="115"/>
      <c r="R36" s="115"/>
      <c r="S36" s="115"/>
      <c r="T36" s="115"/>
      <c r="U36" s="115"/>
      <c r="V36" s="115"/>
      <c r="W36" s="115"/>
      <c r="X36" s="116"/>
      <c r="Y36" s="380" t="s">
        <v>13</v>
      </c>
      <c r="Z36" s="381"/>
      <c r="AA36" s="382"/>
      <c r="AB36" s="472" t="s">
        <v>14</v>
      </c>
      <c r="AC36" s="472"/>
      <c r="AD36" s="472"/>
      <c r="AE36" s="62" t="s">
        <v>624</v>
      </c>
      <c r="AF36" s="63"/>
      <c r="AG36" s="63"/>
      <c r="AH36" s="63"/>
      <c r="AI36" s="62" t="s">
        <v>624</v>
      </c>
      <c r="AJ36" s="63"/>
      <c r="AK36" s="63"/>
      <c r="AL36" s="63"/>
      <c r="AM36" s="62" t="s">
        <v>624</v>
      </c>
      <c r="AN36" s="63"/>
      <c r="AO36" s="63"/>
      <c r="AP36" s="63"/>
      <c r="AQ36" s="64" t="s">
        <v>624</v>
      </c>
      <c r="AR36" s="65"/>
      <c r="AS36" s="65"/>
      <c r="AT36" s="66"/>
      <c r="AU36" s="63" t="s">
        <v>624</v>
      </c>
      <c r="AV36" s="63"/>
      <c r="AW36" s="63"/>
      <c r="AX36" s="67"/>
    </row>
    <row r="37" spans="1:60" ht="18.75" customHeight="1" x14ac:dyDescent="0.15">
      <c r="A37" s="147" t="s">
        <v>539</v>
      </c>
      <c r="B37" s="77" t="s">
        <v>540</v>
      </c>
      <c r="C37" s="78"/>
      <c r="D37" s="78"/>
      <c r="E37" s="78"/>
      <c r="F37" s="79"/>
      <c r="G37" s="131" t="s">
        <v>541</v>
      </c>
      <c r="H37" s="131"/>
      <c r="I37" s="131"/>
      <c r="J37" s="131"/>
      <c r="K37" s="131"/>
      <c r="L37" s="131"/>
      <c r="M37" s="131"/>
      <c r="N37" s="131"/>
      <c r="O37" s="131"/>
      <c r="P37" s="131"/>
      <c r="Q37" s="131"/>
      <c r="R37" s="131"/>
      <c r="S37" s="131"/>
      <c r="T37" s="131"/>
      <c r="U37" s="131"/>
      <c r="V37" s="131"/>
      <c r="W37" s="131"/>
      <c r="X37" s="131"/>
      <c r="Y37" s="131"/>
      <c r="Z37" s="131"/>
      <c r="AA37" s="132"/>
      <c r="AB37" s="133" t="s">
        <v>556</v>
      </c>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4"/>
      <c r="AY37">
        <f>COUNTA($G$39)</f>
        <v>1</v>
      </c>
    </row>
    <row r="38" spans="1:60" ht="22.5" customHeight="1" x14ac:dyDescent="0.15">
      <c r="A38" s="148"/>
      <c r="B38" s="77"/>
      <c r="C38" s="78"/>
      <c r="D38" s="78"/>
      <c r="E38" s="78"/>
      <c r="F38" s="79"/>
      <c r="G38" s="84"/>
      <c r="H38" s="84"/>
      <c r="I38" s="84"/>
      <c r="J38" s="84"/>
      <c r="K38" s="84"/>
      <c r="L38" s="84"/>
      <c r="M38" s="84"/>
      <c r="N38" s="84"/>
      <c r="O38" s="84"/>
      <c r="P38" s="84"/>
      <c r="Q38" s="84"/>
      <c r="R38" s="84"/>
      <c r="S38" s="84"/>
      <c r="T38" s="84"/>
      <c r="U38" s="84"/>
      <c r="V38" s="84"/>
      <c r="W38" s="84"/>
      <c r="X38" s="84"/>
      <c r="Y38" s="84"/>
      <c r="Z38" s="84"/>
      <c r="AA38" s="85"/>
      <c r="AB38" s="87"/>
      <c r="AC38" s="84"/>
      <c r="AD38" s="84"/>
      <c r="AE38" s="84"/>
      <c r="AF38" s="84"/>
      <c r="AG38" s="84"/>
      <c r="AH38" s="84"/>
      <c r="AI38" s="84"/>
      <c r="AJ38" s="84"/>
      <c r="AK38" s="84"/>
      <c r="AL38" s="84"/>
      <c r="AM38" s="84"/>
      <c r="AN38" s="84"/>
      <c r="AO38" s="84"/>
      <c r="AP38" s="84"/>
      <c r="AQ38" s="84"/>
      <c r="AR38" s="84"/>
      <c r="AS38" s="84"/>
      <c r="AT38" s="84"/>
      <c r="AU38" s="84"/>
      <c r="AV38" s="84"/>
      <c r="AW38" s="84"/>
      <c r="AX38" s="107"/>
      <c r="AY38">
        <f t="shared" ref="AY38:AY46" si="0">$AY$37</f>
        <v>1</v>
      </c>
    </row>
    <row r="39" spans="1:60" ht="22.5" customHeight="1" x14ac:dyDescent="0.15">
      <c r="A39" s="148"/>
      <c r="B39" s="77"/>
      <c r="C39" s="78"/>
      <c r="D39" s="78"/>
      <c r="E39" s="78"/>
      <c r="F39" s="79"/>
      <c r="G39" s="135" t="s">
        <v>612</v>
      </c>
      <c r="H39" s="135"/>
      <c r="I39" s="135"/>
      <c r="J39" s="135"/>
      <c r="K39" s="135"/>
      <c r="L39" s="135"/>
      <c r="M39" s="135"/>
      <c r="N39" s="135"/>
      <c r="O39" s="135"/>
      <c r="P39" s="135"/>
      <c r="Q39" s="135"/>
      <c r="R39" s="135"/>
      <c r="S39" s="135"/>
      <c r="T39" s="135"/>
      <c r="U39" s="135"/>
      <c r="V39" s="135"/>
      <c r="W39" s="135"/>
      <c r="X39" s="135"/>
      <c r="Y39" s="135"/>
      <c r="Z39" s="135"/>
      <c r="AA39" s="136"/>
      <c r="AB39" s="141" t="s">
        <v>620</v>
      </c>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42"/>
      <c r="AY39">
        <f t="shared" si="0"/>
        <v>1</v>
      </c>
    </row>
    <row r="40" spans="1:60" ht="22.5" customHeight="1" x14ac:dyDescent="0.15">
      <c r="A40" s="148"/>
      <c r="B40" s="77"/>
      <c r="C40" s="78"/>
      <c r="D40" s="78"/>
      <c r="E40" s="78"/>
      <c r="F40" s="79"/>
      <c r="G40" s="137"/>
      <c r="H40" s="137"/>
      <c r="I40" s="137"/>
      <c r="J40" s="137"/>
      <c r="K40" s="137"/>
      <c r="L40" s="137"/>
      <c r="M40" s="137"/>
      <c r="N40" s="137"/>
      <c r="O40" s="137"/>
      <c r="P40" s="137"/>
      <c r="Q40" s="137"/>
      <c r="R40" s="137"/>
      <c r="S40" s="137"/>
      <c r="T40" s="137"/>
      <c r="U40" s="137"/>
      <c r="V40" s="137"/>
      <c r="W40" s="137"/>
      <c r="X40" s="137"/>
      <c r="Y40" s="137"/>
      <c r="Z40" s="137"/>
      <c r="AA40" s="138"/>
      <c r="AB40" s="143"/>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44"/>
      <c r="AY40">
        <f t="shared" si="0"/>
        <v>1</v>
      </c>
    </row>
    <row r="41" spans="1:60" ht="19.5" customHeight="1" x14ac:dyDescent="0.15">
      <c r="A41" s="148"/>
      <c r="B41" s="128"/>
      <c r="C41" s="129"/>
      <c r="D41" s="129"/>
      <c r="E41" s="129"/>
      <c r="F41" s="130"/>
      <c r="G41" s="139"/>
      <c r="H41" s="139"/>
      <c r="I41" s="139"/>
      <c r="J41" s="139"/>
      <c r="K41" s="139"/>
      <c r="L41" s="139"/>
      <c r="M41" s="139"/>
      <c r="N41" s="139"/>
      <c r="O41" s="139"/>
      <c r="P41" s="139"/>
      <c r="Q41" s="139"/>
      <c r="R41" s="139"/>
      <c r="S41" s="139"/>
      <c r="T41" s="139"/>
      <c r="U41" s="139"/>
      <c r="V41" s="139"/>
      <c r="W41" s="139"/>
      <c r="X41" s="139"/>
      <c r="Y41" s="139"/>
      <c r="Z41" s="139"/>
      <c r="AA41" s="140"/>
      <c r="AB41" s="145"/>
      <c r="AC41" s="139"/>
      <c r="AD41" s="139"/>
      <c r="AE41" s="137"/>
      <c r="AF41" s="137"/>
      <c r="AG41" s="137"/>
      <c r="AH41" s="137"/>
      <c r="AI41" s="137"/>
      <c r="AJ41" s="137"/>
      <c r="AK41" s="137"/>
      <c r="AL41" s="137"/>
      <c r="AM41" s="137"/>
      <c r="AN41" s="137"/>
      <c r="AO41" s="137"/>
      <c r="AP41" s="137"/>
      <c r="AQ41" s="137"/>
      <c r="AR41" s="137"/>
      <c r="AS41" s="137"/>
      <c r="AT41" s="137"/>
      <c r="AU41" s="139"/>
      <c r="AV41" s="139"/>
      <c r="AW41" s="139"/>
      <c r="AX41" s="146"/>
      <c r="AY41">
        <f t="shared" si="0"/>
        <v>1</v>
      </c>
    </row>
    <row r="42" spans="1:60" ht="18.75" customHeight="1" x14ac:dyDescent="0.15">
      <c r="A42" s="148"/>
      <c r="B42" s="74" t="s">
        <v>138</v>
      </c>
      <c r="C42" s="75"/>
      <c r="D42" s="75"/>
      <c r="E42" s="75"/>
      <c r="F42" s="76"/>
      <c r="G42" s="80" t="s">
        <v>56</v>
      </c>
      <c r="H42" s="81"/>
      <c r="I42" s="81"/>
      <c r="J42" s="81"/>
      <c r="K42" s="81"/>
      <c r="L42" s="81"/>
      <c r="M42" s="81"/>
      <c r="N42" s="81"/>
      <c r="O42" s="82"/>
      <c r="P42" s="86" t="s">
        <v>58</v>
      </c>
      <c r="Q42" s="81"/>
      <c r="R42" s="81"/>
      <c r="S42" s="81"/>
      <c r="T42" s="81"/>
      <c r="U42" s="81"/>
      <c r="V42" s="81"/>
      <c r="W42" s="81"/>
      <c r="X42" s="82"/>
      <c r="Y42" s="88"/>
      <c r="Z42" s="89"/>
      <c r="AA42" s="90"/>
      <c r="AB42" s="91" t="s">
        <v>11</v>
      </c>
      <c r="AC42" s="92"/>
      <c r="AD42" s="93"/>
      <c r="AE42" s="97" t="s">
        <v>382</v>
      </c>
      <c r="AF42" s="97"/>
      <c r="AG42" s="97"/>
      <c r="AH42" s="97"/>
      <c r="AI42" s="97" t="s">
        <v>534</v>
      </c>
      <c r="AJ42" s="97"/>
      <c r="AK42" s="97"/>
      <c r="AL42" s="97"/>
      <c r="AM42" s="97" t="s">
        <v>350</v>
      </c>
      <c r="AN42" s="97"/>
      <c r="AO42" s="97"/>
      <c r="AP42" s="97"/>
      <c r="AQ42" s="98" t="s">
        <v>167</v>
      </c>
      <c r="AR42" s="99"/>
      <c r="AS42" s="99"/>
      <c r="AT42" s="100"/>
      <c r="AU42" s="101" t="s">
        <v>128</v>
      </c>
      <c r="AV42" s="101"/>
      <c r="AW42" s="101"/>
      <c r="AX42" s="102"/>
      <c r="AY42">
        <f t="shared" si="0"/>
        <v>1</v>
      </c>
      <c r="AZ42" s="6"/>
      <c r="BA42" s="6"/>
      <c r="BB42" s="6"/>
      <c r="BC42" s="6"/>
    </row>
    <row r="43" spans="1:60" ht="18.75" customHeight="1" x14ac:dyDescent="0.15">
      <c r="A43" s="148"/>
      <c r="B43" s="77"/>
      <c r="C43" s="78"/>
      <c r="D43" s="78"/>
      <c r="E43" s="78"/>
      <c r="F43" s="79"/>
      <c r="G43" s="83"/>
      <c r="H43" s="84"/>
      <c r="I43" s="84"/>
      <c r="J43" s="84"/>
      <c r="K43" s="84"/>
      <c r="L43" s="84"/>
      <c r="M43" s="84"/>
      <c r="N43" s="84"/>
      <c r="O43" s="85"/>
      <c r="P43" s="87"/>
      <c r="Q43" s="84"/>
      <c r="R43" s="84"/>
      <c r="S43" s="84"/>
      <c r="T43" s="84"/>
      <c r="U43" s="84"/>
      <c r="V43" s="84"/>
      <c r="W43" s="84"/>
      <c r="X43" s="85"/>
      <c r="Y43" s="88"/>
      <c r="Z43" s="89"/>
      <c r="AA43" s="90"/>
      <c r="AB43" s="94"/>
      <c r="AC43" s="95"/>
      <c r="AD43" s="96"/>
      <c r="AE43" s="97"/>
      <c r="AF43" s="97"/>
      <c r="AG43" s="97"/>
      <c r="AH43" s="97"/>
      <c r="AI43" s="97"/>
      <c r="AJ43" s="97"/>
      <c r="AK43" s="97"/>
      <c r="AL43" s="97"/>
      <c r="AM43" s="97"/>
      <c r="AN43" s="97"/>
      <c r="AO43" s="97"/>
      <c r="AP43" s="97"/>
      <c r="AQ43" s="103" t="s">
        <v>576</v>
      </c>
      <c r="AR43" s="104"/>
      <c r="AS43" s="105" t="s">
        <v>168</v>
      </c>
      <c r="AT43" s="106"/>
      <c r="AU43" s="104" t="s">
        <v>576</v>
      </c>
      <c r="AV43" s="104"/>
      <c r="AW43" s="84" t="s">
        <v>166</v>
      </c>
      <c r="AX43" s="107"/>
      <c r="AY43">
        <f t="shared" si="0"/>
        <v>1</v>
      </c>
      <c r="AZ43" s="6"/>
      <c r="BA43" s="6"/>
      <c r="BB43" s="6"/>
      <c r="BC43" s="6"/>
      <c r="BD43" s="6"/>
      <c r="BE43" s="6"/>
      <c r="BF43" s="6"/>
      <c r="BG43" s="6"/>
      <c r="BH43" s="6"/>
    </row>
    <row r="44" spans="1:60" ht="23.25" customHeight="1" x14ac:dyDescent="0.15">
      <c r="A44" s="148"/>
      <c r="B44" s="77"/>
      <c r="C44" s="78"/>
      <c r="D44" s="78"/>
      <c r="E44" s="78"/>
      <c r="F44" s="79"/>
      <c r="G44" s="108" t="s">
        <v>581</v>
      </c>
      <c r="H44" s="109"/>
      <c r="I44" s="109"/>
      <c r="J44" s="109"/>
      <c r="K44" s="109"/>
      <c r="L44" s="109"/>
      <c r="M44" s="109"/>
      <c r="N44" s="109"/>
      <c r="O44" s="110"/>
      <c r="P44" s="109" t="s">
        <v>618</v>
      </c>
      <c r="Q44" s="117"/>
      <c r="R44" s="117"/>
      <c r="S44" s="117"/>
      <c r="T44" s="117"/>
      <c r="U44" s="117"/>
      <c r="V44" s="117"/>
      <c r="W44" s="117"/>
      <c r="X44" s="118"/>
      <c r="Y44" s="123" t="s">
        <v>57</v>
      </c>
      <c r="Z44" s="124"/>
      <c r="AA44" s="125"/>
      <c r="AB44" s="126" t="s">
        <v>575</v>
      </c>
      <c r="AC44" s="126"/>
      <c r="AD44" s="126"/>
      <c r="AE44" s="62">
        <v>1</v>
      </c>
      <c r="AF44" s="63"/>
      <c r="AG44" s="63"/>
      <c r="AH44" s="63"/>
      <c r="AI44" s="62">
        <v>1</v>
      </c>
      <c r="AJ44" s="63"/>
      <c r="AK44" s="63"/>
      <c r="AL44" s="63"/>
      <c r="AM44" s="62">
        <v>1</v>
      </c>
      <c r="AN44" s="63"/>
      <c r="AO44" s="63"/>
      <c r="AP44" s="63"/>
      <c r="AQ44" s="64" t="s">
        <v>576</v>
      </c>
      <c r="AR44" s="65"/>
      <c r="AS44" s="65"/>
      <c r="AT44" s="66"/>
      <c r="AU44" s="63" t="s">
        <v>576</v>
      </c>
      <c r="AV44" s="63"/>
      <c r="AW44" s="63"/>
      <c r="AX44" s="67"/>
      <c r="AY44">
        <f t="shared" si="0"/>
        <v>1</v>
      </c>
    </row>
    <row r="45" spans="1:60" ht="23.25" customHeight="1" x14ac:dyDescent="0.15">
      <c r="A45" s="148"/>
      <c r="B45" s="77"/>
      <c r="C45" s="78"/>
      <c r="D45" s="78"/>
      <c r="E45" s="78"/>
      <c r="F45" s="79"/>
      <c r="G45" s="111"/>
      <c r="H45" s="112"/>
      <c r="I45" s="112"/>
      <c r="J45" s="112"/>
      <c r="K45" s="112"/>
      <c r="L45" s="112"/>
      <c r="M45" s="112"/>
      <c r="N45" s="112"/>
      <c r="O45" s="113"/>
      <c r="P45" s="119"/>
      <c r="Q45" s="119"/>
      <c r="R45" s="119"/>
      <c r="S45" s="119"/>
      <c r="T45" s="119"/>
      <c r="U45" s="119"/>
      <c r="V45" s="119"/>
      <c r="W45" s="119"/>
      <c r="X45" s="120"/>
      <c r="Y45" s="68" t="s">
        <v>50</v>
      </c>
      <c r="Z45" s="69"/>
      <c r="AA45" s="70"/>
      <c r="AB45" s="127" t="s">
        <v>575</v>
      </c>
      <c r="AC45" s="127"/>
      <c r="AD45" s="127"/>
      <c r="AE45" s="62">
        <v>1</v>
      </c>
      <c r="AF45" s="63"/>
      <c r="AG45" s="63"/>
      <c r="AH45" s="63"/>
      <c r="AI45" s="62">
        <v>1</v>
      </c>
      <c r="AJ45" s="63"/>
      <c r="AK45" s="63"/>
      <c r="AL45" s="63"/>
      <c r="AM45" s="62">
        <v>1</v>
      </c>
      <c r="AN45" s="63"/>
      <c r="AO45" s="63"/>
      <c r="AP45" s="63"/>
      <c r="AQ45" s="64" t="s">
        <v>576</v>
      </c>
      <c r="AR45" s="65"/>
      <c r="AS45" s="65"/>
      <c r="AT45" s="66"/>
      <c r="AU45" s="63" t="s">
        <v>576</v>
      </c>
      <c r="AV45" s="63"/>
      <c r="AW45" s="63"/>
      <c r="AX45" s="67"/>
      <c r="AY45">
        <f t="shared" si="0"/>
        <v>1</v>
      </c>
      <c r="AZ45" s="6"/>
      <c r="BA45" s="6"/>
      <c r="BB45" s="6"/>
      <c r="BC45" s="6"/>
    </row>
    <row r="46" spans="1:60" ht="23.25" customHeight="1" thickBot="1" x14ac:dyDescent="0.2">
      <c r="A46" s="148"/>
      <c r="B46" s="77"/>
      <c r="C46" s="78"/>
      <c r="D46" s="78"/>
      <c r="E46" s="78"/>
      <c r="F46" s="79"/>
      <c r="G46" s="114"/>
      <c r="H46" s="115"/>
      <c r="I46" s="115"/>
      <c r="J46" s="115"/>
      <c r="K46" s="115"/>
      <c r="L46" s="115"/>
      <c r="M46" s="115"/>
      <c r="N46" s="115"/>
      <c r="O46" s="116"/>
      <c r="P46" s="121"/>
      <c r="Q46" s="121"/>
      <c r="R46" s="121"/>
      <c r="S46" s="121"/>
      <c r="T46" s="121"/>
      <c r="U46" s="121"/>
      <c r="V46" s="121"/>
      <c r="W46" s="121"/>
      <c r="X46" s="122"/>
      <c r="Y46" s="68" t="s">
        <v>13</v>
      </c>
      <c r="Z46" s="69"/>
      <c r="AA46" s="70"/>
      <c r="AB46" s="71" t="s">
        <v>14</v>
      </c>
      <c r="AC46" s="71"/>
      <c r="AD46" s="71"/>
      <c r="AE46" s="72">
        <v>100</v>
      </c>
      <c r="AF46" s="73"/>
      <c r="AG46" s="73"/>
      <c r="AH46" s="73"/>
      <c r="AI46" s="72">
        <v>100</v>
      </c>
      <c r="AJ46" s="73"/>
      <c r="AK46" s="73"/>
      <c r="AL46" s="73"/>
      <c r="AM46" s="72">
        <v>100</v>
      </c>
      <c r="AN46" s="73"/>
      <c r="AO46" s="73"/>
      <c r="AP46" s="73"/>
      <c r="AQ46" s="64" t="s">
        <v>576</v>
      </c>
      <c r="AR46" s="65"/>
      <c r="AS46" s="65"/>
      <c r="AT46" s="66"/>
      <c r="AU46" s="63" t="s">
        <v>576</v>
      </c>
      <c r="AV46" s="63"/>
      <c r="AW46" s="63"/>
      <c r="AX46" s="67"/>
      <c r="AY46">
        <f t="shared" si="0"/>
        <v>1</v>
      </c>
      <c r="AZ46" s="6"/>
      <c r="BA46" s="6"/>
      <c r="BB46" s="6"/>
      <c r="BC46" s="6"/>
      <c r="BD46" s="6"/>
      <c r="BE46" s="6"/>
      <c r="BF46" s="6"/>
      <c r="BG46" s="6"/>
      <c r="BH46" s="6"/>
    </row>
    <row r="47" spans="1:60" ht="45" customHeight="1" x14ac:dyDescent="0.15">
      <c r="A47" s="307" t="s">
        <v>249</v>
      </c>
      <c r="B47" s="308"/>
      <c r="C47" s="311" t="s">
        <v>169</v>
      </c>
      <c r="D47" s="308"/>
      <c r="E47" s="313" t="s">
        <v>181</v>
      </c>
      <c r="F47" s="314"/>
      <c r="G47" s="315" t="s">
        <v>582</v>
      </c>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7"/>
    </row>
    <row r="48" spans="1:60" ht="32.25" customHeight="1" x14ac:dyDescent="0.15">
      <c r="A48" s="309"/>
      <c r="B48" s="310"/>
      <c r="C48" s="312"/>
      <c r="D48" s="310"/>
      <c r="E48" s="74" t="s">
        <v>180</v>
      </c>
      <c r="F48" s="76"/>
      <c r="G48" s="108" t="s">
        <v>583</v>
      </c>
      <c r="H48" s="109"/>
      <c r="I48" s="109"/>
      <c r="J48" s="109"/>
      <c r="K48" s="109"/>
      <c r="L48" s="109"/>
      <c r="M48" s="109"/>
      <c r="N48" s="109"/>
      <c r="O48" s="109"/>
      <c r="P48" s="109"/>
      <c r="Q48" s="109"/>
      <c r="R48" s="109"/>
      <c r="S48" s="109"/>
      <c r="T48" s="109"/>
      <c r="U48" s="109"/>
      <c r="V48" s="110"/>
      <c r="W48" s="371" t="s">
        <v>547</v>
      </c>
      <c r="X48" s="372"/>
      <c r="Y48" s="372"/>
      <c r="Z48" s="372"/>
      <c r="AA48" s="373"/>
      <c r="AB48" s="374" t="s">
        <v>627</v>
      </c>
      <c r="AC48" s="375"/>
      <c r="AD48" s="375"/>
      <c r="AE48" s="375"/>
      <c r="AF48" s="375"/>
      <c r="AG48" s="375"/>
      <c r="AH48" s="375"/>
      <c r="AI48" s="375"/>
      <c r="AJ48" s="375"/>
      <c r="AK48" s="375"/>
      <c r="AL48" s="375"/>
      <c r="AM48" s="375"/>
      <c r="AN48" s="375"/>
      <c r="AO48" s="375"/>
      <c r="AP48" s="375"/>
      <c r="AQ48" s="375"/>
      <c r="AR48" s="375"/>
      <c r="AS48" s="375"/>
      <c r="AT48" s="375"/>
      <c r="AU48" s="375"/>
      <c r="AV48" s="375"/>
      <c r="AW48" s="375"/>
      <c r="AX48" s="376"/>
    </row>
    <row r="49" spans="1:50" ht="21" customHeight="1" thickBot="1" x14ac:dyDescent="0.2">
      <c r="A49" s="309"/>
      <c r="B49" s="310"/>
      <c r="C49" s="312"/>
      <c r="D49" s="310"/>
      <c r="E49" s="128"/>
      <c r="F49" s="130"/>
      <c r="G49" s="114"/>
      <c r="H49" s="115"/>
      <c r="I49" s="115"/>
      <c r="J49" s="115"/>
      <c r="K49" s="115"/>
      <c r="L49" s="115"/>
      <c r="M49" s="115"/>
      <c r="N49" s="115"/>
      <c r="O49" s="115"/>
      <c r="P49" s="115"/>
      <c r="Q49" s="115"/>
      <c r="R49" s="115"/>
      <c r="S49" s="115"/>
      <c r="T49" s="115"/>
      <c r="U49" s="115"/>
      <c r="V49" s="116"/>
      <c r="W49" s="377" t="s">
        <v>548</v>
      </c>
      <c r="X49" s="378"/>
      <c r="Y49" s="378"/>
      <c r="Z49" s="378"/>
      <c r="AA49" s="379"/>
      <c r="AB49" s="374" t="s">
        <v>627</v>
      </c>
      <c r="AC49" s="375"/>
      <c r="AD49" s="375"/>
      <c r="AE49" s="375"/>
      <c r="AF49" s="375"/>
      <c r="AG49" s="375"/>
      <c r="AH49" s="375"/>
      <c r="AI49" s="375"/>
      <c r="AJ49" s="375"/>
      <c r="AK49" s="375"/>
      <c r="AL49" s="375"/>
      <c r="AM49" s="375"/>
      <c r="AN49" s="375"/>
      <c r="AO49" s="375"/>
      <c r="AP49" s="375"/>
      <c r="AQ49" s="375"/>
      <c r="AR49" s="375"/>
      <c r="AS49" s="375"/>
      <c r="AT49" s="375"/>
      <c r="AU49" s="375"/>
      <c r="AV49" s="375"/>
      <c r="AW49" s="375"/>
      <c r="AX49" s="376"/>
    </row>
    <row r="50" spans="1:50" ht="27" customHeight="1" x14ac:dyDescent="0.15">
      <c r="A50" s="363" t="s">
        <v>44</v>
      </c>
      <c r="B50" s="364"/>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c r="AO50" s="364"/>
      <c r="AP50" s="364"/>
      <c r="AQ50" s="364"/>
      <c r="AR50" s="364"/>
      <c r="AS50" s="364"/>
      <c r="AT50" s="364"/>
      <c r="AU50" s="364"/>
      <c r="AV50" s="364"/>
      <c r="AW50" s="364"/>
      <c r="AX50" s="365"/>
    </row>
    <row r="51" spans="1:50" ht="27" customHeight="1" x14ac:dyDescent="0.15">
      <c r="A51" s="3"/>
      <c r="B51" s="4"/>
      <c r="C51" s="366" t="s">
        <v>29</v>
      </c>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8"/>
      <c r="AD51" s="367" t="s">
        <v>33</v>
      </c>
      <c r="AE51" s="367"/>
      <c r="AF51" s="367"/>
      <c r="AG51" s="369" t="s">
        <v>28</v>
      </c>
      <c r="AH51" s="367"/>
      <c r="AI51" s="367"/>
      <c r="AJ51" s="367"/>
      <c r="AK51" s="367"/>
      <c r="AL51" s="367"/>
      <c r="AM51" s="367"/>
      <c r="AN51" s="367"/>
      <c r="AO51" s="367"/>
      <c r="AP51" s="367"/>
      <c r="AQ51" s="367"/>
      <c r="AR51" s="367"/>
      <c r="AS51" s="367"/>
      <c r="AT51" s="367"/>
      <c r="AU51" s="367"/>
      <c r="AV51" s="367"/>
      <c r="AW51" s="367"/>
      <c r="AX51" s="370"/>
    </row>
    <row r="52" spans="1:50" ht="143.25" customHeight="1" x14ac:dyDescent="0.15">
      <c r="A52" s="338" t="s">
        <v>133</v>
      </c>
      <c r="B52" s="339"/>
      <c r="C52" s="344" t="s">
        <v>134</v>
      </c>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6"/>
      <c r="AD52" s="347" t="s">
        <v>570</v>
      </c>
      <c r="AE52" s="348"/>
      <c r="AF52" s="348"/>
      <c r="AG52" s="349" t="s">
        <v>615</v>
      </c>
      <c r="AH52" s="350"/>
      <c r="AI52" s="350"/>
      <c r="AJ52" s="350"/>
      <c r="AK52" s="350"/>
      <c r="AL52" s="350"/>
      <c r="AM52" s="350"/>
      <c r="AN52" s="350"/>
      <c r="AO52" s="350"/>
      <c r="AP52" s="350"/>
      <c r="AQ52" s="350"/>
      <c r="AR52" s="350"/>
      <c r="AS52" s="350"/>
      <c r="AT52" s="350"/>
      <c r="AU52" s="350"/>
      <c r="AV52" s="350"/>
      <c r="AW52" s="350"/>
      <c r="AX52" s="351"/>
    </row>
    <row r="53" spans="1:50" ht="27" customHeight="1" x14ac:dyDescent="0.15">
      <c r="A53" s="340"/>
      <c r="B53" s="341"/>
      <c r="C53" s="352" t="s">
        <v>34</v>
      </c>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269"/>
      <c r="AD53" s="270" t="s">
        <v>570</v>
      </c>
      <c r="AE53" s="271"/>
      <c r="AF53" s="271"/>
      <c r="AG53" s="265" t="s">
        <v>584</v>
      </c>
      <c r="AH53" s="266"/>
      <c r="AI53" s="266"/>
      <c r="AJ53" s="266"/>
      <c r="AK53" s="266"/>
      <c r="AL53" s="266"/>
      <c r="AM53" s="266"/>
      <c r="AN53" s="266"/>
      <c r="AO53" s="266"/>
      <c r="AP53" s="266"/>
      <c r="AQ53" s="266"/>
      <c r="AR53" s="266"/>
      <c r="AS53" s="266"/>
      <c r="AT53" s="266"/>
      <c r="AU53" s="266"/>
      <c r="AV53" s="266"/>
      <c r="AW53" s="266"/>
      <c r="AX53" s="267"/>
    </row>
    <row r="54" spans="1:50" ht="151.5" customHeight="1" x14ac:dyDescent="0.15">
      <c r="A54" s="342"/>
      <c r="B54" s="343"/>
      <c r="C54" s="354" t="s">
        <v>135</v>
      </c>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6"/>
      <c r="AD54" s="300" t="s">
        <v>570</v>
      </c>
      <c r="AE54" s="301"/>
      <c r="AF54" s="301"/>
      <c r="AG54" s="291" t="s">
        <v>616</v>
      </c>
      <c r="AH54" s="112"/>
      <c r="AI54" s="112"/>
      <c r="AJ54" s="112"/>
      <c r="AK54" s="112"/>
      <c r="AL54" s="112"/>
      <c r="AM54" s="112"/>
      <c r="AN54" s="112"/>
      <c r="AO54" s="112"/>
      <c r="AP54" s="112"/>
      <c r="AQ54" s="112"/>
      <c r="AR54" s="112"/>
      <c r="AS54" s="112"/>
      <c r="AT54" s="112"/>
      <c r="AU54" s="112"/>
      <c r="AV54" s="112"/>
      <c r="AW54" s="112"/>
      <c r="AX54" s="292"/>
    </row>
    <row r="55" spans="1:50" ht="27" customHeight="1" x14ac:dyDescent="0.15">
      <c r="A55" s="245" t="s">
        <v>36</v>
      </c>
      <c r="B55" s="318"/>
      <c r="C55" s="320" t="s">
        <v>38</v>
      </c>
      <c r="D55" s="285"/>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2"/>
      <c r="AD55" s="286" t="s">
        <v>570</v>
      </c>
      <c r="AE55" s="287"/>
      <c r="AF55" s="287"/>
      <c r="AG55" s="289" t="s">
        <v>587</v>
      </c>
      <c r="AH55" s="109"/>
      <c r="AI55" s="109"/>
      <c r="AJ55" s="109"/>
      <c r="AK55" s="109"/>
      <c r="AL55" s="109"/>
      <c r="AM55" s="109"/>
      <c r="AN55" s="109"/>
      <c r="AO55" s="109"/>
      <c r="AP55" s="109"/>
      <c r="AQ55" s="109"/>
      <c r="AR55" s="109"/>
      <c r="AS55" s="109"/>
      <c r="AT55" s="109"/>
      <c r="AU55" s="109"/>
      <c r="AV55" s="109"/>
      <c r="AW55" s="109"/>
      <c r="AX55" s="290"/>
    </row>
    <row r="56" spans="1:50" ht="35.25" customHeight="1" x14ac:dyDescent="0.15">
      <c r="A56" s="247"/>
      <c r="B56" s="319"/>
      <c r="C56" s="323"/>
      <c r="D56" s="324"/>
      <c r="E56" s="327" t="s">
        <v>229</v>
      </c>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9"/>
      <c r="AD56" s="270" t="s">
        <v>585</v>
      </c>
      <c r="AE56" s="271"/>
      <c r="AF56" s="330"/>
      <c r="AG56" s="291"/>
      <c r="AH56" s="112"/>
      <c r="AI56" s="112"/>
      <c r="AJ56" s="112"/>
      <c r="AK56" s="112"/>
      <c r="AL56" s="112"/>
      <c r="AM56" s="112"/>
      <c r="AN56" s="112"/>
      <c r="AO56" s="112"/>
      <c r="AP56" s="112"/>
      <c r="AQ56" s="112"/>
      <c r="AR56" s="112"/>
      <c r="AS56" s="112"/>
      <c r="AT56" s="112"/>
      <c r="AU56" s="112"/>
      <c r="AV56" s="112"/>
      <c r="AW56" s="112"/>
      <c r="AX56" s="292"/>
    </row>
    <row r="57" spans="1:50" ht="26.25" customHeight="1" x14ac:dyDescent="0.15">
      <c r="A57" s="247"/>
      <c r="B57" s="319"/>
      <c r="C57" s="325"/>
      <c r="D57" s="326"/>
      <c r="E57" s="331" t="s">
        <v>200</v>
      </c>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33"/>
      <c r="AD57" s="334" t="s">
        <v>586</v>
      </c>
      <c r="AE57" s="335"/>
      <c r="AF57" s="335"/>
      <c r="AG57" s="291"/>
      <c r="AH57" s="112"/>
      <c r="AI57" s="112"/>
      <c r="AJ57" s="112"/>
      <c r="AK57" s="112"/>
      <c r="AL57" s="112"/>
      <c r="AM57" s="112"/>
      <c r="AN57" s="112"/>
      <c r="AO57" s="112"/>
      <c r="AP57" s="112"/>
      <c r="AQ57" s="112"/>
      <c r="AR57" s="112"/>
      <c r="AS57" s="112"/>
      <c r="AT57" s="112"/>
      <c r="AU57" s="112"/>
      <c r="AV57" s="112"/>
      <c r="AW57" s="112"/>
      <c r="AX57" s="292"/>
    </row>
    <row r="58" spans="1:50" ht="26.25" customHeight="1" x14ac:dyDescent="0.15">
      <c r="A58" s="247"/>
      <c r="B58" s="248"/>
      <c r="C58" s="336" t="s">
        <v>39</v>
      </c>
      <c r="D58" s="337"/>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254" t="s">
        <v>588</v>
      </c>
      <c r="AE58" s="255"/>
      <c r="AF58" s="255"/>
      <c r="AG58" s="257" t="s">
        <v>634</v>
      </c>
      <c r="AH58" s="258"/>
      <c r="AI58" s="258"/>
      <c r="AJ58" s="258"/>
      <c r="AK58" s="258"/>
      <c r="AL58" s="258"/>
      <c r="AM58" s="258"/>
      <c r="AN58" s="258"/>
      <c r="AO58" s="258"/>
      <c r="AP58" s="258"/>
      <c r="AQ58" s="258"/>
      <c r="AR58" s="258"/>
      <c r="AS58" s="258"/>
      <c r="AT58" s="258"/>
      <c r="AU58" s="258"/>
      <c r="AV58" s="258"/>
      <c r="AW58" s="258"/>
      <c r="AX58" s="259"/>
    </row>
    <row r="59" spans="1:50" ht="54" customHeight="1" x14ac:dyDescent="0.15">
      <c r="A59" s="247"/>
      <c r="B59" s="248"/>
      <c r="C59" s="268" t="s">
        <v>136</v>
      </c>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70" t="s">
        <v>570</v>
      </c>
      <c r="AE59" s="271"/>
      <c r="AF59" s="271"/>
      <c r="AG59" s="265" t="s">
        <v>613</v>
      </c>
      <c r="AH59" s="266"/>
      <c r="AI59" s="266"/>
      <c r="AJ59" s="266"/>
      <c r="AK59" s="266"/>
      <c r="AL59" s="266"/>
      <c r="AM59" s="266"/>
      <c r="AN59" s="266"/>
      <c r="AO59" s="266"/>
      <c r="AP59" s="266"/>
      <c r="AQ59" s="266"/>
      <c r="AR59" s="266"/>
      <c r="AS59" s="266"/>
      <c r="AT59" s="266"/>
      <c r="AU59" s="266"/>
      <c r="AV59" s="266"/>
      <c r="AW59" s="266"/>
      <c r="AX59" s="267"/>
    </row>
    <row r="60" spans="1:50" ht="26.25" customHeight="1" x14ac:dyDescent="0.15">
      <c r="A60" s="247"/>
      <c r="B60" s="248"/>
      <c r="C60" s="268" t="s">
        <v>35</v>
      </c>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70" t="s">
        <v>588</v>
      </c>
      <c r="AE60" s="271"/>
      <c r="AF60" s="271"/>
      <c r="AG60" s="265" t="s">
        <v>634</v>
      </c>
      <c r="AH60" s="266"/>
      <c r="AI60" s="266"/>
      <c r="AJ60" s="266"/>
      <c r="AK60" s="266"/>
      <c r="AL60" s="266"/>
      <c r="AM60" s="266"/>
      <c r="AN60" s="266"/>
      <c r="AO60" s="266"/>
      <c r="AP60" s="266"/>
      <c r="AQ60" s="266"/>
      <c r="AR60" s="266"/>
      <c r="AS60" s="266"/>
      <c r="AT60" s="266"/>
      <c r="AU60" s="266"/>
      <c r="AV60" s="266"/>
      <c r="AW60" s="266"/>
      <c r="AX60" s="267"/>
    </row>
    <row r="61" spans="1:50" ht="41.25" customHeight="1" x14ac:dyDescent="0.15">
      <c r="A61" s="247"/>
      <c r="B61" s="248"/>
      <c r="C61" s="268" t="s">
        <v>40</v>
      </c>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99"/>
      <c r="AD61" s="270" t="s">
        <v>570</v>
      </c>
      <c r="AE61" s="271"/>
      <c r="AF61" s="271"/>
      <c r="AG61" s="265" t="s">
        <v>589</v>
      </c>
      <c r="AH61" s="266"/>
      <c r="AI61" s="266"/>
      <c r="AJ61" s="266"/>
      <c r="AK61" s="266"/>
      <c r="AL61" s="266"/>
      <c r="AM61" s="266"/>
      <c r="AN61" s="266"/>
      <c r="AO61" s="266"/>
      <c r="AP61" s="266"/>
      <c r="AQ61" s="266"/>
      <c r="AR61" s="266"/>
      <c r="AS61" s="266"/>
      <c r="AT61" s="266"/>
      <c r="AU61" s="266"/>
      <c r="AV61" s="266"/>
      <c r="AW61" s="266"/>
      <c r="AX61" s="267"/>
    </row>
    <row r="62" spans="1:50" ht="26.25" customHeight="1" x14ac:dyDescent="0.15">
      <c r="A62" s="247"/>
      <c r="B62" s="248"/>
      <c r="C62" s="268" t="s">
        <v>208</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99"/>
      <c r="AD62" s="300" t="s">
        <v>588</v>
      </c>
      <c r="AE62" s="301"/>
      <c r="AF62" s="301"/>
      <c r="AG62" s="302" t="s">
        <v>634</v>
      </c>
      <c r="AH62" s="303"/>
      <c r="AI62" s="303"/>
      <c r="AJ62" s="303"/>
      <c r="AK62" s="303"/>
      <c r="AL62" s="303"/>
      <c r="AM62" s="303"/>
      <c r="AN62" s="303"/>
      <c r="AO62" s="303"/>
      <c r="AP62" s="303"/>
      <c r="AQ62" s="303"/>
      <c r="AR62" s="303"/>
      <c r="AS62" s="303"/>
      <c r="AT62" s="303"/>
      <c r="AU62" s="303"/>
      <c r="AV62" s="303"/>
      <c r="AW62" s="303"/>
      <c r="AX62" s="304"/>
    </row>
    <row r="63" spans="1:50" ht="26.25" customHeight="1" x14ac:dyDescent="0.15">
      <c r="A63" s="247"/>
      <c r="B63" s="248"/>
      <c r="C63" s="357" t="s">
        <v>209</v>
      </c>
      <c r="D63" s="358"/>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9"/>
      <c r="AD63" s="270" t="s">
        <v>588</v>
      </c>
      <c r="AE63" s="271"/>
      <c r="AF63" s="330"/>
      <c r="AG63" s="265" t="s">
        <v>634</v>
      </c>
      <c r="AH63" s="266"/>
      <c r="AI63" s="266"/>
      <c r="AJ63" s="266"/>
      <c r="AK63" s="266"/>
      <c r="AL63" s="266"/>
      <c r="AM63" s="266"/>
      <c r="AN63" s="266"/>
      <c r="AO63" s="266"/>
      <c r="AP63" s="266"/>
      <c r="AQ63" s="266"/>
      <c r="AR63" s="266"/>
      <c r="AS63" s="266"/>
      <c r="AT63" s="266"/>
      <c r="AU63" s="266"/>
      <c r="AV63" s="266"/>
      <c r="AW63" s="266"/>
      <c r="AX63" s="267"/>
    </row>
    <row r="64" spans="1:50" ht="26.25" customHeight="1" x14ac:dyDescent="0.15">
      <c r="A64" s="249"/>
      <c r="B64" s="250"/>
      <c r="C64" s="360" t="s">
        <v>201</v>
      </c>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2"/>
      <c r="AD64" s="293" t="s">
        <v>588</v>
      </c>
      <c r="AE64" s="294"/>
      <c r="AF64" s="295"/>
      <c r="AG64" s="296" t="s">
        <v>634</v>
      </c>
      <c r="AH64" s="297"/>
      <c r="AI64" s="297"/>
      <c r="AJ64" s="297"/>
      <c r="AK64" s="297"/>
      <c r="AL64" s="297"/>
      <c r="AM64" s="297"/>
      <c r="AN64" s="297"/>
      <c r="AO64" s="297"/>
      <c r="AP64" s="297"/>
      <c r="AQ64" s="297"/>
      <c r="AR64" s="297"/>
      <c r="AS64" s="297"/>
      <c r="AT64" s="297"/>
      <c r="AU64" s="297"/>
      <c r="AV64" s="297"/>
      <c r="AW64" s="297"/>
      <c r="AX64" s="298"/>
    </row>
    <row r="65" spans="1:50" ht="39.75" customHeight="1" x14ac:dyDescent="0.15">
      <c r="A65" s="245" t="s">
        <v>37</v>
      </c>
      <c r="B65" s="246"/>
      <c r="C65" s="251" t="s">
        <v>202</v>
      </c>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3"/>
      <c r="AD65" s="254" t="s">
        <v>570</v>
      </c>
      <c r="AE65" s="255"/>
      <c r="AF65" s="256"/>
      <c r="AG65" s="257" t="s">
        <v>614</v>
      </c>
      <c r="AH65" s="258"/>
      <c r="AI65" s="258"/>
      <c r="AJ65" s="258"/>
      <c r="AK65" s="258"/>
      <c r="AL65" s="258"/>
      <c r="AM65" s="258"/>
      <c r="AN65" s="258"/>
      <c r="AO65" s="258"/>
      <c r="AP65" s="258"/>
      <c r="AQ65" s="258"/>
      <c r="AR65" s="258"/>
      <c r="AS65" s="258"/>
      <c r="AT65" s="258"/>
      <c r="AU65" s="258"/>
      <c r="AV65" s="258"/>
      <c r="AW65" s="258"/>
      <c r="AX65" s="259"/>
    </row>
    <row r="66" spans="1:50" ht="35.25" customHeight="1" x14ac:dyDescent="0.15">
      <c r="A66" s="247"/>
      <c r="B66" s="248"/>
      <c r="C66" s="260" t="s">
        <v>42</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2"/>
      <c r="AD66" s="263" t="s">
        <v>588</v>
      </c>
      <c r="AE66" s="264"/>
      <c r="AF66" s="264"/>
      <c r="AG66" s="265" t="s">
        <v>634</v>
      </c>
      <c r="AH66" s="266"/>
      <c r="AI66" s="266"/>
      <c r="AJ66" s="266"/>
      <c r="AK66" s="266"/>
      <c r="AL66" s="266"/>
      <c r="AM66" s="266"/>
      <c r="AN66" s="266"/>
      <c r="AO66" s="266"/>
      <c r="AP66" s="266"/>
      <c r="AQ66" s="266"/>
      <c r="AR66" s="266"/>
      <c r="AS66" s="266"/>
      <c r="AT66" s="266"/>
      <c r="AU66" s="266"/>
      <c r="AV66" s="266"/>
      <c r="AW66" s="266"/>
      <c r="AX66" s="267"/>
    </row>
    <row r="67" spans="1:50" ht="40.5" customHeight="1" x14ac:dyDescent="0.15">
      <c r="A67" s="247"/>
      <c r="B67" s="248"/>
      <c r="C67" s="268" t="s">
        <v>170</v>
      </c>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70" t="s">
        <v>570</v>
      </c>
      <c r="AE67" s="271"/>
      <c r="AF67" s="271"/>
      <c r="AG67" s="265" t="s">
        <v>623</v>
      </c>
      <c r="AH67" s="266"/>
      <c r="AI67" s="266"/>
      <c r="AJ67" s="266"/>
      <c r="AK67" s="266"/>
      <c r="AL67" s="266"/>
      <c r="AM67" s="266"/>
      <c r="AN67" s="266"/>
      <c r="AO67" s="266"/>
      <c r="AP67" s="266"/>
      <c r="AQ67" s="266"/>
      <c r="AR67" s="266"/>
      <c r="AS67" s="266"/>
      <c r="AT67" s="266"/>
      <c r="AU67" s="266"/>
      <c r="AV67" s="266"/>
      <c r="AW67" s="266"/>
      <c r="AX67" s="267"/>
    </row>
    <row r="68" spans="1:50" ht="27" customHeight="1" x14ac:dyDescent="0.15">
      <c r="A68" s="249"/>
      <c r="B68" s="250"/>
      <c r="C68" s="268" t="s">
        <v>41</v>
      </c>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70" t="s">
        <v>570</v>
      </c>
      <c r="AE68" s="271"/>
      <c r="AF68" s="271"/>
      <c r="AG68" s="305" t="s">
        <v>590</v>
      </c>
      <c r="AH68" s="115"/>
      <c r="AI68" s="115"/>
      <c r="AJ68" s="115"/>
      <c r="AK68" s="115"/>
      <c r="AL68" s="115"/>
      <c r="AM68" s="115"/>
      <c r="AN68" s="115"/>
      <c r="AO68" s="115"/>
      <c r="AP68" s="115"/>
      <c r="AQ68" s="115"/>
      <c r="AR68" s="115"/>
      <c r="AS68" s="115"/>
      <c r="AT68" s="115"/>
      <c r="AU68" s="115"/>
      <c r="AV68" s="115"/>
      <c r="AW68" s="115"/>
      <c r="AX68" s="306"/>
    </row>
    <row r="69" spans="1:50" ht="41.25" customHeight="1" x14ac:dyDescent="0.15">
      <c r="A69" s="279" t="s">
        <v>54</v>
      </c>
      <c r="B69" s="280"/>
      <c r="C69" s="283" t="s">
        <v>137</v>
      </c>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5"/>
      <c r="AD69" s="286" t="s">
        <v>588</v>
      </c>
      <c r="AE69" s="287"/>
      <c r="AF69" s="288"/>
      <c r="AG69" s="289" t="s">
        <v>626</v>
      </c>
      <c r="AH69" s="109"/>
      <c r="AI69" s="109"/>
      <c r="AJ69" s="109"/>
      <c r="AK69" s="109"/>
      <c r="AL69" s="109"/>
      <c r="AM69" s="109"/>
      <c r="AN69" s="109"/>
      <c r="AO69" s="109"/>
      <c r="AP69" s="109"/>
      <c r="AQ69" s="109"/>
      <c r="AR69" s="109"/>
      <c r="AS69" s="109"/>
      <c r="AT69" s="109"/>
      <c r="AU69" s="109"/>
      <c r="AV69" s="109"/>
      <c r="AW69" s="109"/>
      <c r="AX69" s="290"/>
    </row>
    <row r="70" spans="1:50" ht="19.7" customHeight="1" x14ac:dyDescent="0.15">
      <c r="A70" s="281"/>
      <c r="B70" s="282"/>
      <c r="C70" s="663" t="s">
        <v>0</v>
      </c>
      <c r="D70" s="664"/>
      <c r="E70" s="664"/>
      <c r="F70" s="664"/>
      <c r="G70" s="664"/>
      <c r="H70" s="664"/>
      <c r="I70" s="664"/>
      <c r="J70" s="664"/>
      <c r="K70" s="664"/>
      <c r="L70" s="664"/>
      <c r="M70" s="664"/>
      <c r="N70" s="664"/>
      <c r="O70" s="660" t="s">
        <v>564</v>
      </c>
      <c r="P70" s="661"/>
      <c r="Q70" s="661"/>
      <c r="R70" s="661"/>
      <c r="S70" s="661"/>
      <c r="T70" s="661"/>
      <c r="U70" s="661"/>
      <c r="V70" s="661"/>
      <c r="W70" s="661"/>
      <c r="X70" s="661"/>
      <c r="Y70" s="661"/>
      <c r="Z70" s="661"/>
      <c r="AA70" s="661"/>
      <c r="AB70" s="661"/>
      <c r="AC70" s="661"/>
      <c r="AD70" s="661"/>
      <c r="AE70" s="661"/>
      <c r="AF70" s="662"/>
      <c r="AG70" s="291"/>
      <c r="AH70" s="112"/>
      <c r="AI70" s="112"/>
      <c r="AJ70" s="112"/>
      <c r="AK70" s="112"/>
      <c r="AL70" s="112"/>
      <c r="AM70" s="112"/>
      <c r="AN70" s="112"/>
      <c r="AO70" s="112"/>
      <c r="AP70" s="112"/>
      <c r="AQ70" s="112"/>
      <c r="AR70" s="112"/>
      <c r="AS70" s="112"/>
      <c r="AT70" s="112"/>
      <c r="AU70" s="112"/>
      <c r="AV70" s="112"/>
      <c r="AW70" s="112"/>
      <c r="AX70" s="292"/>
    </row>
    <row r="71" spans="1:50" ht="24.75" customHeight="1" x14ac:dyDescent="0.15">
      <c r="A71" s="281"/>
      <c r="B71" s="282"/>
      <c r="C71" s="650"/>
      <c r="D71" s="651"/>
      <c r="E71" s="274"/>
      <c r="F71" s="274"/>
      <c r="G71" s="274"/>
      <c r="H71" s="275"/>
      <c r="I71" s="275"/>
      <c r="J71" s="652"/>
      <c r="K71" s="652"/>
      <c r="L71" s="652"/>
      <c r="M71" s="275"/>
      <c r="N71" s="653"/>
      <c r="O71" s="654" t="s">
        <v>634</v>
      </c>
      <c r="P71" s="655"/>
      <c r="Q71" s="655"/>
      <c r="R71" s="655"/>
      <c r="S71" s="655"/>
      <c r="T71" s="655"/>
      <c r="U71" s="655"/>
      <c r="V71" s="655"/>
      <c r="W71" s="655"/>
      <c r="X71" s="655"/>
      <c r="Y71" s="655"/>
      <c r="Z71" s="655"/>
      <c r="AA71" s="655"/>
      <c r="AB71" s="655"/>
      <c r="AC71" s="655"/>
      <c r="AD71" s="655"/>
      <c r="AE71" s="655"/>
      <c r="AF71" s="656"/>
      <c r="AG71" s="291"/>
      <c r="AH71" s="112"/>
      <c r="AI71" s="112"/>
      <c r="AJ71" s="112"/>
      <c r="AK71" s="112"/>
      <c r="AL71" s="112"/>
      <c r="AM71" s="112"/>
      <c r="AN71" s="112"/>
      <c r="AO71" s="112"/>
      <c r="AP71" s="112"/>
      <c r="AQ71" s="112"/>
      <c r="AR71" s="112"/>
      <c r="AS71" s="112"/>
      <c r="AT71" s="112"/>
      <c r="AU71" s="112"/>
      <c r="AV71" s="112"/>
      <c r="AW71" s="112"/>
      <c r="AX71" s="292"/>
    </row>
    <row r="72" spans="1:50" ht="24.6" customHeight="1" x14ac:dyDescent="0.15">
      <c r="A72" s="281"/>
      <c r="B72" s="282"/>
      <c r="C72" s="272"/>
      <c r="D72" s="273"/>
      <c r="E72" s="274"/>
      <c r="F72" s="274"/>
      <c r="G72" s="274"/>
      <c r="H72" s="275"/>
      <c r="I72" s="275"/>
      <c r="J72" s="276"/>
      <c r="K72" s="276"/>
      <c r="L72" s="276"/>
      <c r="M72" s="277"/>
      <c r="N72" s="278"/>
      <c r="O72" s="657"/>
      <c r="P72" s="658"/>
      <c r="Q72" s="658"/>
      <c r="R72" s="658"/>
      <c r="S72" s="658"/>
      <c r="T72" s="658"/>
      <c r="U72" s="658"/>
      <c r="V72" s="658"/>
      <c r="W72" s="658"/>
      <c r="X72" s="658"/>
      <c r="Y72" s="658"/>
      <c r="Z72" s="658"/>
      <c r="AA72" s="658"/>
      <c r="AB72" s="658"/>
      <c r="AC72" s="658"/>
      <c r="AD72" s="658"/>
      <c r="AE72" s="658"/>
      <c r="AF72" s="659"/>
      <c r="AG72" s="291"/>
      <c r="AH72" s="112"/>
      <c r="AI72" s="112"/>
      <c r="AJ72" s="112"/>
      <c r="AK72" s="112"/>
      <c r="AL72" s="112"/>
      <c r="AM72" s="112"/>
      <c r="AN72" s="112"/>
      <c r="AO72" s="112"/>
      <c r="AP72" s="112"/>
      <c r="AQ72" s="112"/>
      <c r="AR72" s="112"/>
      <c r="AS72" s="112"/>
      <c r="AT72" s="112"/>
      <c r="AU72" s="112"/>
      <c r="AV72" s="112"/>
      <c r="AW72" s="112"/>
      <c r="AX72" s="292"/>
    </row>
    <row r="73" spans="1:50" ht="23.1" customHeight="1" x14ac:dyDescent="0.15">
      <c r="A73" s="281"/>
      <c r="B73" s="282"/>
      <c r="C73" s="272"/>
      <c r="D73" s="273"/>
      <c r="E73" s="274"/>
      <c r="F73" s="274"/>
      <c r="G73" s="274"/>
      <c r="H73" s="275"/>
      <c r="I73" s="275"/>
      <c r="J73" s="276"/>
      <c r="K73" s="276"/>
      <c r="L73" s="276"/>
      <c r="M73" s="277"/>
      <c r="N73" s="278"/>
      <c r="O73" s="657"/>
      <c r="P73" s="658"/>
      <c r="Q73" s="658"/>
      <c r="R73" s="658"/>
      <c r="S73" s="658"/>
      <c r="T73" s="658"/>
      <c r="U73" s="658"/>
      <c r="V73" s="658"/>
      <c r="W73" s="658"/>
      <c r="X73" s="658"/>
      <c r="Y73" s="658"/>
      <c r="Z73" s="658"/>
      <c r="AA73" s="658"/>
      <c r="AB73" s="658"/>
      <c r="AC73" s="658"/>
      <c r="AD73" s="658"/>
      <c r="AE73" s="658"/>
      <c r="AF73" s="659"/>
      <c r="AG73" s="291"/>
      <c r="AH73" s="112"/>
      <c r="AI73" s="112"/>
      <c r="AJ73" s="112"/>
      <c r="AK73" s="112"/>
      <c r="AL73" s="112"/>
      <c r="AM73" s="112"/>
      <c r="AN73" s="112"/>
      <c r="AO73" s="112"/>
      <c r="AP73" s="112"/>
      <c r="AQ73" s="112"/>
      <c r="AR73" s="112"/>
      <c r="AS73" s="112"/>
      <c r="AT73" s="112"/>
      <c r="AU73" s="112"/>
      <c r="AV73" s="112"/>
      <c r="AW73" s="112"/>
      <c r="AX73" s="292"/>
    </row>
    <row r="74" spans="1:50" ht="67.5" customHeight="1" x14ac:dyDescent="0.15">
      <c r="A74" s="245" t="s">
        <v>45</v>
      </c>
      <c r="B74" s="675"/>
      <c r="C74" s="196" t="s">
        <v>49</v>
      </c>
      <c r="D74" s="489"/>
      <c r="E74" s="489"/>
      <c r="F74" s="490"/>
      <c r="G74" s="678" t="s">
        <v>591</v>
      </c>
      <c r="H74" s="678"/>
      <c r="I74" s="678"/>
      <c r="J74" s="678"/>
      <c r="K74" s="678"/>
      <c r="L74" s="678"/>
      <c r="M74" s="678"/>
      <c r="N74" s="678"/>
      <c r="O74" s="678"/>
      <c r="P74" s="678"/>
      <c r="Q74" s="678"/>
      <c r="R74" s="678"/>
      <c r="S74" s="678"/>
      <c r="T74" s="678"/>
      <c r="U74" s="678"/>
      <c r="V74" s="678"/>
      <c r="W74" s="678"/>
      <c r="X74" s="678"/>
      <c r="Y74" s="678"/>
      <c r="Z74" s="678"/>
      <c r="AA74" s="678"/>
      <c r="AB74" s="678"/>
      <c r="AC74" s="678"/>
      <c r="AD74" s="678"/>
      <c r="AE74" s="678"/>
      <c r="AF74" s="678"/>
      <c r="AG74" s="678"/>
      <c r="AH74" s="678"/>
      <c r="AI74" s="678"/>
      <c r="AJ74" s="678"/>
      <c r="AK74" s="678"/>
      <c r="AL74" s="678"/>
      <c r="AM74" s="678"/>
      <c r="AN74" s="678"/>
      <c r="AO74" s="678"/>
      <c r="AP74" s="678"/>
      <c r="AQ74" s="678"/>
      <c r="AR74" s="678"/>
      <c r="AS74" s="678"/>
      <c r="AT74" s="678"/>
      <c r="AU74" s="678"/>
      <c r="AV74" s="678"/>
      <c r="AW74" s="678"/>
      <c r="AX74" s="679"/>
    </row>
    <row r="75" spans="1:50" ht="67.5" customHeight="1" thickBot="1" x14ac:dyDescent="0.2">
      <c r="A75" s="676"/>
      <c r="B75" s="677"/>
      <c r="C75" s="680" t="s">
        <v>53</v>
      </c>
      <c r="D75" s="681"/>
      <c r="E75" s="681"/>
      <c r="F75" s="682"/>
      <c r="G75" s="683" t="s">
        <v>592</v>
      </c>
      <c r="H75" s="683"/>
      <c r="I75" s="683"/>
      <c r="J75" s="683"/>
      <c r="K75" s="683"/>
      <c r="L75" s="683"/>
      <c r="M75" s="683"/>
      <c r="N75" s="683"/>
      <c r="O75" s="683"/>
      <c r="P75" s="683"/>
      <c r="Q75" s="683"/>
      <c r="R75" s="683"/>
      <c r="S75" s="683"/>
      <c r="T75" s="683"/>
      <c r="U75" s="683"/>
      <c r="V75" s="683"/>
      <c r="W75" s="683"/>
      <c r="X75" s="683"/>
      <c r="Y75" s="683"/>
      <c r="Z75" s="683"/>
      <c r="AA75" s="683"/>
      <c r="AB75" s="683"/>
      <c r="AC75" s="683"/>
      <c r="AD75" s="683"/>
      <c r="AE75" s="683"/>
      <c r="AF75" s="683"/>
      <c r="AG75" s="683"/>
      <c r="AH75" s="683"/>
      <c r="AI75" s="683"/>
      <c r="AJ75" s="683"/>
      <c r="AK75" s="683"/>
      <c r="AL75" s="683"/>
      <c r="AM75" s="683"/>
      <c r="AN75" s="683"/>
      <c r="AO75" s="683"/>
      <c r="AP75" s="683"/>
      <c r="AQ75" s="683"/>
      <c r="AR75" s="683"/>
      <c r="AS75" s="683"/>
      <c r="AT75" s="683"/>
      <c r="AU75" s="683"/>
      <c r="AV75" s="683"/>
      <c r="AW75" s="683"/>
      <c r="AX75" s="684"/>
    </row>
    <row r="76" spans="1:50" ht="24" customHeight="1" x14ac:dyDescent="0.15">
      <c r="A76" s="665" t="s">
        <v>30</v>
      </c>
      <c r="B76" s="666"/>
      <c r="C76" s="666"/>
      <c r="D76" s="666"/>
      <c r="E76" s="666"/>
      <c r="F76" s="666"/>
      <c r="G76" s="666"/>
      <c r="H76" s="666"/>
      <c r="I76" s="666"/>
      <c r="J76" s="666"/>
      <c r="K76" s="666"/>
      <c r="L76" s="666"/>
      <c r="M76" s="666"/>
      <c r="N76" s="666"/>
      <c r="O76" s="666"/>
      <c r="P76" s="666"/>
      <c r="Q76" s="666"/>
      <c r="R76" s="666"/>
      <c r="S76" s="666"/>
      <c r="T76" s="666"/>
      <c r="U76" s="666"/>
      <c r="V76" s="666"/>
      <c r="W76" s="666"/>
      <c r="X76" s="666"/>
      <c r="Y76" s="666"/>
      <c r="Z76" s="666"/>
      <c r="AA76" s="666"/>
      <c r="AB76" s="666"/>
      <c r="AC76" s="666"/>
      <c r="AD76" s="666"/>
      <c r="AE76" s="666"/>
      <c r="AF76" s="666"/>
      <c r="AG76" s="666"/>
      <c r="AH76" s="666"/>
      <c r="AI76" s="666"/>
      <c r="AJ76" s="666"/>
      <c r="AK76" s="666"/>
      <c r="AL76" s="666"/>
      <c r="AM76" s="666"/>
      <c r="AN76" s="666"/>
      <c r="AO76" s="666"/>
      <c r="AP76" s="666"/>
      <c r="AQ76" s="666"/>
      <c r="AR76" s="666"/>
      <c r="AS76" s="666"/>
      <c r="AT76" s="666"/>
      <c r="AU76" s="666"/>
      <c r="AV76" s="666"/>
      <c r="AW76" s="666"/>
      <c r="AX76" s="667"/>
    </row>
    <row r="77" spans="1:50" ht="67.5" customHeight="1" thickBot="1" x14ac:dyDescent="0.2">
      <c r="A77" s="668" t="s">
        <v>629</v>
      </c>
      <c r="B77" s="669"/>
      <c r="C77" s="669"/>
      <c r="D77" s="669"/>
      <c r="E77" s="669"/>
      <c r="F77" s="669"/>
      <c r="G77" s="669"/>
      <c r="H77" s="669"/>
      <c r="I77" s="669"/>
      <c r="J77" s="669"/>
      <c r="K77" s="669"/>
      <c r="L77" s="669"/>
      <c r="M77" s="669"/>
      <c r="N77" s="669"/>
      <c r="O77" s="669"/>
      <c r="P77" s="669"/>
      <c r="Q77" s="669"/>
      <c r="R77" s="669"/>
      <c r="S77" s="669"/>
      <c r="T77" s="669"/>
      <c r="U77" s="669"/>
      <c r="V77" s="669"/>
      <c r="W77" s="669"/>
      <c r="X77" s="669"/>
      <c r="Y77" s="669"/>
      <c r="Z77" s="669"/>
      <c r="AA77" s="669"/>
      <c r="AB77" s="669"/>
      <c r="AC77" s="669"/>
      <c r="AD77" s="669"/>
      <c r="AE77" s="669"/>
      <c r="AF77" s="669"/>
      <c r="AG77" s="669"/>
      <c r="AH77" s="669"/>
      <c r="AI77" s="669"/>
      <c r="AJ77" s="669"/>
      <c r="AK77" s="669"/>
      <c r="AL77" s="669"/>
      <c r="AM77" s="669"/>
      <c r="AN77" s="669"/>
      <c r="AO77" s="669"/>
      <c r="AP77" s="669"/>
      <c r="AQ77" s="669"/>
      <c r="AR77" s="669"/>
      <c r="AS77" s="669"/>
      <c r="AT77" s="669"/>
      <c r="AU77" s="669"/>
      <c r="AV77" s="669"/>
      <c r="AW77" s="669"/>
      <c r="AX77" s="670"/>
    </row>
    <row r="78" spans="1:50" ht="24.75" customHeight="1" x14ac:dyDescent="0.15">
      <c r="A78" s="671" t="s">
        <v>31</v>
      </c>
      <c r="B78" s="672"/>
      <c r="C78" s="672"/>
      <c r="D78" s="672"/>
      <c r="E78" s="672"/>
      <c r="F78" s="672"/>
      <c r="G78" s="672"/>
      <c r="H78" s="672"/>
      <c r="I78" s="672"/>
      <c r="J78" s="672"/>
      <c r="K78" s="672"/>
      <c r="L78" s="672"/>
      <c r="M78" s="672"/>
      <c r="N78" s="672"/>
      <c r="O78" s="672"/>
      <c r="P78" s="672"/>
      <c r="Q78" s="672"/>
      <c r="R78" s="672"/>
      <c r="S78" s="672"/>
      <c r="T78" s="672"/>
      <c r="U78" s="672"/>
      <c r="V78" s="672"/>
      <c r="W78" s="672"/>
      <c r="X78" s="672"/>
      <c r="Y78" s="672"/>
      <c r="Z78" s="672"/>
      <c r="AA78" s="672"/>
      <c r="AB78" s="672"/>
      <c r="AC78" s="672"/>
      <c r="AD78" s="672"/>
      <c r="AE78" s="672"/>
      <c r="AF78" s="672"/>
      <c r="AG78" s="672"/>
      <c r="AH78" s="672"/>
      <c r="AI78" s="672"/>
      <c r="AJ78" s="672"/>
      <c r="AK78" s="672"/>
      <c r="AL78" s="672"/>
      <c r="AM78" s="672"/>
      <c r="AN78" s="672"/>
      <c r="AO78" s="672"/>
      <c r="AP78" s="672"/>
      <c r="AQ78" s="672"/>
      <c r="AR78" s="672"/>
      <c r="AS78" s="672"/>
      <c r="AT78" s="672"/>
      <c r="AU78" s="672"/>
      <c r="AV78" s="672"/>
      <c r="AW78" s="672"/>
      <c r="AX78" s="673"/>
    </row>
    <row r="79" spans="1:50" ht="67.5" customHeight="1" thickBot="1" x14ac:dyDescent="0.2">
      <c r="A79" s="229" t="s">
        <v>132</v>
      </c>
      <c r="B79" s="230"/>
      <c r="C79" s="230"/>
      <c r="D79" s="230"/>
      <c r="E79" s="231"/>
      <c r="F79" s="674" t="s">
        <v>628</v>
      </c>
      <c r="G79" s="669"/>
      <c r="H79" s="669"/>
      <c r="I79" s="669"/>
      <c r="J79" s="669"/>
      <c r="K79" s="669"/>
      <c r="L79" s="669"/>
      <c r="M79" s="669"/>
      <c r="N79" s="669"/>
      <c r="O79" s="669"/>
      <c r="P79" s="669"/>
      <c r="Q79" s="669"/>
      <c r="R79" s="669"/>
      <c r="S79" s="669"/>
      <c r="T79" s="669"/>
      <c r="U79" s="669"/>
      <c r="V79" s="669"/>
      <c r="W79" s="669"/>
      <c r="X79" s="669"/>
      <c r="Y79" s="669"/>
      <c r="Z79" s="669"/>
      <c r="AA79" s="669"/>
      <c r="AB79" s="669"/>
      <c r="AC79" s="669"/>
      <c r="AD79" s="669"/>
      <c r="AE79" s="669"/>
      <c r="AF79" s="669"/>
      <c r="AG79" s="669"/>
      <c r="AH79" s="669"/>
      <c r="AI79" s="669"/>
      <c r="AJ79" s="669"/>
      <c r="AK79" s="669"/>
      <c r="AL79" s="669"/>
      <c r="AM79" s="669"/>
      <c r="AN79" s="669"/>
      <c r="AO79" s="669"/>
      <c r="AP79" s="669"/>
      <c r="AQ79" s="669"/>
      <c r="AR79" s="669"/>
      <c r="AS79" s="669"/>
      <c r="AT79" s="669"/>
      <c r="AU79" s="669"/>
      <c r="AV79" s="669"/>
      <c r="AW79" s="669"/>
      <c r="AX79" s="670"/>
    </row>
    <row r="80" spans="1:50" ht="24.75" customHeight="1" x14ac:dyDescent="0.15">
      <c r="A80" s="671" t="s">
        <v>43</v>
      </c>
      <c r="B80" s="672"/>
      <c r="C80" s="672"/>
      <c r="D80" s="672"/>
      <c r="E80" s="672"/>
      <c r="F80" s="672"/>
      <c r="G80" s="672"/>
      <c r="H80" s="672"/>
      <c r="I80" s="672"/>
      <c r="J80" s="672"/>
      <c r="K80" s="672"/>
      <c r="L80" s="672"/>
      <c r="M80" s="672"/>
      <c r="N80" s="672"/>
      <c r="O80" s="672"/>
      <c r="P80" s="672"/>
      <c r="Q80" s="672"/>
      <c r="R80" s="672"/>
      <c r="S80" s="672"/>
      <c r="T80" s="672"/>
      <c r="U80" s="672"/>
      <c r="V80" s="672"/>
      <c r="W80" s="672"/>
      <c r="X80" s="672"/>
      <c r="Y80" s="672"/>
      <c r="Z80" s="672"/>
      <c r="AA80" s="672"/>
      <c r="AB80" s="672"/>
      <c r="AC80" s="672"/>
      <c r="AD80" s="672"/>
      <c r="AE80" s="672"/>
      <c r="AF80" s="672"/>
      <c r="AG80" s="672"/>
      <c r="AH80" s="672"/>
      <c r="AI80" s="672"/>
      <c r="AJ80" s="672"/>
      <c r="AK80" s="672"/>
      <c r="AL80" s="672"/>
      <c r="AM80" s="672"/>
      <c r="AN80" s="672"/>
      <c r="AO80" s="672"/>
      <c r="AP80" s="672"/>
      <c r="AQ80" s="672"/>
      <c r="AR80" s="672"/>
      <c r="AS80" s="672"/>
      <c r="AT80" s="672"/>
      <c r="AU80" s="672"/>
      <c r="AV80" s="672"/>
      <c r="AW80" s="672"/>
      <c r="AX80" s="673"/>
    </row>
    <row r="81" spans="1:52" ht="66" customHeight="1" thickBot="1" x14ac:dyDescent="0.2">
      <c r="A81" s="229" t="s">
        <v>132</v>
      </c>
      <c r="B81" s="230"/>
      <c r="C81" s="230"/>
      <c r="D81" s="230"/>
      <c r="E81" s="231"/>
      <c r="F81" s="232" t="s">
        <v>630</v>
      </c>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233"/>
      <c r="AP81" s="233"/>
      <c r="AQ81" s="233"/>
      <c r="AR81" s="233"/>
      <c r="AS81" s="233"/>
      <c r="AT81" s="233"/>
      <c r="AU81" s="233"/>
      <c r="AV81" s="233"/>
      <c r="AW81" s="233"/>
      <c r="AX81" s="234"/>
    </row>
    <row r="82" spans="1:52" ht="24.75" customHeight="1" x14ac:dyDescent="0.15">
      <c r="A82" s="235" t="s">
        <v>32</v>
      </c>
      <c r="B82" s="236"/>
      <c r="C82" s="236"/>
      <c r="D82" s="236"/>
      <c r="E82" s="236"/>
      <c r="F82" s="236"/>
      <c r="G82" s="236"/>
      <c r="H82" s="236"/>
      <c r="I82" s="236"/>
      <c r="J82" s="236"/>
      <c r="K82" s="236"/>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236"/>
      <c r="AP82" s="236"/>
      <c r="AQ82" s="236"/>
      <c r="AR82" s="236"/>
      <c r="AS82" s="236"/>
      <c r="AT82" s="236"/>
      <c r="AU82" s="236"/>
      <c r="AV82" s="236"/>
      <c r="AW82" s="236"/>
      <c r="AX82" s="237"/>
    </row>
    <row r="83" spans="1:52" ht="67.5" customHeight="1" thickBot="1" x14ac:dyDescent="0.2">
      <c r="A83" s="238" t="s">
        <v>634</v>
      </c>
      <c r="B83" s="239"/>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9"/>
      <c r="AR83" s="239"/>
      <c r="AS83" s="239"/>
      <c r="AT83" s="239"/>
      <c r="AU83" s="239"/>
      <c r="AV83" s="239"/>
      <c r="AW83" s="239"/>
      <c r="AX83" s="240"/>
    </row>
    <row r="84" spans="1:52" ht="24.75" customHeight="1" x14ac:dyDescent="0.15">
      <c r="A84" s="241" t="s">
        <v>211</v>
      </c>
      <c r="B84" s="242"/>
      <c r="C84" s="242"/>
      <c r="D84" s="242"/>
      <c r="E84" s="242"/>
      <c r="F84" s="242"/>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242"/>
      <c r="AP84" s="242"/>
      <c r="AQ84" s="242"/>
      <c r="AR84" s="242"/>
      <c r="AS84" s="242"/>
      <c r="AT84" s="242"/>
      <c r="AU84" s="242"/>
      <c r="AV84" s="242"/>
      <c r="AW84" s="242"/>
      <c r="AX84" s="243"/>
      <c r="AZ84" s="6"/>
    </row>
    <row r="85" spans="1:52" ht="24.75" customHeight="1" x14ac:dyDescent="0.15">
      <c r="A85" s="244" t="s">
        <v>244</v>
      </c>
      <c r="B85" s="69"/>
      <c r="C85" s="69"/>
      <c r="D85" s="70"/>
      <c r="E85" s="225"/>
      <c r="F85" s="226"/>
      <c r="G85" s="226"/>
      <c r="H85" s="226"/>
      <c r="I85" s="226"/>
      <c r="J85" s="226"/>
      <c r="K85" s="226"/>
      <c r="L85" s="226"/>
      <c r="M85" s="226"/>
      <c r="N85" s="226"/>
      <c r="O85" s="226"/>
      <c r="P85" s="227"/>
      <c r="Q85" s="225"/>
      <c r="R85" s="226"/>
      <c r="S85" s="226"/>
      <c r="T85" s="226"/>
      <c r="U85" s="226"/>
      <c r="V85" s="226"/>
      <c r="W85" s="226"/>
      <c r="X85" s="226"/>
      <c r="Y85" s="226"/>
      <c r="Z85" s="226"/>
      <c r="AA85" s="226"/>
      <c r="AB85" s="227"/>
      <c r="AC85" s="225"/>
      <c r="AD85" s="226"/>
      <c r="AE85" s="226"/>
      <c r="AF85" s="226"/>
      <c r="AG85" s="226"/>
      <c r="AH85" s="226"/>
      <c r="AI85" s="226"/>
      <c r="AJ85" s="226"/>
      <c r="AK85" s="226"/>
      <c r="AL85" s="226"/>
      <c r="AM85" s="226"/>
      <c r="AN85" s="227"/>
      <c r="AO85" s="225"/>
      <c r="AP85" s="226"/>
      <c r="AQ85" s="226"/>
      <c r="AR85" s="226"/>
      <c r="AS85" s="226"/>
      <c r="AT85" s="226"/>
      <c r="AU85" s="226"/>
      <c r="AV85" s="226"/>
      <c r="AW85" s="226"/>
      <c r="AX85" s="228"/>
      <c r="AY85" s="48"/>
    </row>
    <row r="86" spans="1:52" ht="24.75" customHeight="1" x14ac:dyDescent="0.15">
      <c r="A86" s="170" t="s">
        <v>243</v>
      </c>
      <c r="B86" s="170"/>
      <c r="C86" s="170"/>
      <c r="D86" s="170"/>
      <c r="E86" s="225" t="s">
        <v>593</v>
      </c>
      <c r="F86" s="226"/>
      <c r="G86" s="226"/>
      <c r="H86" s="226"/>
      <c r="I86" s="226"/>
      <c r="J86" s="226"/>
      <c r="K86" s="226"/>
      <c r="L86" s="226"/>
      <c r="M86" s="226"/>
      <c r="N86" s="226"/>
      <c r="O86" s="226"/>
      <c r="P86" s="227"/>
      <c r="Q86" s="225"/>
      <c r="R86" s="226"/>
      <c r="S86" s="226"/>
      <c r="T86" s="226"/>
      <c r="U86" s="226"/>
      <c r="V86" s="226"/>
      <c r="W86" s="226"/>
      <c r="X86" s="226"/>
      <c r="Y86" s="226"/>
      <c r="Z86" s="226"/>
      <c r="AA86" s="226"/>
      <c r="AB86" s="227"/>
      <c r="AC86" s="225"/>
      <c r="AD86" s="226"/>
      <c r="AE86" s="226"/>
      <c r="AF86" s="226"/>
      <c r="AG86" s="226"/>
      <c r="AH86" s="226"/>
      <c r="AI86" s="226"/>
      <c r="AJ86" s="226"/>
      <c r="AK86" s="226"/>
      <c r="AL86" s="226"/>
      <c r="AM86" s="226"/>
      <c r="AN86" s="227"/>
      <c r="AO86" s="225"/>
      <c r="AP86" s="226"/>
      <c r="AQ86" s="226"/>
      <c r="AR86" s="226"/>
      <c r="AS86" s="226"/>
      <c r="AT86" s="226"/>
      <c r="AU86" s="226"/>
      <c r="AV86" s="226"/>
      <c r="AW86" s="226"/>
      <c r="AX86" s="228"/>
    </row>
    <row r="87" spans="1:52" ht="24.75" customHeight="1" x14ac:dyDescent="0.15">
      <c r="A87" s="170" t="s">
        <v>242</v>
      </c>
      <c r="B87" s="170"/>
      <c r="C87" s="170"/>
      <c r="D87" s="170"/>
      <c r="E87" s="225" t="s">
        <v>594</v>
      </c>
      <c r="F87" s="226"/>
      <c r="G87" s="226"/>
      <c r="H87" s="226"/>
      <c r="I87" s="226"/>
      <c r="J87" s="226"/>
      <c r="K87" s="226"/>
      <c r="L87" s="226"/>
      <c r="M87" s="226"/>
      <c r="N87" s="226"/>
      <c r="O87" s="226"/>
      <c r="P87" s="227"/>
      <c r="Q87" s="225"/>
      <c r="R87" s="226"/>
      <c r="S87" s="226"/>
      <c r="T87" s="226"/>
      <c r="U87" s="226"/>
      <c r="V87" s="226"/>
      <c r="W87" s="226"/>
      <c r="X87" s="226"/>
      <c r="Y87" s="226"/>
      <c r="Z87" s="226"/>
      <c r="AA87" s="226"/>
      <c r="AB87" s="227"/>
      <c r="AC87" s="225"/>
      <c r="AD87" s="226"/>
      <c r="AE87" s="226"/>
      <c r="AF87" s="226"/>
      <c r="AG87" s="226"/>
      <c r="AH87" s="226"/>
      <c r="AI87" s="226"/>
      <c r="AJ87" s="226"/>
      <c r="AK87" s="226"/>
      <c r="AL87" s="226"/>
      <c r="AM87" s="226"/>
      <c r="AN87" s="227"/>
      <c r="AO87" s="225"/>
      <c r="AP87" s="226"/>
      <c r="AQ87" s="226"/>
      <c r="AR87" s="226"/>
      <c r="AS87" s="226"/>
      <c r="AT87" s="226"/>
      <c r="AU87" s="226"/>
      <c r="AV87" s="226"/>
      <c r="AW87" s="226"/>
      <c r="AX87" s="228"/>
    </row>
    <row r="88" spans="1:52" ht="24.75" customHeight="1" x14ac:dyDescent="0.15">
      <c r="A88" s="170" t="s">
        <v>241</v>
      </c>
      <c r="B88" s="170"/>
      <c r="C88" s="170"/>
      <c r="D88" s="170"/>
      <c r="E88" s="225" t="s">
        <v>595</v>
      </c>
      <c r="F88" s="226"/>
      <c r="G88" s="226"/>
      <c r="H88" s="226"/>
      <c r="I88" s="226"/>
      <c r="J88" s="226"/>
      <c r="K88" s="226"/>
      <c r="L88" s="226"/>
      <c r="M88" s="226"/>
      <c r="N88" s="226"/>
      <c r="O88" s="226"/>
      <c r="P88" s="227"/>
      <c r="Q88" s="225"/>
      <c r="R88" s="226"/>
      <c r="S88" s="226"/>
      <c r="T88" s="226"/>
      <c r="U88" s="226"/>
      <c r="V88" s="226"/>
      <c r="W88" s="226"/>
      <c r="X88" s="226"/>
      <c r="Y88" s="226"/>
      <c r="Z88" s="226"/>
      <c r="AA88" s="226"/>
      <c r="AB88" s="227"/>
      <c r="AC88" s="225"/>
      <c r="AD88" s="226"/>
      <c r="AE88" s="226"/>
      <c r="AF88" s="226"/>
      <c r="AG88" s="226"/>
      <c r="AH88" s="226"/>
      <c r="AI88" s="226"/>
      <c r="AJ88" s="226"/>
      <c r="AK88" s="226"/>
      <c r="AL88" s="226"/>
      <c r="AM88" s="226"/>
      <c r="AN88" s="227"/>
      <c r="AO88" s="225"/>
      <c r="AP88" s="226"/>
      <c r="AQ88" s="226"/>
      <c r="AR88" s="226"/>
      <c r="AS88" s="226"/>
      <c r="AT88" s="226"/>
      <c r="AU88" s="226"/>
      <c r="AV88" s="226"/>
      <c r="AW88" s="226"/>
      <c r="AX88" s="228"/>
    </row>
    <row r="89" spans="1:52" ht="24.75" customHeight="1" x14ac:dyDescent="0.15">
      <c r="A89" s="170" t="s">
        <v>240</v>
      </c>
      <c r="B89" s="170"/>
      <c r="C89" s="170"/>
      <c r="D89" s="170"/>
      <c r="E89" s="225" t="s">
        <v>596</v>
      </c>
      <c r="F89" s="226"/>
      <c r="G89" s="226"/>
      <c r="H89" s="226"/>
      <c r="I89" s="226"/>
      <c r="J89" s="226"/>
      <c r="K89" s="226"/>
      <c r="L89" s="226"/>
      <c r="M89" s="226"/>
      <c r="N89" s="226"/>
      <c r="O89" s="226"/>
      <c r="P89" s="227"/>
      <c r="Q89" s="225"/>
      <c r="R89" s="226"/>
      <c r="S89" s="226"/>
      <c r="T89" s="226"/>
      <c r="U89" s="226"/>
      <c r="V89" s="226"/>
      <c r="W89" s="226"/>
      <c r="X89" s="226"/>
      <c r="Y89" s="226"/>
      <c r="Z89" s="226"/>
      <c r="AA89" s="226"/>
      <c r="AB89" s="227"/>
      <c r="AC89" s="225"/>
      <c r="AD89" s="226"/>
      <c r="AE89" s="226"/>
      <c r="AF89" s="226"/>
      <c r="AG89" s="226"/>
      <c r="AH89" s="226"/>
      <c r="AI89" s="226"/>
      <c r="AJ89" s="226"/>
      <c r="AK89" s="226"/>
      <c r="AL89" s="226"/>
      <c r="AM89" s="226"/>
      <c r="AN89" s="227"/>
      <c r="AO89" s="225"/>
      <c r="AP89" s="226"/>
      <c r="AQ89" s="226"/>
      <c r="AR89" s="226"/>
      <c r="AS89" s="226"/>
      <c r="AT89" s="226"/>
      <c r="AU89" s="226"/>
      <c r="AV89" s="226"/>
      <c r="AW89" s="226"/>
      <c r="AX89" s="228"/>
    </row>
    <row r="90" spans="1:52" ht="24.75" customHeight="1" x14ac:dyDescent="0.15">
      <c r="A90" s="170" t="s">
        <v>239</v>
      </c>
      <c r="B90" s="170"/>
      <c r="C90" s="170"/>
      <c r="D90" s="170"/>
      <c r="E90" s="225" t="s">
        <v>597</v>
      </c>
      <c r="F90" s="226"/>
      <c r="G90" s="226"/>
      <c r="H90" s="226"/>
      <c r="I90" s="226"/>
      <c r="J90" s="226"/>
      <c r="K90" s="226"/>
      <c r="L90" s="226"/>
      <c r="M90" s="226"/>
      <c r="N90" s="226"/>
      <c r="O90" s="226"/>
      <c r="P90" s="227"/>
      <c r="Q90" s="225"/>
      <c r="R90" s="226"/>
      <c r="S90" s="226"/>
      <c r="T90" s="226"/>
      <c r="U90" s="226"/>
      <c r="V90" s="226"/>
      <c r="W90" s="226"/>
      <c r="X90" s="226"/>
      <c r="Y90" s="226"/>
      <c r="Z90" s="226"/>
      <c r="AA90" s="226"/>
      <c r="AB90" s="227"/>
      <c r="AC90" s="225"/>
      <c r="AD90" s="226"/>
      <c r="AE90" s="226"/>
      <c r="AF90" s="226"/>
      <c r="AG90" s="226"/>
      <c r="AH90" s="226"/>
      <c r="AI90" s="226"/>
      <c r="AJ90" s="226"/>
      <c r="AK90" s="226"/>
      <c r="AL90" s="226"/>
      <c r="AM90" s="226"/>
      <c r="AN90" s="227"/>
      <c r="AO90" s="225"/>
      <c r="AP90" s="226"/>
      <c r="AQ90" s="226"/>
      <c r="AR90" s="226"/>
      <c r="AS90" s="226"/>
      <c r="AT90" s="226"/>
      <c r="AU90" s="226"/>
      <c r="AV90" s="226"/>
      <c r="AW90" s="226"/>
      <c r="AX90" s="228"/>
    </row>
    <row r="91" spans="1:52" ht="24.75" customHeight="1" x14ac:dyDescent="0.15">
      <c r="A91" s="170" t="s">
        <v>238</v>
      </c>
      <c r="B91" s="170"/>
      <c r="C91" s="170"/>
      <c r="D91" s="170"/>
      <c r="E91" s="225" t="s">
        <v>598</v>
      </c>
      <c r="F91" s="226"/>
      <c r="G91" s="226"/>
      <c r="H91" s="226"/>
      <c r="I91" s="226"/>
      <c r="J91" s="226"/>
      <c r="K91" s="226"/>
      <c r="L91" s="226"/>
      <c r="M91" s="226"/>
      <c r="N91" s="226"/>
      <c r="O91" s="226"/>
      <c r="P91" s="227"/>
      <c r="Q91" s="225"/>
      <c r="R91" s="226"/>
      <c r="S91" s="226"/>
      <c r="T91" s="226"/>
      <c r="U91" s="226"/>
      <c r="V91" s="226"/>
      <c r="W91" s="226"/>
      <c r="X91" s="226"/>
      <c r="Y91" s="226"/>
      <c r="Z91" s="226"/>
      <c r="AA91" s="226"/>
      <c r="AB91" s="227"/>
      <c r="AC91" s="225"/>
      <c r="AD91" s="226"/>
      <c r="AE91" s="226"/>
      <c r="AF91" s="226"/>
      <c r="AG91" s="226"/>
      <c r="AH91" s="226"/>
      <c r="AI91" s="226"/>
      <c r="AJ91" s="226"/>
      <c r="AK91" s="226"/>
      <c r="AL91" s="226"/>
      <c r="AM91" s="226"/>
      <c r="AN91" s="227"/>
      <c r="AO91" s="225"/>
      <c r="AP91" s="226"/>
      <c r="AQ91" s="226"/>
      <c r="AR91" s="226"/>
      <c r="AS91" s="226"/>
      <c r="AT91" s="226"/>
      <c r="AU91" s="226"/>
      <c r="AV91" s="226"/>
      <c r="AW91" s="226"/>
      <c r="AX91" s="228"/>
    </row>
    <row r="92" spans="1:52" ht="24.75" customHeight="1" x14ac:dyDescent="0.15">
      <c r="A92" s="170" t="s">
        <v>237</v>
      </c>
      <c r="B92" s="170"/>
      <c r="C92" s="170"/>
      <c r="D92" s="170"/>
      <c r="E92" s="225" t="s">
        <v>599</v>
      </c>
      <c r="F92" s="226"/>
      <c r="G92" s="226"/>
      <c r="H92" s="226"/>
      <c r="I92" s="226"/>
      <c r="J92" s="226"/>
      <c r="K92" s="226"/>
      <c r="L92" s="226"/>
      <c r="M92" s="226"/>
      <c r="N92" s="226"/>
      <c r="O92" s="226"/>
      <c r="P92" s="227"/>
      <c r="Q92" s="225"/>
      <c r="R92" s="226"/>
      <c r="S92" s="226"/>
      <c r="T92" s="226"/>
      <c r="U92" s="226"/>
      <c r="V92" s="226"/>
      <c r="W92" s="226"/>
      <c r="X92" s="226"/>
      <c r="Y92" s="226"/>
      <c r="Z92" s="226"/>
      <c r="AA92" s="226"/>
      <c r="AB92" s="227"/>
      <c r="AC92" s="225"/>
      <c r="AD92" s="226"/>
      <c r="AE92" s="226"/>
      <c r="AF92" s="226"/>
      <c r="AG92" s="226"/>
      <c r="AH92" s="226"/>
      <c r="AI92" s="226"/>
      <c r="AJ92" s="226"/>
      <c r="AK92" s="226"/>
      <c r="AL92" s="226"/>
      <c r="AM92" s="226"/>
      <c r="AN92" s="227"/>
      <c r="AO92" s="225"/>
      <c r="AP92" s="226"/>
      <c r="AQ92" s="226"/>
      <c r="AR92" s="226"/>
      <c r="AS92" s="226"/>
      <c r="AT92" s="226"/>
      <c r="AU92" s="226"/>
      <c r="AV92" s="226"/>
      <c r="AW92" s="226"/>
      <c r="AX92" s="228"/>
    </row>
    <row r="93" spans="1:52" ht="24.75" customHeight="1" x14ac:dyDescent="0.15">
      <c r="A93" s="170" t="s">
        <v>382</v>
      </c>
      <c r="B93" s="170"/>
      <c r="C93" s="170"/>
      <c r="D93" s="170"/>
      <c r="E93" s="58" t="s">
        <v>568</v>
      </c>
      <c r="F93" s="57"/>
      <c r="G93" s="57"/>
      <c r="H93" s="51" t="str">
        <f>IF(E93="","","-")</f>
        <v>-</v>
      </c>
      <c r="I93" s="57"/>
      <c r="J93" s="57"/>
      <c r="K93" s="51" t="str">
        <f>IF(I93="","","-")</f>
        <v/>
      </c>
      <c r="L93" s="59">
        <v>64</v>
      </c>
      <c r="M93" s="59"/>
      <c r="N93" s="51" t="str">
        <f>IF(O93="","","-")</f>
        <v/>
      </c>
      <c r="O93" s="60"/>
      <c r="P93" s="61"/>
      <c r="Q93" s="58"/>
      <c r="R93" s="57"/>
      <c r="S93" s="57"/>
      <c r="T93" s="51" t="str">
        <f>IF(Q93="","","-")</f>
        <v/>
      </c>
      <c r="U93" s="57"/>
      <c r="V93" s="57"/>
      <c r="W93" s="51" t="str">
        <f>IF(U93="","","-")</f>
        <v/>
      </c>
      <c r="X93" s="59"/>
      <c r="Y93" s="59"/>
      <c r="Z93" s="51" t="str">
        <f>IF(AA93="","","-")</f>
        <v/>
      </c>
      <c r="AA93" s="60"/>
      <c r="AB93" s="61"/>
      <c r="AC93" s="58"/>
      <c r="AD93" s="57"/>
      <c r="AE93" s="57"/>
      <c r="AF93" s="51" t="str">
        <f>IF(AC93="","","-")</f>
        <v/>
      </c>
      <c r="AG93" s="57"/>
      <c r="AH93" s="57"/>
      <c r="AI93" s="51" t="str">
        <f>IF(AG93="","","-")</f>
        <v/>
      </c>
      <c r="AJ93" s="59"/>
      <c r="AK93" s="59"/>
      <c r="AL93" s="51" t="str">
        <f>IF(AM93="","","-")</f>
        <v/>
      </c>
      <c r="AM93" s="60"/>
      <c r="AN93" s="61"/>
      <c r="AO93" s="58"/>
      <c r="AP93" s="57"/>
      <c r="AQ93" s="51" t="str">
        <f>IF(AO93="","","-")</f>
        <v/>
      </c>
      <c r="AR93" s="57"/>
      <c r="AS93" s="57"/>
      <c r="AT93" s="51" t="str">
        <f>IF(AR93="","","-")</f>
        <v/>
      </c>
      <c r="AU93" s="59"/>
      <c r="AV93" s="59"/>
      <c r="AW93" s="51" t="str">
        <f>IF(AX93="","","-")</f>
        <v/>
      </c>
      <c r="AX93" s="53"/>
    </row>
    <row r="94" spans="1:52" ht="24.75" customHeight="1" x14ac:dyDescent="0.15">
      <c r="A94" s="170" t="s">
        <v>557</v>
      </c>
      <c r="B94" s="170"/>
      <c r="C94" s="170"/>
      <c r="D94" s="170"/>
      <c r="E94" s="58" t="s">
        <v>568</v>
      </c>
      <c r="F94" s="57"/>
      <c r="G94" s="57"/>
      <c r="H94" s="51"/>
      <c r="I94" s="57"/>
      <c r="J94" s="57"/>
      <c r="K94" s="51"/>
      <c r="L94" s="59">
        <v>63</v>
      </c>
      <c r="M94" s="59"/>
      <c r="N94" s="51" t="str">
        <f>IF(O94="","","-")</f>
        <v/>
      </c>
      <c r="O94" s="60"/>
      <c r="P94" s="61"/>
      <c r="Q94" s="58"/>
      <c r="R94" s="57"/>
      <c r="S94" s="57"/>
      <c r="T94" s="51" t="str">
        <f>IF(Q94="","","-")</f>
        <v/>
      </c>
      <c r="U94" s="57"/>
      <c r="V94" s="57"/>
      <c r="W94" s="51" t="str">
        <f>IF(U94="","","-")</f>
        <v/>
      </c>
      <c r="X94" s="59"/>
      <c r="Y94" s="59"/>
      <c r="Z94" s="51" t="str">
        <f>IF(AA94="","","-")</f>
        <v/>
      </c>
      <c r="AA94" s="60"/>
      <c r="AB94" s="61"/>
      <c r="AC94" s="58"/>
      <c r="AD94" s="57"/>
      <c r="AE94" s="57"/>
      <c r="AF94" s="51" t="str">
        <f>IF(AC94="","","-")</f>
        <v/>
      </c>
      <c r="AG94" s="57"/>
      <c r="AH94" s="57"/>
      <c r="AI94" s="51" t="str">
        <f>IF(AG94="","","-")</f>
        <v/>
      </c>
      <c r="AJ94" s="59"/>
      <c r="AK94" s="59"/>
      <c r="AL94" s="51" t="str">
        <f>IF(AM94="","","-")</f>
        <v/>
      </c>
      <c r="AM94" s="60"/>
      <c r="AN94" s="61"/>
      <c r="AO94" s="58"/>
      <c r="AP94" s="57"/>
      <c r="AQ94" s="51" t="str">
        <f>IF(AO94="","","-")</f>
        <v/>
      </c>
      <c r="AR94" s="57"/>
      <c r="AS94" s="57"/>
      <c r="AT94" s="51" t="str">
        <f>IF(AR94="","","-")</f>
        <v/>
      </c>
      <c r="AU94" s="59"/>
      <c r="AV94" s="59"/>
      <c r="AW94" s="51" t="str">
        <f>IF(AX94="","","-")</f>
        <v/>
      </c>
      <c r="AX94" s="53"/>
    </row>
    <row r="95" spans="1:52" ht="24.75" customHeight="1" x14ac:dyDescent="0.15">
      <c r="A95" s="170" t="s">
        <v>350</v>
      </c>
      <c r="B95" s="170"/>
      <c r="C95" s="170"/>
      <c r="D95" s="170"/>
      <c r="E95" s="55">
        <v>2021</v>
      </c>
      <c r="F95" s="56"/>
      <c r="G95" s="57" t="s">
        <v>600</v>
      </c>
      <c r="H95" s="57"/>
      <c r="I95" s="57"/>
      <c r="J95" s="56">
        <v>20</v>
      </c>
      <c r="K95" s="56"/>
      <c r="L95" s="59">
        <v>74</v>
      </c>
      <c r="M95" s="59"/>
      <c r="N95" s="59"/>
      <c r="O95" s="56"/>
      <c r="P95" s="56"/>
      <c r="Q95" s="55"/>
      <c r="R95" s="56"/>
      <c r="S95" s="57"/>
      <c r="T95" s="57"/>
      <c r="U95" s="57"/>
      <c r="V95" s="56"/>
      <c r="W95" s="56"/>
      <c r="X95" s="59"/>
      <c r="Y95" s="59"/>
      <c r="Z95" s="59"/>
      <c r="AA95" s="56"/>
      <c r="AB95" s="211"/>
      <c r="AC95" s="55"/>
      <c r="AD95" s="56"/>
      <c r="AE95" s="57"/>
      <c r="AF95" s="57"/>
      <c r="AG95" s="57"/>
      <c r="AH95" s="56"/>
      <c r="AI95" s="56"/>
      <c r="AJ95" s="59"/>
      <c r="AK95" s="59"/>
      <c r="AL95" s="59"/>
      <c r="AM95" s="56"/>
      <c r="AN95" s="211"/>
      <c r="AO95" s="55"/>
      <c r="AP95" s="56"/>
      <c r="AQ95" s="57"/>
      <c r="AR95" s="57"/>
      <c r="AS95" s="57"/>
      <c r="AT95" s="56"/>
      <c r="AU95" s="56"/>
      <c r="AV95" s="59"/>
      <c r="AW95" s="59"/>
      <c r="AX95" s="53"/>
    </row>
    <row r="96" spans="1:52" ht="28.35" customHeight="1" x14ac:dyDescent="0.15">
      <c r="A96" s="212" t="s">
        <v>231</v>
      </c>
      <c r="B96" s="213"/>
      <c r="C96" s="213"/>
      <c r="D96" s="213"/>
      <c r="E96" s="213"/>
      <c r="F96" s="214"/>
      <c r="G96" s="39" t="s">
        <v>559</v>
      </c>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8.4499999999999993" customHeight="1" x14ac:dyDescent="0.15">
      <c r="A97" s="212"/>
      <c r="B97" s="213"/>
      <c r="C97" s="213"/>
      <c r="D97" s="213"/>
      <c r="E97" s="213"/>
      <c r="F97" s="214"/>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28.35" customHeight="1" x14ac:dyDescent="0.15">
      <c r="A98" s="212"/>
      <c r="B98" s="213"/>
      <c r="C98" s="213"/>
      <c r="D98" s="213"/>
      <c r="E98" s="213"/>
      <c r="F98" s="214"/>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28.35" customHeight="1" x14ac:dyDescent="0.15">
      <c r="A99" s="212"/>
      <c r="B99" s="213"/>
      <c r="C99" s="213"/>
      <c r="D99" s="213"/>
      <c r="E99" s="213"/>
      <c r="F99" s="214"/>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27.75" customHeight="1" x14ac:dyDescent="0.15">
      <c r="A100" s="212"/>
      <c r="B100" s="213"/>
      <c r="C100" s="213"/>
      <c r="D100" s="213"/>
      <c r="E100" s="213"/>
      <c r="F100" s="214"/>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28.35" customHeight="1" x14ac:dyDescent="0.15">
      <c r="A101" s="212"/>
      <c r="B101" s="213"/>
      <c r="C101" s="213"/>
      <c r="D101" s="213"/>
      <c r="E101" s="213"/>
      <c r="F101" s="214"/>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28.35" customHeight="1" x14ac:dyDescent="0.15">
      <c r="A102" s="212"/>
      <c r="B102" s="213"/>
      <c r="C102" s="213"/>
      <c r="D102" s="213"/>
      <c r="E102" s="213"/>
      <c r="F102" s="214"/>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27.75" customHeight="1" x14ac:dyDescent="0.15">
      <c r="A103" s="212"/>
      <c r="B103" s="213"/>
      <c r="C103" s="213"/>
      <c r="D103" s="213"/>
      <c r="E103" s="213"/>
      <c r="F103" s="214"/>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28.35" customHeight="1" x14ac:dyDescent="0.15">
      <c r="A104" s="212"/>
      <c r="B104" s="213"/>
      <c r="C104" s="213"/>
      <c r="D104" s="213"/>
      <c r="E104" s="213"/>
      <c r="F104" s="214"/>
      <c r="G104" s="29"/>
      <c r="H104" s="30"/>
      <c r="I104" s="30"/>
      <c r="J104" s="30"/>
      <c r="K104" s="30"/>
      <c r="L104" s="30"/>
      <c r="M104" s="30"/>
      <c r="N104" s="30"/>
      <c r="O104" s="30"/>
      <c r="P104" s="30"/>
      <c r="Q104" s="30"/>
      <c r="R104" s="30" t="s">
        <v>601</v>
      </c>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8.35" customHeight="1" x14ac:dyDescent="0.15">
      <c r="A105" s="212"/>
      <c r="B105" s="213"/>
      <c r="C105" s="213"/>
      <c r="D105" s="213"/>
      <c r="E105" s="213"/>
      <c r="F105" s="214"/>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28.35" customHeight="1" x14ac:dyDescent="0.15">
      <c r="A106" s="212"/>
      <c r="B106" s="213"/>
      <c r="C106" s="213"/>
      <c r="D106" s="213"/>
      <c r="E106" s="213"/>
      <c r="F106" s="214"/>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28.35" customHeight="1" x14ac:dyDescent="0.15">
      <c r="A107" s="212"/>
      <c r="B107" s="213"/>
      <c r="C107" s="213"/>
      <c r="D107" s="213"/>
      <c r="E107" s="213"/>
      <c r="F107" s="214"/>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28.35" customHeight="1" x14ac:dyDescent="0.15">
      <c r="A108" s="212"/>
      <c r="B108" s="213"/>
      <c r="C108" s="213"/>
      <c r="D108" s="213"/>
      <c r="E108" s="213"/>
      <c r="F108" s="214"/>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27.75" customHeight="1" thickBot="1" x14ac:dyDescent="0.2">
      <c r="A109" s="212"/>
      <c r="B109" s="213"/>
      <c r="C109" s="213"/>
      <c r="D109" s="213"/>
      <c r="E109" s="213"/>
      <c r="F109" s="214"/>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24.75" customHeight="1" x14ac:dyDescent="0.15">
      <c r="A110" s="215" t="s">
        <v>233</v>
      </c>
      <c r="B110" s="216"/>
      <c r="C110" s="216"/>
      <c r="D110" s="216"/>
      <c r="E110" s="216"/>
      <c r="F110" s="217"/>
      <c r="G110" s="221" t="s">
        <v>632</v>
      </c>
      <c r="H110" s="222"/>
      <c r="I110" s="222"/>
      <c r="J110" s="222"/>
      <c r="K110" s="222"/>
      <c r="L110" s="222"/>
      <c r="M110" s="222"/>
      <c r="N110" s="222"/>
      <c r="O110" s="222"/>
      <c r="P110" s="222"/>
      <c r="Q110" s="222"/>
      <c r="R110" s="222"/>
      <c r="S110" s="222"/>
      <c r="T110" s="222"/>
      <c r="U110" s="222"/>
      <c r="V110" s="222"/>
      <c r="W110" s="222"/>
      <c r="X110" s="222"/>
      <c r="Y110" s="222"/>
      <c r="Z110" s="222"/>
      <c r="AA110" s="222"/>
      <c r="AB110" s="223"/>
      <c r="AC110" s="221" t="s">
        <v>250</v>
      </c>
      <c r="AD110" s="222"/>
      <c r="AE110" s="222"/>
      <c r="AF110" s="222"/>
      <c r="AG110" s="222"/>
      <c r="AH110" s="222"/>
      <c r="AI110" s="222"/>
      <c r="AJ110" s="222"/>
      <c r="AK110" s="222"/>
      <c r="AL110" s="222"/>
      <c r="AM110" s="222"/>
      <c r="AN110" s="222"/>
      <c r="AO110" s="222"/>
      <c r="AP110" s="222"/>
      <c r="AQ110" s="222"/>
      <c r="AR110" s="222"/>
      <c r="AS110" s="222"/>
      <c r="AT110" s="222"/>
      <c r="AU110" s="222"/>
      <c r="AV110" s="222"/>
      <c r="AW110" s="222"/>
      <c r="AX110" s="224"/>
    </row>
    <row r="111" spans="1:50" ht="24.75" customHeight="1" x14ac:dyDescent="0.15">
      <c r="A111" s="218"/>
      <c r="B111" s="219"/>
      <c r="C111" s="219"/>
      <c r="D111" s="219"/>
      <c r="E111" s="219"/>
      <c r="F111" s="220"/>
      <c r="G111" s="196" t="s">
        <v>15</v>
      </c>
      <c r="H111" s="197"/>
      <c r="I111" s="197"/>
      <c r="J111" s="197"/>
      <c r="K111" s="197"/>
      <c r="L111" s="198" t="s">
        <v>16</v>
      </c>
      <c r="M111" s="197"/>
      <c r="N111" s="197"/>
      <c r="O111" s="197"/>
      <c r="P111" s="197"/>
      <c r="Q111" s="197"/>
      <c r="R111" s="197"/>
      <c r="S111" s="197"/>
      <c r="T111" s="197"/>
      <c r="U111" s="197"/>
      <c r="V111" s="197"/>
      <c r="W111" s="197"/>
      <c r="X111" s="199"/>
      <c r="Y111" s="193" t="s">
        <v>17</v>
      </c>
      <c r="Z111" s="194"/>
      <c r="AA111" s="194"/>
      <c r="AB111" s="195"/>
      <c r="AC111" s="196" t="s">
        <v>15</v>
      </c>
      <c r="AD111" s="197"/>
      <c r="AE111" s="197"/>
      <c r="AF111" s="197"/>
      <c r="AG111" s="197"/>
      <c r="AH111" s="198" t="s">
        <v>16</v>
      </c>
      <c r="AI111" s="197"/>
      <c r="AJ111" s="197"/>
      <c r="AK111" s="197"/>
      <c r="AL111" s="197"/>
      <c r="AM111" s="197"/>
      <c r="AN111" s="197"/>
      <c r="AO111" s="197"/>
      <c r="AP111" s="197"/>
      <c r="AQ111" s="197"/>
      <c r="AR111" s="197"/>
      <c r="AS111" s="197"/>
      <c r="AT111" s="199"/>
      <c r="AU111" s="193" t="s">
        <v>17</v>
      </c>
      <c r="AV111" s="194"/>
      <c r="AW111" s="194"/>
      <c r="AX111" s="200"/>
    </row>
    <row r="112" spans="1:50" ht="24.75" customHeight="1" x14ac:dyDescent="0.15">
      <c r="A112" s="218"/>
      <c r="B112" s="219"/>
      <c r="C112" s="219"/>
      <c r="D112" s="219"/>
      <c r="E112" s="219"/>
      <c r="F112" s="220"/>
      <c r="G112" s="201" t="s">
        <v>602</v>
      </c>
      <c r="H112" s="202"/>
      <c r="I112" s="202"/>
      <c r="J112" s="202"/>
      <c r="K112" s="203"/>
      <c r="L112" s="204" t="s">
        <v>604</v>
      </c>
      <c r="M112" s="205"/>
      <c r="N112" s="205"/>
      <c r="O112" s="205"/>
      <c r="P112" s="205"/>
      <c r="Q112" s="205"/>
      <c r="R112" s="205"/>
      <c r="S112" s="205"/>
      <c r="T112" s="205"/>
      <c r="U112" s="205"/>
      <c r="V112" s="205"/>
      <c r="W112" s="205"/>
      <c r="X112" s="206"/>
      <c r="Y112" s="207">
        <v>90</v>
      </c>
      <c r="Z112" s="208"/>
      <c r="AA112" s="208"/>
      <c r="AB112" s="209"/>
      <c r="AC112" s="201" t="s">
        <v>634</v>
      </c>
      <c r="AD112" s="202"/>
      <c r="AE112" s="202"/>
      <c r="AF112" s="202"/>
      <c r="AG112" s="203"/>
      <c r="AH112" s="204" t="s">
        <v>634</v>
      </c>
      <c r="AI112" s="205"/>
      <c r="AJ112" s="205"/>
      <c r="AK112" s="205"/>
      <c r="AL112" s="205"/>
      <c r="AM112" s="205"/>
      <c r="AN112" s="205"/>
      <c r="AO112" s="205"/>
      <c r="AP112" s="205"/>
      <c r="AQ112" s="205"/>
      <c r="AR112" s="205"/>
      <c r="AS112" s="205"/>
      <c r="AT112" s="206"/>
      <c r="AU112" s="207" t="s">
        <v>634</v>
      </c>
      <c r="AV112" s="208"/>
      <c r="AW112" s="208"/>
      <c r="AX112" s="210"/>
    </row>
    <row r="113" spans="1:50" ht="24.75" customHeight="1" x14ac:dyDescent="0.15">
      <c r="A113" s="218"/>
      <c r="B113" s="219"/>
      <c r="C113" s="219"/>
      <c r="D113" s="219"/>
      <c r="E113" s="219"/>
      <c r="F113" s="220"/>
      <c r="G113" s="183" t="s">
        <v>603</v>
      </c>
      <c r="H113" s="184"/>
      <c r="I113" s="184"/>
      <c r="J113" s="184"/>
      <c r="K113" s="185"/>
      <c r="L113" s="186" t="s">
        <v>605</v>
      </c>
      <c r="M113" s="187"/>
      <c r="N113" s="187"/>
      <c r="O113" s="187"/>
      <c r="P113" s="187"/>
      <c r="Q113" s="187"/>
      <c r="R113" s="187"/>
      <c r="S113" s="187"/>
      <c r="T113" s="187"/>
      <c r="U113" s="187"/>
      <c r="V113" s="187"/>
      <c r="W113" s="187"/>
      <c r="X113" s="188"/>
      <c r="Y113" s="189">
        <v>4</v>
      </c>
      <c r="Z113" s="190"/>
      <c r="AA113" s="190"/>
      <c r="AB113" s="191"/>
      <c r="AC113" s="183" t="s">
        <v>634</v>
      </c>
      <c r="AD113" s="184"/>
      <c r="AE113" s="184"/>
      <c r="AF113" s="184"/>
      <c r="AG113" s="185"/>
      <c r="AH113" s="186" t="s">
        <v>634</v>
      </c>
      <c r="AI113" s="187"/>
      <c r="AJ113" s="187"/>
      <c r="AK113" s="187"/>
      <c r="AL113" s="187"/>
      <c r="AM113" s="187"/>
      <c r="AN113" s="187"/>
      <c r="AO113" s="187"/>
      <c r="AP113" s="187"/>
      <c r="AQ113" s="187"/>
      <c r="AR113" s="187"/>
      <c r="AS113" s="187"/>
      <c r="AT113" s="188"/>
      <c r="AU113" s="189" t="s">
        <v>634</v>
      </c>
      <c r="AV113" s="190"/>
      <c r="AW113" s="190"/>
      <c r="AX113" s="192"/>
    </row>
    <row r="114" spans="1:50" ht="24.75" customHeight="1" x14ac:dyDescent="0.15">
      <c r="A114" s="218"/>
      <c r="B114" s="219"/>
      <c r="C114" s="219"/>
      <c r="D114" s="219"/>
      <c r="E114" s="219"/>
      <c r="F114" s="220"/>
      <c r="G114" s="174" t="s">
        <v>18</v>
      </c>
      <c r="H114" s="175"/>
      <c r="I114" s="175"/>
      <c r="J114" s="175"/>
      <c r="K114" s="175"/>
      <c r="L114" s="176"/>
      <c r="M114" s="177"/>
      <c r="N114" s="177"/>
      <c r="O114" s="177"/>
      <c r="P114" s="177"/>
      <c r="Q114" s="177"/>
      <c r="R114" s="177"/>
      <c r="S114" s="177"/>
      <c r="T114" s="177"/>
      <c r="U114" s="177"/>
      <c r="V114" s="177"/>
      <c r="W114" s="177"/>
      <c r="X114" s="178"/>
      <c r="Y114" s="179">
        <f>SUM(Y112:AB113)</f>
        <v>94</v>
      </c>
      <c r="Z114" s="180"/>
      <c r="AA114" s="180"/>
      <c r="AB114" s="181"/>
      <c r="AC114" s="174" t="s">
        <v>18</v>
      </c>
      <c r="AD114" s="175"/>
      <c r="AE114" s="175"/>
      <c r="AF114" s="175"/>
      <c r="AG114" s="175"/>
      <c r="AH114" s="176"/>
      <c r="AI114" s="177"/>
      <c r="AJ114" s="177"/>
      <c r="AK114" s="177"/>
      <c r="AL114" s="177"/>
      <c r="AM114" s="177"/>
      <c r="AN114" s="177"/>
      <c r="AO114" s="177"/>
      <c r="AP114" s="177"/>
      <c r="AQ114" s="177"/>
      <c r="AR114" s="177"/>
      <c r="AS114" s="177"/>
      <c r="AT114" s="178"/>
      <c r="AU114" s="179">
        <f>SUM(AU112:AX113)</f>
        <v>0</v>
      </c>
      <c r="AV114" s="180"/>
      <c r="AW114" s="180"/>
      <c r="AX114" s="182"/>
    </row>
    <row r="115" spans="1:50" ht="24.75" customHeight="1" x14ac:dyDescent="0.15">
      <c r="A115" s="5"/>
      <c r="B115" s="1" t="s">
        <v>26</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row>
    <row r="116" spans="1:50" ht="24.75" customHeight="1" x14ac:dyDescent="0.15">
      <c r="A116" s="5"/>
      <c r="B116" s="32" t="s">
        <v>215</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row>
    <row r="117" spans="1:50" ht="59.25" customHeight="1" x14ac:dyDescent="0.15">
      <c r="A117" s="168"/>
      <c r="B117" s="168"/>
      <c r="C117" s="168" t="s">
        <v>24</v>
      </c>
      <c r="D117" s="168"/>
      <c r="E117" s="168"/>
      <c r="F117" s="168"/>
      <c r="G117" s="168"/>
      <c r="H117" s="168"/>
      <c r="I117" s="168"/>
      <c r="J117" s="169" t="s">
        <v>183</v>
      </c>
      <c r="K117" s="170"/>
      <c r="L117" s="170"/>
      <c r="M117" s="170"/>
      <c r="N117" s="170"/>
      <c r="O117" s="170"/>
      <c r="P117" s="97" t="s">
        <v>25</v>
      </c>
      <c r="Q117" s="97"/>
      <c r="R117" s="97"/>
      <c r="S117" s="97"/>
      <c r="T117" s="97"/>
      <c r="U117" s="97"/>
      <c r="V117" s="97"/>
      <c r="W117" s="97"/>
      <c r="X117" s="97"/>
      <c r="Y117" s="171" t="s">
        <v>182</v>
      </c>
      <c r="Z117" s="172"/>
      <c r="AA117" s="172"/>
      <c r="AB117" s="172"/>
      <c r="AC117" s="169" t="s">
        <v>207</v>
      </c>
      <c r="AD117" s="169"/>
      <c r="AE117" s="169"/>
      <c r="AF117" s="169"/>
      <c r="AG117" s="169"/>
      <c r="AH117" s="171" t="s">
        <v>220</v>
      </c>
      <c r="AI117" s="168"/>
      <c r="AJ117" s="168"/>
      <c r="AK117" s="168"/>
      <c r="AL117" s="168" t="s">
        <v>19</v>
      </c>
      <c r="AM117" s="168"/>
      <c r="AN117" s="168"/>
      <c r="AO117" s="173"/>
      <c r="AP117" s="149" t="s">
        <v>184</v>
      </c>
      <c r="AQ117" s="149"/>
      <c r="AR117" s="149"/>
      <c r="AS117" s="149"/>
      <c r="AT117" s="149"/>
      <c r="AU117" s="149"/>
      <c r="AV117" s="149"/>
      <c r="AW117" s="149"/>
      <c r="AX117" s="149"/>
    </row>
    <row r="118" spans="1:50" ht="43.5" customHeight="1" x14ac:dyDescent="0.15">
      <c r="A118" s="150">
        <v>1</v>
      </c>
      <c r="B118" s="150">
        <v>1</v>
      </c>
      <c r="C118" s="151" t="s">
        <v>633</v>
      </c>
      <c r="D118" s="152"/>
      <c r="E118" s="152"/>
      <c r="F118" s="152"/>
      <c r="G118" s="152"/>
      <c r="H118" s="152"/>
      <c r="I118" s="152"/>
      <c r="J118" s="153">
        <v>8013401001509</v>
      </c>
      <c r="K118" s="154"/>
      <c r="L118" s="154"/>
      <c r="M118" s="154"/>
      <c r="N118" s="154"/>
      <c r="O118" s="154"/>
      <c r="P118" s="155" t="s">
        <v>606</v>
      </c>
      <c r="Q118" s="156"/>
      <c r="R118" s="156"/>
      <c r="S118" s="156"/>
      <c r="T118" s="156"/>
      <c r="U118" s="156"/>
      <c r="V118" s="156"/>
      <c r="W118" s="156"/>
      <c r="X118" s="156"/>
      <c r="Y118" s="157">
        <v>94</v>
      </c>
      <c r="Z118" s="158"/>
      <c r="AA118" s="158"/>
      <c r="AB118" s="159"/>
      <c r="AC118" s="160" t="s">
        <v>222</v>
      </c>
      <c r="AD118" s="161"/>
      <c r="AE118" s="161"/>
      <c r="AF118" s="161"/>
      <c r="AG118" s="161"/>
      <c r="AH118" s="162">
        <v>1</v>
      </c>
      <c r="AI118" s="163"/>
      <c r="AJ118" s="163"/>
      <c r="AK118" s="163"/>
      <c r="AL118" s="164" t="s">
        <v>607</v>
      </c>
      <c r="AM118" s="165"/>
      <c r="AN118" s="165"/>
      <c r="AO118" s="166"/>
      <c r="AP118" s="167" t="s">
        <v>608</v>
      </c>
      <c r="AQ118" s="167"/>
      <c r="AR118" s="167"/>
      <c r="AS118" s="167"/>
      <c r="AT118" s="167"/>
      <c r="AU118" s="167"/>
      <c r="AV118" s="167"/>
      <c r="AW118" s="167"/>
      <c r="AX118" s="167"/>
    </row>
  </sheetData>
  <sheetProtection formatRows="0"/>
  <dataConsolidate link="1"/>
  <mergeCells count="483">
    <mergeCell ref="AT95:AU95"/>
    <mergeCell ref="AV95:AW95"/>
    <mergeCell ref="A76:AX76"/>
    <mergeCell ref="A77:AX77"/>
    <mergeCell ref="A78:AX78"/>
    <mergeCell ref="A79:E79"/>
    <mergeCell ref="F79:AX79"/>
    <mergeCell ref="A80:AX80"/>
    <mergeCell ref="A74:B75"/>
    <mergeCell ref="C74:F74"/>
    <mergeCell ref="G74:AX74"/>
    <mergeCell ref="C75:F75"/>
    <mergeCell ref="G75:AX7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I14:O14"/>
    <mergeCell ref="P14:V14"/>
    <mergeCell ref="P15:V15"/>
    <mergeCell ref="W15:AC15"/>
    <mergeCell ref="AD15:AJ15"/>
    <mergeCell ref="AK15:AQ15"/>
    <mergeCell ref="AR15:AX15"/>
    <mergeCell ref="G48:V49"/>
    <mergeCell ref="A4:F4"/>
    <mergeCell ref="G4:X4"/>
    <mergeCell ref="Y4:AD4"/>
    <mergeCell ref="AE4:AP4"/>
    <mergeCell ref="AQ4:AX4"/>
    <mergeCell ref="A5:F5"/>
    <mergeCell ref="G5:L5"/>
    <mergeCell ref="M5:R5"/>
    <mergeCell ref="S5:X5"/>
    <mergeCell ref="Y5:AD5"/>
    <mergeCell ref="A9:F9"/>
    <mergeCell ref="G9:AX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G24:O24"/>
    <mergeCell ref="P24:V24"/>
    <mergeCell ref="W24:AC24"/>
    <mergeCell ref="A25:F25"/>
    <mergeCell ref="G25:AX25"/>
    <mergeCell ref="AD22:AX22"/>
    <mergeCell ref="G23:O23"/>
    <mergeCell ref="P23:V23"/>
    <mergeCell ref="W23:AC23"/>
    <mergeCell ref="AD23:AX24"/>
    <mergeCell ref="AU35:AX35"/>
    <mergeCell ref="G34:O36"/>
    <mergeCell ref="P34:X36"/>
    <mergeCell ref="Y34:AA34"/>
    <mergeCell ref="AB34:AD34"/>
    <mergeCell ref="AE34:AH34"/>
    <mergeCell ref="AI34:AL34"/>
    <mergeCell ref="Y36:AA36"/>
    <mergeCell ref="AB36:AD36"/>
    <mergeCell ref="AE36:AH36"/>
    <mergeCell ref="AI35:AL35"/>
    <mergeCell ref="AM35:AP35"/>
    <mergeCell ref="AQ35:AT35"/>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M29:AP29"/>
    <mergeCell ref="AQ29:AX29"/>
    <mergeCell ref="Y30:AA30"/>
    <mergeCell ref="AB30:AD30"/>
    <mergeCell ref="AE27:AH27"/>
    <mergeCell ref="AI27:AL27"/>
    <mergeCell ref="AW33:AX33"/>
    <mergeCell ref="AE30:AH30"/>
    <mergeCell ref="AI30:AL30"/>
    <mergeCell ref="AM30:AP30"/>
    <mergeCell ref="AQ30:AX30"/>
    <mergeCell ref="AQ32:AT32"/>
    <mergeCell ref="AU32:AX32"/>
    <mergeCell ref="A26:F28"/>
    <mergeCell ref="G26:O26"/>
    <mergeCell ref="P26:X26"/>
    <mergeCell ref="Y26:AA26"/>
    <mergeCell ref="AB26:AD26"/>
    <mergeCell ref="AE26:AH26"/>
    <mergeCell ref="AM31:AP31"/>
    <mergeCell ref="AQ31:AX31"/>
    <mergeCell ref="AI26:AL26"/>
    <mergeCell ref="AM26:AP26"/>
    <mergeCell ref="AQ26:AT26"/>
    <mergeCell ref="AU26:AX26"/>
    <mergeCell ref="G30:X31"/>
    <mergeCell ref="Y31:AA31"/>
    <mergeCell ref="G27:O28"/>
    <mergeCell ref="P27:X28"/>
    <mergeCell ref="Y27:AA27"/>
    <mergeCell ref="AB27:AD27"/>
    <mergeCell ref="AI32:AL33"/>
    <mergeCell ref="AM32:AP33"/>
    <mergeCell ref="A29:F31"/>
    <mergeCell ref="G29:X29"/>
    <mergeCell ref="Y29:AA29"/>
    <mergeCell ref="AB29:AD29"/>
    <mergeCell ref="AE29:AH29"/>
    <mergeCell ref="AI29:AL29"/>
    <mergeCell ref="AB31:AD31"/>
    <mergeCell ref="AE31:AH31"/>
    <mergeCell ref="AI31:AL31"/>
    <mergeCell ref="A50:AX50"/>
    <mergeCell ref="C51:AC51"/>
    <mergeCell ref="AD51:AF51"/>
    <mergeCell ref="AG51:AX51"/>
    <mergeCell ref="W48:AA48"/>
    <mergeCell ref="AB48:AX48"/>
    <mergeCell ref="W49:AA49"/>
    <mergeCell ref="AB49:AX49"/>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D53:AF53"/>
    <mergeCell ref="AG53:AX53"/>
    <mergeCell ref="C54:AC54"/>
    <mergeCell ref="AD54:AF54"/>
    <mergeCell ref="AG54:AX54"/>
    <mergeCell ref="C63:AC63"/>
    <mergeCell ref="AD63:AF63"/>
    <mergeCell ref="AG63:AX63"/>
    <mergeCell ref="C64:AC64"/>
    <mergeCell ref="C60:AC60"/>
    <mergeCell ref="AD60:AF60"/>
    <mergeCell ref="AG60:AX60"/>
    <mergeCell ref="AG68:AX68"/>
    <mergeCell ref="A47:B49"/>
    <mergeCell ref="C47:D49"/>
    <mergeCell ref="E47:F47"/>
    <mergeCell ref="G47:AX47"/>
    <mergeCell ref="E48:F49"/>
    <mergeCell ref="A55:B64"/>
    <mergeCell ref="C55:AC55"/>
    <mergeCell ref="AD55:AF55"/>
    <mergeCell ref="AG55:AX57"/>
    <mergeCell ref="C56:D57"/>
    <mergeCell ref="E56:AC56"/>
    <mergeCell ref="AD56:AF56"/>
    <mergeCell ref="E57:AC57"/>
    <mergeCell ref="AD57:AF57"/>
    <mergeCell ref="C58:AC58"/>
    <mergeCell ref="A52:B54"/>
    <mergeCell ref="C52:AC52"/>
    <mergeCell ref="AD52:AF52"/>
    <mergeCell ref="AG52:AX52"/>
    <mergeCell ref="C53:AC53"/>
    <mergeCell ref="C72:D72"/>
    <mergeCell ref="E72:G72"/>
    <mergeCell ref="H72:I72"/>
    <mergeCell ref="J72:L72"/>
    <mergeCell ref="M72:N72"/>
    <mergeCell ref="A69:B73"/>
    <mergeCell ref="C69:AC69"/>
    <mergeCell ref="AD69:AF69"/>
    <mergeCell ref="AG69:AX73"/>
    <mergeCell ref="J73:L73"/>
    <mergeCell ref="M73:N73"/>
    <mergeCell ref="C71:D71"/>
    <mergeCell ref="E71:G71"/>
    <mergeCell ref="H71:I71"/>
    <mergeCell ref="J71:L71"/>
    <mergeCell ref="M71:N71"/>
    <mergeCell ref="O71:AF71"/>
    <mergeCell ref="O72:AF72"/>
    <mergeCell ref="O73:AF73"/>
    <mergeCell ref="O70:AF70"/>
    <mergeCell ref="C70:N70"/>
    <mergeCell ref="C73:D73"/>
    <mergeCell ref="E73:G73"/>
    <mergeCell ref="H73:I73"/>
    <mergeCell ref="A65:B68"/>
    <mergeCell ref="C65:AC65"/>
    <mergeCell ref="AD65:AF65"/>
    <mergeCell ref="AG65:AX65"/>
    <mergeCell ref="C66:AC66"/>
    <mergeCell ref="AD66:AF66"/>
    <mergeCell ref="AG66:AX66"/>
    <mergeCell ref="C67:AC67"/>
    <mergeCell ref="AD67:AF67"/>
    <mergeCell ref="AG67:AX67"/>
    <mergeCell ref="C68:AC68"/>
    <mergeCell ref="AD68:AF68"/>
    <mergeCell ref="A81:E81"/>
    <mergeCell ref="F81:AX81"/>
    <mergeCell ref="A82:AX82"/>
    <mergeCell ref="A83:AX83"/>
    <mergeCell ref="A84:AX84"/>
    <mergeCell ref="A85:D85"/>
    <mergeCell ref="E85:P85"/>
    <mergeCell ref="Q85:AB85"/>
    <mergeCell ref="AC85:AN85"/>
    <mergeCell ref="AO85:AX85"/>
    <mergeCell ref="E86:P86"/>
    <mergeCell ref="Q86:AB86"/>
    <mergeCell ref="AC86:AN86"/>
    <mergeCell ref="AO86:AX86"/>
    <mergeCell ref="A87:D87"/>
    <mergeCell ref="E87:P87"/>
    <mergeCell ref="Q87:AB87"/>
    <mergeCell ref="AC87:AN87"/>
    <mergeCell ref="AO87:AX87"/>
    <mergeCell ref="A86:D86"/>
    <mergeCell ref="A88:D88"/>
    <mergeCell ref="E88:P88"/>
    <mergeCell ref="Q88:AB88"/>
    <mergeCell ref="AC88:AN88"/>
    <mergeCell ref="AO88:AX88"/>
    <mergeCell ref="A89:D89"/>
    <mergeCell ref="E89:P89"/>
    <mergeCell ref="Q89:AB89"/>
    <mergeCell ref="AC89:AN89"/>
    <mergeCell ref="AO89:AX89"/>
    <mergeCell ref="A92:D92"/>
    <mergeCell ref="E92:P92"/>
    <mergeCell ref="Q92:AB92"/>
    <mergeCell ref="AC92:AN92"/>
    <mergeCell ref="AO92:AX92"/>
    <mergeCell ref="A93:D93"/>
    <mergeCell ref="A90:D90"/>
    <mergeCell ref="E90:P90"/>
    <mergeCell ref="Q90:AB90"/>
    <mergeCell ref="AC90:AN90"/>
    <mergeCell ref="AO90:AX90"/>
    <mergeCell ref="A91:D91"/>
    <mergeCell ref="E91:P91"/>
    <mergeCell ref="Q91:AB91"/>
    <mergeCell ref="AC91:AN91"/>
    <mergeCell ref="AO91:AX91"/>
    <mergeCell ref="AA93:AB93"/>
    <mergeCell ref="AC93:AE93"/>
    <mergeCell ref="AG93:AH93"/>
    <mergeCell ref="AJ93:AK93"/>
    <mergeCell ref="AM93:AN93"/>
    <mergeCell ref="AO93:AP93"/>
    <mergeCell ref="A96:F109"/>
    <mergeCell ref="A110:F114"/>
    <mergeCell ref="G110:AB110"/>
    <mergeCell ref="AC110:AX110"/>
    <mergeCell ref="G111:K111"/>
    <mergeCell ref="L111:X111"/>
    <mergeCell ref="AA95:AB95"/>
    <mergeCell ref="AM94:AN94"/>
    <mergeCell ref="AO94:AP94"/>
    <mergeCell ref="AR94:AS94"/>
    <mergeCell ref="AU94:AV94"/>
    <mergeCell ref="A95:D95"/>
    <mergeCell ref="O95:P95"/>
    <mergeCell ref="U94:V94"/>
    <mergeCell ref="X94:Y94"/>
    <mergeCell ref="AA94:AB94"/>
    <mergeCell ref="AC94:AE94"/>
    <mergeCell ref="AG94:AH94"/>
    <mergeCell ref="AJ94:AK94"/>
    <mergeCell ref="A94:D94"/>
    <mergeCell ref="E94:G94"/>
    <mergeCell ref="I94:J94"/>
    <mergeCell ref="L94:M94"/>
    <mergeCell ref="O94:P94"/>
    <mergeCell ref="Y111:AB111"/>
    <mergeCell ref="AC111:AG111"/>
    <mergeCell ref="AH111:AT111"/>
    <mergeCell ref="AU111:AX111"/>
    <mergeCell ref="G112:K112"/>
    <mergeCell ref="L112:X112"/>
    <mergeCell ref="Y112:AB112"/>
    <mergeCell ref="AC112:AG112"/>
    <mergeCell ref="AH112:AT112"/>
    <mergeCell ref="AU112:AX112"/>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B37:F41"/>
    <mergeCell ref="G37:AA38"/>
    <mergeCell ref="AB37:AX38"/>
    <mergeCell ref="G39:AA41"/>
    <mergeCell ref="AB39:AX41"/>
    <mergeCell ref="A37:A46"/>
    <mergeCell ref="AP117:AX117"/>
    <mergeCell ref="A118:B118"/>
    <mergeCell ref="C118:I118"/>
    <mergeCell ref="J118:O118"/>
    <mergeCell ref="P118:X118"/>
    <mergeCell ref="Y118:AB118"/>
    <mergeCell ref="AC118:AG118"/>
    <mergeCell ref="AH118:AK118"/>
    <mergeCell ref="AL118:AO118"/>
    <mergeCell ref="AP118:AX118"/>
    <mergeCell ref="A117:B117"/>
    <mergeCell ref="C117:I117"/>
    <mergeCell ref="J117:O117"/>
    <mergeCell ref="P117:X117"/>
    <mergeCell ref="Y117:AB117"/>
    <mergeCell ref="AC117:AG117"/>
    <mergeCell ref="AH117:AK117"/>
    <mergeCell ref="AL117:AO117"/>
    <mergeCell ref="AU42:AX42"/>
    <mergeCell ref="AQ43:AR43"/>
    <mergeCell ref="AS43:AT43"/>
    <mergeCell ref="AU43:AV43"/>
    <mergeCell ref="AW43:AX43"/>
    <mergeCell ref="G44:O46"/>
    <mergeCell ref="P44:X46"/>
    <mergeCell ref="Y44:AA44"/>
    <mergeCell ref="AB44:AD44"/>
    <mergeCell ref="AE44:AH44"/>
    <mergeCell ref="AI44:AL44"/>
    <mergeCell ref="AM44:AP44"/>
    <mergeCell ref="AQ44:AT44"/>
    <mergeCell ref="AU44:AX44"/>
    <mergeCell ref="Y45:AA45"/>
    <mergeCell ref="AB45:AD45"/>
    <mergeCell ref="AE45:AH45"/>
    <mergeCell ref="AI45:AL45"/>
    <mergeCell ref="B42:F46"/>
    <mergeCell ref="G42:O43"/>
    <mergeCell ref="P42:X43"/>
    <mergeCell ref="Y42:AA43"/>
    <mergeCell ref="AB42:AD43"/>
    <mergeCell ref="AE42:AH43"/>
    <mergeCell ref="AI42:AL43"/>
    <mergeCell ref="AM42:AP43"/>
    <mergeCell ref="AQ42:AT42"/>
    <mergeCell ref="AU93:AV93"/>
    <mergeCell ref="AM45:AP45"/>
    <mergeCell ref="AQ45:AT45"/>
    <mergeCell ref="AU45:AX45"/>
    <mergeCell ref="Y46:AA46"/>
    <mergeCell ref="AB46:AD46"/>
    <mergeCell ref="AE46:AH46"/>
    <mergeCell ref="AI46:AL46"/>
    <mergeCell ref="AM46:AP46"/>
    <mergeCell ref="AQ46:AT46"/>
    <mergeCell ref="AU46:AX46"/>
    <mergeCell ref="AD64:AF64"/>
    <mergeCell ref="AG64:AX64"/>
    <mergeCell ref="C61:AC61"/>
    <mergeCell ref="AD61:AF61"/>
    <mergeCell ref="AG61:AX61"/>
    <mergeCell ref="C62:AC62"/>
    <mergeCell ref="AD62:AF62"/>
    <mergeCell ref="AG62:AX62"/>
    <mergeCell ref="AD58:AF58"/>
    <mergeCell ref="AG58:AX58"/>
    <mergeCell ref="C59:AC59"/>
    <mergeCell ref="AD59:AF59"/>
    <mergeCell ref="AG59:AX59"/>
    <mergeCell ref="AQ95:AS95"/>
    <mergeCell ref="E93:G93"/>
    <mergeCell ref="I93:J93"/>
    <mergeCell ref="L93:M93"/>
    <mergeCell ref="O93:P93"/>
    <mergeCell ref="Q93:S93"/>
    <mergeCell ref="U93:V93"/>
    <mergeCell ref="X93:Y93"/>
    <mergeCell ref="AR93:AS93"/>
    <mergeCell ref="AM95:AN95"/>
    <mergeCell ref="AO95:AP95"/>
    <mergeCell ref="Q94:S94"/>
    <mergeCell ref="L95:N95"/>
    <mergeCell ref="X95:Z95"/>
    <mergeCell ref="AJ95:AL95"/>
    <mergeCell ref="E95:F95"/>
    <mergeCell ref="G95:I95"/>
    <mergeCell ref="J95:K95"/>
    <mergeCell ref="Q95:R95"/>
    <mergeCell ref="S95:U95"/>
    <mergeCell ref="V95:W95"/>
    <mergeCell ref="AC95:AD95"/>
    <mergeCell ref="AE95:AG95"/>
    <mergeCell ref="AH95:AI95"/>
  </mergeCells>
  <phoneticPr fontId="5"/>
  <conditionalFormatting sqref="P14:AQ14">
    <cfRule type="expression" dxfId="107" priority="911">
      <formula>IF(RIGHT(TEXT(P14,"0.#"),1)=".",FALSE,TRUE)</formula>
    </cfRule>
    <cfRule type="expression" dxfId="106" priority="912">
      <formula>IF(RIGHT(TEXT(P14,"0.#"),1)=".",TRUE,FALSE)</formula>
    </cfRule>
  </conditionalFormatting>
  <conditionalFormatting sqref="P18:AX18">
    <cfRule type="expression" dxfId="105" priority="909">
      <formula>IF(RIGHT(TEXT(P18,"0.#"),1)=".",FALSE,TRUE)</formula>
    </cfRule>
    <cfRule type="expression" dxfId="104" priority="910">
      <formula>IF(RIGHT(TEXT(P18,"0.#"),1)=".",TRUE,FALSE)</formula>
    </cfRule>
  </conditionalFormatting>
  <conditionalFormatting sqref="Y113">
    <cfRule type="expression" dxfId="103" priority="907">
      <formula>IF(RIGHT(TEXT(Y113,"0.#"),1)=".",FALSE,TRUE)</formula>
    </cfRule>
    <cfRule type="expression" dxfId="102" priority="908">
      <formula>IF(RIGHT(TEXT(Y113,"0.#"),1)=".",TRUE,FALSE)</formula>
    </cfRule>
  </conditionalFormatting>
  <conditionalFormatting sqref="Y114">
    <cfRule type="expression" dxfId="101" priority="905">
      <formula>IF(RIGHT(TEXT(Y114,"0.#"),1)=".",FALSE,TRUE)</formula>
    </cfRule>
    <cfRule type="expression" dxfId="100" priority="906">
      <formula>IF(RIGHT(TEXT(Y114,"0.#"),1)=".",TRUE,FALSE)</formula>
    </cfRule>
  </conditionalFormatting>
  <conditionalFormatting sqref="P16:AQ17 P15:AX15 P13:AX13">
    <cfRule type="expression" dxfId="99" priority="903">
      <formula>IF(RIGHT(TEXT(P13,"0.#"),1)=".",FALSE,TRUE)</formula>
    </cfRule>
    <cfRule type="expression" dxfId="98" priority="904">
      <formula>IF(RIGHT(TEXT(P13,"0.#"),1)=".",TRUE,FALSE)</formula>
    </cfRule>
  </conditionalFormatting>
  <conditionalFormatting sqref="P19:AJ19">
    <cfRule type="expression" dxfId="97" priority="901">
      <formula>IF(RIGHT(TEXT(P19,"0.#"),1)=".",FALSE,TRUE)</formula>
    </cfRule>
    <cfRule type="expression" dxfId="96" priority="902">
      <formula>IF(RIGHT(TEXT(P19,"0.#"),1)=".",TRUE,FALSE)</formula>
    </cfRule>
  </conditionalFormatting>
  <conditionalFormatting sqref="AE27 AQ27">
    <cfRule type="expression" dxfId="95" priority="899">
      <formula>IF(RIGHT(TEXT(AE27,"0.#"),1)=".",FALSE,TRUE)</formula>
    </cfRule>
    <cfRule type="expression" dxfId="94" priority="900">
      <formula>IF(RIGHT(TEXT(AE27,"0.#"),1)=".",TRUE,FALSE)</formula>
    </cfRule>
  </conditionalFormatting>
  <conditionalFormatting sqref="Y112">
    <cfRule type="expression" dxfId="93" priority="897">
      <formula>IF(RIGHT(TEXT(Y112,"0.#"),1)=".",FALSE,TRUE)</formula>
    </cfRule>
    <cfRule type="expression" dxfId="92" priority="898">
      <formula>IF(RIGHT(TEXT(Y112,"0.#"),1)=".",TRUE,FALSE)</formula>
    </cfRule>
  </conditionalFormatting>
  <conditionalFormatting sqref="AU113">
    <cfRule type="expression" dxfId="91" priority="895">
      <formula>IF(RIGHT(TEXT(AU113,"0.#"),1)=".",FALSE,TRUE)</formula>
    </cfRule>
    <cfRule type="expression" dxfId="90" priority="896">
      <formula>IF(RIGHT(TEXT(AU113,"0.#"),1)=".",TRUE,FALSE)</formula>
    </cfRule>
  </conditionalFormatting>
  <conditionalFormatting sqref="AU114">
    <cfRule type="expression" dxfId="89" priority="893">
      <formula>IF(RIGHT(TEXT(AU114,"0.#"),1)=".",FALSE,TRUE)</formula>
    </cfRule>
    <cfRule type="expression" dxfId="88" priority="894">
      <formula>IF(RIGHT(TEXT(AU114,"0.#"),1)=".",TRUE,FALSE)</formula>
    </cfRule>
  </conditionalFormatting>
  <conditionalFormatting sqref="AU112">
    <cfRule type="expression" dxfId="87" priority="891">
      <formula>IF(RIGHT(TEXT(AU112,"0.#"),1)=".",FALSE,TRUE)</formula>
    </cfRule>
    <cfRule type="expression" dxfId="86" priority="892">
      <formula>IF(RIGHT(TEXT(AU112,"0.#"),1)=".",TRUE,FALSE)</formula>
    </cfRule>
  </conditionalFormatting>
  <conditionalFormatting sqref="AI27">
    <cfRule type="expression" dxfId="85" priority="877">
      <formula>IF(RIGHT(TEXT(AI27,"0.#"),1)=".",FALSE,TRUE)</formula>
    </cfRule>
    <cfRule type="expression" dxfId="84" priority="878">
      <formula>IF(RIGHT(TEXT(AI27,"0.#"),1)=".",TRUE,FALSE)</formula>
    </cfRule>
  </conditionalFormatting>
  <conditionalFormatting sqref="AM27">
    <cfRule type="expression" dxfId="83" priority="875">
      <formula>IF(RIGHT(TEXT(AM27,"0.#"),1)=".",FALSE,TRUE)</formula>
    </cfRule>
    <cfRule type="expression" dxfId="82" priority="876">
      <formula>IF(RIGHT(TEXT(AM27,"0.#"),1)=".",TRUE,FALSE)</formula>
    </cfRule>
  </conditionalFormatting>
  <conditionalFormatting sqref="AE28">
    <cfRule type="expression" dxfId="81" priority="873">
      <formula>IF(RIGHT(TEXT(AE28,"0.#"),1)=".",FALSE,TRUE)</formula>
    </cfRule>
    <cfRule type="expression" dxfId="80" priority="874">
      <formula>IF(RIGHT(TEXT(AE28,"0.#"),1)=".",TRUE,FALSE)</formula>
    </cfRule>
  </conditionalFormatting>
  <conditionalFormatting sqref="AI28">
    <cfRule type="expression" dxfId="79" priority="871">
      <formula>IF(RIGHT(TEXT(AI28,"0.#"),1)=".",FALSE,TRUE)</formula>
    </cfRule>
    <cfRule type="expression" dxfId="78" priority="872">
      <formula>IF(RIGHT(TEXT(AI28,"0.#"),1)=".",TRUE,FALSE)</formula>
    </cfRule>
  </conditionalFormatting>
  <conditionalFormatting sqref="AM28">
    <cfRule type="expression" dxfId="77" priority="869">
      <formula>IF(RIGHT(TEXT(AM28,"0.#"),1)=".",FALSE,TRUE)</formula>
    </cfRule>
    <cfRule type="expression" dxfId="76" priority="870">
      <formula>IF(RIGHT(TEXT(AM28,"0.#"),1)=".",TRUE,FALSE)</formula>
    </cfRule>
  </conditionalFormatting>
  <conditionalFormatting sqref="AQ28">
    <cfRule type="expression" dxfId="75" priority="867">
      <formula>IF(RIGHT(TEXT(AQ28,"0.#"),1)=".",FALSE,TRUE)</formula>
    </cfRule>
    <cfRule type="expression" dxfId="74" priority="868">
      <formula>IF(RIGHT(TEXT(AQ28,"0.#"),1)=".",TRUE,FALSE)</formula>
    </cfRule>
  </conditionalFormatting>
  <conditionalFormatting sqref="AL118:AO118">
    <cfRule type="expression" dxfId="73" priority="829">
      <formula>IF(AND(AL118&gt;=0, RIGHT(TEXT(AL118,"0.#"),1)&lt;&gt;"."),TRUE,FALSE)</formula>
    </cfRule>
    <cfRule type="expression" dxfId="72" priority="830">
      <formula>IF(AND(AL118&gt;=0, RIGHT(TEXT(AL118,"0.#"),1)="."),TRUE,FALSE)</formula>
    </cfRule>
    <cfRule type="expression" dxfId="71" priority="831">
      <formula>IF(AND(AL118&lt;0, RIGHT(TEXT(AL118,"0.#"),1)&lt;&gt;"."),TRUE,FALSE)</formula>
    </cfRule>
    <cfRule type="expression" dxfId="70" priority="832">
      <formula>IF(AND(AL118&lt;0, RIGHT(TEXT(AL118,"0.#"),1)="."),TRUE,FALSE)</formula>
    </cfRule>
  </conditionalFormatting>
  <conditionalFormatting sqref="Y118">
    <cfRule type="expression" dxfId="69" priority="827">
      <formula>IF(RIGHT(TEXT(Y118,"0.#"),1)=".",FALSE,TRUE)</formula>
    </cfRule>
    <cfRule type="expression" dxfId="68" priority="828">
      <formula>IF(RIGHT(TEXT(Y118,"0.#"),1)=".",TRUE,FALSE)</formula>
    </cfRule>
  </conditionalFormatting>
  <conditionalFormatting sqref="W23">
    <cfRule type="expression" dxfId="67" priority="825">
      <formula>IF(RIGHT(TEXT(W23,"0.#"),1)=".",FALSE,TRUE)</formula>
    </cfRule>
    <cfRule type="expression" dxfId="66" priority="826">
      <formula>IF(RIGHT(TEXT(W23,"0.#"),1)=".",TRUE,FALSE)</formula>
    </cfRule>
  </conditionalFormatting>
  <conditionalFormatting sqref="P23">
    <cfRule type="expression" dxfId="65" priority="819">
      <formula>IF(RIGHT(TEXT(P23,"0.#"),1)=".",FALSE,TRUE)</formula>
    </cfRule>
    <cfRule type="expression" dxfId="64" priority="820">
      <formula>IF(RIGHT(TEXT(P23,"0.#"),1)=".",TRUE,FALSE)</formula>
    </cfRule>
  </conditionalFormatting>
  <conditionalFormatting sqref="AU28">
    <cfRule type="expression" dxfId="63" priority="683">
      <formula>IF(RIGHT(TEXT(AU28,"0.#"),1)=".",FALSE,TRUE)</formula>
    </cfRule>
    <cfRule type="expression" dxfId="62" priority="684">
      <formula>IF(RIGHT(TEXT(AU28,"0.#"),1)=".",TRUE,FALSE)</formula>
    </cfRule>
  </conditionalFormatting>
  <conditionalFormatting sqref="AU27">
    <cfRule type="expression" dxfId="61" priority="685">
      <formula>IF(RIGHT(TEXT(AU27,"0.#"),1)=".",FALSE,TRUE)</formula>
    </cfRule>
    <cfRule type="expression" dxfId="60" priority="686">
      <formula>IF(RIGHT(TEXT(AU27,"0.#"),1)=".",TRUE,FALSE)</formula>
    </cfRule>
  </conditionalFormatting>
  <conditionalFormatting sqref="P24:AC24">
    <cfRule type="expression" dxfId="59" priority="681">
      <formula>IF(RIGHT(TEXT(P24,"0.#"),1)=".",FALSE,TRUE)</formula>
    </cfRule>
    <cfRule type="expression" dxfId="58" priority="682">
      <formula>IF(RIGHT(TEXT(P24,"0.#"),1)=".",TRUE,FALSE)</formula>
    </cfRule>
  </conditionalFormatting>
  <conditionalFormatting sqref="AM36">
    <cfRule type="expression" dxfId="57" priority="663">
      <formula>IF(RIGHT(TEXT(AM36,"0.#"),1)=".",FALSE,TRUE)</formula>
    </cfRule>
    <cfRule type="expression" dxfId="56" priority="664">
      <formula>IF(RIGHT(TEXT(AM36,"0.#"),1)=".",TRUE,FALSE)</formula>
    </cfRule>
  </conditionalFormatting>
  <conditionalFormatting sqref="AM35">
    <cfRule type="expression" dxfId="55" priority="665">
      <formula>IF(RIGHT(TEXT(AM35,"0.#"),1)=".",FALSE,TRUE)</formula>
    </cfRule>
    <cfRule type="expression" dxfId="54" priority="666">
      <formula>IF(RIGHT(TEXT(AM35,"0.#"),1)=".",TRUE,FALSE)</formula>
    </cfRule>
  </conditionalFormatting>
  <conditionalFormatting sqref="AE34">
    <cfRule type="expression" dxfId="53" priority="679">
      <formula>IF(RIGHT(TEXT(AE34,"0.#"),1)=".",FALSE,TRUE)</formula>
    </cfRule>
    <cfRule type="expression" dxfId="52" priority="680">
      <formula>IF(RIGHT(TEXT(AE34,"0.#"),1)=".",TRUE,FALSE)</formula>
    </cfRule>
  </conditionalFormatting>
  <conditionalFormatting sqref="AQ34:AQ36">
    <cfRule type="expression" dxfId="51" priority="661">
      <formula>IF(RIGHT(TEXT(AQ34,"0.#"),1)=".",FALSE,TRUE)</formula>
    </cfRule>
    <cfRule type="expression" dxfId="50" priority="662">
      <formula>IF(RIGHT(TEXT(AQ34,"0.#"),1)=".",TRUE,FALSE)</formula>
    </cfRule>
  </conditionalFormatting>
  <conditionalFormatting sqref="AU34:AU36">
    <cfRule type="expression" dxfId="49" priority="659">
      <formula>IF(RIGHT(TEXT(AU34,"0.#"),1)=".",FALSE,TRUE)</formula>
    </cfRule>
    <cfRule type="expression" dxfId="48" priority="660">
      <formula>IF(RIGHT(TEXT(AU34,"0.#"),1)=".",TRUE,FALSE)</formula>
    </cfRule>
  </conditionalFormatting>
  <conditionalFormatting sqref="AI36">
    <cfRule type="expression" dxfId="47" priority="673">
      <formula>IF(RIGHT(TEXT(AI36,"0.#"),1)=".",FALSE,TRUE)</formula>
    </cfRule>
    <cfRule type="expression" dxfId="46" priority="674">
      <formula>IF(RIGHT(TEXT(AI36,"0.#"),1)=".",TRUE,FALSE)</formula>
    </cfRule>
  </conditionalFormatting>
  <conditionalFormatting sqref="AE35">
    <cfRule type="expression" dxfId="45" priority="677">
      <formula>IF(RIGHT(TEXT(AE35,"0.#"),1)=".",FALSE,TRUE)</formula>
    </cfRule>
    <cfRule type="expression" dxfId="44" priority="678">
      <formula>IF(RIGHT(TEXT(AE35,"0.#"),1)=".",TRUE,FALSE)</formula>
    </cfRule>
  </conditionalFormatting>
  <conditionalFormatting sqref="AE36">
    <cfRule type="expression" dxfId="43" priority="675">
      <formula>IF(RIGHT(TEXT(AE36,"0.#"),1)=".",FALSE,TRUE)</formula>
    </cfRule>
    <cfRule type="expression" dxfId="42" priority="676">
      <formula>IF(RIGHT(TEXT(AE36,"0.#"),1)=".",TRUE,FALSE)</formula>
    </cfRule>
  </conditionalFormatting>
  <conditionalFormatting sqref="AM34">
    <cfRule type="expression" dxfId="41" priority="667">
      <formula>IF(RIGHT(TEXT(AM34,"0.#"),1)=".",FALSE,TRUE)</formula>
    </cfRule>
    <cfRule type="expression" dxfId="40" priority="668">
      <formula>IF(RIGHT(TEXT(AM34,"0.#"),1)=".",TRUE,FALSE)</formula>
    </cfRule>
  </conditionalFormatting>
  <conditionalFormatting sqref="AI34">
    <cfRule type="expression" dxfId="39" priority="669">
      <formula>IF(RIGHT(TEXT(AI34,"0.#"),1)=".",FALSE,TRUE)</formula>
    </cfRule>
    <cfRule type="expression" dxfId="38" priority="670">
      <formula>IF(RIGHT(TEXT(AI34,"0.#"),1)=".",TRUE,FALSE)</formula>
    </cfRule>
  </conditionalFormatting>
  <conditionalFormatting sqref="AI35">
    <cfRule type="expression" dxfId="37" priority="671">
      <formula>IF(RIGHT(TEXT(AI35,"0.#"),1)=".",FALSE,TRUE)</formula>
    </cfRule>
    <cfRule type="expression" dxfId="36" priority="672">
      <formula>IF(RIGHT(TEXT(AI35,"0.#"),1)=".",TRUE,FALSE)</formula>
    </cfRule>
  </conditionalFormatting>
  <conditionalFormatting sqref="AM30">
    <cfRule type="expression" dxfId="35" priority="547">
      <formula>IF(RIGHT(TEXT(AM30,"0.#"),1)=".",FALSE,TRUE)</formula>
    </cfRule>
    <cfRule type="expression" dxfId="34" priority="548">
      <formula>IF(RIGHT(TEXT(AM30,"0.#"),1)=".",TRUE,FALSE)</formula>
    </cfRule>
  </conditionalFormatting>
  <conditionalFormatting sqref="AQ31">
    <cfRule type="expression" dxfId="33" priority="541">
      <formula>IF(RIGHT(TEXT(AQ31,"0.#"),1)=".",FALSE,TRUE)</formula>
    </cfRule>
    <cfRule type="expression" dxfId="32" priority="542">
      <formula>IF(RIGHT(TEXT(AQ31,"0.#"),1)=".",TRUE,FALSE)</formula>
    </cfRule>
  </conditionalFormatting>
  <conditionalFormatting sqref="AE30 AQ30">
    <cfRule type="expression" dxfId="31" priority="551">
      <formula>IF(RIGHT(TEXT(AE30,"0.#"),1)=".",FALSE,TRUE)</formula>
    </cfRule>
    <cfRule type="expression" dxfId="30" priority="552">
      <formula>IF(RIGHT(TEXT(AE30,"0.#"),1)=".",TRUE,FALSE)</formula>
    </cfRule>
  </conditionalFormatting>
  <conditionalFormatting sqref="AI30">
    <cfRule type="expression" dxfId="29" priority="549">
      <formula>IF(RIGHT(TEXT(AI30,"0.#"),1)=".",FALSE,TRUE)</formula>
    </cfRule>
    <cfRule type="expression" dxfId="28" priority="550">
      <formula>IF(RIGHT(TEXT(AI30,"0.#"),1)=".",TRUE,FALSE)</formula>
    </cfRule>
  </conditionalFormatting>
  <conditionalFormatting sqref="AE44">
    <cfRule type="expression" dxfId="27" priority="27">
      <formula>IF(RIGHT(TEXT(AE44,"0.#"),1)=".",FALSE,TRUE)</formula>
    </cfRule>
    <cfRule type="expression" dxfId="26" priority="28">
      <formula>IF(RIGHT(TEXT(AE44,"0.#"),1)=".",TRUE,FALSE)</formula>
    </cfRule>
  </conditionalFormatting>
  <conditionalFormatting sqref="AE45">
    <cfRule type="expression" dxfId="25" priority="25">
      <formula>IF(RIGHT(TEXT(AE45,"0.#"),1)=".",FALSE,TRUE)</formula>
    </cfRule>
    <cfRule type="expression" dxfId="24" priority="26">
      <formula>IF(RIGHT(TEXT(AE45,"0.#"),1)=".",TRUE,FALSE)</formula>
    </cfRule>
  </conditionalFormatting>
  <conditionalFormatting sqref="AM44">
    <cfRule type="expression" dxfId="23" priority="15">
      <formula>IF(RIGHT(TEXT(AM44,"0.#"),1)=".",FALSE,TRUE)</formula>
    </cfRule>
    <cfRule type="expression" dxfId="22" priority="16">
      <formula>IF(RIGHT(TEXT(AM44,"0.#"),1)=".",TRUE,FALSE)</formula>
    </cfRule>
  </conditionalFormatting>
  <conditionalFormatting sqref="AE46">
    <cfRule type="expression" dxfId="21" priority="23">
      <formula>IF(RIGHT(TEXT(AE46,"0.#"),1)=".",FALSE,TRUE)</formula>
    </cfRule>
    <cfRule type="expression" dxfId="20" priority="24">
      <formula>IF(RIGHT(TEXT(AE46,"0.#"),1)=".",TRUE,FALSE)</formula>
    </cfRule>
  </conditionalFormatting>
  <conditionalFormatting sqref="AI46">
    <cfRule type="expression" dxfId="19" priority="21">
      <formula>IF(RIGHT(TEXT(AI46,"0.#"),1)=".",FALSE,TRUE)</formula>
    </cfRule>
    <cfRule type="expression" dxfId="18" priority="22">
      <formula>IF(RIGHT(TEXT(AI46,"0.#"),1)=".",TRUE,FALSE)</formula>
    </cfRule>
  </conditionalFormatting>
  <conditionalFormatting sqref="AI45">
    <cfRule type="expression" dxfId="17" priority="19">
      <formula>IF(RIGHT(TEXT(AI45,"0.#"),1)=".",FALSE,TRUE)</formula>
    </cfRule>
    <cfRule type="expression" dxfId="16" priority="20">
      <formula>IF(RIGHT(TEXT(AI45,"0.#"),1)=".",TRUE,FALSE)</formula>
    </cfRule>
  </conditionalFormatting>
  <conditionalFormatting sqref="AI44">
    <cfRule type="expression" dxfId="15" priority="17">
      <formula>IF(RIGHT(TEXT(AI44,"0.#"),1)=".",FALSE,TRUE)</formula>
    </cfRule>
    <cfRule type="expression" dxfId="14" priority="18">
      <formula>IF(RIGHT(TEXT(AI44,"0.#"),1)=".",TRUE,FALSE)</formula>
    </cfRule>
  </conditionalFormatting>
  <conditionalFormatting sqref="AM45">
    <cfRule type="expression" dxfId="13" priority="13">
      <formula>IF(RIGHT(TEXT(AM45,"0.#"),1)=".",FALSE,TRUE)</formula>
    </cfRule>
    <cfRule type="expression" dxfId="12" priority="14">
      <formula>IF(RIGHT(TEXT(AM45,"0.#"),1)=".",TRUE,FALSE)</formula>
    </cfRule>
  </conditionalFormatting>
  <conditionalFormatting sqref="AM46">
    <cfRule type="expression" dxfId="11" priority="11">
      <formula>IF(RIGHT(TEXT(AM46,"0.#"),1)=".",FALSE,TRUE)</formula>
    </cfRule>
    <cfRule type="expression" dxfId="10" priority="12">
      <formula>IF(RIGHT(TEXT(AM46,"0.#"),1)=".",TRUE,FALSE)</formula>
    </cfRule>
  </conditionalFormatting>
  <conditionalFormatting sqref="AQ44:AQ46">
    <cfRule type="expression" dxfId="9" priority="9">
      <formula>IF(RIGHT(TEXT(AQ44,"0.#"),1)=".",FALSE,TRUE)</formula>
    </cfRule>
    <cfRule type="expression" dxfId="8" priority="10">
      <formula>IF(RIGHT(TEXT(AQ44,"0.#"),1)=".",TRUE,FALSE)</formula>
    </cfRule>
  </conditionalFormatting>
  <conditionalFormatting sqref="AU44:AU46">
    <cfRule type="expression" dxfId="7" priority="7">
      <formula>IF(RIGHT(TEXT(AU44,"0.#"),1)=".",FALSE,TRUE)</formula>
    </cfRule>
    <cfRule type="expression" dxfId="6" priority="8">
      <formula>IF(RIGHT(TEXT(AU44,"0.#"),1)=".",TRUE,FALSE)</formula>
    </cfRule>
  </conditionalFormatting>
  <conditionalFormatting sqref="AE31">
    <cfRule type="expression" dxfId="5" priority="5">
      <formula>IF(RIGHT(TEXT(AE31,"0.#"),1)=".",FALSE,TRUE)</formula>
    </cfRule>
    <cfRule type="expression" dxfId="4" priority="6">
      <formula>IF(RIGHT(TEXT(AE31,"0.#"),1)=".",TRUE,FALSE)</formula>
    </cfRule>
  </conditionalFormatting>
  <conditionalFormatting sqref="AI31">
    <cfRule type="expression" dxfId="3" priority="3">
      <formula>IF(RIGHT(TEXT(AI31,"0.#"),1)=".",FALSE,TRUE)</formula>
    </cfRule>
    <cfRule type="expression" dxfId="2" priority="4">
      <formula>IF(RIGHT(TEXT(AI31,"0.#"),1)=".",TRUE,FALSE)</formula>
    </cfRule>
  </conditionalFormatting>
  <conditionalFormatting sqref="AM31">
    <cfRule type="expression" dxfId="1" priority="1">
      <formula>IF(RIGHT(TEXT(AM31,"0.#"),1)=".",FALSE,TRUE)</formula>
    </cfRule>
    <cfRule type="expression" dxfId="0" priority="2">
      <formula>IF(RIGHT(TEXT(AM31,"0.#"),1)=".",TRUE,FALSE)</formula>
    </cfRule>
  </conditionalFormatting>
  <dataValidations count="16">
    <dataValidation type="whole" allowBlank="1" showInputMessage="1" showErrorMessage="1" sqref="O93:P94 AX93:AX95 AA93:AB94 AM93:AN94">
      <formula1>0</formula1>
      <formula2>99</formula2>
    </dataValidation>
    <dataValidation type="whole" allowBlank="1" showInputMessage="1" showErrorMessage="1" sqref="AJ93:AK94 X93:Y94 AJ95 L93:L95 M93:M94 X95 AU93:AV94 J71:J7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9:E79">
      <formula1>T行政事業レビュー推進チームの所見</formula1>
    </dataValidation>
    <dataValidation type="custom" imeMode="disabled" allowBlank="1" showInputMessage="1" showErrorMessage="1" sqref="AH118:AK118">
      <formula1>OR(AND(MOD(IF(ISNUMBER(AH118), AH118, 0.5),1)=0, 0&lt;=AH118), AH118="-")</formula1>
    </dataValidation>
    <dataValidation type="whole" imeMode="disabled" allowBlank="1" showInputMessage="1" showErrorMessage="1" sqref="AW2:AX2">
      <formula1>0</formula1>
      <formula2>99</formula2>
    </dataValidation>
    <dataValidation type="list" allowBlank="1" showInputMessage="1" showErrorMessage="1" sqref="A81:E81">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sqref="S5:X5">
      <formula1>T終了年度</formula1>
    </dataValidation>
    <dataValidation type="list" allowBlank="1" showInputMessage="1" showErrorMessage="1" sqref="H71:I73">
      <formula1>T事業番号</formula1>
    </dataValidation>
    <dataValidation type="custom" imeMode="disabled" allowBlank="1" showInputMessage="1" showErrorMessage="1" sqref="AY23 AQ43:AR43 P13:AX13 AR15:AX15 P14:AQ18 AR18:AX18 P19:AJ19 Y112:AB113 AU112:AX113 Y118:AB118 AL118:AO118 AQ33:AR33 AU33:AX33 AE34:AX36 AE27:AX28 AE30:AX30 AU43:AX43 AE44:AX46 P23:AC24">
      <formula1>OR(ISNUMBER(P13), P13="-")</formula1>
    </dataValidation>
    <dataValidation type="list" allowBlank="1" showInputMessage="1" showErrorMessage="1" sqref="Q95:R95 AO95:AP95 AC95:AD95">
      <formula1>$U$40</formula1>
    </dataValidation>
    <dataValidation type="custom" allowBlank="1" showInputMessage="1" showErrorMessage="1" errorTitle="法人番号チェック" error="法人番号は13桁の数字で入力してください。" sqref="J118:O118">
      <formula1>OR(J118="-",AND(LEN(J118)=13,IFERROR(SEARCH("-",J118),"")="",IFERROR(SEARCH(".",J118),"")="",ISNUMBER(J118)))</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1" max="16383" man="1"/>
    <brk id="73" max="16383" man="1"/>
    <brk id="109"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U94:V94 I94:J94 AG94:AH94 AR94:AS94</xm:sqref>
        </x14:dataValidation>
        <x14:dataValidation type="list" allowBlank="1" showInputMessage="1" showErrorMessage="1">
          <x14:formula1>
            <xm:f>入力規則等!$U$40:$U$42</xm:f>
          </x14:formula1>
          <xm:sqref>AG93:AH93 U93:V93 I93:J93 AR93:AS93</xm:sqref>
        </x14:dataValidation>
        <x14:dataValidation type="list" allowBlank="1" showInputMessage="1" showErrorMessage="1">
          <x14:formula1>
            <xm:f>入力規則等!$AG$2:$AG$13</xm:f>
          </x14:formula1>
          <xm:sqref>AC118:AG118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AO93:AP94 Q93:S94 AC93:AE94 E93:G94</xm:sqref>
        </x14:dataValidation>
        <x14:dataValidation type="list" allowBlank="1" showInputMessage="1" showErrorMessage="1">
          <x14:formula1>
            <xm:f>入力規則等!$U$48</xm:f>
          </x14:formula1>
          <xm:sqref>E95:F95</xm:sqref>
        </x14:dataValidation>
        <x14:dataValidation type="list" allowBlank="1" showInputMessage="1" showErrorMessage="1">
          <x14:formula1>
            <xm:f>入力規則等!$U$13:$U$35</xm:f>
          </x14:formula1>
          <xm:sqref>AJ2:AM2 E71:G73 AE95:AG95 G95:I95 AQ95:AS95 S95:U95</xm:sqref>
        </x14:dataValidation>
        <x14:dataValidation type="list" allowBlank="1" showInputMessage="1" showErrorMessage="1">
          <x14:formula1>
            <xm:f>入力規則等!$U$56:$U$58</xm:f>
          </x14:formula1>
          <xm:sqref>J95:K95 AT95:AU95 AH95:AI95 V95:W95</xm:sqref>
        </x14:dataValidation>
        <x14:dataValidation type="list" allowBlank="1" showInputMessage="1" showErrorMessage="1">
          <x14:formula1>
            <xm:f>入力規則等!$U$49</xm:f>
          </x14:formula1>
          <xm:sqref>C71:D73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78</v>
      </c>
      <c r="B1" s="19" t="s">
        <v>79</v>
      </c>
      <c r="F1" s="20" t="s">
        <v>4</v>
      </c>
      <c r="G1" s="20" t="s">
        <v>68</v>
      </c>
      <c r="K1" s="21" t="s">
        <v>96</v>
      </c>
      <c r="L1" s="19" t="s">
        <v>79</v>
      </c>
      <c r="O1" s="9"/>
      <c r="P1" s="20" t="s">
        <v>5</v>
      </c>
      <c r="Q1" s="20" t="s">
        <v>68</v>
      </c>
      <c r="T1" s="9"/>
      <c r="U1" s="23" t="s">
        <v>160</v>
      </c>
      <c r="W1" s="23" t="s">
        <v>159</v>
      </c>
      <c r="Y1" s="23" t="s">
        <v>76</v>
      </c>
      <c r="Z1" s="23" t="s">
        <v>383</v>
      </c>
      <c r="AA1" s="23" t="s">
        <v>77</v>
      </c>
      <c r="AB1" s="23" t="s">
        <v>384</v>
      </c>
      <c r="AC1" s="23" t="s">
        <v>31</v>
      </c>
      <c r="AD1" s="22"/>
      <c r="AE1" s="23" t="s">
        <v>43</v>
      </c>
      <c r="AF1" s="24"/>
      <c r="AG1" s="33" t="s">
        <v>171</v>
      </c>
      <c r="AI1" s="33" t="s">
        <v>173</v>
      </c>
      <c r="AK1" s="33" t="s">
        <v>177</v>
      </c>
      <c r="AM1" s="38"/>
      <c r="AN1" s="38"/>
      <c r="AP1" s="22" t="s">
        <v>213</v>
      </c>
    </row>
    <row r="2" spans="1:42" ht="13.5" customHeight="1" x14ac:dyDescent="0.15">
      <c r="A2" s="10" t="s">
        <v>80</v>
      </c>
      <c r="B2" s="11"/>
      <c r="C2" s="9" t="str">
        <f>IF(B2="","",A2)</f>
        <v/>
      </c>
      <c r="D2" s="9" t="str">
        <f>IF(C2="","",IF(D1&lt;&gt;"",CONCATENATE(D1,"、",C2),C2))</f>
        <v/>
      </c>
      <c r="F2" s="8" t="s">
        <v>67</v>
      </c>
      <c r="G2" s="13" t="s">
        <v>570</v>
      </c>
      <c r="H2" s="9" t="str">
        <f>IF(G2="","",F2)</f>
        <v>一般会計</v>
      </c>
      <c r="I2" s="9" t="str">
        <f>IF(H2="","",IF(I1&lt;&gt;"",CONCATENATE(I1,"、",H2),H2))</f>
        <v>一般会計</v>
      </c>
      <c r="K2" s="10" t="s">
        <v>97</v>
      </c>
      <c r="L2" s="11"/>
      <c r="M2" s="9" t="str">
        <f>IF(L2="","",K2)</f>
        <v/>
      </c>
      <c r="N2" s="9" t="str">
        <f>IF(M2="","",IF(N1&lt;&gt;"",CONCATENATE(N1,"、",M2),M2))</f>
        <v/>
      </c>
      <c r="O2" s="9"/>
      <c r="P2" s="8" t="s">
        <v>69</v>
      </c>
      <c r="Q2" s="13"/>
      <c r="R2" s="9" t="str">
        <f>IF(Q2="","",P2)</f>
        <v/>
      </c>
      <c r="S2" s="9" t="str">
        <f>IF(R2="","",IF(S1&lt;&gt;"",CONCATENATE(S1,"、",R2),R2))</f>
        <v/>
      </c>
      <c r="T2" s="9"/>
      <c r="U2" s="52">
        <v>21</v>
      </c>
      <c r="W2" s="26" t="s">
        <v>165</v>
      </c>
      <c r="Y2" s="26" t="s">
        <v>63</v>
      </c>
      <c r="Z2" s="26" t="s">
        <v>63</v>
      </c>
      <c r="AA2" s="45" t="s">
        <v>253</v>
      </c>
      <c r="AB2" s="45" t="s">
        <v>478</v>
      </c>
      <c r="AC2" s="46" t="s">
        <v>129</v>
      </c>
      <c r="AD2" s="22"/>
      <c r="AE2" s="28" t="s">
        <v>161</v>
      </c>
      <c r="AF2" s="24"/>
      <c r="AG2" s="34" t="s">
        <v>221</v>
      </c>
      <c r="AI2" s="33" t="s">
        <v>250</v>
      </c>
      <c r="AK2" s="33" t="s">
        <v>178</v>
      </c>
      <c r="AM2" s="38"/>
      <c r="AN2" s="38"/>
      <c r="AP2" s="34" t="s">
        <v>221</v>
      </c>
    </row>
    <row r="3" spans="1:42" ht="13.5" customHeight="1" x14ac:dyDescent="0.15">
      <c r="A3" s="10" t="s">
        <v>81</v>
      </c>
      <c r="B3" s="11"/>
      <c r="C3" s="9" t="str">
        <f t="shared" ref="C3:C11" si="0">IF(B3="","",A3)</f>
        <v/>
      </c>
      <c r="D3" s="9" t="str">
        <f>IF(C3="",D2,IF(D2&lt;&gt;"",CONCATENATE(D2,"、",C3),C3))</f>
        <v/>
      </c>
      <c r="F3" s="14" t="s">
        <v>106</v>
      </c>
      <c r="G3" s="13"/>
      <c r="H3" s="9" t="str">
        <f t="shared" ref="H3:H37" si="1">IF(G3="","",F3)</f>
        <v/>
      </c>
      <c r="I3" s="9" t="str">
        <f>IF(H3="",I2,IF(I2&lt;&gt;"",CONCATENATE(I2,"、",H3),H3))</f>
        <v>一般会計</v>
      </c>
      <c r="K3" s="10" t="s">
        <v>98</v>
      </c>
      <c r="L3" s="11"/>
      <c r="M3" s="9" t="str">
        <f t="shared" ref="M3:M11" si="2">IF(L3="","",K3)</f>
        <v/>
      </c>
      <c r="N3" s="9" t="str">
        <f>IF(M3="",N2,IF(N2&lt;&gt;"",CONCATENATE(N2,"、",M3),M3))</f>
        <v/>
      </c>
      <c r="O3" s="9"/>
      <c r="P3" s="8" t="s">
        <v>70</v>
      </c>
      <c r="Q3" s="13" t="s">
        <v>570</v>
      </c>
      <c r="R3" s="9" t="str">
        <f t="shared" ref="R3:R8" si="3">IF(Q3="","",P3)</f>
        <v>委託・請負</v>
      </c>
      <c r="S3" s="9" t="str">
        <f t="shared" ref="S3:S8" si="4">IF(R3="",S2,IF(S2&lt;&gt;"",CONCATENATE(S2,"、",R3),R3))</f>
        <v>委託・請負</v>
      </c>
      <c r="T3" s="9"/>
      <c r="U3" s="26" t="s">
        <v>509</v>
      </c>
      <c r="W3" s="26" t="s">
        <v>140</v>
      </c>
      <c r="Y3" s="26" t="s">
        <v>64</v>
      </c>
      <c r="Z3" s="26" t="s">
        <v>385</v>
      </c>
      <c r="AA3" s="45" t="s">
        <v>351</v>
      </c>
      <c r="AB3" s="45" t="s">
        <v>479</v>
      </c>
      <c r="AC3" s="46" t="s">
        <v>130</v>
      </c>
      <c r="AD3" s="22"/>
      <c r="AE3" s="28" t="s">
        <v>162</v>
      </c>
      <c r="AF3" s="24"/>
      <c r="AG3" s="34" t="s">
        <v>222</v>
      </c>
      <c r="AI3" s="33" t="s">
        <v>172</v>
      </c>
      <c r="AK3" s="33" t="str">
        <f>CHAR(CODE(AK2)+1)</f>
        <v>B</v>
      </c>
      <c r="AM3" s="38"/>
      <c r="AN3" s="38"/>
      <c r="AP3" s="34" t="s">
        <v>222</v>
      </c>
    </row>
    <row r="4" spans="1:42" ht="13.5" customHeight="1" x14ac:dyDescent="0.15">
      <c r="A4" s="10" t="s">
        <v>82</v>
      </c>
      <c r="B4" s="11" t="s">
        <v>570</v>
      </c>
      <c r="C4" s="9" t="str">
        <f t="shared" si="0"/>
        <v>沖縄振興</v>
      </c>
      <c r="D4" s="9" t="str">
        <f>IF(C4="",D3,IF(D3&lt;&gt;"",CONCATENATE(D3,"、",C4),C4))</f>
        <v>沖縄振興</v>
      </c>
      <c r="F4" s="14" t="s">
        <v>107</v>
      </c>
      <c r="G4" s="13"/>
      <c r="H4" s="9" t="str">
        <f t="shared" si="1"/>
        <v/>
      </c>
      <c r="I4" s="9" t="str">
        <f t="shared" ref="I4:I37" si="5">IF(H4="",I3,IF(I3&lt;&gt;"",CONCATENATE(I3,"、",H4),H4))</f>
        <v>一般会計</v>
      </c>
      <c r="K4" s="10" t="s">
        <v>99</v>
      </c>
      <c r="L4" s="11"/>
      <c r="M4" s="9" t="str">
        <f t="shared" si="2"/>
        <v/>
      </c>
      <c r="N4" s="9" t="str">
        <f t="shared" ref="N4:N11" si="6">IF(M4="",N3,IF(N3&lt;&gt;"",CONCATENATE(N3,"、",M4),M4))</f>
        <v/>
      </c>
      <c r="O4" s="9"/>
      <c r="P4" s="8" t="s">
        <v>71</v>
      </c>
      <c r="Q4" s="13"/>
      <c r="R4" s="9" t="str">
        <f t="shared" si="3"/>
        <v/>
      </c>
      <c r="S4" s="9" t="str">
        <f t="shared" si="4"/>
        <v>委託・請負</v>
      </c>
      <c r="T4" s="9"/>
      <c r="U4" s="26" t="s">
        <v>563</v>
      </c>
      <c r="W4" s="26" t="s">
        <v>141</v>
      </c>
      <c r="Y4" s="26" t="s">
        <v>258</v>
      </c>
      <c r="Z4" s="26" t="s">
        <v>386</v>
      </c>
      <c r="AA4" s="45" t="s">
        <v>352</v>
      </c>
      <c r="AB4" s="45" t="s">
        <v>480</v>
      </c>
      <c r="AC4" s="45" t="s">
        <v>131</v>
      </c>
      <c r="AD4" s="22"/>
      <c r="AE4" s="28" t="s">
        <v>163</v>
      </c>
      <c r="AF4" s="24"/>
      <c r="AG4" s="34" t="s">
        <v>223</v>
      </c>
      <c r="AI4" s="33" t="s">
        <v>174</v>
      </c>
      <c r="AK4" s="33" t="str">
        <f t="shared" ref="AK4:AK49" si="7">CHAR(CODE(AK3)+1)</f>
        <v>C</v>
      </c>
      <c r="AM4" s="38"/>
      <c r="AN4" s="38"/>
      <c r="AP4" s="34" t="s">
        <v>223</v>
      </c>
    </row>
    <row r="5" spans="1:42" ht="13.5" customHeight="1" x14ac:dyDescent="0.15">
      <c r="A5" s="10" t="s">
        <v>83</v>
      </c>
      <c r="B5" s="11"/>
      <c r="C5" s="9" t="str">
        <f t="shared" si="0"/>
        <v/>
      </c>
      <c r="D5" s="9" t="str">
        <f>IF(C5="",D4,IF(D4&lt;&gt;"",CONCATENATE(D4,"、",C5),C5))</f>
        <v>沖縄振興</v>
      </c>
      <c r="F5" s="14" t="s">
        <v>108</v>
      </c>
      <c r="G5" s="13"/>
      <c r="H5" s="9" t="str">
        <f t="shared" si="1"/>
        <v/>
      </c>
      <c r="I5" s="9" t="str">
        <f t="shared" si="5"/>
        <v>一般会計</v>
      </c>
      <c r="K5" s="10" t="s">
        <v>100</v>
      </c>
      <c r="L5" s="11"/>
      <c r="M5" s="9" t="str">
        <f t="shared" si="2"/>
        <v/>
      </c>
      <c r="N5" s="9" t="str">
        <f t="shared" si="6"/>
        <v/>
      </c>
      <c r="O5" s="9"/>
      <c r="P5" s="8" t="s">
        <v>72</v>
      </c>
      <c r="Q5" s="13"/>
      <c r="R5" s="9" t="str">
        <f t="shared" si="3"/>
        <v/>
      </c>
      <c r="S5" s="9" t="str">
        <f t="shared" si="4"/>
        <v>委託・請負</v>
      </c>
      <c r="T5" s="9"/>
      <c r="W5" s="26" t="s">
        <v>533</v>
      </c>
      <c r="Y5" s="26" t="s">
        <v>259</v>
      </c>
      <c r="Z5" s="26" t="s">
        <v>387</v>
      </c>
      <c r="AA5" s="45" t="s">
        <v>353</v>
      </c>
      <c r="AB5" s="45" t="s">
        <v>481</v>
      </c>
      <c r="AC5" s="45" t="s">
        <v>164</v>
      </c>
      <c r="AD5" s="25"/>
      <c r="AE5" s="28" t="s">
        <v>232</v>
      </c>
      <c r="AF5" s="24"/>
      <c r="AG5" s="34" t="s">
        <v>224</v>
      </c>
      <c r="AI5" s="33" t="s">
        <v>256</v>
      </c>
      <c r="AK5" s="33" t="str">
        <f t="shared" si="7"/>
        <v>D</v>
      </c>
      <c r="AP5" s="34" t="s">
        <v>224</v>
      </c>
    </row>
    <row r="6" spans="1:42" ht="13.5" customHeight="1" x14ac:dyDescent="0.15">
      <c r="A6" s="10" t="s">
        <v>84</v>
      </c>
      <c r="B6" s="11"/>
      <c r="C6" s="9" t="str">
        <f t="shared" si="0"/>
        <v/>
      </c>
      <c r="D6" s="9" t="str">
        <f t="shared" ref="D6:D21" si="8">IF(C6="",D5,IF(D5&lt;&gt;"",CONCATENATE(D5,"、",C6),C6))</f>
        <v>沖縄振興</v>
      </c>
      <c r="F6" s="14" t="s">
        <v>109</v>
      </c>
      <c r="G6" s="13"/>
      <c r="H6" s="9" t="str">
        <f t="shared" si="1"/>
        <v/>
      </c>
      <c r="I6" s="9" t="str">
        <f t="shared" si="5"/>
        <v>一般会計</v>
      </c>
      <c r="K6" s="10" t="s">
        <v>101</v>
      </c>
      <c r="L6" s="11"/>
      <c r="M6" s="9" t="str">
        <f t="shared" si="2"/>
        <v/>
      </c>
      <c r="N6" s="9" t="str">
        <f t="shared" si="6"/>
        <v/>
      </c>
      <c r="O6" s="9"/>
      <c r="P6" s="8" t="s">
        <v>73</v>
      </c>
      <c r="Q6" s="13"/>
      <c r="R6" s="9" t="str">
        <f t="shared" si="3"/>
        <v/>
      </c>
      <c r="S6" s="9" t="str">
        <f t="shared" si="4"/>
        <v>委託・請負</v>
      </c>
      <c r="T6" s="9"/>
      <c r="U6" s="26" t="s">
        <v>234</v>
      </c>
      <c r="W6" s="26" t="s">
        <v>535</v>
      </c>
      <c r="Y6" s="26" t="s">
        <v>260</v>
      </c>
      <c r="Z6" s="26" t="s">
        <v>388</v>
      </c>
      <c r="AA6" s="45" t="s">
        <v>354</v>
      </c>
      <c r="AB6" s="45" t="s">
        <v>482</v>
      </c>
      <c r="AC6" s="45" t="s">
        <v>132</v>
      </c>
      <c r="AD6" s="25"/>
      <c r="AE6" s="28" t="s">
        <v>230</v>
      </c>
      <c r="AF6" s="24"/>
      <c r="AG6" s="34" t="s">
        <v>225</v>
      </c>
      <c r="AI6" s="33" t="s">
        <v>257</v>
      </c>
      <c r="AK6" s="33" t="str">
        <f>CHAR(CODE(AK5)+1)</f>
        <v>E</v>
      </c>
      <c r="AP6" s="34" t="s">
        <v>225</v>
      </c>
    </row>
    <row r="7" spans="1:42" ht="13.5" customHeight="1" x14ac:dyDescent="0.15">
      <c r="A7" s="10" t="s">
        <v>85</v>
      </c>
      <c r="B7" s="11"/>
      <c r="C7" s="9" t="str">
        <f t="shared" si="0"/>
        <v/>
      </c>
      <c r="D7" s="9" t="str">
        <f t="shared" si="8"/>
        <v>沖縄振興</v>
      </c>
      <c r="F7" s="14" t="s">
        <v>185</v>
      </c>
      <c r="G7" s="13"/>
      <c r="H7" s="9" t="str">
        <f t="shared" si="1"/>
        <v/>
      </c>
      <c r="I7" s="9" t="str">
        <f t="shared" si="5"/>
        <v>一般会計</v>
      </c>
      <c r="K7" s="10" t="s">
        <v>102</v>
      </c>
      <c r="L7" s="11"/>
      <c r="M7" s="9" t="str">
        <f t="shared" si="2"/>
        <v/>
      </c>
      <c r="N7" s="9" t="str">
        <f t="shared" si="6"/>
        <v/>
      </c>
      <c r="O7" s="9"/>
      <c r="P7" s="8" t="s">
        <v>74</v>
      </c>
      <c r="Q7" s="13"/>
      <c r="R7" s="9" t="str">
        <f t="shared" si="3"/>
        <v/>
      </c>
      <c r="S7" s="9" t="str">
        <f t="shared" si="4"/>
        <v>委託・請負</v>
      </c>
      <c r="T7" s="9"/>
      <c r="U7" s="26"/>
      <c r="W7" s="26" t="s">
        <v>142</v>
      </c>
      <c r="Y7" s="26" t="s">
        <v>261</v>
      </c>
      <c r="Z7" s="26" t="s">
        <v>389</v>
      </c>
      <c r="AA7" s="45" t="s">
        <v>355</v>
      </c>
      <c r="AB7" s="45" t="s">
        <v>483</v>
      </c>
      <c r="AC7" s="25"/>
      <c r="AD7" s="25"/>
      <c r="AE7" s="26" t="s">
        <v>132</v>
      </c>
      <c r="AF7" s="24"/>
      <c r="AG7" s="34" t="s">
        <v>226</v>
      </c>
      <c r="AH7" s="41"/>
      <c r="AI7" s="34" t="s">
        <v>246</v>
      </c>
      <c r="AK7" s="33" t="str">
        <f>CHAR(CODE(AK6)+1)</f>
        <v>F</v>
      </c>
      <c r="AP7" s="34" t="s">
        <v>226</v>
      </c>
    </row>
    <row r="8" spans="1:42" ht="13.5" customHeight="1" x14ac:dyDescent="0.15">
      <c r="A8" s="10" t="s">
        <v>86</v>
      </c>
      <c r="B8" s="11"/>
      <c r="C8" s="9" t="str">
        <f t="shared" si="0"/>
        <v/>
      </c>
      <c r="D8" s="9" t="str">
        <f t="shared" si="8"/>
        <v>沖縄振興</v>
      </c>
      <c r="F8" s="14" t="s">
        <v>110</v>
      </c>
      <c r="G8" s="13"/>
      <c r="H8" s="9" t="str">
        <f t="shared" si="1"/>
        <v/>
      </c>
      <c r="I8" s="9" t="str">
        <f t="shared" si="5"/>
        <v>一般会計</v>
      </c>
      <c r="K8" s="10" t="s">
        <v>103</v>
      </c>
      <c r="L8" s="11"/>
      <c r="M8" s="9" t="str">
        <f t="shared" si="2"/>
        <v/>
      </c>
      <c r="N8" s="9" t="str">
        <f t="shared" si="6"/>
        <v/>
      </c>
      <c r="O8" s="9"/>
      <c r="P8" s="8" t="s">
        <v>75</v>
      </c>
      <c r="Q8" s="13"/>
      <c r="R8" s="9" t="str">
        <f t="shared" si="3"/>
        <v/>
      </c>
      <c r="S8" s="9" t="str">
        <f t="shared" si="4"/>
        <v>委託・請負</v>
      </c>
      <c r="T8" s="9"/>
      <c r="U8" s="26" t="s">
        <v>254</v>
      </c>
      <c r="W8" s="26" t="s">
        <v>143</v>
      </c>
      <c r="Y8" s="26" t="s">
        <v>262</v>
      </c>
      <c r="Z8" s="26" t="s">
        <v>390</v>
      </c>
      <c r="AA8" s="45" t="s">
        <v>356</v>
      </c>
      <c r="AB8" s="45" t="s">
        <v>484</v>
      </c>
      <c r="AC8" s="25"/>
      <c r="AD8" s="25"/>
      <c r="AE8" s="25"/>
      <c r="AF8" s="24"/>
      <c r="AG8" s="34" t="s">
        <v>227</v>
      </c>
      <c r="AI8" s="33" t="s">
        <v>247</v>
      </c>
      <c r="AK8" s="33" t="str">
        <f t="shared" si="7"/>
        <v>G</v>
      </c>
      <c r="AP8" s="34" t="s">
        <v>227</v>
      </c>
    </row>
    <row r="9" spans="1:42" ht="13.5" customHeight="1" x14ac:dyDescent="0.15">
      <c r="A9" s="10" t="s">
        <v>87</v>
      </c>
      <c r="B9" s="11"/>
      <c r="C9" s="9" t="str">
        <f t="shared" si="0"/>
        <v/>
      </c>
      <c r="D9" s="9" t="str">
        <f t="shared" si="8"/>
        <v>沖縄振興</v>
      </c>
      <c r="F9" s="14" t="s">
        <v>186</v>
      </c>
      <c r="G9" s="13"/>
      <c r="H9" s="9" t="str">
        <f t="shared" si="1"/>
        <v/>
      </c>
      <c r="I9" s="9" t="str">
        <f t="shared" si="5"/>
        <v>一般会計</v>
      </c>
      <c r="K9" s="10" t="s">
        <v>104</v>
      </c>
      <c r="L9" s="11"/>
      <c r="M9" s="9" t="str">
        <f t="shared" si="2"/>
        <v/>
      </c>
      <c r="N9" s="9" t="str">
        <f t="shared" si="6"/>
        <v/>
      </c>
      <c r="O9" s="9"/>
      <c r="P9" s="9"/>
      <c r="Q9" s="15"/>
      <c r="T9" s="9"/>
      <c r="U9" s="26" t="s">
        <v>255</v>
      </c>
      <c r="W9" s="26" t="s">
        <v>144</v>
      </c>
      <c r="Y9" s="26" t="s">
        <v>263</v>
      </c>
      <c r="Z9" s="26" t="s">
        <v>391</v>
      </c>
      <c r="AA9" s="45" t="s">
        <v>357</v>
      </c>
      <c r="AB9" s="45" t="s">
        <v>485</v>
      </c>
      <c r="AC9" s="25"/>
      <c r="AD9" s="25"/>
      <c r="AE9" s="25"/>
      <c r="AF9" s="24"/>
      <c r="AG9" s="34" t="s">
        <v>228</v>
      </c>
      <c r="AI9" s="37"/>
      <c r="AK9" s="33" t="str">
        <f t="shared" si="7"/>
        <v>H</v>
      </c>
      <c r="AP9" s="34" t="s">
        <v>228</v>
      </c>
    </row>
    <row r="10" spans="1:42" ht="13.5" customHeight="1" x14ac:dyDescent="0.15">
      <c r="A10" s="10" t="s">
        <v>203</v>
      </c>
      <c r="B10" s="11"/>
      <c r="C10" s="9" t="str">
        <f t="shared" si="0"/>
        <v/>
      </c>
      <c r="D10" s="9" t="str">
        <f t="shared" si="8"/>
        <v>沖縄振興</v>
      </c>
      <c r="F10" s="14" t="s">
        <v>111</v>
      </c>
      <c r="G10" s="13"/>
      <c r="H10" s="9" t="str">
        <f t="shared" si="1"/>
        <v/>
      </c>
      <c r="I10" s="9" t="str">
        <f t="shared" si="5"/>
        <v>一般会計</v>
      </c>
      <c r="K10" s="10" t="s">
        <v>204</v>
      </c>
      <c r="L10" s="11"/>
      <c r="M10" s="9" t="str">
        <f t="shared" si="2"/>
        <v/>
      </c>
      <c r="N10" s="9" t="str">
        <f t="shared" si="6"/>
        <v/>
      </c>
      <c r="O10" s="9"/>
      <c r="P10" s="9" t="str">
        <f>S8</f>
        <v>委託・請負</v>
      </c>
      <c r="Q10" s="15"/>
      <c r="T10" s="9"/>
      <c r="W10" s="26" t="s">
        <v>145</v>
      </c>
      <c r="Y10" s="26" t="s">
        <v>264</v>
      </c>
      <c r="Z10" s="26" t="s">
        <v>392</v>
      </c>
      <c r="AA10" s="45" t="s">
        <v>358</v>
      </c>
      <c r="AB10" s="45" t="s">
        <v>486</v>
      </c>
      <c r="AC10" s="25"/>
      <c r="AD10" s="25"/>
      <c r="AE10" s="25"/>
      <c r="AF10" s="24"/>
      <c r="AG10" s="34" t="s">
        <v>216</v>
      </c>
      <c r="AK10" s="33" t="str">
        <f t="shared" si="7"/>
        <v>I</v>
      </c>
      <c r="AP10" s="33" t="s">
        <v>214</v>
      </c>
    </row>
    <row r="11" spans="1:42" ht="13.5" customHeight="1" x14ac:dyDescent="0.15">
      <c r="A11" s="10" t="s">
        <v>88</v>
      </c>
      <c r="B11" s="11"/>
      <c r="C11" s="9" t="str">
        <f t="shared" si="0"/>
        <v/>
      </c>
      <c r="D11" s="9" t="str">
        <f t="shared" si="8"/>
        <v>沖縄振興</v>
      </c>
      <c r="F11" s="14" t="s">
        <v>112</v>
      </c>
      <c r="G11" s="13"/>
      <c r="H11" s="9" t="str">
        <f t="shared" si="1"/>
        <v/>
      </c>
      <c r="I11" s="9" t="str">
        <f t="shared" si="5"/>
        <v>一般会計</v>
      </c>
      <c r="K11" s="10" t="s">
        <v>105</v>
      </c>
      <c r="L11" s="11" t="s">
        <v>570</v>
      </c>
      <c r="M11" s="9" t="str">
        <f t="shared" si="2"/>
        <v>その他の事項経費</v>
      </c>
      <c r="N11" s="9" t="str">
        <f t="shared" si="6"/>
        <v>その他の事項経費</v>
      </c>
      <c r="O11" s="9"/>
      <c r="P11" s="9"/>
      <c r="Q11" s="15"/>
      <c r="T11" s="9"/>
      <c r="W11" s="26" t="s">
        <v>560</v>
      </c>
      <c r="Y11" s="26" t="s">
        <v>265</v>
      </c>
      <c r="Z11" s="26" t="s">
        <v>393</v>
      </c>
      <c r="AA11" s="45" t="s">
        <v>359</v>
      </c>
      <c r="AB11" s="45" t="s">
        <v>487</v>
      </c>
      <c r="AC11" s="25"/>
      <c r="AD11" s="25"/>
      <c r="AE11" s="25"/>
      <c r="AF11" s="24"/>
      <c r="AG11" s="33" t="s">
        <v>219</v>
      </c>
      <c r="AK11" s="33" t="str">
        <f t="shared" si="7"/>
        <v>J</v>
      </c>
    </row>
    <row r="12" spans="1:42" ht="13.5" customHeight="1" x14ac:dyDescent="0.15">
      <c r="A12" s="10" t="s">
        <v>89</v>
      </c>
      <c r="B12" s="11"/>
      <c r="C12" s="9" t="str">
        <f t="shared" ref="C12:C23" si="9">IF(B12="","",A12)</f>
        <v/>
      </c>
      <c r="D12" s="9" t="str">
        <f t="shared" si="8"/>
        <v>沖縄振興</v>
      </c>
      <c r="F12" s="14" t="s">
        <v>113</v>
      </c>
      <c r="G12" s="13"/>
      <c r="H12" s="9" t="str">
        <f t="shared" si="1"/>
        <v/>
      </c>
      <c r="I12" s="9" t="str">
        <f t="shared" si="5"/>
        <v>一般会計</v>
      </c>
      <c r="K12" s="9"/>
      <c r="L12" s="9"/>
      <c r="O12" s="9"/>
      <c r="P12" s="9"/>
      <c r="Q12" s="15"/>
      <c r="T12" s="9"/>
      <c r="U12" s="23" t="s">
        <v>510</v>
      </c>
      <c r="W12" s="26" t="s">
        <v>146</v>
      </c>
      <c r="Y12" s="26" t="s">
        <v>266</v>
      </c>
      <c r="Z12" s="26" t="s">
        <v>394</v>
      </c>
      <c r="AA12" s="45" t="s">
        <v>360</v>
      </c>
      <c r="AB12" s="45" t="s">
        <v>488</v>
      </c>
      <c r="AC12" s="25"/>
      <c r="AD12" s="25"/>
      <c r="AE12" s="25"/>
      <c r="AF12" s="24"/>
      <c r="AG12" s="33" t="s">
        <v>217</v>
      </c>
      <c r="AK12" s="33" t="str">
        <f t="shared" si="7"/>
        <v>K</v>
      </c>
    </row>
    <row r="13" spans="1:42" ht="13.5" customHeight="1" x14ac:dyDescent="0.15">
      <c r="A13" s="10" t="s">
        <v>90</v>
      </c>
      <c r="B13" s="11"/>
      <c r="C13" s="9" t="str">
        <f t="shared" si="9"/>
        <v/>
      </c>
      <c r="D13" s="9" t="str">
        <f t="shared" si="8"/>
        <v>沖縄振興</v>
      </c>
      <c r="F13" s="14" t="s">
        <v>114</v>
      </c>
      <c r="G13" s="13"/>
      <c r="H13" s="9" t="str">
        <f t="shared" si="1"/>
        <v/>
      </c>
      <c r="I13" s="9" t="str">
        <f t="shared" si="5"/>
        <v>一般会計</v>
      </c>
      <c r="K13" s="9" t="str">
        <f>N11</f>
        <v>その他の事項経費</v>
      </c>
      <c r="L13" s="9"/>
      <c r="O13" s="9"/>
      <c r="P13" s="9"/>
      <c r="Q13" s="15"/>
      <c r="T13" s="9"/>
      <c r="U13" s="26" t="s">
        <v>165</v>
      </c>
      <c r="W13" s="26" t="s">
        <v>147</v>
      </c>
      <c r="Y13" s="26" t="s">
        <v>267</v>
      </c>
      <c r="Z13" s="26" t="s">
        <v>395</v>
      </c>
      <c r="AA13" s="45" t="s">
        <v>361</v>
      </c>
      <c r="AB13" s="45" t="s">
        <v>489</v>
      </c>
      <c r="AC13" s="25"/>
      <c r="AD13" s="25"/>
      <c r="AE13" s="25"/>
      <c r="AF13" s="24"/>
      <c r="AG13" s="33" t="s">
        <v>218</v>
      </c>
      <c r="AK13" s="33" t="str">
        <f t="shared" si="7"/>
        <v>L</v>
      </c>
    </row>
    <row r="14" spans="1:42" ht="13.5" customHeight="1" x14ac:dyDescent="0.15">
      <c r="A14" s="10" t="s">
        <v>91</v>
      </c>
      <c r="B14" s="11"/>
      <c r="C14" s="9" t="str">
        <f t="shared" si="9"/>
        <v/>
      </c>
      <c r="D14" s="9" t="str">
        <f t="shared" si="8"/>
        <v>沖縄振興</v>
      </c>
      <c r="F14" s="14" t="s">
        <v>115</v>
      </c>
      <c r="G14" s="13"/>
      <c r="H14" s="9" t="str">
        <f t="shared" si="1"/>
        <v/>
      </c>
      <c r="I14" s="9" t="str">
        <f t="shared" si="5"/>
        <v>一般会計</v>
      </c>
      <c r="K14" s="9"/>
      <c r="L14" s="9"/>
      <c r="O14" s="9"/>
      <c r="P14" s="9"/>
      <c r="Q14" s="15"/>
      <c r="T14" s="9"/>
      <c r="U14" s="26" t="s">
        <v>511</v>
      </c>
      <c r="W14" s="26" t="s">
        <v>148</v>
      </c>
      <c r="Y14" s="26" t="s">
        <v>268</v>
      </c>
      <c r="Z14" s="26" t="s">
        <v>396</v>
      </c>
      <c r="AA14" s="45" t="s">
        <v>362</v>
      </c>
      <c r="AB14" s="45" t="s">
        <v>490</v>
      </c>
      <c r="AC14" s="25"/>
      <c r="AD14" s="25"/>
      <c r="AE14" s="25"/>
      <c r="AF14" s="24"/>
      <c r="AG14" s="37"/>
      <c r="AK14" s="33" t="str">
        <f t="shared" si="7"/>
        <v>M</v>
      </c>
    </row>
    <row r="15" spans="1:42" ht="13.5" customHeight="1" x14ac:dyDescent="0.15">
      <c r="A15" s="10" t="s">
        <v>92</v>
      </c>
      <c r="B15" s="11"/>
      <c r="C15" s="9" t="str">
        <f t="shared" si="9"/>
        <v/>
      </c>
      <c r="D15" s="9" t="str">
        <f t="shared" si="8"/>
        <v>沖縄振興</v>
      </c>
      <c r="F15" s="14" t="s">
        <v>116</v>
      </c>
      <c r="G15" s="13"/>
      <c r="H15" s="9" t="str">
        <f t="shared" si="1"/>
        <v/>
      </c>
      <c r="I15" s="9" t="str">
        <f t="shared" si="5"/>
        <v>一般会計</v>
      </c>
      <c r="K15" s="9"/>
      <c r="L15" s="9"/>
      <c r="O15" s="9"/>
      <c r="P15" s="9"/>
      <c r="Q15" s="15"/>
      <c r="T15" s="9"/>
      <c r="U15" s="26" t="s">
        <v>512</v>
      </c>
      <c r="W15" s="26" t="s">
        <v>149</v>
      </c>
      <c r="Y15" s="26" t="s">
        <v>269</v>
      </c>
      <c r="Z15" s="26" t="s">
        <v>397</v>
      </c>
      <c r="AA15" s="45" t="s">
        <v>363</v>
      </c>
      <c r="AB15" s="45" t="s">
        <v>491</v>
      </c>
      <c r="AC15" s="25"/>
      <c r="AD15" s="25"/>
      <c r="AE15" s="25"/>
      <c r="AF15" s="24"/>
      <c r="AG15" s="38"/>
      <c r="AK15" s="33" t="str">
        <f t="shared" si="7"/>
        <v>N</v>
      </c>
    </row>
    <row r="16" spans="1:42" ht="13.5" customHeight="1" x14ac:dyDescent="0.15">
      <c r="A16" s="10" t="s">
        <v>93</v>
      </c>
      <c r="B16" s="11"/>
      <c r="C16" s="9" t="str">
        <f t="shared" si="9"/>
        <v/>
      </c>
      <c r="D16" s="9" t="str">
        <f t="shared" si="8"/>
        <v>沖縄振興</v>
      </c>
      <c r="F16" s="14" t="s">
        <v>117</v>
      </c>
      <c r="G16" s="13"/>
      <c r="H16" s="9" t="str">
        <f t="shared" si="1"/>
        <v/>
      </c>
      <c r="I16" s="9" t="str">
        <f t="shared" si="5"/>
        <v>一般会計</v>
      </c>
      <c r="K16" s="9"/>
      <c r="L16" s="9"/>
      <c r="O16" s="9"/>
      <c r="P16" s="9"/>
      <c r="Q16" s="15"/>
      <c r="T16" s="9"/>
      <c r="U16" s="26" t="s">
        <v>513</v>
      </c>
      <c r="W16" s="26" t="s">
        <v>150</v>
      </c>
      <c r="Y16" s="26" t="s">
        <v>270</v>
      </c>
      <c r="Z16" s="26" t="s">
        <v>398</v>
      </c>
      <c r="AA16" s="45" t="s">
        <v>364</v>
      </c>
      <c r="AB16" s="45" t="s">
        <v>492</v>
      </c>
      <c r="AC16" s="25"/>
      <c r="AD16" s="25"/>
      <c r="AE16" s="25"/>
      <c r="AF16" s="24"/>
      <c r="AG16" s="38"/>
      <c r="AK16" s="33" t="str">
        <f t="shared" si="7"/>
        <v>O</v>
      </c>
    </row>
    <row r="17" spans="1:37" ht="13.5" customHeight="1" x14ac:dyDescent="0.15">
      <c r="A17" s="10" t="s">
        <v>94</v>
      </c>
      <c r="B17" s="11"/>
      <c r="C17" s="9" t="str">
        <f t="shared" si="9"/>
        <v/>
      </c>
      <c r="D17" s="9" t="str">
        <f t="shared" si="8"/>
        <v>沖縄振興</v>
      </c>
      <c r="F17" s="14" t="s">
        <v>118</v>
      </c>
      <c r="G17" s="13"/>
      <c r="H17" s="9" t="str">
        <f t="shared" si="1"/>
        <v/>
      </c>
      <c r="I17" s="9" t="str">
        <f t="shared" si="5"/>
        <v>一般会計</v>
      </c>
      <c r="K17" s="9"/>
      <c r="L17" s="9"/>
      <c r="O17" s="9"/>
      <c r="P17" s="9"/>
      <c r="Q17" s="15"/>
      <c r="T17" s="9"/>
      <c r="U17" s="26" t="s">
        <v>531</v>
      </c>
      <c r="W17" s="26" t="s">
        <v>151</v>
      </c>
      <c r="Y17" s="26" t="s">
        <v>271</v>
      </c>
      <c r="Z17" s="26" t="s">
        <v>399</v>
      </c>
      <c r="AA17" s="45" t="s">
        <v>365</v>
      </c>
      <c r="AB17" s="45" t="s">
        <v>493</v>
      </c>
      <c r="AC17" s="25"/>
      <c r="AD17" s="25"/>
      <c r="AE17" s="25"/>
      <c r="AF17" s="24"/>
      <c r="AG17" s="38"/>
      <c r="AK17" s="33" t="str">
        <f t="shared" si="7"/>
        <v>P</v>
      </c>
    </row>
    <row r="18" spans="1:37" ht="13.5" customHeight="1" x14ac:dyDescent="0.15">
      <c r="A18" s="10" t="s">
        <v>95</v>
      </c>
      <c r="B18" s="11"/>
      <c r="C18" s="9" t="str">
        <f t="shared" si="9"/>
        <v/>
      </c>
      <c r="D18" s="9" t="str">
        <f t="shared" si="8"/>
        <v>沖縄振興</v>
      </c>
      <c r="F18" s="14" t="s">
        <v>119</v>
      </c>
      <c r="G18" s="13"/>
      <c r="H18" s="9" t="str">
        <f t="shared" si="1"/>
        <v/>
      </c>
      <c r="I18" s="9" t="str">
        <f t="shared" si="5"/>
        <v>一般会計</v>
      </c>
      <c r="K18" s="9"/>
      <c r="L18" s="9"/>
      <c r="O18" s="9"/>
      <c r="P18" s="9"/>
      <c r="Q18" s="15"/>
      <c r="T18" s="9"/>
      <c r="U18" s="26" t="s">
        <v>514</v>
      </c>
      <c r="W18" s="26" t="s">
        <v>152</v>
      </c>
      <c r="Y18" s="26" t="s">
        <v>272</v>
      </c>
      <c r="Z18" s="26" t="s">
        <v>400</v>
      </c>
      <c r="AA18" s="45" t="s">
        <v>366</v>
      </c>
      <c r="AB18" s="45" t="s">
        <v>494</v>
      </c>
      <c r="AC18" s="25"/>
      <c r="AD18" s="25"/>
      <c r="AE18" s="25"/>
      <c r="AF18" s="24"/>
      <c r="AK18" s="33" t="str">
        <f t="shared" si="7"/>
        <v>Q</v>
      </c>
    </row>
    <row r="19" spans="1:37" ht="13.5" customHeight="1" x14ac:dyDescent="0.15">
      <c r="A19" s="10" t="s">
        <v>196</v>
      </c>
      <c r="B19" s="11"/>
      <c r="C19" s="9" t="str">
        <f t="shared" si="9"/>
        <v/>
      </c>
      <c r="D19" s="9" t="str">
        <f t="shared" si="8"/>
        <v>沖縄振興</v>
      </c>
      <c r="F19" s="14" t="s">
        <v>120</v>
      </c>
      <c r="G19" s="13"/>
      <c r="H19" s="9" t="str">
        <f t="shared" si="1"/>
        <v/>
      </c>
      <c r="I19" s="9" t="str">
        <f t="shared" si="5"/>
        <v>一般会計</v>
      </c>
      <c r="K19" s="9"/>
      <c r="L19" s="9"/>
      <c r="O19" s="9"/>
      <c r="P19" s="9"/>
      <c r="Q19" s="15"/>
      <c r="T19" s="9"/>
      <c r="U19" s="26" t="s">
        <v>515</v>
      </c>
      <c r="W19" s="26" t="s">
        <v>153</v>
      </c>
      <c r="Y19" s="26" t="s">
        <v>273</v>
      </c>
      <c r="Z19" s="26" t="s">
        <v>401</v>
      </c>
      <c r="AA19" s="45" t="s">
        <v>367</v>
      </c>
      <c r="AB19" s="45" t="s">
        <v>495</v>
      </c>
      <c r="AC19" s="25"/>
      <c r="AD19" s="25"/>
      <c r="AE19" s="25"/>
      <c r="AF19" s="24"/>
      <c r="AK19" s="33" t="str">
        <f t="shared" si="7"/>
        <v>R</v>
      </c>
    </row>
    <row r="20" spans="1:37" ht="13.5" customHeight="1" x14ac:dyDescent="0.15">
      <c r="A20" s="10" t="s">
        <v>197</v>
      </c>
      <c r="B20" s="11" t="s">
        <v>570</v>
      </c>
      <c r="C20" s="9" t="str">
        <f t="shared" si="9"/>
        <v>地方創生</v>
      </c>
      <c r="D20" s="9" t="str">
        <f t="shared" si="8"/>
        <v>沖縄振興、地方創生</v>
      </c>
      <c r="F20" s="14" t="s">
        <v>195</v>
      </c>
      <c r="G20" s="13"/>
      <c r="H20" s="9" t="str">
        <f t="shared" si="1"/>
        <v/>
      </c>
      <c r="I20" s="9" t="str">
        <f t="shared" si="5"/>
        <v>一般会計</v>
      </c>
      <c r="K20" s="9"/>
      <c r="L20" s="9"/>
      <c r="O20" s="9"/>
      <c r="P20" s="9"/>
      <c r="Q20" s="15"/>
      <c r="T20" s="9"/>
      <c r="U20" s="26" t="s">
        <v>516</v>
      </c>
      <c r="W20" s="26" t="s">
        <v>154</v>
      </c>
      <c r="Y20" s="26" t="s">
        <v>274</v>
      </c>
      <c r="Z20" s="26" t="s">
        <v>402</v>
      </c>
      <c r="AA20" s="45" t="s">
        <v>368</v>
      </c>
      <c r="AB20" s="45" t="s">
        <v>496</v>
      </c>
      <c r="AC20" s="25"/>
      <c r="AD20" s="25"/>
      <c r="AE20" s="25"/>
      <c r="AF20" s="24"/>
      <c r="AK20" s="33" t="str">
        <f t="shared" si="7"/>
        <v>S</v>
      </c>
    </row>
    <row r="21" spans="1:37" ht="13.5" customHeight="1" x14ac:dyDescent="0.15">
      <c r="A21" s="10" t="s">
        <v>198</v>
      </c>
      <c r="B21" s="11"/>
      <c r="C21" s="9" t="str">
        <f t="shared" si="9"/>
        <v/>
      </c>
      <c r="D21" s="9" t="str">
        <f t="shared" si="8"/>
        <v>沖縄振興、地方創生</v>
      </c>
      <c r="F21" s="14" t="s">
        <v>121</v>
      </c>
      <c r="G21" s="13"/>
      <c r="H21" s="9" t="str">
        <f t="shared" si="1"/>
        <v/>
      </c>
      <c r="I21" s="9" t="str">
        <f t="shared" si="5"/>
        <v>一般会計</v>
      </c>
      <c r="K21" s="9"/>
      <c r="L21" s="9"/>
      <c r="O21" s="9"/>
      <c r="P21" s="9"/>
      <c r="Q21" s="15"/>
      <c r="T21" s="9"/>
      <c r="U21" s="26" t="s">
        <v>517</v>
      </c>
      <c r="W21" s="26" t="s">
        <v>155</v>
      </c>
      <c r="Y21" s="26" t="s">
        <v>275</v>
      </c>
      <c r="Z21" s="26" t="s">
        <v>403</v>
      </c>
      <c r="AA21" s="45" t="s">
        <v>369</v>
      </c>
      <c r="AB21" s="45" t="s">
        <v>497</v>
      </c>
      <c r="AC21" s="25"/>
      <c r="AD21" s="25"/>
      <c r="AE21" s="25"/>
      <c r="AF21" s="24"/>
      <c r="AK21" s="33" t="str">
        <f t="shared" si="7"/>
        <v>T</v>
      </c>
    </row>
    <row r="22" spans="1:37" ht="13.5" customHeight="1" x14ac:dyDescent="0.15">
      <c r="A22" s="10" t="s">
        <v>199</v>
      </c>
      <c r="B22" s="11"/>
      <c r="C22" s="9" t="str">
        <f t="shared" si="9"/>
        <v/>
      </c>
      <c r="D22" s="9" t="str">
        <f>IF(C22="",D21,IF(D21&lt;&gt;"",CONCATENATE(D21,"、",C22),C22))</f>
        <v>沖縄振興、地方創生</v>
      </c>
      <c r="F22" s="14" t="s">
        <v>122</v>
      </c>
      <c r="G22" s="13"/>
      <c r="H22" s="9" t="str">
        <f t="shared" si="1"/>
        <v/>
      </c>
      <c r="I22" s="9" t="str">
        <f t="shared" si="5"/>
        <v>一般会計</v>
      </c>
      <c r="K22" s="9"/>
      <c r="L22" s="9"/>
      <c r="O22" s="9"/>
      <c r="P22" s="9"/>
      <c r="Q22" s="15"/>
      <c r="T22" s="9"/>
      <c r="U22" s="26" t="s">
        <v>562</v>
      </c>
      <c r="W22" s="26" t="s">
        <v>156</v>
      </c>
      <c r="Y22" s="26" t="s">
        <v>276</v>
      </c>
      <c r="Z22" s="26" t="s">
        <v>404</v>
      </c>
      <c r="AA22" s="45" t="s">
        <v>370</v>
      </c>
      <c r="AB22" s="45" t="s">
        <v>498</v>
      </c>
      <c r="AC22" s="25"/>
      <c r="AD22" s="25"/>
      <c r="AE22" s="25"/>
      <c r="AF22" s="24"/>
      <c r="AK22" s="33" t="str">
        <f t="shared" si="7"/>
        <v>U</v>
      </c>
    </row>
    <row r="23" spans="1:37" ht="13.5" customHeight="1" x14ac:dyDescent="0.15">
      <c r="A23" s="44" t="s">
        <v>248</v>
      </c>
      <c r="B23" s="11"/>
      <c r="C23" s="9" t="str">
        <f t="shared" si="9"/>
        <v/>
      </c>
      <c r="D23" s="9" t="str">
        <f>IF(C23="",D22,IF(D22&lt;&gt;"",CONCATENATE(D22,"、",C23),C23))</f>
        <v>沖縄振興、地方創生</v>
      </c>
      <c r="F23" s="14" t="s">
        <v>123</v>
      </c>
      <c r="G23" s="13"/>
      <c r="H23" s="9" t="str">
        <f t="shared" si="1"/>
        <v/>
      </c>
      <c r="I23" s="9" t="str">
        <f t="shared" si="5"/>
        <v>一般会計</v>
      </c>
      <c r="K23" s="9"/>
      <c r="L23" s="9"/>
      <c r="O23" s="9"/>
      <c r="P23" s="9"/>
      <c r="Q23" s="15"/>
      <c r="T23" s="9"/>
      <c r="U23" s="26" t="s">
        <v>518</v>
      </c>
      <c r="W23" s="26" t="s">
        <v>157</v>
      </c>
      <c r="Y23" s="26" t="s">
        <v>277</v>
      </c>
      <c r="Z23" s="26" t="s">
        <v>405</v>
      </c>
      <c r="AA23" s="45" t="s">
        <v>371</v>
      </c>
      <c r="AB23" s="45" t="s">
        <v>499</v>
      </c>
      <c r="AC23" s="25"/>
      <c r="AD23" s="25"/>
      <c r="AE23" s="25"/>
      <c r="AF23" s="24"/>
      <c r="AK23" s="33" t="str">
        <f t="shared" si="7"/>
        <v>V</v>
      </c>
    </row>
    <row r="24" spans="1:37" ht="13.5" customHeight="1" x14ac:dyDescent="0.15">
      <c r="A24" s="54"/>
      <c r="B24" s="42"/>
      <c r="F24" s="14" t="s">
        <v>251</v>
      </c>
      <c r="G24" s="13"/>
      <c r="H24" s="9" t="str">
        <f t="shared" si="1"/>
        <v/>
      </c>
      <c r="I24" s="9" t="str">
        <f t="shared" si="5"/>
        <v>一般会計</v>
      </c>
      <c r="K24" s="9"/>
      <c r="L24" s="9"/>
      <c r="O24" s="9"/>
      <c r="P24" s="9"/>
      <c r="Q24" s="15"/>
      <c r="T24" s="9"/>
      <c r="U24" s="26" t="s">
        <v>519</v>
      </c>
      <c r="W24" s="26" t="s">
        <v>158</v>
      </c>
      <c r="Y24" s="26" t="s">
        <v>278</v>
      </c>
      <c r="Z24" s="26" t="s">
        <v>406</v>
      </c>
      <c r="AA24" s="45" t="s">
        <v>372</v>
      </c>
      <c r="AB24" s="45" t="s">
        <v>500</v>
      </c>
      <c r="AC24" s="25"/>
      <c r="AD24" s="25"/>
      <c r="AE24" s="25"/>
      <c r="AF24" s="24"/>
      <c r="AK24" s="33" t="str">
        <f>CHAR(CODE(AK23)+1)</f>
        <v>W</v>
      </c>
    </row>
    <row r="25" spans="1:37" ht="13.5" customHeight="1" x14ac:dyDescent="0.15">
      <c r="A25" s="43"/>
      <c r="B25" s="42"/>
      <c r="F25" s="14" t="s">
        <v>124</v>
      </c>
      <c r="G25" s="13"/>
      <c r="H25" s="9" t="str">
        <f t="shared" si="1"/>
        <v/>
      </c>
      <c r="I25" s="9" t="str">
        <f t="shared" si="5"/>
        <v>一般会計</v>
      </c>
      <c r="K25" s="9"/>
      <c r="L25" s="9"/>
      <c r="O25" s="9"/>
      <c r="P25" s="9"/>
      <c r="Q25" s="15"/>
      <c r="T25" s="9"/>
      <c r="U25" s="26" t="s">
        <v>520</v>
      </c>
      <c r="W25" s="36"/>
      <c r="Y25" s="26" t="s">
        <v>279</v>
      </c>
      <c r="Z25" s="26" t="s">
        <v>407</v>
      </c>
      <c r="AA25" s="45" t="s">
        <v>373</v>
      </c>
      <c r="AB25" s="45" t="s">
        <v>501</v>
      </c>
      <c r="AC25" s="25"/>
      <c r="AD25" s="25"/>
      <c r="AE25" s="25"/>
      <c r="AF25" s="24"/>
      <c r="AK25" s="33" t="str">
        <f t="shared" si="7"/>
        <v>X</v>
      </c>
    </row>
    <row r="26" spans="1:37" ht="13.5" customHeight="1" x14ac:dyDescent="0.15">
      <c r="A26" s="43"/>
      <c r="B26" s="42"/>
      <c r="F26" s="14" t="s">
        <v>125</v>
      </c>
      <c r="G26" s="13"/>
      <c r="H26" s="9" t="str">
        <f t="shared" si="1"/>
        <v/>
      </c>
      <c r="I26" s="9" t="str">
        <f t="shared" si="5"/>
        <v>一般会計</v>
      </c>
      <c r="K26" s="9"/>
      <c r="L26" s="9"/>
      <c r="O26" s="9"/>
      <c r="P26" s="9"/>
      <c r="Q26" s="15"/>
      <c r="T26" s="9"/>
      <c r="U26" s="26" t="s">
        <v>521</v>
      </c>
      <c r="Y26" s="26" t="s">
        <v>280</v>
      </c>
      <c r="Z26" s="26" t="s">
        <v>408</v>
      </c>
      <c r="AA26" s="45" t="s">
        <v>374</v>
      </c>
      <c r="AB26" s="45" t="s">
        <v>502</v>
      </c>
      <c r="AC26" s="25"/>
      <c r="AD26" s="25"/>
      <c r="AE26" s="25"/>
      <c r="AF26" s="24"/>
      <c r="AK26" s="33" t="str">
        <f t="shared" si="7"/>
        <v>Y</v>
      </c>
    </row>
    <row r="27" spans="1:37" ht="13.5" customHeight="1" x14ac:dyDescent="0.15">
      <c r="A27" s="9" t="str">
        <f>IF(D23="", "-", D23)</f>
        <v>沖縄振興、地方創生</v>
      </c>
      <c r="B27" s="9"/>
      <c r="F27" s="14" t="s">
        <v>126</v>
      </c>
      <c r="G27" s="13"/>
      <c r="H27" s="9" t="str">
        <f t="shared" si="1"/>
        <v/>
      </c>
      <c r="I27" s="9" t="str">
        <f t="shared" si="5"/>
        <v>一般会計</v>
      </c>
      <c r="K27" s="9"/>
      <c r="L27" s="9"/>
      <c r="O27" s="9"/>
      <c r="P27" s="9"/>
      <c r="Q27" s="15"/>
      <c r="T27" s="9"/>
      <c r="U27" s="26" t="s">
        <v>522</v>
      </c>
      <c r="Y27" s="26" t="s">
        <v>281</v>
      </c>
      <c r="Z27" s="26" t="s">
        <v>409</v>
      </c>
      <c r="AA27" s="45" t="s">
        <v>375</v>
      </c>
      <c r="AB27" s="45" t="s">
        <v>503</v>
      </c>
      <c r="AC27" s="25"/>
      <c r="AD27" s="25"/>
      <c r="AE27" s="25"/>
      <c r="AF27" s="24"/>
      <c r="AK27" s="33" t="str">
        <f>CHAR(CODE(AK26)+1)</f>
        <v>Z</v>
      </c>
    </row>
    <row r="28" spans="1:37" ht="13.5" customHeight="1" x14ac:dyDescent="0.15">
      <c r="B28" s="9"/>
      <c r="F28" s="14" t="s">
        <v>127</v>
      </c>
      <c r="G28" s="13"/>
      <c r="H28" s="9" t="str">
        <f t="shared" si="1"/>
        <v/>
      </c>
      <c r="I28" s="9" t="str">
        <f t="shared" si="5"/>
        <v>一般会計</v>
      </c>
      <c r="K28" s="9"/>
      <c r="L28" s="9"/>
      <c r="O28" s="9"/>
      <c r="P28" s="9"/>
      <c r="Q28" s="15"/>
      <c r="T28" s="9"/>
      <c r="U28" s="26" t="s">
        <v>523</v>
      </c>
      <c r="Y28" s="26" t="s">
        <v>282</v>
      </c>
      <c r="Z28" s="26" t="s">
        <v>410</v>
      </c>
      <c r="AA28" s="45" t="s">
        <v>376</v>
      </c>
      <c r="AB28" s="45" t="s">
        <v>504</v>
      </c>
      <c r="AC28" s="25"/>
      <c r="AD28" s="25"/>
      <c r="AE28" s="25"/>
      <c r="AF28" s="24"/>
      <c r="AK28" s="33" t="s">
        <v>179</v>
      </c>
    </row>
    <row r="29" spans="1:37" ht="13.5" customHeight="1" x14ac:dyDescent="0.15">
      <c r="A29" s="9"/>
      <c r="B29" s="9"/>
      <c r="F29" s="14" t="s">
        <v>187</v>
      </c>
      <c r="G29" s="13"/>
      <c r="H29" s="9" t="str">
        <f t="shared" si="1"/>
        <v/>
      </c>
      <c r="I29" s="9" t="str">
        <f t="shared" si="5"/>
        <v>一般会計</v>
      </c>
      <c r="K29" s="9"/>
      <c r="L29" s="9"/>
      <c r="O29" s="9"/>
      <c r="P29" s="9"/>
      <c r="Q29" s="15"/>
      <c r="T29" s="9"/>
      <c r="U29" s="26" t="s">
        <v>524</v>
      </c>
      <c r="Y29" s="26" t="s">
        <v>283</v>
      </c>
      <c r="Z29" s="26" t="s">
        <v>411</v>
      </c>
      <c r="AA29" s="45" t="s">
        <v>377</v>
      </c>
      <c r="AB29" s="45" t="s">
        <v>505</v>
      </c>
      <c r="AC29" s="25"/>
      <c r="AD29" s="25"/>
      <c r="AE29" s="25"/>
      <c r="AF29" s="24"/>
      <c r="AK29" s="33" t="str">
        <f t="shared" si="7"/>
        <v>b</v>
      </c>
    </row>
    <row r="30" spans="1:37" ht="13.5" customHeight="1" x14ac:dyDescent="0.15">
      <c r="A30" s="9"/>
      <c r="B30" s="9"/>
      <c r="F30" s="14" t="s">
        <v>188</v>
      </c>
      <c r="G30" s="13"/>
      <c r="H30" s="9" t="str">
        <f t="shared" si="1"/>
        <v/>
      </c>
      <c r="I30" s="9" t="str">
        <f t="shared" si="5"/>
        <v>一般会計</v>
      </c>
      <c r="K30" s="9"/>
      <c r="L30" s="9"/>
      <c r="O30" s="9"/>
      <c r="P30" s="9"/>
      <c r="Q30" s="15"/>
      <c r="T30" s="9"/>
      <c r="U30" s="26" t="s">
        <v>525</v>
      </c>
      <c r="Y30" s="26" t="s">
        <v>284</v>
      </c>
      <c r="Z30" s="26" t="s">
        <v>412</v>
      </c>
      <c r="AA30" s="45" t="s">
        <v>378</v>
      </c>
      <c r="AB30" s="45" t="s">
        <v>506</v>
      </c>
      <c r="AC30" s="25"/>
      <c r="AD30" s="25"/>
      <c r="AE30" s="25"/>
      <c r="AF30" s="24"/>
      <c r="AK30" s="33" t="str">
        <f t="shared" si="7"/>
        <v>c</v>
      </c>
    </row>
    <row r="31" spans="1:37" ht="13.5" customHeight="1" x14ac:dyDescent="0.15">
      <c r="A31" s="9"/>
      <c r="B31" s="9"/>
      <c r="F31" s="14" t="s">
        <v>189</v>
      </c>
      <c r="G31" s="13"/>
      <c r="H31" s="9" t="str">
        <f t="shared" si="1"/>
        <v/>
      </c>
      <c r="I31" s="9" t="str">
        <f t="shared" si="5"/>
        <v>一般会計</v>
      </c>
      <c r="K31" s="9"/>
      <c r="L31" s="9"/>
      <c r="O31" s="9"/>
      <c r="P31" s="9"/>
      <c r="Q31" s="15"/>
      <c r="T31" s="9"/>
      <c r="U31" s="26" t="s">
        <v>526</v>
      </c>
      <c r="Y31" s="26" t="s">
        <v>285</v>
      </c>
      <c r="Z31" s="26" t="s">
        <v>413</v>
      </c>
      <c r="AA31" s="45" t="s">
        <v>379</v>
      </c>
      <c r="AB31" s="45" t="s">
        <v>507</v>
      </c>
      <c r="AC31" s="25"/>
      <c r="AD31" s="25"/>
      <c r="AE31" s="25"/>
      <c r="AF31" s="24"/>
      <c r="AK31" s="33" t="str">
        <f t="shared" si="7"/>
        <v>d</v>
      </c>
    </row>
    <row r="32" spans="1:37" ht="13.5" customHeight="1" x14ac:dyDescent="0.15">
      <c r="A32" s="9"/>
      <c r="B32" s="9"/>
      <c r="F32" s="14" t="s">
        <v>190</v>
      </c>
      <c r="G32" s="13"/>
      <c r="H32" s="9" t="str">
        <f t="shared" si="1"/>
        <v/>
      </c>
      <c r="I32" s="9" t="str">
        <f t="shared" si="5"/>
        <v>一般会計</v>
      </c>
      <c r="K32" s="9"/>
      <c r="L32" s="9"/>
      <c r="O32" s="9"/>
      <c r="P32" s="9"/>
      <c r="Q32" s="15"/>
      <c r="T32" s="9"/>
      <c r="U32" s="26" t="s">
        <v>527</v>
      </c>
      <c r="Y32" s="26" t="s">
        <v>286</v>
      </c>
      <c r="Z32" s="26" t="s">
        <v>414</v>
      </c>
      <c r="AA32" s="45" t="s">
        <v>65</v>
      </c>
      <c r="AB32" s="45" t="s">
        <v>65</v>
      </c>
      <c r="AC32" s="25"/>
      <c r="AD32" s="25"/>
      <c r="AE32" s="25"/>
      <c r="AF32" s="24"/>
      <c r="AK32" s="33" t="str">
        <f t="shared" si="7"/>
        <v>e</v>
      </c>
    </row>
    <row r="33" spans="1:37" ht="13.5" customHeight="1" x14ac:dyDescent="0.15">
      <c r="A33" s="9"/>
      <c r="B33" s="9"/>
      <c r="F33" s="14" t="s">
        <v>191</v>
      </c>
      <c r="G33" s="13"/>
      <c r="H33" s="9" t="str">
        <f t="shared" si="1"/>
        <v/>
      </c>
      <c r="I33" s="9" t="str">
        <f t="shared" si="5"/>
        <v>一般会計</v>
      </c>
      <c r="K33" s="9"/>
      <c r="L33" s="9"/>
      <c r="O33" s="9"/>
      <c r="P33" s="9"/>
      <c r="Q33" s="15"/>
      <c r="T33" s="9"/>
      <c r="U33" s="26" t="s">
        <v>528</v>
      </c>
      <c r="Y33" s="26" t="s">
        <v>287</v>
      </c>
      <c r="Z33" s="26" t="s">
        <v>415</v>
      </c>
      <c r="AA33" s="36"/>
      <c r="AB33" s="25"/>
      <c r="AC33" s="25"/>
      <c r="AD33" s="25"/>
      <c r="AE33" s="25"/>
      <c r="AF33" s="24"/>
      <c r="AK33" s="33" t="str">
        <f t="shared" si="7"/>
        <v>f</v>
      </c>
    </row>
    <row r="34" spans="1:37" ht="13.5" customHeight="1" x14ac:dyDescent="0.15">
      <c r="A34" s="9"/>
      <c r="B34" s="9"/>
      <c r="F34" s="14" t="s">
        <v>192</v>
      </c>
      <c r="G34" s="13"/>
      <c r="H34" s="9" t="str">
        <f t="shared" si="1"/>
        <v/>
      </c>
      <c r="I34" s="9" t="str">
        <f t="shared" si="5"/>
        <v>一般会計</v>
      </c>
      <c r="K34" s="9"/>
      <c r="L34" s="9"/>
      <c r="O34" s="9"/>
      <c r="P34" s="9"/>
      <c r="Q34" s="15"/>
      <c r="T34" s="9"/>
      <c r="U34" s="26" t="s">
        <v>529</v>
      </c>
      <c r="Y34" s="26" t="s">
        <v>288</v>
      </c>
      <c r="Z34" s="26" t="s">
        <v>416</v>
      </c>
      <c r="AB34" s="25"/>
      <c r="AC34" s="25"/>
      <c r="AD34" s="25"/>
      <c r="AE34" s="25"/>
      <c r="AF34" s="24"/>
      <c r="AK34" s="33" t="str">
        <f t="shared" si="7"/>
        <v>g</v>
      </c>
    </row>
    <row r="35" spans="1:37" ht="13.5" customHeight="1" x14ac:dyDescent="0.15">
      <c r="A35" s="9"/>
      <c r="B35" s="9"/>
      <c r="F35" s="14" t="s">
        <v>193</v>
      </c>
      <c r="G35" s="13"/>
      <c r="H35" s="9" t="str">
        <f t="shared" si="1"/>
        <v/>
      </c>
      <c r="I35" s="9" t="str">
        <f t="shared" si="5"/>
        <v>一般会計</v>
      </c>
      <c r="K35" s="9"/>
      <c r="L35" s="9"/>
      <c r="O35" s="9"/>
      <c r="P35" s="9"/>
      <c r="Q35" s="15"/>
      <c r="T35" s="9"/>
      <c r="U35" s="26" t="s">
        <v>530</v>
      </c>
      <c r="Y35" s="26" t="s">
        <v>289</v>
      </c>
      <c r="Z35" s="26" t="s">
        <v>417</v>
      </c>
      <c r="AC35" s="25"/>
      <c r="AF35" s="24"/>
      <c r="AK35" s="33" t="str">
        <f t="shared" si="7"/>
        <v>h</v>
      </c>
    </row>
    <row r="36" spans="1:37" ht="13.5" customHeight="1" x14ac:dyDescent="0.15">
      <c r="A36" s="9"/>
      <c r="B36" s="9"/>
      <c r="F36" s="14" t="s">
        <v>194</v>
      </c>
      <c r="G36" s="13"/>
      <c r="H36" s="9" t="str">
        <f t="shared" si="1"/>
        <v/>
      </c>
      <c r="I36" s="9" t="str">
        <f t="shared" si="5"/>
        <v>一般会計</v>
      </c>
      <c r="K36" s="9"/>
      <c r="L36" s="9"/>
      <c r="O36" s="9"/>
      <c r="P36" s="9"/>
      <c r="Q36" s="15"/>
      <c r="T36" s="9"/>
      <c r="Y36" s="26" t="s">
        <v>290</v>
      </c>
      <c r="Z36" s="26" t="s">
        <v>418</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Y37" s="26" t="s">
        <v>291</v>
      </c>
      <c r="Z37" s="26" t="s">
        <v>419</v>
      </c>
      <c r="AF37" s="24"/>
      <c r="AK37" s="33" t="str">
        <f t="shared" si="7"/>
        <v>j</v>
      </c>
    </row>
    <row r="38" spans="1:37" x14ac:dyDescent="0.15">
      <c r="A38" s="9"/>
      <c r="B38" s="9"/>
      <c r="F38" s="9"/>
      <c r="G38" s="15"/>
      <c r="K38" s="9"/>
      <c r="L38" s="9"/>
      <c r="O38" s="9"/>
      <c r="P38" s="9"/>
      <c r="Q38" s="15"/>
      <c r="T38" s="9"/>
      <c r="Y38" s="26" t="s">
        <v>292</v>
      </c>
      <c r="Z38" s="26" t="s">
        <v>420</v>
      </c>
      <c r="AF38" s="24"/>
      <c r="AK38" s="33" t="str">
        <f t="shared" si="7"/>
        <v>k</v>
      </c>
    </row>
    <row r="39" spans="1:37" x14ac:dyDescent="0.15">
      <c r="A39" s="9"/>
      <c r="B39" s="9"/>
      <c r="F39" s="9" t="str">
        <f>I37</f>
        <v>一般会計</v>
      </c>
      <c r="G39" s="15"/>
      <c r="K39" s="9"/>
      <c r="L39" s="9"/>
      <c r="O39" s="9"/>
      <c r="P39" s="9"/>
      <c r="Q39" s="15"/>
      <c r="T39" s="9"/>
      <c r="U39" s="26" t="s">
        <v>532</v>
      </c>
      <c r="Y39" s="26" t="s">
        <v>293</v>
      </c>
      <c r="Z39" s="26" t="s">
        <v>421</v>
      </c>
      <c r="AF39" s="24"/>
      <c r="AK39" s="33" t="str">
        <f t="shared" si="7"/>
        <v>l</v>
      </c>
    </row>
    <row r="40" spans="1:37" x14ac:dyDescent="0.15">
      <c r="A40" s="9"/>
      <c r="B40" s="9"/>
      <c r="F40" s="9"/>
      <c r="G40" s="15"/>
      <c r="K40" s="9"/>
      <c r="L40" s="9"/>
      <c r="O40" s="9"/>
      <c r="P40" s="9"/>
      <c r="Q40" s="15"/>
      <c r="T40" s="9"/>
      <c r="U40" s="26"/>
      <c r="Y40" s="26" t="s">
        <v>294</v>
      </c>
      <c r="Z40" s="26" t="s">
        <v>422</v>
      </c>
      <c r="AF40" s="24"/>
      <c r="AK40" s="33" t="str">
        <f t="shared" si="7"/>
        <v>m</v>
      </c>
    </row>
    <row r="41" spans="1:37" x14ac:dyDescent="0.15">
      <c r="A41" s="9"/>
      <c r="B41" s="9"/>
      <c r="F41" s="9"/>
      <c r="G41" s="15"/>
      <c r="K41" s="9"/>
      <c r="L41" s="9"/>
      <c r="O41" s="9"/>
      <c r="P41" s="9"/>
      <c r="Q41" s="15"/>
      <c r="T41" s="9"/>
      <c r="U41" s="26" t="s">
        <v>235</v>
      </c>
      <c r="Y41" s="26" t="s">
        <v>295</v>
      </c>
      <c r="Z41" s="26" t="s">
        <v>423</v>
      </c>
      <c r="AF41" s="24"/>
      <c r="AK41" s="33" t="str">
        <f t="shared" si="7"/>
        <v>n</v>
      </c>
    </row>
    <row r="42" spans="1:37" x14ac:dyDescent="0.15">
      <c r="A42" s="9"/>
      <c r="B42" s="9"/>
      <c r="F42" s="9"/>
      <c r="G42" s="15"/>
      <c r="K42" s="9"/>
      <c r="L42" s="9"/>
      <c r="O42" s="9"/>
      <c r="P42" s="9"/>
      <c r="Q42" s="15"/>
      <c r="T42" s="9"/>
      <c r="U42" s="26" t="s">
        <v>245</v>
      </c>
      <c r="Y42" s="26" t="s">
        <v>296</v>
      </c>
      <c r="Z42" s="26" t="s">
        <v>424</v>
      </c>
      <c r="AF42" s="24"/>
      <c r="AK42" s="33" t="str">
        <f t="shared" si="7"/>
        <v>o</v>
      </c>
    </row>
    <row r="43" spans="1:37" x14ac:dyDescent="0.15">
      <c r="A43" s="9"/>
      <c r="B43" s="9"/>
      <c r="F43" s="9"/>
      <c r="G43" s="15"/>
      <c r="K43" s="9"/>
      <c r="L43" s="9"/>
      <c r="O43" s="9"/>
      <c r="P43" s="9"/>
      <c r="Q43" s="15"/>
      <c r="T43" s="9"/>
      <c r="Y43" s="26" t="s">
        <v>297</v>
      </c>
      <c r="Z43" s="26" t="s">
        <v>425</v>
      </c>
      <c r="AF43" s="24"/>
      <c r="AK43" s="33" t="str">
        <f t="shared" si="7"/>
        <v>p</v>
      </c>
    </row>
    <row r="44" spans="1:37" x14ac:dyDescent="0.15">
      <c r="A44" s="9"/>
      <c r="B44" s="9"/>
      <c r="F44" s="9"/>
      <c r="G44" s="15"/>
      <c r="K44" s="9"/>
      <c r="L44" s="9"/>
      <c r="O44" s="9"/>
      <c r="P44" s="9"/>
      <c r="Q44" s="15"/>
      <c r="T44" s="9"/>
      <c r="Y44" s="26" t="s">
        <v>298</v>
      </c>
      <c r="Z44" s="26" t="s">
        <v>426</v>
      </c>
      <c r="AF44" s="24"/>
      <c r="AK44" s="33" t="str">
        <f t="shared" si="7"/>
        <v>q</v>
      </c>
    </row>
    <row r="45" spans="1:37" x14ac:dyDescent="0.15">
      <c r="A45" s="9"/>
      <c r="B45" s="9"/>
      <c r="F45" s="9"/>
      <c r="G45" s="15"/>
      <c r="K45" s="9"/>
      <c r="L45" s="9"/>
      <c r="O45" s="9"/>
      <c r="P45" s="9"/>
      <c r="Q45" s="15"/>
      <c r="T45" s="9"/>
      <c r="U45" s="23" t="s">
        <v>160</v>
      </c>
      <c r="Y45" s="26" t="s">
        <v>299</v>
      </c>
      <c r="Z45" s="26" t="s">
        <v>427</v>
      </c>
      <c r="AF45" s="24"/>
      <c r="AK45" s="33" t="str">
        <f t="shared" si="7"/>
        <v>r</v>
      </c>
    </row>
    <row r="46" spans="1:37" x14ac:dyDescent="0.15">
      <c r="A46" s="9"/>
      <c r="B46" s="9"/>
      <c r="F46" s="9"/>
      <c r="G46" s="15"/>
      <c r="K46" s="9"/>
      <c r="L46" s="9"/>
      <c r="O46" s="9"/>
      <c r="P46" s="9"/>
      <c r="Q46" s="15"/>
      <c r="T46" s="9"/>
      <c r="U46" s="52" t="s">
        <v>561</v>
      </c>
      <c r="Y46" s="26" t="s">
        <v>300</v>
      </c>
      <c r="Z46" s="26" t="s">
        <v>428</v>
      </c>
      <c r="AF46" s="24"/>
      <c r="AK46" s="33" t="str">
        <f t="shared" si="7"/>
        <v>s</v>
      </c>
    </row>
    <row r="47" spans="1:37" x14ac:dyDescent="0.15">
      <c r="A47" s="9"/>
      <c r="B47" s="9"/>
      <c r="F47" s="9"/>
      <c r="G47" s="15"/>
      <c r="K47" s="9"/>
      <c r="L47" s="9"/>
      <c r="O47" s="9"/>
      <c r="P47" s="9"/>
      <c r="Q47" s="15"/>
      <c r="T47" s="9"/>
      <c r="Y47" s="26" t="s">
        <v>301</v>
      </c>
      <c r="Z47" s="26" t="s">
        <v>429</v>
      </c>
      <c r="AF47" s="24"/>
      <c r="AK47" s="33" t="str">
        <f t="shared" si="7"/>
        <v>t</v>
      </c>
    </row>
    <row r="48" spans="1:37" x14ac:dyDescent="0.15">
      <c r="A48" s="9"/>
      <c r="B48" s="9"/>
      <c r="F48" s="9"/>
      <c r="G48" s="15"/>
      <c r="K48" s="9"/>
      <c r="L48" s="9"/>
      <c r="O48" s="9"/>
      <c r="P48" s="9"/>
      <c r="Q48" s="15"/>
      <c r="T48" s="9"/>
      <c r="U48" s="52">
        <v>2021</v>
      </c>
      <c r="Y48" s="26" t="s">
        <v>302</v>
      </c>
      <c r="Z48" s="26" t="s">
        <v>430</v>
      </c>
      <c r="AF48" s="24"/>
      <c r="AK48" s="33" t="str">
        <f t="shared" si="7"/>
        <v>u</v>
      </c>
    </row>
    <row r="49" spans="1:37" x14ac:dyDescent="0.15">
      <c r="A49" s="9"/>
      <c r="B49" s="9"/>
      <c r="F49" s="9"/>
      <c r="G49" s="15"/>
      <c r="K49" s="9"/>
      <c r="L49" s="9"/>
      <c r="O49" s="9"/>
      <c r="P49" s="9"/>
      <c r="Q49" s="15"/>
      <c r="T49" s="9"/>
      <c r="U49" s="52">
        <v>2022</v>
      </c>
      <c r="Y49" s="26" t="s">
        <v>303</v>
      </c>
      <c r="Z49" s="26" t="s">
        <v>431</v>
      </c>
      <c r="AF49" s="24"/>
      <c r="AK49" s="33" t="str">
        <f t="shared" si="7"/>
        <v>v</v>
      </c>
    </row>
    <row r="50" spans="1:37" x14ac:dyDescent="0.15">
      <c r="A50" s="9"/>
      <c r="B50" s="9"/>
      <c r="F50" s="9"/>
      <c r="G50" s="15"/>
      <c r="K50" s="9"/>
      <c r="L50" s="9"/>
      <c r="O50" s="9"/>
      <c r="P50" s="9"/>
      <c r="Q50" s="15"/>
      <c r="T50" s="9"/>
      <c r="U50" s="52">
        <v>2023</v>
      </c>
      <c r="Y50" s="26" t="s">
        <v>304</v>
      </c>
      <c r="Z50" s="26" t="s">
        <v>432</v>
      </c>
      <c r="AF50" s="24"/>
    </row>
    <row r="51" spans="1:37" x14ac:dyDescent="0.15">
      <c r="A51" s="9"/>
      <c r="B51" s="9"/>
      <c r="F51" s="9"/>
      <c r="G51" s="15"/>
      <c r="K51" s="9"/>
      <c r="L51" s="9"/>
      <c r="O51" s="9"/>
      <c r="P51" s="9"/>
      <c r="Q51" s="15"/>
      <c r="T51" s="9"/>
      <c r="U51" s="52">
        <v>2024</v>
      </c>
      <c r="Y51" s="26" t="s">
        <v>305</v>
      </c>
      <c r="Z51" s="26" t="s">
        <v>433</v>
      </c>
      <c r="AF51" s="24"/>
    </row>
    <row r="52" spans="1:37" x14ac:dyDescent="0.15">
      <c r="A52" s="9"/>
      <c r="B52" s="9"/>
      <c r="F52" s="9"/>
      <c r="G52" s="15"/>
      <c r="K52" s="9"/>
      <c r="L52" s="9"/>
      <c r="O52" s="9"/>
      <c r="P52" s="9"/>
      <c r="Q52" s="15"/>
      <c r="T52" s="9"/>
      <c r="U52" s="52">
        <v>2025</v>
      </c>
      <c r="Y52" s="26" t="s">
        <v>306</v>
      </c>
      <c r="Z52" s="26" t="s">
        <v>434</v>
      </c>
      <c r="AF52" s="24"/>
    </row>
    <row r="53" spans="1:37" x14ac:dyDescent="0.15">
      <c r="A53" s="9"/>
      <c r="B53" s="9"/>
      <c r="F53" s="9"/>
      <c r="G53" s="15"/>
      <c r="K53" s="9"/>
      <c r="L53" s="9"/>
      <c r="O53" s="9"/>
      <c r="P53" s="9"/>
      <c r="Q53" s="15"/>
      <c r="T53" s="9"/>
      <c r="U53" s="52">
        <v>2026</v>
      </c>
      <c r="Y53" s="26" t="s">
        <v>307</v>
      </c>
      <c r="Z53" s="26" t="s">
        <v>435</v>
      </c>
      <c r="AF53" s="24"/>
    </row>
    <row r="54" spans="1:37" x14ac:dyDescent="0.15">
      <c r="A54" s="9"/>
      <c r="B54" s="9"/>
      <c r="F54" s="9"/>
      <c r="G54" s="15"/>
      <c r="K54" s="9"/>
      <c r="L54" s="9"/>
      <c r="O54" s="9"/>
      <c r="P54" s="16"/>
      <c r="Q54" s="15"/>
      <c r="T54" s="9"/>
      <c r="Y54" s="26" t="s">
        <v>308</v>
      </c>
      <c r="Z54" s="26" t="s">
        <v>436</v>
      </c>
      <c r="AF54" s="24"/>
    </row>
    <row r="55" spans="1:37" x14ac:dyDescent="0.15">
      <c r="A55" s="9"/>
      <c r="B55" s="9"/>
      <c r="F55" s="9"/>
      <c r="G55" s="15"/>
      <c r="K55" s="9"/>
      <c r="L55" s="9"/>
      <c r="O55" s="9"/>
      <c r="P55" s="9"/>
      <c r="Q55" s="15"/>
      <c r="T55" s="9"/>
      <c r="Y55" s="26" t="s">
        <v>309</v>
      </c>
      <c r="Z55" s="26" t="s">
        <v>437</v>
      </c>
      <c r="AF55" s="24"/>
    </row>
    <row r="56" spans="1:37" x14ac:dyDescent="0.15">
      <c r="A56" s="9"/>
      <c r="B56" s="9"/>
      <c r="F56" s="9"/>
      <c r="G56" s="15"/>
      <c r="K56" s="9"/>
      <c r="L56" s="9"/>
      <c r="O56" s="9"/>
      <c r="P56" s="9"/>
      <c r="Q56" s="15"/>
      <c r="T56" s="9"/>
      <c r="U56" s="52">
        <v>20</v>
      </c>
      <c r="Y56" s="26" t="s">
        <v>310</v>
      </c>
      <c r="Z56" s="26" t="s">
        <v>438</v>
      </c>
      <c r="AF56" s="24"/>
    </row>
    <row r="57" spans="1:37" x14ac:dyDescent="0.15">
      <c r="A57" s="9"/>
      <c r="B57" s="9"/>
      <c r="F57" s="9"/>
      <c r="G57" s="15"/>
      <c r="K57" s="9"/>
      <c r="L57" s="9"/>
      <c r="O57" s="9"/>
      <c r="P57" s="9"/>
      <c r="Q57" s="15"/>
      <c r="T57" s="9"/>
      <c r="U57" s="26" t="s">
        <v>508</v>
      </c>
      <c r="Y57" s="26" t="s">
        <v>311</v>
      </c>
      <c r="Z57" s="26" t="s">
        <v>439</v>
      </c>
      <c r="AF57" s="24"/>
    </row>
    <row r="58" spans="1:37" x14ac:dyDescent="0.15">
      <c r="A58" s="9"/>
      <c r="B58" s="9"/>
      <c r="F58" s="9"/>
      <c r="G58" s="15"/>
      <c r="K58" s="9"/>
      <c r="L58" s="9"/>
      <c r="O58" s="9"/>
      <c r="P58" s="9"/>
      <c r="Q58" s="15"/>
      <c r="T58" s="9"/>
      <c r="U58" s="26" t="s">
        <v>509</v>
      </c>
      <c r="Y58" s="26" t="s">
        <v>312</v>
      </c>
      <c r="Z58" s="26" t="s">
        <v>440</v>
      </c>
      <c r="AF58" s="24"/>
    </row>
    <row r="59" spans="1:37" x14ac:dyDescent="0.15">
      <c r="A59" s="9"/>
      <c r="B59" s="9"/>
      <c r="F59" s="9"/>
      <c r="G59" s="15"/>
      <c r="K59" s="9"/>
      <c r="L59" s="9"/>
      <c r="O59" s="9"/>
      <c r="P59" s="9"/>
      <c r="Q59" s="15"/>
      <c r="T59" s="9"/>
      <c r="Y59" s="26" t="s">
        <v>313</v>
      </c>
      <c r="Z59" s="26" t="s">
        <v>441</v>
      </c>
      <c r="AF59" s="24"/>
    </row>
    <row r="60" spans="1:37" x14ac:dyDescent="0.15">
      <c r="A60" s="9"/>
      <c r="B60" s="9"/>
      <c r="F60" s="9"/>
      <c r="G60" s="15"/>
      <c r="K60" s="9"/>
      <c r="L60" s="9"/>
      <c r="O60" s="9"/>
      <c r="P60" s="9"/>
      <c r="Q60" s="15"/>
      <c r="T60" s="9"/>
      <c r="Y60" s="26" t="s">
        <v>314</v>
      </c>
      <c r="Z60" s="26" t="s">
        <v>442</v>
      </c>
      <c r="AF60" s="24"/>
    </row>
    <row r="61" spans="1:37" x14ac:dyDescent="0.15">
      <c r="A61" s="9"/>
      <c r="B61" s="9"/>
      <c r="F61" s="9"/>
      <c r="G61" s="15"/>
      <c r="K61" s="9"/>
      <c r="L61" s="9"/>
      <c r="O61" s="9"/>
      <c r="P61" s="9"/>
      <c r="Q61" s="15"/>
      <c r="T61" s="9"/>
      <c r="Y61" s="26" t="s">
        <v>315</v>
      </c>
      <c r="Z61" s="26" t="s">
        <v>443</v>
      </c>
      <c r="AF61" s="24"/>
    </row>
    <row r="62" spans="1:37" x14ac:dyDescent="0.15">
      <c r="A62" s="9"/>
      <c r="B62" s="9"/>
      <c r="F62" s="9"/>
      <c r="G62" s="15"/>
      <c r="K62" s="9"/>
      <c r="L62" s="9"/>
      <c r="O62" s="9"/>
      <c r="P62" s="9"/>
      <c r="Q62" s="15"/>
      <c r="T62" s="9"/>
      <c r="Y62" s="26" t="s">
        <v>316</v>
      </c>
      <c r="Z62" s="26" t="s">
        <v>444</v>
      </c>
      <c r="AF62" s="24"/>
    </row>
    <row r="63" spans="1:37" x14ac:dyDescent="0.15">
      <c r="A63" s="9"/>
      <c r="B63" s="9"/>
      <c r="F63" s="9"/>
      <c r="G63" s="15"/>
      <c r="K63" s="9"/>
      <c r="L63" s="9"/>
      <c r="O63" s="9"/>
      <c r="P63" s="9"/>
      <c r="Q63" s="15"/>
      <c r="T63" s="9"/>
      <c r="Y63" s="26" t="s">
        <v>317</v>
      </c>
      <c r="Z63" s="26" t="s">
        <v>445</v>
      </c>
      <c r="AF63" s="24"/>
    </row>
    <row r="64" spans="1:37" x14ac:dyDescent="0.15">
      <c r="A64" s="9"/>
      <c r="B64" s="9"/>
      <c r="F64" s="9"/>
      <c r="G64" s="15"/>
      <c r="K64" s="9"/>
      <c r="L64" s="9"/>
      <c r="O64" s="9"/>
      <c r="P64" s="9"/>
      <c r="Q64" s="15"/>
      <c r="T64" s="9"/>
      <c r="Y64" s="26" t="s">
        <v>318</v>
      </c>
      <c r="Z64" s="26" t="s">
        <v>446</v>
      </c>
      <c r="AF64" s="24"/>
    </row>
    <row r="65" spans="1:32" x14ac:dyDescent="0.15">
      <c r="A65" s="9"/>
      <c r="B65" s="9"/>
      <c r="F65" s="9"/>
      <c r="G65" s="15"/>
      <c r="K65" s="9"/>
      <c r="L65" s="9"/>
      <c r="O65" s="9"/>
      <c r="P65" s="9"/>
      <c r="Q65" s="15"/>
      <c r="T65" s="9"/>
      <c r="Y65" s="26" t="s">
        <v>319</v>
      </c>
      <c r="Z65" s="26" t="s">
        <v>447</v>
      </c>
      <c r="AF65" s="24"/>
    </row>
    <row r="66" spans="1:32" x14ac:dyDescent="0.15">
      <c r="A66" s="9"/>
      <c r="B66" s="9"/>
      <c r="F66" s="9"/>
      <c r="G66" s="15"/>
      <c r="K66" s="9"/>
      <c r="L66" s="9"/>
      <c r="O66" s="9"/>
      <c r="P66" s="9"/>
      <c r="Q66" s="15"/>
      <c r="T66" s="9"/>
      <c r="Y66" s="26" t="s">
        <v>66</v>
      </c>
      <c r="Z66" s="26" t="s">
        <v>448</v>
      </c>
      <c r="AF66" s="24"/>
    </row>
    <row r="67" spans="1:32" x14ac:dyDescent="0.15">
      <c r="A67" s="9"/>
      <c r="B67" s="9"/>
      <c r="F67" s="9"/>
      <c r="G67" s="15"/>
      <c r="K67" s="9"/>
      <c r="L67" s="9"/>
      <c r="O67" s="9"/>
      <c r="P67" s="9"/>
      <c r="Q67" s="15"/>
      <c r="T67" s="9"/>
      <c r="Y67" s="26" t="s">
        <v>320</v>
      </c>
      <c r="Z67" s="26" t="s">
        <v>449</v>
      </c>
      <c r="AF67" s="24"/>
    </row>
    <row r="68" spans="1:32" x14ac:dyDescent="0.15">
      <c r="A68" s="9"/>
      <c r="B68" s="9"/>
      <c r="F68" s="9"/>
      <c r="G68" s="15"/>
      <c r="K68" s="9"/>
      <c r="L68" s="9"/>
      <c r="O68" s="9"/>
      <c r="P68" s="9"/>
      <c r="Q68" s="15"/>
      <c r="T68" s="9"/>
      <c r="Y68" s="26" t="s">
        <v>321</v>
      </c>
      <c r="Z68" s="26" t="s">
        <v>450</v>
      </c>
      <c r="AF68" s="24"/>
    </row>
    <row r="69" spans="1:32" x14ac:dyDescent="0.15">
      <c r="A69" s="9"/>
      <c r="B69" s="9"/>
      <c r="F69" s="9"/>
      <c r="G69" s="15"/>
      <c r="K69" s="9"/>
      <c r="L69" s="9"/>
      <c r="O69" s="9"/>
      <c r="P69" s="9"/>
      <c r="Q69" s="15"/>
      <c r="T69" s="9"/>
      <c r="Y69" s="26" t="s">
        <v>322</v>
      </c>
      <c r="Z69" s="26" t="s">
        <v>451</v>
      </c>
      <c r="AF69" s="24"/>
    </row>
    <row r="70" spans="1:32" x14ac:dyDescent="0.15">
      <c r="A70" s="9"/>
      <c r="B70" s="9"/>
      <c r="Y70" s="26" t="s">
        <v>323</v>
      </c>
      <c r="Z70" s="26" t="s">
        <v>452</v>
      </c>
    </row>
    <row r="71" spans="1:32" x14ac:dyDescent="0.15">
      <c r="Y71" s="26" t="s">
        <v>324</v>
      </c>
      <c r="Z71" s="26" t="s">
        <v>453</v>
      </c>
    </row>
    <row r="72" spans="1:32" x14ac:dyDescent="0.15">
      <c r="Y72" s="26" t="s">
        <v>325</v>
      </c>
      <c r="Z72" s="26" t="s">
        <v>454</v>
      </c>
    </row>
    <row r="73" spans="1:32" x14ac:dyDescent="0.15">
      <c r="Y73" s="26" t="s">
        <v>326</v>
      </c>
      <c r="Z73" s="26" t="s">
        <v>455</v>
      </c>
    </row>
    <row r="74" spans="1:32" x14ac:dyDescent="0.15">
      <c r="Y74" s="26" t="s">
        <v>327</v>
      </c>
      <c r="Z74" s="26" t="s">
        <v>456</v>
      </c>
    </row>
    <row r="75" spans="1:32" x14ac:dyDescent="0.15">
      <c r="Y75" s="26" t="s">
        <v>328</v>
      </c>
      <c r="Z75" s="26" t="s">
        <v>457</v>
      </c>
    </row>
    <row r="76" spans="1:32" x14ac:dyDescent="0.15">
      <c r="Y76" s="26" t="s">
        <v>329</v>
      </c>
      <c r="Z76" s="26" t="s">
        <v>458</v>
      </c>
    </row>
    <row r="77" spans="1:32" x14ac:dyDescent="0.15">
      <c r="Y77" s="26" t="s">
        <v>330</v>
      </c>
      <c r="Z77" s="26" t="s">
        <v>459</v>
      </c>
    </row>
    <row r="78" spans="1:32" x14ac:dyDescent="0.15">
      <c r="Y78" s="26" t="s">
        <v>331</v>
      </c>
      <c r="Z78" s="26" t="s">
        <v>460</v>
      </c>
    </row>
    <row r="79" spans="1:32" x14ac:dyDescent="0.15">
      <c r="Y79" s="26" t="s">
        <v>332</v>
      </c>
      <c r="Z79" s="26" t="s">
        <v>461</v>
      </c>
    </row>
    <row r="80" spans="1:32" x14ac:dyDescent="0.15">
      <c r="Y80" s="26" t="s">
        <v>333</v>
      </c>
      <c r="Z80" s="26" t="s">
        <v>462</v>
      </c>
    </row>
    <row r="81" spans="25:26" x14ac:dyDescent="0.15">
      <c r="Y81" s="26" t="s">
        <v>334</v>
      </c>
      <c r="Z81" s="26" t="s">
        <v>463</v>
      </c>
    </row>
    <row r="82" spans="25:26" x14ac:dyDescent="0.15">
      <c r="Y82" s="26" t="s">
        <v>335</v>
      </c>
      <c r="Z82" s="26" t="s">
        <v>464</v>
      </c>
    </row>
    <row r="83" spans="25:26" x14ac:dyDescent="0.15">
      <c r="Y83" s="26" t="s">
        <v>336</v>
      </c>
      <c r="Z83" s="26" t="s">
        <v>465</v>
      </c>
    </row>
    <row r="84" spans="25:26" x14ac:dyDescent="0.15">
      <c r="Y84" s="26" t="s">
        <v>337</v>
      </c>
      <c r="Z84" s="26" t="s">
        <v>466</v>
      </c>
    </row>
    <row r="85" spans="25:26" x14ac:dyDescent="0.15">
      <c r="Y85" s="26" t="s">
        <v>338</v>
      </c>
      <c r="Z85" s="26" t="s">
        <v>467</v>
      </c>
    </row>
    <row r="86" spans="25:26" x14ac:dyDescent="0.15">
      <c r="Y86" s="26" t="s">
        <v>339</v>
      </c>
      <c r="Z86" s="26" t="s">
        <v>468</v>
      </c>
    </row>
    <row r="87" spans="25:26" x14ac:dyDescent="0.15">
      <c r="Y87" s="26" t="s">
        <v>340</v>
      </c>
      <c r="Z87" s="26" t="s">
        <v>469</v>
      </c>
    </row>
    <row r="88" spans="25:26" x14ac:dyDescent="0.15">
      <c r="Y88" s="26" t="s">
        <v>341</v>
      </c>
      <c r="Z88" s="26" t="s">
        <v>470</v>
      </c>
    </row>
    <row r="89" spans="25:26" x14ac:dyDescent="0.15">
      <c r="Y89" s="26" t="s">
        <v>342</v>
      </c>
      <c r="Z89" s="26" t="s">
        <v>471</v>
      </c>
    </row>
    <row r="90" spans="25:26" x14ac:dyDescent="0.15">
      <c r="Y90" s="26" t="s">
        <v>343</v>
      </c>
      <c r="Z90" s="26" t="s">
        <v>472</v>
      </c>
    </row>
    <row r="91" spans="25:26" x14ac:dyDescent="0.15">
      <c r="Y91" s="26" t="s">
        <v>344</v>
      </c>
      <c r="Z91" s="26" t="s">
        <v>473</v>
      </c>
    </row>
    <row r="92" spans="25:26" x14ac:dyDescent="0.15">
      <c r="Y92" s="26" t="s">
        <v>345</v>
      </c>
      <c r="Z92" s="26" t="s">
        <v>474</v>
      </c>
    </row>
    <row r="93" spans="25:26" x14ac:dyDescent="0.15">
      <c r="Y93" s="26" t="s">
        <v>346</v>
      </c>
      <c r="Z93" s="26" t="s">
        <v>475</v>
      </c>
    </row>
    <row r="94" spans="25:26" x14ac:dyDescent="0.15">
      <c r="Y94" s="26" t="s">
        <v>347</v>
      </c>
      <c r="Z94" s="26" t="s">
        <v>476</v>
      </c>
    </row>
    <row r="95" spans="25:26" x14ac:dyDescent="0.15">
      <c r="Y95" s="26" t="s">
        <v>348</v>
      </c>
      <c r="Z95" s="26" t="s">
        <v>477</v>
      </c>
    </row>
    <row r="96" spans="25:26" x14ac:dyDescent="0.15">
      <c r="Y96" s="26" t="s">
        <v>252</v>
      </c>
      <c r="Z96" s="26" t="s">
        <v>478</v>
      </c>
    </row>
    <row r="97" spans="25:26" x14ac:dyDescent="0.15">
      <c r="Y97" s="26" t="s">
        <v>349</v>
      </c>
      <c r="Z97" s="26" t="s">
        <v>479</v>
      </c>
    </row>
    <row r="98" spans="25:26" x14ac:dyDescent="0.15">
      <c r="Y98" s="26" t="s">
        <v>350</v>
      </c>
      <c r="Z98" s="26" t="s">
        <v>480</v>
      </c>
    </row>
    <row r="99" spans="25:26" x14ac:dyDescent="0.15">
      <c r="Y99" s="26" t="s">
        <v>380</v>
      </c>
      <c r="Z99" s="26" t="s">
        <v>481</v>
      </c>
    </row>
    <row r="100" spans="25:26" x14ac:dyDescent="0.15">
      <c r="Y100" s="26" t="s">
        <v>565</v>
      </c>
      <c r="Z100" s="26"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2022-08-25T12:59:24Z</dcterms:created>
  <dcterms:modified xsi:type="dcterms:W3CDTF">2022-08-26T14:28:24Z</dcterms:modified>
</cp:coreProperties>
</file>