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0" yWindow="0" windowWidth="28800" windowHeight="12216"/>
  </bookViews>
  <sheets>
    <sheet name="行政事業レビューシート" sheetId="11" r:id="rId1"/>
    <sheet name="入力規則等" sheetId="4" r:id="rId2"/>
  </sheets>
  <definedNames>
    <definedName name="_xlnm._FilterDatabase" localSheetId="0" hidden="1">行政事業レビューシート!$A$2:$BH$1048099</definedName>
    <definedName name="_xlnm.Print_Area" localSheetId="0">行政事業レビューシート!$A$1:$AX$183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30" i="11" l="1"/>
  <c r="AM61" i="11" l="1"/>
  <c r="AI61" i="11"/>
  <c r="AM47" i="11"/>
  <c r="AQ47" i="11"/>
  <c r="AQ30" i="11"/>
  <c r="AM30" i="11"/>
  <c r="AE30" i="11"/>
  <c r="AM67" i="11" l="1"/>
  <c r="AI67" i="11"/>
  <c r="AY43" i="11" l="1"/>
  <c r="AY44" i="11" s="1"/>
  <c r="AY40" i="11"/>
  <c r="AY42" i="11" s="1"/>
  <c r="AY39" i="11"/>
  <c r="AY166" i="11"/>
  <c r="AY168" i="11" s="1"/>
  <c r="AY151" i="11"/>
  <c r="AY156" i="11" s="1"/>
  <c r="AY145" i="11"/>
  <c r="AY45" i="11" l="1"/>
  <c r="AY167" i="11"/>
  <c r="AY169" i="11"/>
  <c r="AY154" i="11"/>
  <c r="AY153" i="11"/>
  <c r="AY155" i="11"/>
  <c r="AY147" i="11"/>
  <c r="AY149" i="11"/>
  <c r="AY150" i="11"/>
  <c r="AY146" i="11"/>
  <c r="AY148" i="11"/>
  <c r="AY41" i="11"/>
  <c r="AY152" i="11"/>
  <c r="AY70" i="11"/>
  <c r="AY63" i="11"/>
  <c r="AY69" i="11" s="1"/>
  <c r="AY60" i="11"/>
  <c r="AY61" i="11" s="1"/>
  <c r="AY57" i="11"/>
  <c r="AY59" i="11" s="1"/>
  <c r="AY56" i="11"/>
  <c r="AY46" i="11"/>
  <c r="AY48" i="11" s="1"/>
  <c r="AY66" i="11" l="1"/>
  <c r="AY64" i="11"/>
  <c r="AY68" i="11"/>
  <c r="AY62" i="11"/>
  <c r="AY65" i="11"/>
  <c r="AY67" i="11"/>
  <c r="AY58" i="11"/>
  <c r="AY47" i="11"/>
  <c r="AY49" i="11" l="1"/>
  <c r="AY55" i="11" s="1"/>
  <c r="AY52" i="11" l="1"/>
  <c r="AY53" i="11"/>
  <c r="AY50" i="11"/>
  <c r="AY54" i="11"/>
  <c r="AY51" i="11"/>
  <c r="AW123" i="11" l="1"/>
  <c r="AT123" i="11"/>
  <c r="AQ123" i="11"/>
  <c r="AL123" i="11"/>
  <c r="AI123" i="11"/>
  <c r="AF123" i="11"/>
  <c r="Z123" i="11"/>
  <c r="W123" i="11"/>
  <c r="T123" i="11"/>
  <c r="N123" i="11"/>
  <c r="AW122" i="11"/>
  <c r="AT122" i="11"/>
  <c r="AQ122" i="11"/>
  <c r="AL122" i="11"/>
  <c r="AI122" i="11"/>
  <c r="AF122" i="11"/>
  <c r="Z122" i="11"/>
  <c r="W122" i="11"/>
  <c r="T122" i="11"/>
  <c r="N122" i="11"/>
  <c r="K122" i="11"/>
  <c r="H122" i="11"/>
  <c r="AY183" i="11" l="1"/>
  <c r="AY179" i="11"/>
  <c r="AY182" i="11" s="1"/>
  <c r="AY178" i="11"/>
  <c r="AY174" i="11"/>
  <c r="AY176" i="11" s="1"/>
  <c r="AY170" i="11"/>
  <c r="AY173" i="11" s="1"/>
  <c r="AY159" i="11"/>
  <c r="AY158" i="11"/>
  <c r="AU157" i="11"/>
  <c r="Y157" i="11"/>
  <c r="AY157" i="11"/>
  <c r="AU150" i="11"/>
  <c r="Y150" i="11"/>
  <c r="AU144" i="11"/>
  <c r="Y144" i="11"/>
  <c r="W24" i="11"/>
  <c r="P24" i="11"/>
  <c r="AD21" i="11"/>
  <c r="W21" i="11"/>
  <c r="P21" i="11"/>
  <c r="AR18" i="11"/>
  <c r="AK18" i="11"/>
  <c r="AD18" i="11"/>
  <c r="AD20" i="11" s="1"/>
  <c r="W18" i="11"/>
  <c r="W20" i="11" s="1"/>
  <c r="P18" i="11"/>
  <c r="P20" i="11" s="1"/>
  <c r="AV2" i="11"/>
  <c r="AY177" i="11" l="1"/>
  <c r="AY175" i="11"/>
  <c r="AY172" i="11"/>
  <c r="AY181" i="11"/>
  <c r="AY171" i="11"/>
  <c r="AY180"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<sst xmlns="http://schemas.openxmlformats.org/spreadsheetml/2006/main" count="994" uniqueCount="692">
  <si>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</si>
  <si>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</si>
  <si>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</si>
  <si>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</si>
  <si>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</si>
  <si>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</si>
  <si>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</si>
  <si>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</si>
  <si>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</si>
  <si>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</si>
  <si>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</si>
  <si>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</si>
  <si>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</si>
  <si>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</si>
  <si>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</si>
  <si>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</si>
  <si>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</si>
  <si>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</si>
  <si>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</si>
  <si>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</si>
  <si>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</si>
  <si>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</si>
  <si>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</si>
  <si>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</si>
  <si>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</si>
  <si>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</si>
  <si>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</si>
  <si>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</si>
  <si>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</si>
  <si>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</si>
  <si>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</si>
  <si>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</si>
  <si>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</si>
  <si>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</si>
  <si>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</si>
  <si>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</si>
  <si>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</si>
  <si>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</si>
  <si>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</si>
  <si>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</si>
  <si>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</si>
  <si>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</si>
  <si>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</si>
  <si>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</si>
  <si>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</si>
  <si>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</si>
  <si>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</si>
  <si>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</si>
  <si>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</si>
  <si>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</si>
  <si>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</si>
  <si>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</si>
  <si>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</si>
  <si>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</si>
  <si>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</si>
  <si>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</si>
  <si>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</si>
  <si>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</si>
  <si>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</si>
  <si>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</si>
  <si>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</si>
  <si>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</si>
  <si>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</si>
  <si>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</si>
  <si>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</si>
  <si>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</si>
  <si>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</si>
  <si>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</si>
  <si>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</si>
  <si>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</si>
  <si>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</si>
  <si>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</si>
  <si>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</si>
  <si>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</si>
  <si>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</si>
  <si>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</si>
  <si>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</si>
  <si>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</si>
  <si>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</si>
  <si>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</si>
  <si>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</si>
  <si>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</si>
  <si>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</si>
  <si>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</si>
  <si>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</si>
  <si>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</si>
  <si>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</si>
  <si>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</si>
  <si>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</si>
  <si>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</si>
  <si>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</si>
  <si>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</si>
  <si>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</si>
  <si>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</si>
  <si>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</si>
  <si>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</si>
  <si>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</si>
  <si>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</si>
  <si>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</si>
  <si>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</si>
  <si>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</si>
  <si>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</si>
  <si>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</si>
  <si>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</si>
  <si>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</si>
  <si>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</si>
  <si>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</si>
  <si>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</si>
  <si>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</si>
  <si>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</si>
  <si>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</si>
  <si>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</si>
  <si>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</si>
  <si>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</si>
  <si>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</si>
  <si>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</si>
  <si>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</si>
  <si>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</si>
  <si>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</si>
  <si>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</si>
  <si>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</si>
  <si>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</si>
  <si>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</si>
  <si>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</si>
  <si>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</si>
  <si>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</si>
  <si>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</si>
  <si>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</si>
  <si>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</si>
  <si>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</si>
  <si>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</si>
  <si>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</si>
  <si>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</si>
  <si>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</si>
  <si>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</si>
  <si>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</si>
  <si>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</si>
  <si>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</si>
  <si>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</si>
  <si>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</si>
  <si>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</si>
  <si>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</si>
  <si>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</si>
  <si>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</si>
  <si>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</si>
  <si>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</si>
  <si>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</si>
  <si>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</si>
  <si>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</si>
  <si>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</si>
  <si>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</si>
  <si>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</si>
  <si>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</si>
  <si>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</si>
  <si>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</si>
  <si>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</si>
  <si>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</si>
  <si>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</si>
  <si>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</si>
  <si>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</si>
  <si>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</si>
  <si>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</si>
  <si>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</si>
  <si>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</si>
  <si>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</si>
  <si>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</si>
  <si>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</si>
  <si>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</si>
  <si>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</si>
  <si>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</si>
  <si>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</si>
  <si>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</si>
  <si>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</si>
  <si>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</si>
  <si>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</si>
  <si>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</si>
  <si>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</si>
  <si>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</si>
  <si>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</si>
  <si>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</si>
  <si>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</si>
  <si>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</si>
  <si>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</si>
  <si>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</si>
  <si>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</si>
  <si>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</si>
  <si>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</si>
  <si>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</si>
  <si>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</si>
  <si>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</si>
  <si>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</si>
  <si>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</si>
  <si>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</si>
  <si>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</si>
  <si>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</si>
  <si>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</si>
  <si>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</si>
  <si>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</si>
  <si>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</si>
  <si>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</si>
  <si>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</si>
  <si>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</si>
  <si>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</si>
  <si>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</si>
  <si>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</si>
  <si>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</si>
  <si>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</si>
  <si>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</si>
  <si>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</si>
  <si>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</si>
  <si>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</si>
  <si>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</si>
  <si>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</si>
  <si>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</si>
  <si>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</si>
  <si>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</si>
  <si>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</si>
  <si>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</si>
  <si>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</si>
  <si>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</si>
  <si>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</si>
  <si>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</si>
  <si>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</si>
  <si>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</si>
  <si>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</si>
  <si>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</si>
  <si>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</si>
  <si>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</si>
  <si>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</si>
  <si>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</si>
  <si>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</si>
  <si>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</si>
  <si>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</si>
  <si>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</si>
  <si>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</si>
  <si>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</si>
  <si>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</si>
  <si>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</si>
  <si>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</si>
  <si>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</si>
  <si>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</si>
  <si>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</si>
  <si>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</si>
  <si>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</si>
  <si>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</si>
  <si>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</si>
  <si>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</si>
  <si>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</si>
  <si>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</si>
  <si>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</si>
  <si>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</si>
  <si>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</si>
  <si>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</si>
  <si>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</si>
  <si>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</si>
  <si>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</si>
  <si>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</si>
  <si>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</si>
  <si>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</si>
  <si>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</si>
  <si>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</si>
  <si>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</si>
  <si>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</si>
  <si>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</si>
  <si>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</si>
  <si>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</si>
  <si>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</si>
  <si>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</si>
  <si>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</si>
  <si>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</si>
  <si>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</si>
  <si>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</si>
  <si>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</si>
  <si>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</si>
  <si>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</si>
  <si>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</si>
  <si>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</si>
  <si>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</si>
  <si>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</si>
  <si>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</si>
  <si>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</si>
  <si>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</si>
  <si>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</si>
  <si>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</si>
  <si>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</si>
  <si>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</si>
  <si>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</si>
  <si>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</si>
  <si>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</si>
  <si>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</si>
  <si>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</si>
  <si>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</si>
  <si>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</si>
  <si>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</si>
  <si>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</si>
  <si>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</si>
  <si>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</si>
  <si>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</si>
  <si>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</si>
  <si>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</si>
  <si>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</si>
  <si>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</si>
  <si>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</si>
  <si>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</si>
  <si>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</si>
  <si>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</si>
  <si>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</si>
  <si>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</si>
  <si>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</si>
  <si>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</si>
  <si>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</si>
  <si>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</si>
  <si>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</si>
  <si>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</si>
  <si>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</si>
  <si>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</si>
  <si>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</si>
  <si>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</si>
  <si>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</si>
  <si>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</si>
  <si>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</si>
  <si>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</si>
  <si>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</si>
  <si>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</si>
  <si>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</si>
  <si>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</si>
  <si>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</si>
  <si>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</si>
  <si>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</si>
  <si>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</si>
  <si>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</si>
  <si>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</si>
  <si>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</si>
  <si>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</si>
  <si>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</si>
  <si>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</si>
  <si>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</si>
  <si>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</si>
  <si>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</si>
  <si>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</si>
  <si>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</si>
  <si>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</si>
  <si>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</si>
  <si>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</si>
  <si>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</si>
  <si>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</si>
  <si>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</si>
  <si>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</si>
  <si>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</si>
  <si>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</si>
  <si>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</si>
  <si>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</si>
  <si>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</si>
  <si>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</si>
  <si>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</si>
  <si>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</si>
  <si>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</si>
  <si>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</si>
  <si>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</si>
  <si>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</si>
  <si>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</si>
  <si>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</si>
  <si>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</si>
  <si>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</si>
  <si>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</si>
  <si>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</si>
  <si>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</si>
  <si>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</si>
  <si>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</si>
  <si>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</si>
  <si>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</si>
  <si>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</si>
  <si>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</si>
  <si>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</si>
  <si>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</si>
  <si>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</si>
  <si>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</si>
  <si>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</si>
  <si>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</si>
  <si>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</si>
  <si>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</si>
  <si>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</si>
  <si>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</si>
  <si>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</si>
  <si>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</si>
  <si>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</si>
  <si>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</si>
  <si>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</si>
  <si>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</si>
  <si>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</si>
  <si>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</si>
  <si>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</si>
  <si>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</si>
  <si>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</si>
  <si>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</si>
  <si>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</si>
  <si>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</si>
  <si>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</si>
  <si>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</si>
  <si>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</si>
  <si>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</si>
  <si>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</si>
  <si>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</si>
  <si>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</si>
  <si>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</si>
  <si>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</si>
  <si>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</si>
  <si>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</si>
  <si>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</si>
  <si>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</si>
  <si>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</si>
  <si>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</si>
  <si>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</si>
  <si>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</si>
  <si>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</si>
  <si>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</si>
  <si>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</si>
  <si>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</si>
  <si>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</si>
  <si>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</si>
  <si>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</si>
  <si>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</si>
  <si>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</si>
  <si>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</si>
  <si>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</si>
  <si>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</si>
  <si>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</si>
  <si>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</si>
  <si>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</si>
  <si>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</si>
  <si>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</si>
  <si>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</si>
  <si>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</si>
  <si>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</si>
  <si>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</si>
  <si>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</si>
  <si>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</si>
  <si>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</si>
  <si>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</si>
  <si>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</si>
  <si>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</si>
  <si>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</si>
  <si>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</si>
  <si>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</si>
  <si>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</si>
  <si>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</si>
  <si>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</si>
  <si>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</si>
  <si>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</si>
  <si>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</si>
  <si>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</si>
  <si>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</si>
  <si>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</si>
  <si>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</si>
  <si>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</si>
  <si>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</si>
  <si>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</si>
  <si>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</si>
  <si>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</si>
  <si>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</si>
  <si>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</si>
  <si>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</si>
  <si>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</si>
  <si>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</si>
  <si>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</si>
  <si>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</si>
  <si>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</si>
  <si>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</si>
  <si>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</si>
  <si>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</si>
  <si>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</si>
  <si>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</si>
  <si>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</si>
  <si>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</si>
  <si>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</si>
  <si>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</si>
  <si>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</si>
  <si>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</si>
  <si>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</si>
  <si>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</si>
  <si>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</si>
  <si>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</si>
  <si>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</si>
  <si>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</si>
  <si>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</si>
  <si>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</si>
  <si>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</si>
  <si>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</si>
  <si>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</si>
  <si>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</si>
  <si>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</si>
  <si>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</si>
  <si>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</si>
  <si>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</si>
  <si>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</si>
  <si>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</si>
  <si>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</si>
  <si>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</si>
  <si>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</si>
  <si>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</si>
  <si>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</si>
  <si>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</si>
  <si>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</si>
  <si>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</si>
  <si>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</si>
  <si>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</si>
  <si>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</si>
  <si>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</si>
  <si>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</si>
  <si>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</si>
  <si>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</si>
  <si>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</si>
  <si>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</si>
  <si>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</si>
  <si>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</si>
  <si>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</si>
  <si>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</si>
  <si>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</si>
  <si>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</si>
  <si>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</si>
  <si>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</si>
  <si>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</si>
  <si>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</si>
  <si>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</si>
  <si>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</si>
  <si>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</si>
  <si>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</si>
  <si>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</si>
  <si>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</si>
  <si>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</si>
  <si>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</si>
  <si>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</si>
  <si>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</si>
  <si>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</si>
  <si>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</si>
  <si>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</si>
  <si>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</si>
  <si>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</si>
  <si>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</si>
  <si>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</si>
  <si>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</si>
  <si>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</si>
  <si>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</si>
  <si>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</si>
  <si>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</si>
  <si>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</si>
  <si>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</si>
  <si>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</si>
  <si>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</si>
  <si>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</si>
  <si>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</si>
  <si>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</si>
  <si>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</si>
  <si>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</si>
  <si>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</si>
  <si>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</si>
  <si>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</si>
  <si>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</si>
  <si>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</si>
  <si>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</si>
  <si>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</si>
  <si>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</si>
  <si>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</si>
  <si>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</si>
  <si>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</si>
  <si>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</si>
  <si>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</si>
  <si>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</si>
  <si>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</si>
  <si>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</si>
  <si>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</si>
  <si>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</si>
  <si>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</si>
  <si>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</si>
  <si>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</si>
  <si>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原子力防災研修事業等委託費</t>
    <phoneticPr fontId="5"/>
  </si>
  <si>
    <t>内閣府</t>
  </si>
  <si>
    <t>政策統括官（原子力防災担当）</t>
    <phoneticPr fontId="5"/>
  </si>
  <si>
    <t>参事官（企画・国際担当）
参事官（総合調整・訓練担当）</t>
    <phoneticPr fontId="5"/>
  </si>
  <si>
    <t>○</t>
  </si>
  <si>
    <t>特別会計に関する法律第85条第6項
特別会計に関する法律施行令第51条第7項第3号</t>
    <phoneticPr fontId="5"/>
  </si>
  <si>
    <t>原子力災害時に対応する国や地方公共団体等で中核となる防災業務関係者について、国際的な基準等に則って、体系的かつ効果的な訓練や研修等により人材育成を推進する。また、東京電力福島第一原子力発電所事故の教訓を踏まえ、原子力防災に係る最新の調査研究や国内外の専門的・技術的な知見の分析・蓄積等を進める。</t>
    <phoneticPr fontId="5"/>
  </si>
  <si>
    <t>・原子力災害時に対応する国や地方自治体等で中核となる要員等について、災害対応能力向上のための研修・訓練プログラムを実施することにより、原子力災害対応要員を体系的に育成する。
・原子力防災の課題解決に向けた国内外の知見の分析・蓄積を行うために国際的な基準等に基づく諸外国の原子力防災の調査・研究を実施する。また、科学的知見に基づき、技術評価・検証を実施し、放射線防護対策施設を始めとする技術基準等を策定する。
・原子力災害が長期化した場合の課題の抽出を行うための調査・分析を実施し、対応の具体化に貢献する。</t>
    <phoneticPr fontId="5"/>
  </si>
  <si>
    <t>-</t>
  </si>
  <si>
    <t>-</t>
    <phoneticPr fontId="5"/>
  </si>
  <si>
    <t>技術的知見の高度化及び防災業務関係者の被ばく線量予測の普及に努める。</t>
    <phoneticPr fontId="5"/>
  </si>
  <si>
    <t>国際会議等への参加回数</t>
    <phoneticPr fontId="5"/>
  </si>
  <si>
    <t>府</t>
  </si>
  <si>
    <t>百万円</t>
    <phoneticPr fontId="5"/>
  </si>
  <si>
    <t>　　百万円/市町村数</t>
    <phoneticPr fontId="5"/>
  </si>
  <si>
    <t>314/135</t>
    <phoneticPr fontId="5"/>
  </si>
  <si>
    <t>70/135</t>
    <phoneticPr fontId="5"/>
  </si>
  <si>
    <t>原子力防災体制を整備することを通じて、各立地市町村等が適切な地域防災計画を策定できるよう適切な支援を行う。</t>
    <phoneticPr fontId="5"/>
  </si>
  <si>
    <t>原子力災害が長期化した際に対応する要員に対し、過年度の訓練結果及び研修実績の分析結果を踏まえ、必要な訓練及び研修、当該要員が用いるマニュアルの策定の実施、並びに長期化対応における行動指針等の検討・整備することで、当該要員の対応能力向上を支援する。</t>
  </si>
  <si>
    <t>長期化対応に当たる要員向けの訓練及び研修を企画し、参加・受講を促す。</t>
  </si>
  <si>
    <t>長期化対応に当たる要員向けの訓練への参加及び研修の受講したのべ人数</t>
  </si>
  <si>
    <t>開発した訓練企画・研修プログラムの受講を促し、原子力総合防災訓練等の参加を通じ、原子力防災対応能力の充実・強化に努める。</t>
    <rPh sb="0" eb="2">
      <t>カイハツ</t>
    </rPh>
    <rPh sb="4" eb="6">
      <t>クンレン</t>
    </rPh>
    <rPh sb="6" eb="8">
      <t>キカク</t>
    </rPh>
    <rPh sb="9" eb="11">
      <t>ケンシュウ</t>
    </rPh>
    <rPh sb="17" eb="19">
      <t>ジュコウ</t>
    </rPh>
    <rPh sb="20" eb="21">
      <t>ウナガ</t>
    </rPh>
    <rPh sb="23" eb="26">
      <t>ゲンシリョク</t>
    </rPh>
    <rPh sb="26" eb="28">
      <t>ソウゴウ</t>
    </rPh>
    <rPh sb="28" eb="30">
      <t>ボウサイ</t>
    </rPh>
    <rPh sb="30" eb="32">
      <t>クンレン</t>
    </rPh>
    <rPh sb="32" eb="33">
      <t>トウ</t>
    </rPh>
    <rPh sb="34" eb="36">
      <t>サンカ</t>
    </rPh>
    <rPh sb="37" eb="38">
      <t>ツウ</t>
    </rPh>
    <rPh sb="40" eb="43">
      <t>ゲンシリョク</t>
    </rPh>
    <rPh sb="43" eb="45">
      <t>ボウサイ</t>
    </rPh>
    <rPh sb="45" eb="47">
      <t>タイオウ</t>
    </rPh>
    <rPh sb="47" eb="49">
      <t>ノウリョク</t>
    </rPh>
    <rPh sb="50" eb="52">
      <t>ジュウジツ</t>
    </rPh>
    <rPh sb="53" eb="55">
      <t>キョウカ</t>
    </rPh>
    <rPh sb="56" eb="57">
      <t>ツト</t>
    </rPh>
    <phoneticPr fontId="5"/>
  </si>
  <si>
    <t>原子力総合防災訓練等に参加したの訓練内容に対する受講者の理解度（４段階）</t>
    <rPh sb="0" eb="3">
      <t>ゲンシリョク</t>
    </rPh>
    <rPh sb="3" eb="5">
      <t>ソウゴウ</t>
    </rPh>
    <rPh sb="5" eb="7">
      <t>ボウサイ</t>
    </rPh>
    <rPh sb="7" eb="9">
      <t>クンレン</t>
    </rPh>
    <rPh sb="9" eb="10">
      <t>トウ</t>
    </rPh>
    <rPh sb="11" eb="13">
      <t>サンカ</t>
    </rPh>
    <rPh sb="16" eb="18">
      <t>クンレン</t>
    </rPh>
    <rPh sb="18" eb="20">
      <t>ナイヨウ</t>
    </rPh>
    <rPh sb="21" eb="22">
      <t>タイ</t>
    </rPh>
    <rPh sb="24" eb="27">
      <t>ジュコウシャ</t>
    </rPh>
    <rPh sb="28" eb="31">
      <t>リカイド</t>
    </rPh>
    <rPh sb="33" eb="35">
      <t>ダンカイ</t>
    </rPh>
    <phoneticPr fontId="5"/>
  </si>
  <si>
    <t>原子力災害対策マニュアル、原子力総合防災訓練実施成果報告書、本事業委託成果報告書</t>
    <phoneticPr fontId="5"/>
  </si>
  <si>
    <t>有</t>
  </si>
  <si>
    <t>無</t>
  </si>
  <si>
    <t>‐</t>
  </si>
  <si>
    <t>原子力規制委員会</t>
  </si>
  <si>
    <t>原子力発電施設等緊急時安全対策交付金</t>
  </si>
  <si>
    <t>放射線モニタリング人材育成事業</t>
  </si>
  <si>
    <t>原子力災害時医療実効性確保事業委託費</t>
  </si>
  <si>
    <t>災害対策基本法及び原子力災害対策特別措置法に基づき、原子力災害に対する対策の強化を図り、原子力災害から国民の生命、身体及び財産を保護することになっている。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3">
      <t>モト</t>
    </rPh>
    <rPh sb="26" eb="29">
      <t>ゲンシリョク</t>
    </rPh>
    <rPh sb="29" eb="31">
      <t>サイガイ</t>
    </rPh>
    <rPh sb="32" eb="33">
      <t>タイ</t>
    </rPh>
    <rPh sb="35" eb="37">
      <t>タイサク</t>
    </rPh>
    <rPh sb="38" eb="40">
      <t>キョウカ</t>
    </rPh>
    <rPh sb="41" eb="42">
      <t>ハカ</t>
    </rPh>
    <rPh sb="44" eb="47">
      <t>ゲンシリョク</t>
    </rPh>
    <rPh sb="47" eb="49">
      <t>サイガイ</t>
    </rPh>
    <rPh sb="51" eb="53">
      <t>コクミン</t>
    </rPh>
    <rPh sb="54" eb="56">
      <t>セイメイ</t>
    </rPh>
    <rPh sb="57" eb="59">
      <t>シンタイ</t>
    </rPh>
    <rPh sb="59" eb="60">
      <t>オヨ</t>
    </rPh>
    <rPh sb="61" eb="63">
      <t>ザイサン</t>
    </rPh>
    <rPh sb="64" eb="66">
      <t>ホゴ</t>
    </rPh>
    <phoneticPr fontId="5"/>
  </si>
  <si>
    <t>災害対策基本法及び原子力災害対策特別措置法の趣旨を踏まえ、万が一の原子力災害時において国や地方公共団体等で意思決定を行う中核となる防災業務関係者の育成を行い、原子力災害予防対策の充実・強化を行う必要がある。</t>
    <rPh sb="0" eb="2">
      <t>サイガイ</t>
    </rPh>
    <rPh sb="2" eb="4">
      <t>タイサク</t>
    </rPh>
    <rPh sb="4" eb="7">
      <t>キホンホウ</t>
    </rPh>
    <rPh sb="7" eb="8">
      <t>オヨ</t>
    </rPh>
    <rPh sb="9" eb="12">
      <t>ゲンシリョク</t>
    </rPh>
    <rPh sb="12" eb="14">
      <t>サイガイ</t>
    </rPh>
    <rPh sb="14" eb="16">
      <t>タイサク</t>
    </rPh>
    <rPh sb="16" eb="18">
      <t>トクベツ</t>
    </rPh>
    <rPh sb="18" eb="21">
      <t>ソチホウ</t>
    </rPh>
    <rPh sb="22" eb="24">
      <t>シュシ</t>
    </rPh>
    <rPh sb="25" eb="26">
      <t>フ</t>
    </rPh>
    <phoneticPr fontId="5"/>
  </si>
  <si>
    <t>本事業の公募にあたって、応札者を増やすよう周知に努めているが、一部の事業については、対応できる業者が限られる原子力防災事業の特殊性から、結果として一者応札となった。</t>
    <phoneticPr fontId="5"/>
  </si>
  <si>
    <t>原子力災害対策の充実・強化は、原子力災害対策特別措置法等においても明記されていることから、本委託事業による成果の創出は国による資金で行うことは妥当である。</t>
    <rPh sb="0" eb="3">
      <t>ゲンシリョク</t>
    </rPh>
    <rPh sb="3" eb="5">
      <t>サイガイ</t>
    </rPh>
    <rPh sb="5" eb="7">
      <t>タイサク</t>
    </rPh>
    <rPh sb="8" eb="10">
      <t>ジュウジツ</t>
    </rPh>
    <rPh sb="11" eb="13">
      <t>キョウカ</t>
    </rPh>
    <rPh sb="15" eb="18">
      <t>ゲンシリョク</t>
    </rPh>
    <rPh sb="18" eb="20">
      <t>サイガイ</t>
    </rPh>
    <rPh sb="20" eb="22">
      <t>タイサク</t>
    </rPh>
    <rPh sb="22" eb="24">
      <t>トクベツ</t>
    </rPh>
    <rPh sb="24" eb="27">
      <t>ソチホウ</t>
    </rPh>
    <rPh sb="27" eb="28">
      <t>ナド</t>
    </rPh>
    <rPh sb="33" eb="35">
      <t>メイキ</t>
    </rPh>
    <rPh sb="45" eb="46">
      <t>ホン</t>
    </rPh>
    <rPh sb="46" eb="48">
      <t>イタク</t>
    </rPh>
    <rPh sb="48" eb="50">
      <t>ジギョウ</t>
    </rPh>
    <rPh sb="53" eb="55">
      <t>セイカ</t>
    </rPh>
    <rPh sb="56" eb="58">
      <t>ソウシュツ</t>
    </rPh>
    <rPh sb="59" eb="60">
      <t>クニ</t>
    </rPh>
    <rPh sb="63" eb="65">
      <t>シキン</t>
    </rPh>
    <rPh sb="66" eb="67">
      <t>オコナ</t>
    </rPh>
    <rPh sb="71" eb="73">
      <t>ダトウ</t>
    </rPh>
    <phoneticPr fontId="5"/>
  </si>
  <si>
    <t>個々の契約に当たっては、競争入札等に付することにより妥当な水準を保っている。</t>
    <rPh sb="0" eb="2">
      <t>ココ</t>
    </rPh>
    <rPh sb="3" eb="5">
      <t>ケイヤク</t>
    </rPh>
    <rPh sb="6" eb="7">
      <t>ア</t>
    </rPh>
    <rPh sb="12" eb="14">
      <t>キョウソウ</t>
    </rPh>
    <rPh sb="14" eb="16">
      <t>ニュウサツ</t>
    </rPh>
    <rPh sb="16" eb="17">
      <t>トウ</t>
    </rPh>
    <rPh sb="18" eb="19">
      <t>フ</t>
    </rPh>
    <rPh sb="26" eb="28">
      <t>ダトウ</t>
    </rPh>
    <rPh sb="29" eb="31">
      <t>スイジュン</t>
    </rPh>
    <rPh sb="32" eb="33">
      <t>タモ</t>
    </rPh>
    <phoneticPr fontId="5"/>
  </si>
  <si>
    <t>支出先の実施内容を精査し、支出内容が事業目的に即して真に必要なものであることを確認している。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9" eb="41">
      <t>カクニン</t>
    </rPh>
    <phoneticPr fontId="5"/>
  </si>
  <si>
    <t>研修・訓練プログラムに基づく防災業務関係者の育成により、より実効性の高い地域の災害対応能力の向上を図ることとなることから、研修・訓練の参加率を指標とした目標を設定しており、その実績は目標に見合ったものとなっている。また、技術基準に基づく国が交付する補助金等の交付規則への要件の改訂等に向けて、調査・研究等により技術的知見の蓄積を進めている。</t>
    <rPh sb="0" eb="2">
      <t>ケンシュウ</t>
    </rPh>
    <rPh sb="3" eb="5">
      <t>クンレン</t>
    </rPh>
    <rPh sb="11" eb="12">
      <t>モト</t>
    </rPh>
    <rPh sb="14" eb="16">
      <t>ボウサイ</t>
    </rPh>
    <rPh sb="16" eb="18">
      <t>ギョウム</t>
    </rPh>
    <rPh sb="18" eb="21">
      <t>カンケイシャ</t>
    </rPh>
    <rPh sb="22" eb="24">
      <t>イクセイ</t>
    </rPh>
    <rPh sb="30" eb="33">
      <t>ジッコウセイ</t>
    </rPh>
    <rPh sb="34" eb="35">
      <t>コウ</t>
    </rPh>
    <rPh sb="36" eb="38">
      <t>チイキ</t>
    </rPh>
    <rPh sb="39" eb="41">
      <t>サイガイ</t>
    </rPh>
    <rPh sb="41" eb="43">
      <t>タイオウ</t>
    </rPh>
    <rPh sb="43" eb="45">
      <t>ノウリョク</t>
    </rPh>
    <rPh sb="46" eb="48">
      <t>コウジョウ</t>
    </rPh>
    <rPh sb="49" eb="50">
      <t>ハカ</t>
    </rPh>
    <rPh sb="61" eb="63">
      <t>ケンシュウ</t>
    </rPh>
    <rPh sb="64" eb="66">
      <t>クンレン</t>
    </rPh>
    <rPh sb="67" eb="69">
      <t>サンカ</t>
    </rPh>
    <rPh sb="69" eb="70">
      <t>リツ</t>
    </rPh>
    <rPh sb="71" eb="73">
      <t>シヒョウ</t>
    </rPh>
    <rPh sb="76" eb="78">
      <t>モクヒョウ</t>
    </rPh>
    <rPh sb="79" eb="81">
      <t>セッテイ</t>
    </rPh>
    <rPh sb="88" eb="90">
      <t>ジッセキ</t>
    </rPh>
    <rPh sb="91" eb="93">
      <t>モクヒョウ</t>
    </rPh>
    <rPh sb="94" eb="96">
      <t>ミア</t>
    </rPh>
    <rPh sb="110" eb="112">
      <t>ギジュツ</t>
    </rPh>
    <rPh sb="112" eb="114">
      <t>キジュン</t>
    </rPh>
    <rPh sb="115" eb="116">
      <t>モト</t>
    </rPh>
    <rPh sb="118" eb="119">
      <t>クニ</t>
    </rPh>
    <rPh sb="120" eb="122">
      <t>コウフ</t>
    </rPh>
    <rPh sb="124" eb="127">
      <t>ホジョキン</t>
    </rPh>
    <rPh sb="127" eb="128">
      <t>トウ</t>
    </rPh>
    <rPh sb="129" eb="131">
      <t>コウフ</t>
    </rPh>
    <rPh sb="131" eb="133">
      <t>キソク</t>
    </rPh>
    <rPh sb="135" eb="137">
      <t>ヨウケン</t>
    </rPh>
    <rPh sb="138" eb="140">
      <t>カイテイ</t>
    </rPh>
    <rPh sb="140" eb="141">
      <t>トウ</t>
    </rPh>
    <rPh sb="142" eb="143">
      <t>ム</t>
    </rPh>
    <rPh sb="146" eb="148">
      <t>チョウサ</t>
    </rPh>
    <rPh sb="149" eb="151">
      <t>ケンキュウ</t>
    </rPh>
    <rPh sb="151" eb="152">
      <t>トウ</t>
    </rPh>
    <rPh sb="155" eb="157">
      <t>ギジュツ</t>
    </rPh>
    <rPh sb="157" eb="158">
      <t>テキ</t>
    </rPh>
    <rPh sb="158" eb="160">
      <t>チケン</t>
    </rPh>
    <rPh sb="161" eb="163">
      <t>チクセキ</t>
    </rPh>
    <rPh sb="164" eb="165">
      <t>スス</t>
    </rPh>
    <phoneticPr fontId="5"/>
  </si>
  <si>
    <t>本事業は、調査・分析、様々な試行的研修等に必要な専門的知見を用いるなどの特殊性があるため、委託以外の適切な手法が考えられない。</t>
    <rPh sb="0" eb="1">
      <t>ホン</t>
    </rPh>
    <rPh sb="1" eb="3">
      <t>ジギョウ</t>
    </rPh>
    <rPh sb="5" eb="7">
      <t>チョウサ</t>
    </rPh>
    <rPh sb="8" eb="10">
      <t>ブンセキ</t>
    </rPh>
    <rPh sb="11" eb="13">
      <t>サマザマ</t>
    </rPh>
    <rPh sb="14" eb="17">
      <t>シコウテキ</t>
    </rPh>
    <rPh sb="17" eb="19">
      <t>ケンシュウ</t>
    </rPh>
    <rPh sb="19" eb="20">
      <t>トウ</t>
    </rPh>
    <rPh sb="21" eb="23">
      <t>ヒツヨウ</t>
    </rPh>
    <rPh sb="24" eb="26">
      <t>センモン</t>
    </rPh>
    <rPh sb="26" eb="27">
      <t>テキ</t>
    </rPh>
    <rPh sb="27" eb="29">
      <t>チケン</t>
    </rPh>
    <rPh sb="30" eb="31">
      <t>モチ</t>
    </rPh>
    <rPh sb="36" eb="39">
      <t>トクシュセイ</t>
    </rPh>
    <rPh sb="45" eb="47">
      <t>イタク</t>
    </rPh>
    <rPh sb="47" eb="49">
      <t>イガイ</t>
    </rPh>
    <rPh sb="50" eb="52">
      <t>テキセツ</t>
    </rPh>
    <rPh sb="53" eb="55">
      <t>シュホウ</t>
    </rPh>
    <rPh sb="56" eb="57">
      <t>カンガ</t>
    </rPh>
    <phoneticPr fontId="5"/>
  </si>
  <si>
    <t>研修を通じて防災業務関係者が適切な災害時対応の知識等を得ることにより、原子力防災に対する理解や対応能力の向上が図られ、地域の原子力防災体制の充実に資している。</t>
    <rPh sb="0" eb="2">
      <t>ケンシュウ</t>
    </rPh>
    <rPh sb="3" eb="4">
      <t>ツウ</t>
    </rPh>
    <rPh sb="6" eb="8">
      <t>ボウサイ</t>
    </rPh>
    <rPh sb="8" eb="10">
      <t>ギョウム</t>
    </rPh>
    <rPh sb="10" eb="13">
      <t>カンケイシャ</t>
    </rPh>
    <rPh sb="14" eb="16">
      <t>テキセツ</t>
    </rPh>
    <rPh sb="17" eb="19">
      <t>サイガイ</t>
    </rPh>
    <rPh sb="19" eb="20">
      <t>ジ</t>
    </rPh>
    <rPh sb="20" eb="22">
      <t>タイオウ</t>
    </rPh>
    <rPh sb="23" eb="25">
      <t>チシキ</t>
    </rPh>
    <rPh sb="25" eb="26">
      <t>トウ</t>
    </rPh>
    <rPh sb="27" eb="28">
      <t>エ</t>
    </rPh>
    <rPh sb="35" eb="38">
      <t>ゲンシリョク</t>
    </rPh>
    <rPh sb="38" eb="40">
      <t>ボウサイ</t>
    </rPh>
    <rPh sb="41" eb="42">
      <t>タイ</t>
    </rPh>
    <rPh sb="44" eb="46">
      <t>リカイ</t>
    </rPh>
    <rPh sb="47" eb="49">
      <t>タイオウ</t>
    </rPh>
    <rPh sb="49" eb="51">
      <t>ノウリョク</t>
    </rPh>
    <rPh sb="52" eb="54">
      <t>コウジョウ</t>
    </rPh>
    <rPh sb="55" eb="56">
      <t>ハカ</t>
    </rPh>
    <rPh sb="59" eb="61">
      <t>チイキ</t>
    </rPh>
    <rPh sb="62" eb="65">
      <t>ゲンシリョク</t>
    </rPh>
    <rPh sb="65" eb="67">
      <t>ボウサイ</t>
    </rPh>
    <rPh sb="67" eb="69">
      <t>タイセイ</t>
    </rPh>
    <rPh sb="70" eb="72">
      <t>ジュウジツ</t>
    </rPh>
    <rPh sb="73" eb="74">
      <t>シ</t>
    </rPh>
    <phoneticPr fontId="5"/>
  </si>
  <si>
    <t>本事業は、国や地方公共団体等で意思決定を行う中核となる防災業務関係者について、体系的かつ効果的な研修や訓練等により人材育成を推進するための体制の整備を行うもの。
一方で、交付金事業は、原子力防災に携わる者に向け広く基礎知識の定着を図るものであり、本委託費で実施する研修とは適切な役割分担がなされている。
また、原子力規制委員会が実施している研修事業は、原子力防災に携わる者に向けて原子力に係る規制制度等の専門知識の定着を図るものであり、本委託費で実施する研修とは適切な役割分担がなされている。</t>
    <phoneticPr fontId="5"/>
  </si>
  <si>
    <t>新29-0004</t>
  </si>
  <si>
    <t>0055</t>
  </si>
  <si>
    <t>人件費</t>
    <rPh sb="0" eb="3">
      <t>ジンケンヒ</t>
    </rPh>
    <phoneticPr fontId="5"/>
  </si>
  <si>
    <t>事業費</t>
    <rPh sb="0" eb="3">
      <t>ジギョウヒ</t>
    </rPh>
    <phoneticPr fontId="5"/>
  </si>
  <si>
    <t>一般管理費</t>
    <rPh sb="0" eb="2">
      <t>イッパン</t>
    </rPh>
    <rPh sb="2" eb="5">
      <t>カンリヒ</t>
    </rPh>
    <phoneticPr fontId="5"/>
  </si>
  <si>
    <t>調査、解析、分析等の実施</t>
  </si>
  <si>
    <t>解析用経費、旅費等</t>
  </si>
  <si>
    <t>A.国立研究開発法人日本原子力研究開発機構</t>
    <phoneticPr fontId="5"/>
  </si>
  <si>
    <t>外注費、旅費、印刷製本費等</t>
    <rPh sb="0" eb="3">
      <t>ガイチュウヒ</t>
    </rPh>
    <rPh sb="4" eb="6">
      <t>リョヒ</t>
    </rPh>
    <rPh sb="7" eb="9">
      <t>インサツ</t>
    </rPh>
    <rPh sb="9" eb="11">
      <t>セイホン</t>
    </rPh>
    <rPh sb="11" eb="12">
      <t>ヒ</t>
    </rPh>
    <rPh sb="12" eb="13">
      <t>トウ</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</si>
  <si>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</si>
  <si>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原子力災害対策指針やIAEAなどの国際的な基準等を参考にした研修を行う。
また、令和３年度総合防災訓練や原子力防災研修を対象として、研修の企画立案・運営等に関する体制整備を行う。</t>
    <phoneticPr fontId="5"/>
  </si>
  <si>
    <t>一般競争契約
（総合評価）</t>
    <phoneticPr fontId="5"/>
  </si>
  <si>
    <t>公益財団法人原子力安全技術センター</t>
    <phoneticPr fontId="5"/>
  </si>
  <si>
    <t>原子力災害に対応する指定行政機関、指定地方行政機関、地方公共団体、指定公共機関、指定地方公共機関等の職員を対象として、原子力災害時に必要となる放射線防護の基礎知識の定着化を図るために実施する原子力防災基礎研修の標準化のための調査検討及び基礎研修の企画運営を実施する。</t>
    <phoneticPr fontId="5"/>
  </si>
  <si>
    <t xml:space="preserve">株式会社三菱総合研究所 </t>
    <phoneticPr fontId="5"/>
  </si>
  <si>
    <t>福島第一原子力事故時の経験を踏まえ、原子力災害が長期化した際に生じる様々な課題とその対応策を改めて洗い出すとともに、実際に原子力災害が発生し、長期化した際に従事する要員の能力を効率的に向上させるために必要な訓練内容の検討やオンラインで実施できる研修資料の作成等を実施する。</t>
    <phoneticPr fontId="5"/>
  </si>
  <si>
    <t>一般競争契約
（最低価格）</t>
    <phoneticPr fontId="5"/>
  </si>
  <si>
    <t>髙橋　裕輔
小山田　巧</t>
    <rPh sb="0" eb="2">
      <t>タカハシ</t>
    </rPh>
    <rPh sb="3" eb="5">
      <t>ユウスケ</t>
    </rPh>
    <phoneticPr fontId="5"/>
  </si>
  <si>
    <t>人</t>
    <rPh sb="0" eb="1">
      <t>ヒト</t>
    </rPh>
    <phoneticPr fontId="5"/>
  </si>
  <si>
    <t>（国立研究開発法人日本原子力研究開発機構、公益財団法人原子力安全技術センターへの委託事業）
原子力災害対策要員を対象に、原子力災害時に必要となる放射線に関する基礎知識の習得を行うとともに、災害対策本部等の中核的役割を担う要員を対象として、防護装置に関する意思決定や判断に必要な知識と能力を講義及び図上演習等をとおして知識等を習得することを目的とする。</t>
    <phoneticPr fontId="5"/>
  </si>
  <si>
    <t>原子力災害対策要員が原子力災害時に業務を行うのに必要スキルを習得できるような研修を準備し実施する。</t>
    <rPh sb="0" eb="3">
      <t>ゲンシリョク</t>
    </rPh>
    <rPh sb="3" eb="5">
      <t>サイガイ</t>
    </rPh>
    <rPh sb="5" eb="7">
      <t>タイサク</t>
    </rPh>
    <rPh sb="7" eb="9">
      <t>ヨウイン</t>
    </rPh>
    <rPh sb="10" eb="13">
      <t>ゲンシリョク</t>
    </rPh>
    <rPh sb="13" eb="15">
      <t>サイガイ</t>
    </rPh>
    <rPh sb="15" eb="16">
      <t>ジ</t>
    </rPh>
    <rPh sb="17" eb="19">
      <t>ギョウム</t>
    </rPh>
    <rPh sb="20" eb="21">
      <t>オコナ</t>
    </rPh>
    <rPh sb="24" eb="26">
      <t>ヒツヨウ</t>
    </rPh>
    <rPh sb="30" eb="32">
      <t>シュウトク</t>
    </rPh>
    <rPh sb="38" eb="40">
      <t>ケンシュウ</t>
    </rPh>
    <rPh sb="41" eb="43">
      <t>ジュンビ</t>
    </rPh>
    <rPh sb="44" eb="46">
      <t>ジッシ</t>
    </rPh>
    <phoneticPr fontId="5"/>
  </si>
  <si>
    <t>講話、中核人材・実務人材研修等受講者（のべ人数）</t>
    <rPh sb="0" eb="2">
      <t>コウワ</t>
    </rPh>
    <rPh sb="3" eb="5">
      <t>チュウカク</t>
    </rPh>
    <rPh sb="5" eb="7">
      <t>ジンザイ</t>
    </rPh>
    <rPh sb="8" eb="10">
      <t>ジツム</t>
    </rPh>
    <rPh sb="10" eb="12">
      <t>ジンザイ</t>
    </rPh>
    <rPh sb="12" eb="14">
      <t>ケンシュウ</t>
    </rPh>
    <rPh sb="14" eb="15">
      <t>トウ</t>
    </rPh>
    <rPh sb="15" eb="18">
      <t>ジュコウシャ</t>
    </rPh>
    <rPh sb="21" eb="23">
      <t>ニンズウ</t>
    </rPh>
    <phoneticPr fontId="5"/>
  </si>
  <si>
    <t>執行額／地域防災計画を策定している市町村数　　　　　　　　　　　　　　</t>
    <rPh sb="0" eb="2">
      <t>シッコウ</t>
    </rPh>
    <rPh sb="2" eb="3">
      <t>ガク</t>
    </rPh>
    <rPh sb="4" eb="6">
      <t>チイキ</t>
    </rPh>
    <rPh sb="6" eb="8">
      <t>ボウサイ</t>
    </rPh>
    <rPh sb="8" eb="10">
      <t>ケイカク</t>
    </rPh>
    <rPh sb="11" eb="13">
      <t>サクテイ</t>
    </rPh>
    <rPh sb="17" eb="20">
      <t>シチョウソン</t>
    </rPh>
    <rPh sb="20" eb="21">
      <t>スウ</t>
    </rPh>
    <phoneticPr fontId="5"/>
  </si>
  <si>
    <t>-</t>
    <phoneticPr fontId="5"/>
  </si>
  <si>
    <t>　　百万円/受講対象数</t>
    <rPh sb="6" eb="8">
      <t>ジュコウ</t>
    </rPh>
    <rPh sb="8" eb="10">
      <t>タイショウ</t>
    </rPh>
    <phoneticPr fontId="5"/>
  </si>
  <si>
    <t>研修・訓練プログラムを開発し、計画的に研修・訓練カリキュラム、テキストを整備し、その研修・訓練を受講した者が国の原子力総合防災訓練等の参加を通じて原子力防災対応能力充実・強化に努める</t>
    <rPh sb="0" eb="2">
      <t>ケンシュウ</t>
    </rPh>
    <rPh sb="3" eb="5">
      <t>クンレン</t>
    </rPh>
    <rPh sb="11" eb="13">
      <t>カイハツ</t>
    </rPh>
    <rPh sb="15" eb="18">
      <t>ケイカクテキ</t>
    </rPh>
    <rPh sb="19" eb="21">
      <t>ケンシュウ</t>
    </rPh>
    <rPh sb="22" eb="24">
      <t>クンレン</t>
    </rPh>
    <rPh sb="36" eb="38">
      <t>セイビシ</t>
    </rPh>
    <rPh sb="39" eb="50">
      <t>ュウ・クンレンヲジュコウ</t>
    </rPh>
    <rPh sb="52" eb="53">
      <t>モノ</t>
    </rPh>
    <rPh sb="54" eb="55">
      <t>クニ</t>
    </rPh>
    <rPh sb="56" eb="59">
      <t>ゲンシリョク</t>
    </rPh>
    <rPh sb="59" eb="61">
      <t>ソウゴウ</t>
    </rPh>
    <rPh sb="61" eb="63">
      <t>ボウサイ</t>
    </rPh>
    <rPh sb="63" eb="65">
      <t>クンレン</t>
    </rPh>
    <rPh sb="65" eb="66">
      <t>トウ</t>
    </rPh>
    <rPh sb="67" eb="69">
      <t>サンカ</t>
    </rPh>
    <rPh sb="70" eb="71">
      <t>ツウ</t>
    </rPh>
    <rPh sb="73" eb="76">
      <t>ゲンシリョク</t>
    </rPh>
    <rPh sb="76" eb="78">
      <t>ボウサイ</t>
    </rPh>
    <rPh sb="78" eb="80">
      <t>タイオウ</t>
    </rPh>
    <rPh sb="80" eb="82">
      <t>ノウリョク</t>
    </rPh>
    <rPh sb="82" eb="84">
      <t>ジュウジツ</t>
    </rPh>
    <rPh sb="85" eb="87">
      <t>キョウカ</t>
    </rPh>
    <rPh sb="88" eb="89">
      <t>ツト</t>
    </rPh>
    <phoneticPr fontId="5"/>
  </si>
  <si>
    <t>受講者の訓練参加率</t>
    <rPh sb="0" eb="3">
      <t>ジュコウシャ</t>
    </rPh>
    <rPh sb="4" eb="6">
      <t>クンレン</t>
    </rPh>
    <rPh sb="6" eb="8">
      <t>サンカ</t>
    </rPh>
    <rPh sb="8" eb="9">
      <t>リツ</t>
    </rPh>
    <phoneticPr fontId="5"/>
  </si>
  <si>
    <t>原子力災害対策マニュアル、原子力防災訓練報告書、委託成果報告書</t>
    <rPh sb="0" eb="3">
      <t>ゲンシリョク</t>
    </rPh>
    <rPh sb="3" eb="5">
      <t>サイガイ</t>
    </rPh>
    <rPh sb="5" eb="7">
      <t>タイサク</t>
    </rPh>
    <rPh sb="13" eb="16">
      <t>ゲンシリョク</t>
    </rPh>
    <rPh sb="16" eb="18">
      <t>ボウサイ</t>
    </rPh>
    <rPh sb="18" eb="20">
      <t>クンレン</t>
    </rPh>
    <rPh sb="20" eb="23">
      <t>ホウコクショ</t>
    </rPh>
    <rPh sb="24" eb="26">
      <t>イタク</t>
    </rPh>
    <rPh sb="26" eb="28">
      <t>セイカ</t>
    </rPh>
    <rPh sb="28" eb="31">
      <t>ホウコクショ</t>
    </rPh>
    <phoneticPr fontId="5"/>
  </si>
  <si>
    <t>国立研究開発法人日本原子力研究開発機構</t>
    <phoneticPr fontId="5"/>
  </si>
  <si>
    <t>-</t>
    <phoneticPr fontId="5"/>
  </si>
  <si>
    <t>-</t>
    <phoneticPr fontId="5"/>
  </si>
  <si>
    <t>活動は見込み以上の活動実績を達成している。</t>
    <rPh sb="0" eb="2">
      <t>カツドウ</t>
    </rPh>
    <rPh sb="3" eb="5">
      <t>ミコ</t>
    </rPh>
    <rPh sb="6" eb="8">
      <t>イジョウ</t>
    </rPh>
    <rPh sb="9" eb="11">
      <t>カツドウ</t>
    </rPh>
    <rPh sb="11" eb="13">
      <t>ジッセキ</t>
    </rPh>
    <rPh sb="14" eb="16">
      <t>タッセイ</t>
    </rPh>
    <phoneticPr fontId="5"/>
  </si>
  <si>
    <t>入札説明会の開催や、当該事業が実施可能と思われる事業者へ公募案件の周知を行うとともに、設計仕様書を公開して参入の容易化を行っている。
引き続き、参入の容易化に向け、入札説明会のオンライン開催などの改善策を検討する。</t>
    <phoneticPr fontId="5"/>
  </si>
  <si>
    <t>回数</t>
    <rPh sb="0" eb="2">
      <t>カイスウ</t>
    </rPh>
    <phoneticPr fontId="5"/>
  </si>
  <si>
    <t>件数</t>
    <rPh sb="0" eb="2">
      <t>ケンスウ</t>
    </rPh>
    <phoneticPr fontId="5"/>
  </si>
  <si>
    <t>原子力防災研究事業に係る執行額／地域防災計画を策定している市町村数</t>
    <rPh sb="10" eb="11">
      <t>カカ</t>
    </rPh>
    <phoneticPr fontId="5"/>
  </si>
  <si>
    <t>103.4/135</t>
    <phoneticPr fontId="5"/>
  </si>
  <si>
    <t>102/135</t>
    <phoneticPr fontId="5"/>
  </si>
  <si>
    <t>227.3/428</t>
    <phoneticPr fontId="5"/>
  </si>
  <si>
    <t>330/428</t>
    <phoneticPr fontId="5"/>
  </si>
  <si>
    <t>原子力災害対応人材育成事業
に係る執行額／受講対象者数</t>
    <rPh sb="0" eb="3">
      <t>ゲンシリョク</t>
    </rPh>
    <rPh sb="3" eb="5">
      <t>サイガイ</t>
    </rPh>
    <rPh sb="5" eb="7">
      <t>タイオウ</t>
    </rPh>
    <rPh sb="7" eb="9">
      <t>ジンザイ</t>
    </rPh>
    <rPh sb="9" eb="11">
      <t>イクセイ</t>
    </rPh>
    <rPh sb="11" eb="13">
      <t>ジギョウ</t>
    </rPh>
    <rPh sb="15" eb="16">
      <t>カカワ</t>
    </rPh>
    <rPh sb="17" eb="19">
      <t>シッコウ</t>
    </rPh>
    <rPh sb="19" eb="20">
      <t>ガク</t>
    </rPh>
    <rPh sb="21" eb="23">
      <t>ジュコウ</t>
    </rPh>
    <rPh sb="23" eb="25">
      <t>タイショウ</t>
    </rPh>
    <rPh sb="25" eb="26">
      <t>シャ</t>
    </rPh>
    <rPh sb="26" eb="27">
      <t>スウ</t>
    </rPh>
    <phoneticPr fontId="5"/>
  </si>
  <si>
    <t>原子力災害長期化対応調査事業
に係る執行額／長期化対応（GE(フェーズ１)）に当たる要員数</t>
    <rPh sb="16" eb="17">
      <t>カカ</t>
    </rPh>
    <phoneticPr fontId="5"/>
  </si>
  <si>
    <t>19.1/41</t>
    <phoneticPr fontId="5"/>
  </si>
  <si>
    <t>23.7/114</t>
    <phoneticPr fontId="5"/>
  </si>
  <si>
    <t>百万円</t>
    <rPh sb="0" eb="1">
      <t>ヒャク</t>
    </rPh>
    <rPh sb="2" eb="3">
      <t>エン</t>
    </rPh>
    <phoneticPr fontId="5"/>
  </si>
  <si>
    <t>百万円／人</t>
    <rPh sb="0" eb="1">
      <t>ヒャク</t>
    </rPh>
    <rPh sb="2" eb="3">
      <t>エン</t>
    </rPh>
    <rPh sb="4" eb="5">
      <t>ヒト</t>
    </rPh>
    <phoneticPr fontId="5"/>
  </si>
  <si>
    <t>27.7/72</t>
    <phoneticPr fontId="5"/>
  </si>
  <si>
    <t>契約にあたっては、一般競争入札により競争性の確保に努めたが、4件の契約において結果として、一者応札となった。</t>
    <phoneticPr fontId="5"/>
  </si>
  <si>
    <t>株式会社千代田テクノル</t>
    <rPh sb="0" eb="2">
      <t>カブシキ</t>
    </rPh>
    <rPh sb="2" eb="4">
      <t>ガイシャ</t>
    </rPh>
    <rPh sb="4" eb="7">
      <t>チヨダ</t>
    </rPh>
    <phoneticPr fontId="5"/>
  </si>
  <si>
    <t>避難退域時検査等における資機材の展開及び運用マニュアルの作成を実施する。</t>
    <rPh sb="0" eb="2">
      <t>ヒナン</t>
    </rPh>
    <rPh sb="2" eb="3">
      <t>タイ</t>
    </rPh>
    <rPh sb="3" eb="4">
      <t>イキ</t>
    </rPh>
    <rPh sb="4" eb="5">
      <t>ジ</t>
    </rPh>
    <rPh sb="5" eb="7">
      <t>ケンサ</t>
    </rPh>
    <rPh sb="7" eb="8">
      <t>ナド</t>
    </rPh>
    <rPh sb="12" eb="15">
      <t>シキザイ</t>
    </rPh>
    <rPh sb="16" eb="18">
      <t>テンカイ</t>
    </rPh>
    <rPh sb="18" eb="19">
      <t>オヨ</t>
    </rPh>
    <rPh sb="20" eb="22">
      <t>ウンヨウ</t>
    </rPh>
    <rPh sb="28" eb="30">
      <t>サクセイ</t>
    </rPh>
    <rPh sb="31" eb="33">
      <t>ジッシ</t>
    </rPh>
    <phoneticPr fontId="5"/>
  </si>
  <si>
    <t>調査等人件費</t>
    <rPh sb="0" eb="2">
      <t>チョウサ</t>
    </rPh>
    <rPh sb="2" eb="3">
      <t>トウ</t>
    </rPh>
    <rPh sb="3" eb="6">
      <t>ジンケンヒ</t>
    </rPh>
    <phoneticPr fontId="5"/>
  </si>
  <si>
    <t xml:space="preserve">E.株式会社三菱総合研究所 </t>
    <phoneticPr fontId="5"/>
  </si>
  <si>
    <t>D.公益財団法人原子力安全技術センター</t>
    <phoneticPr fontId="5"/>
  </si>
  <si>
    <t>テキスト等の作成、研修の実施</t>
    <phoneticPr fontId="5"/>
  </si>
  <si>
    <t>研修利用消耗品等の購入等</t>
    <phoneticPr fontId="5"/>
  </si>
  <si>
    <t>C.国立研究開発法人日本原子力研究開発機構</t>
    <phoneticPr fontId="5"/>
  </si>
  <si>
    <t>研修会場経費、旅費等</t>
    <phoneticPr fontId="5"/>
  </si>
  <si>
    <t>B.株式会社千代田テクノル</t>
    <phoneticPr fontId="5"/>
  </si>
  <si>
    <t>資機材費、交通費、宿泊費</t>
    <phoneticPr fontId="5"/>
  </si>
  <si>
    <t>57.5/135</t>
    <phoneticPr fontId="5"/>
  </si>
  <si>
    <t>国内外の原子力防災の課題の抽出及び緊急時対応と備えに関する対応状況等の整理や屋内退避の効果等に関する技術的知見の高度化のための調査研究等の実施をする。また、オフサイトの屋外において作業等を行う防災業務関係者の被ばく線量予測の普及をさせる。</t>
    <phoneticPr fontId="5"/>
  </si>
  <si>
    <t>原子力防災に係る調査研究や国内外の専門的・技術的な知見の分析・蓄積等を行う。</t>
    <rPh sb="6" eb="7">
      <t>カカ</t>
    </rPh>
    <rPh sb="8" eb="10">
      <t>チョウサ</t>
    </rPh>
    <rPh sb="10" eb="12">
      <t>ケンキュウ</t>
    </rPh>
    <rPh sb="13" eb="16">
      <t>コクナイガイ</t>
    </rPh>
    <rPh sb="17" eb="20">
      <t>センモンテキ</t>
    </rPh>
    <rPh sb="21" eb="24">
      <t>ギジュツテキ</t>
    </rPh>
    <rPh sb="25" eb="27">
      <t>チケン</t>
    </rPh>
    <rPh sb="28" eb="30">
      <t>ブンセキ</t>
    </rPh>
    <rPh sb="31" eb="33">
      <t>チクセキ</t>
    </rPh>
    <rPh sb="33" eb="34">
      <t>トウ</t>
    </rPh>
    <rPh sb="35" eb="36">
      <t>オコナ</t>
    </rPh>
    <phoneticPr fontId="5"/>
  </si>
  <si>
    <t>マニュアル案の作成</t>
    <rPh sb="5" eb="6">
      <t>アン</t>
    </rPh>
    <rPh sb="7" eb="9">
      <t>サクセイ</t>
    </rPh>
    <phoneticPr fontId="5"/>
  </si>
  <si>
    <t>原子力施設等防災対策等委託費</t>
    <phoneticPr fontId="5"/>
  </si>
  <si>
    <t>https://www8.cao.go.jp/hyouka/r3bunseki/r3bunseki-21.pdf</t>
    <phoneticPr fontId="5"/>
  </si>
  <si>
    <t>P1及びP2</t>
    <phoneticPr fontId="5"/>
  </si>
  <si>
    <t>８．原子力防災</t>
    <phoneticPr fontId="5"/>
  </si>
  <si>
    <t>８．原子力災害対策の推進</t>
    <rPh sb="5" eb="7">
      <t>サイガイ</t>
    </rPh>
    <phoneticPr fontId="5"/>
  </si>
  <si>
    <t>321/135</t>
    <phoneticPr fontId="5"/>
  </si>
  <si>
    <t>-</t>
    <phoneticPr fontId="5"/>
  </si>
  <si>
    <t>点検対象外</t>
    <phoneticPr fontId="5"/>
  </si>
  <si>
    <t>一者応札の現状について、引き続き参入可能な事業者の事前調査及び参入要件の緩和を検討するなど、一者応札の是正に努めること。</t>
    <phoneticPr fontId="5"/>
  </si>
  <si>
    <t>入札説明会の開催や競争性を高めるために公募案件の周知を行うとともに設計仕様書を公開して参入の容易化を行っているが、引き続き改善策を検討する。</t>
    <phoneticPr fontId="5"/>
  </si>
  <si>
    <t>防災基本計画（令和４年６月）
原子力災害対策指針(令和４年７月)</t>
    <phoneticPr fontId="5"/>
  </si>
  <si>
    <t>科学的知見を取り入れたマニュアル等の作成・改訂の数</t>
    <rPh sb="16" eb="17">
      <t>トウ</t>
    </rPh>
    <rPh sb="18" eb="20">
      <t>サクセイ</t>
    </rPh>
    <phoneticPr fontId="5"/>
  </si>
  <si>
    <t>屋内退避に関する冊子等</t>
    <rPh sb="0" eb="2">
      <t>オクナイ</t>
    </rPh>
    <rPh sb="2" eb="4">
      <t>タイヒ</t>
    </rPh>
    <rPh sb="5" eb="6">
      <t>カン</t>
    </rPh>
    <rPh sb="8" eb="10">
      <t>サッシ</t>
    </rPh>
    <rPh sb="10" eb="1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</si>
</sst>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4" xfId="0" applyFont="1" applyFill="1" applyBorder="1" applyAlignment="1">
      <alignment horizontal="center" vertical="center"/>
    </xf>
    <xf numFmtId="0" fontId="3" fillId="5" borderId="96"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5" fillId="3" borderId="39" xfId="0" applyFont="1" applyFill="1" applyBorder="1">
      <alignment vertical="center"/>
    </xf>
    <xf numFmtId="0" fontId="0" fillId="5" borderId="9" xfId="0" applyFont="1" applyFill="1" applyBorder="1" applyAlignment="1" applyProtection="1">
      <alignment horizontal="center" vertical="center"/>
      <protection locked="0"/>
    </xf>
    <xf numFmtId="0" fontId="0" fillId="3" borderId="39"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0" fontId="0" fillId="5" borderId="130" xfId="0" applyFont="1" applyFill="1" applyBorder="1" applyAlignment="1" applyProtection="1">
      <alignment horizontal="center" vertical="center"/>
      <protection locked="0"/>
    </xf>
    <xf numFmtId="178" fontId="22" fillId="0" borderId="32"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49" fontId="0" fillId="5" borderId="9" xfId="0" applyNumberFormat="1" applyFont="1" applyFill="1" applyBorder="1" applyAlignment="1" applyProtection="1">
      <alignment horizontal="center" vertical="center" wrapText="1"/>
      <protection locked="0"/>
    </xf>
    <xf numFmtId="182" fontId="0" fillId="5" borderId="9" xfId="0" applyNumberFormat="1" applyFont="1" applyFill="1" applyBorder="1" applyAlignment="1" applyProtection="1">
      <alignment horizontal="right" vertical="center" wrapText="1"/>
      <protection locked="0"/>
    </xf>
    <xf numFmtId="182" fontId="3" fillId="5" borderId="9" xfId="0" applyNumberFormat="1" applyFont="1" applyFill="1" applyBorder="1" applyAlignment="1" applyProtection="1">
      <alignment horizontal="righ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5" xfId="0" applyFont="1" applyFill="1" applyBorder="1" applyAlignment="1">
      <alignment horizontal="center" vertical="center" wrapText="1"/>
    </xf>
    <xf numFmtId="0" fontId="0" fillId="5" borderId="94" xfId="0" applyFont="1" applyFill="1" applyBorder="1" applyAlignment="1">
      <alignment horizontal="center" vertical="center"/>
    </xf>
    <xf numFmtId="0" fontId="0" fillId="5" borderId="74" xfId="0" applyFont="1" applyFill="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3" xfId="0"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179" fontId="22" fillId="0" borderId="139"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32"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2" xfId="0" applyFont="1" applyFill="1" applyBorder="1" applyAlignment="1">
      <alignment vertical="center" wrapText="1"/>
    </xf>
    <xf numFmtId="0" fontId="0" fillId="5" borderId="103" xfId="0" applyFont="1" applyFill="1" applyBorder="1" applyAlignment="1">
      <alignment vertical="center" wrapText="1"/>
    </xf>
    <xf numFmtId="0" fontId="0" fillId="5" borderId="124"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1" xfId="0" applyFont="1" applyBorder="1" applyAlignment="1">
      <alignment horizontal="center" vertical="center"/>
    </xf>
    <xf numFmtId="0" fontId="0" fillId="0" borderId="10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3" fillId="6" borderId="120" xfId="0" applyFont="1" applyFill="1" applyBorder="1" applyAlignment="1">
      <alignment horizontal="center" vertical="center"/>
    </xf>
    <xf numFmtId="0" fontId="13" fillId="6" borderId="134"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21"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3" fillId="2" borderId="115"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4"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3"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2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0" fillId="5" borderId="71" xfId="0" applyFont="1" applyFill="1" applyBorder="1" applyAlignment="1" applyProtection="1">
      <alignment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9" fillId="6" borderId="47" xfId="3" applyFont="1" applyFill="1" applyBorder="1" applyAlignment="1" applyProtection="1">
      <alignment horizontal="center" vertical="center" wrapText="1"/>
    </xf>
    <xf numFmtId="0" fontId="9" fillId="6" borderId="48" xfId="3" applyFont="1" applyFill="1" applyBorder="1" applyAlignment="1" applyProtection="1">
      <alignment horizontal="center" vertical="center" wrapText="1"/>
    </xf>
    <xf numFmtId="0" fontId="9" fillId="6" borderId="133" xfId="3" applyFont="1" applyFill="1" applyBorder="1" applyAlignment="1" applyProtection="1">
      <alignment horizontal="center" vertical="center" wrapText="1"/>
    </xf>
    <xf numFmtId="0" fontId="3"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3"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9"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179" fontId="22" fillId="0" borderId="143" xfId="0" applyNumberFormat="1"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11" fillId="0" borderId="71" xfId="1" applyFont="1" applyFill="1" applyBorder="1" applyAlignment="1" applyProtection="1">
      <alignment vertical="top"/>
    </xf>
    <xf numFmtId="0" fontId="11" fillId="0" borderId="39" xfId="1" applyFont="1" applyFill="1" applyBorder="1" applyAlignment="1" applyProtection="1">
      <alignment vertical="top"/>
      <protection locked="0"/>
    </xf>
    <xf numFmtId="0" fontId="11" fillId="0" borderId="60" xfId="1" applyFont="1" applyFill="1" applyBorder="1" applyAlignment="1" applyProtection="1">
      <alignment vertical="top"/>
      <protection locked="0"/>
    </xf>
    <xf numFmtId="0" fontId="9" fillId="2" borderId="66"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7" xfId="3" applyFont="1" applyFill="1" applyBorder="1" applyAlignment="1" applyProtection="1">
      <alignment horizontal="center" vertical="center" wrapText="1"/>
    </xf>
    <xf numFmtId="0" fontId="11" fillId="0" borderId="149"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0" fillId="0" borderId="6" xfId="0" applyBorder="1" applyProtection="1">
      <alignment vertical="center"/>
      <protection locked="0"/>
    </xf>
    <xf numFmtId="0" fontId="11" fillId="0" borderId="150"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76200</xdr:colOff>
      <xdr:row>135</xdr:row>
      <xdr:rowOff>69396</xdr:rowOff>
    </xdr:from>
    <xdr:to>
      <xdr:col>49</xdr:col>
      <xdr:colOff>219074</xdr:colOff>
      <xdr:row>137</xdr:row>
      <xdr:rowOff>209550</xdr:rowOff>
    </xdr:to>
    <xdr:sp macro="" textlink="">
      <xdr:nvSpPr>
        <xdr:cNvPr id="18" name="大かっこ 17">
          <a:extLst>
            <a:ext uri="{FF2B5EF4-FFF2-40B4-BE49-F238E27FC236}">
              <a16:creationId xmlns:a16="http://schemas.microsoft.com/office/drawing/2014/main" id="{00000000-0008-0000-0000-000015000000}"/>
            </a:ext>
          </a:extLst>
        </xdr:cNvPr>
        <xdr:cNvSpPr/>
      </xdr:nvSpPr>
      <xdr:spPr>
        <a:xfrm>
          <a:off x="8477250" y="54361896"/>
          <a:ext cx="1543049" cy="8450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原子力災害長期化対応調査事業</a:t>
          </a:r>
          <a:endParaRPr kumimoji="1" lang="en-US" altLang="ja-JP" sz="1200"/>
        </a:p>
      </xdr:txBody>
    </xdr:sp>
    <xdr:clientData/>
  </xdr:twoCellAnchor>
  <xdr:twoCellAnchor>
    <xdr:from>
      <xdr:col>24</xdr:col>
      <xdr:colOff>109832</xdr:colOff>
      <xdr:row>124</xdr:row>
      <xdr:rowOff>323117</xdr:rowOff>
    </xdr:from>
    <xdr:to>
      <xdr:col>36</xdr:col>
      <xdr:colOff>97294</xdr:colOff>
      <xdr:row>126</xdr:row>
      <xdr:rowOff>129491</xdr:rowOff>
    </xdr:to>
    <xdr:sp macro="" textlink="">
      <xdr:nvSpPr>
        <xdr:cNvPr id="19" name="テキスト ボックス 18">
          <a:extLst>
            <a:ext uri="{FF2B5EF4-FFF2-40B4-BE49-F238E27FC236}">
              <a16:creationId xmlns:a16="http://schemas.microsoft.com/office/drawing/2014/main" id="{00000000-0008-0000-0000-000016000000}"/>
            </a:ext>
          </a:extLst>
        </xdr:cNvPr>
        <xdr:cNvSpPr txBox="1"/>
      </xdr:nvSpPr>
      <xdr:spPr>
        <a:xfrm>
          <a:off x="4910432" y="50738942"/>
          <a:ext cx="2387762" cy="511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a:p>
          <a:pPr algn="ctr"/>
          <a:r>
            <a:rPr kumimoji="1" lang="ja-JP" altLang="en-US" sz="1100"/>
            <a:t>３０８．８百万円</a:t>
          </a:r>
        </a:p>
      </xdr:txBody>
    </xdr:sp>
    <xdr:clientData/>
  </xdr:twoCellAnchor>
  <xdr:twoCellAnchor>
    <xdr:from>
      <xdr:col>24</xdr:col>
      <xdr:colOff>127640</xdr:colOff>
      <xdr:row>126</xdr:row>
      <xdr:rowOff>199844</xdr:rowOff>
    </xdr:from>
    <xdr:to>
      <xdr:col>36</xdr:col>
      <xdr:colOff>94913</xdr:colOff>
      <xdr:row>127</xdr:row>
      <xdr:rowOff>160868</xdr:rowOff>
    </xdr:to>
    <xdr:sp macro="" textlink="">
      <xdr:nvSpPr>
        <xdr:cNvPr id="20" name="大かっこ 19">
          <a:extLst>
            <a:ext uri="{FF2B5EF4-FFF2-40B4-BE49-F238E27FC236}">
              <a16:creationId xmlns:a16="http://schemas.microsoft.com/office/drawing/2014/main" id="{00000000-0008-0000-0000-000017000000}"/>
            </a:ext>
          </a:extLst>
        </xdr:cNvPr>
        <xdr:cNvSpPr/>
      </xdr:nvSpPr>
      <xdr:spPr>
        <a:xfrm>
          <a:off x="4928240" y="51320519"/>
          <a:ext cx="2367573" cy="3134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事業全体の企画立案、執行管理</a:t>
          </a:r>
        </a:p>
      </xdr:txBody>
    </xdr:sp>
    <xdr:clientData/>
  </xdr:twoCellAnchor>
  <xdr:twoCellAnchor>
    <xdr:from>
      <xdr:col>7</xdr:col>
      <xdr:colOff>19050</xdr:colOff>
      <xdr:row>132</xdr:row>
      <xdr:rowOff>9524</xdr:rowOff>
    </xdr:from>
    <xdr:to>
      <xdr:col>14</xdr:col>
      <xdr:colOff>57149</xdr:colOff>
      <xdr:row>135</xdr:row>
      <xdr:rowOff>2122</xdr:rowOff>
    </xdr:to>
    <xdr:sp macro="" textlink="">
      <xdr:nvSpPr>
        <xdr:cNvPr id="21" name="テキスト ボックス 20">
          <a:extLst>
            <a:ext uri="{FF2B5EF4-FFF2-40B4-BE49-F238E27FC236}">
              <a16:creationId xmlns:a16="http://schemas.microsoft.com/office/drawing/2014/main" id="{00000000-0008-0000-0000-000018000000}"/>
            </a:ext>
          </a:extLst>
        </xdr:cNvPr>
        <xdr:cNvSpPr txBox="1"/>
      </xdr:nvSpPr>
      <xdr:spPr>
        <a:xfrm>
          <a:off x="1419225" y="53244749"/>
          <a:ext cx="1438274" cy="10498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A.</a:t>
          </a:r>
          <a:r>
            <a:rPr kumimoji="1" lang="ja-JP" altLang="en-US" sz="1050"/>
            <a:t>国立研究開発法人</a:t>
          </a:r>
          <a:endParaRPr kumimoji="1" lang="en-US" altLang="ja-JP" sz="1050"/>
        </a:p>
        <a:p>
          <a:pPr algn="ctr"/>
          <a:r>
            <a:rPr kumimoji="1" lang="ja-JP" altLang="en-US" sz="1050"/>
            <a:t>日本原子力研究開発機構</a:t>
          </a:r>
          <a:endParaRPr kumimoji="1" lang="en-US" altLang="ja-JP" sz="105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４９．８百万円</a:t>
          </a:r>
          <a:endParaRPr lang="ja-JP" altLang="ja-JP" sz="1050">
            <a:effectLst/>
          </a:endParaRPr>
        </a:p>
      </xdr:txBody>
    </xdr:sp>
    <xdr:clientData/>
  </xdr:twoCellAnchor>
  <xdr:twoCellAnchor>
    <xdr:from>
      <xdr:col>7</xdr:col>
      <xdr:colOff>0</xdr:colOff>
      <xdr:row>130</xdr:row>
      <xdr:rowOff>142876</xdr:rowOff>
    </xdr:from>
    <xdr:to>
      <xdr:col>14</xdr:col>
      <xdr:colOff>19050</xdr:colOff>
      <xdr:row>131</xdr:row>
      <xdr:rowOff>266963</xdr:rowOff>
    </xdr:to>
    <xdr:sp macro="" textlink="">
      <xdr:nvSpPr>
        <xdr:cNvPr id="22" name="テキスト ボックス 21">
          <a:extLst>
            <a:ext uri="{FF2B5EF4-FFF2-40B4-BE49-F238E27FC236}">
              <a16:creationId xmlns:a16="http://schemas.microsoft.com/office/drawing/2014/main" id="{00000000-0008-0000-0000-000019000000}"/>
            </a:ext>
          </a:extLst>
        </xdr:cNvPr>
        <xdr:cNvSpPr txBox="1"/>
      </xdr:nvSpPr>
      <xdr:spPr>
        <a:xfrm>
          <a:off x="1400175" y="52673251"/>
          <a:ext cx="1419225" cy="4765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10</xdr:col>
      <xdr:colOff>50298</xdr:colOff>
      <xdr:row>135</xdr:row>
      <xdr:rowOff>228901</xdr:rowOff>
    </xdr:from>
    <xdr:to>
      <xdr:col>19</xdr:col>
      <xdr:colOff>50884</xdr:colOff>
      <xdr:row>136</xdr:row>
      <xdr:rowOff>330234</xdr:rowOff>
    </xdr:to>
    <xdr:sp macro="" textlink="">
      <xdr:nvSpPr>
        <xdr:cNvPr id="23" name="大かっこ 22">
          <a:extLst>
            <a:ext uri="{FF2B5EF4-FFF2-40B4-BE49-F238E27FC236}">
              <a16:creationId xmlns:a16="http://schemas.microsoft.com/office/drawing/2014/main" id="{00000000-0008-0000-0000-00001A000000}"/>
            </a:ext>
          </a:extLst>
        </xdr:cNvPr>
        <xdr:cNvSpPr/>
      </xdr:nvSpPr>
      <xdr:spPr>
        <a:xfrm>
          <a:off x="2050548" y="54521401"/>
          <a:ext cx="1800811" cy="4537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原子力防災研究事業</a:t>
          </a:r>
        </a:p>
      </xdr:txBody>
    </xdr:sp>
    <xdr:clientData/>
  </xdr:twoCellAnchor>
  <xdr:twoCellAnchor>
    <xdr:from>
      <xdr:col>24</xdr:col>
      <xdr:colOff>57150</xdr:colOff>
      <xdr:row>132</xdr:row>
      <xdr:rowOff>2913</xdr:rowOff>
    </xdr:from>
    <xdr:to>
      <xdr:col>31</xdr:col>
      <xdr:colOff>115318</xdr:colOff>
      <xdr:row>135</xdr:row>
      <xdr:rowOff>12770</xdr:rowOff>
    </xdr:to>
    <xdr:sp macro="" textlink="">
      <xdr:nvSpPr>
        <xdr:cNvPr id="24" name="テキスト ボックス 23">
          <a:extLst>
            <a:ext uri="{FF2B5EF4-FFF2-40B4-BE49-F238E27FC236}">
              <a16:creationId xmlns:a16="http://schemas.microsoft.com/office/drawing/2014/main" id="{00000000-0008-0000-0000-00001B000000}"/>
            </a:ext>
          </a:extLst>
        </xdr:cNvPr>
        <xdr:cNvSpPr txBox="1"/>
      </xdr:nvSpPr>
      <xdr:spPr>
        <a:xfrm>
          <a:off x="4857750" y="53238138"/>
          <a:ext cx="1458343" cy="1067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C.</a:t>
          </a:r>
          <a:r>
            <a:rPr kumimoji="1" lang="ja-JP" altLang="en-US" sz="1050"/>
            <a:t>国立研究開発法人</a:t>
          </a:r>
          <a:endParaRPr kumimoji="1" lang="en-US" altLang="ja-JP" sz="1050"/>
        </a:p>
        <a:p>
          <a:pPr algn="ctr"/>
          <a:r>
            <a:rPr kumimoji="1" lang="ja-JP" altLang="en-US" sz="1050"/>
            <a:t>日本原子力研究開発機構</a:t>
          </a:r>
          <a:endParaRPr kumimoji="1" lang="en-US" altLang="ja-JP" sz="1050"/>
        </a:p>
        <a:p>
          <a:pPr algn="ctr"/>
          <a:r>
            <a:rPr kumimoji="1" lang="ja-JP" altLang="en-US" sz="1100">
              <a:solidFill>
                <a:schemeClr val="dk1"/>
              </a:solidFill>
              <a:effectLst/>
              <a:latin typeface="+mn-lt"/>
              <a:ea typeface="+mn-ea"/>
              <a:cs typeface="+mn-cs"/>
            </a:rPr>
            <a:t>２１９．９</a:t>
          </a:r>
          <a:r>
            <a:rPr kumimoji="1" lang="ja-JP" altLang="en-US" sz="1050"/>
            <a:t>百万円</a:t>
          </a:r>
          <a:endParaRPr kumimoji="1" lang="en-US" altLang="ja-JP" sz="1050"/>
        </a:p>
      </xdr:txBody>
    </xdr:sp>
    <xdr:clientData/>
  </xdr:twoCellAnchor>
  <xdr:twoCellAnchor>
    <xdr:from>
      <xdr:col>25</xdr:col>
      <xdr:colOff>121653</xdr:colOff>
      <xdr:row>135</xdr:row>
      <xdr:rowOff>201432</xdr:rowOff>
    </xdr:from>
    <xdr:to>
      <xdr:col>38</xdr:col>
      <xdr:colOff>108033</xdr:colOff>
      <xdr:row>136</xdr:row>
      <xdr:rowOff>319013</xdr:rowOff>
    </xdr:to>
    <xdr:sp macro="" textlink="">
      <xdr:nvSpPr>
        <xdr:cNvPr id="25" name="大かっこ 24">
          <a:extLst>
            <a:ext uri="{FF2B5EF4-FFF2-40B4-BE49-F238E27FC236}">
              <a16:creationId xmlns:a16="http://schemas.microsoft.com/office/drawing/2014/main" id="{00000000-0008-0000-0000-00001C000000}"/>
            </a:ext>
          </a:extLst>
        </xdr:cNvPr>
        <xdr:cNvSpPr/>
      </xdr:nvSpPr>
      <xdr:spPr>
        <a:xfrm>
          <a:off x="5122278" y="54493932"/>
          <a:ext cx="2586705" cy="4700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200"/>
            <a:t>原子力災害対応人材育成事業</a:t>
          </a:r>
          <a:endParaRPr kumimoji="1" lang="en-US" altLang="ja-JP" sz="1200"/>
        </a:p>
      </xdr:txBody>
    </xdr:sp>
    <xdr:clientData/>
  </xdr:twoCellAnchor>
  <xdr:twoCellAnchor>
    <xdr:from>
      <xdr:col>25</xdr:col>
      <xdr:colOff>161925</xdr:colOff>
      <xdr:row>131</xdr:row>
      <xdr:rowOff>9525</xdr:rowOff>
    </xdr:from>
    <xdr:to>
      <xdr:col>38</xdr:col>
      <xdr:colOff>57149</xdr:colOff>
      <xdr:row>131</xdr:row>
      <xdr:rowOff>280010</xdr:rowOff>
    </xdr:to>
    <xdr:sp macro="" textlink="">
      <xdr:nvSpPr>
        <xdr:cNvPr id="27" name="テキスト ボックス 26">
          <a:extLst>
            <a:ext uri="{FF2B5EF4-FFF2-40B4-BE49-F238E27FC236}">
              <a16:creationId xmlns:a16="http://schemas.microsoft.com/office/drawing/2014/main" id="{00000000-0008-0000-0000-00001E000000}"/>
            </a:ext>
          </a:extLst>
        </xdr:cNvPr>
        <xdr:cNvSpPr txBox="1"/>
      </xdr:nvSpPr>
      <xdr:spPr>
        <a:xfrm>
          <a:off x="5162550" y="52892325"/>
          <a:ext cx="2495549" cy="270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t>【</a:t>
          </a:r>
          <a:r>
            <a:rPr kumimoji="1" lang="ja-JP" altLang="en-US" sz="1000"/>
            <a:t>一般競争入札（総合評価落札方式）</a:t>
          </a:r>
          <a:r>
            <a:rPr kumimoji="1" lang="en-US" altLang="ja-JP" sz="1000"/>
            <a:t>】</a:t>
          </a:r>
          <a:endParaRPr kumimoji="1" lang="ja-JP" altLang="en-US" sz="1000"/>
        </a:p>
      </xdr:txBody>
    </xdr:sp>
    <xdr:clientData/>
  </xdr:twoCellAnchor>
  <xdr:twoCellAnchor>
    <xdr:from>
      <xdr:col>31</xdr:col>
      <xdr:colOff>104941</xdr:colOff>
      <xdr:row>128</xdr:row>
      <xdr:rowOff>299236</xdr:rowOff>
    </xdr:from>
    <xdr:to>
      <xdr:col>48</xdr:col>
      <xdr:colOff>190500</xdr:colOff>
      <xdr:row>129</xdr:row>
      <xdr:rowOff>205734</xdr:rowOff>
    </xdr:to>
    <xdr:sp macro="" textlink="">
      <xdr:nvSpPr>
        <xdr:cNvPr id="28" name="テキスト ボックス 27">
          <a:extLst>
            <a:ext uri="{FF2B5EF4-FFF2-40B4-BE49-F238E27FC236}">
              <a16:creationId xmlns:a16="http://schemas.microsoft.com/office/drawing/2014/main" id="{00000000-0008-0000-0000-00001F000000}"/>
            </a:ext>
          </a:extLst>
        </xdr:cNvPr>
        <xdr:cNvSpPr txBox="1"/>
      </xdr:nvSpPr>
      <xdr:spPr>
        <a:xfrm>
          <a:off x="6305716" y="52124761"/>
          <a:ext cx="3485984" cy="258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端数処理の関係で費目合計と金額が合わない。</a:t>
          </a:r>
        </a:p>
      </xdr:txBody>
    </xdr:sp>
    <xdr:clientData/>
  </xdr:twoCellAnchor>
  <xdr:twoCellAnchor>
    <xdr:from>
      <xdr:col>32</xdr:col>
      <xdr:colOff>55647</xdr:colOff>
      <xdr:row>131</xdr:row>
      <xdr:rowOff>343752</xdr:rowOff>
    </xdr:from>
    <xdr:to>
      <xdr:col>40</xdr:col>
      <xdr:colOff>67134</xdr:colOff>
      <xdr:row>135</xdr:row>
      <xdr:rowOff>1184</xdr:rowOff>
    </xdr:to>
    <xdr:sp macro="" textlink="">
      <xdr:nvSpPr>
        <xdr:cNvPr id="29" name="テキスト ボックス 28">
          <a:extLst>
            <a:ext uri="{FF2B5EF4-FFF2-40B4-BE49-F238E27FC236}">
              <a16:creationId xmlns:a16="http://schemas.microsoft.com/office/drawing/2014/main" id="{00000000-0008-0000-0000-000020000000}"/>
            </a:ext>
          </a:extLst>
        </xdr:cNvPr>
        <xdr:cNvSpPr txBox="1"/>
      </xdr:nvSpPr>
      <xdr:spPr>
        <a:xfrm>
          <a:off x="6456447" y="53226552"/>
          <a:ext cx="1611687" cy="1067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D.</a:t>
          </a:r>
          <a:r>
            <a:rPr kumimoji="1" lang="ja-JP" altLang="en-US" sz="1050"/>
            <a:t>公益財団法人</a:t>
          </a:r>
          <a:endParaRPr kumimoji="1" lang="en-US" altLang="ja-JP" sz="1050"/>
        </a:p>
        <a:p>
          <a:pPr algn="ctr"/>
          <a:r>
            <a:rPr kumimoji="1" lang="ja-JP" altLang="en-US" sz="1050"/>
            <a:t>原子力安全技術センター</a:t>
          </a:r>
          <a:endParaRPr kumimoji="1" lang="en-US" altLang="ja-JP" sz="1050"/>
        </a:p>
        <a:p>
          <a:pPr algn="ctr"/>
          <a:r>
            <a:rPr kumimoji="1" lang="ja-JP" altLang="en-US" sz="1100">
              <a:solidFill>
                <a:schemeClr val="dk1"/>
              </a:solidFill>
              <a:effectLst/>
              <a:latin typeface="+mn-lt"/>
              <a:ea typeface="+mn-ea"/>
              <a:cs typeface="+mn-cs"/>
            </a:rPr>
            <a:t>７．５</a:t>
          </a:r>
          <a:r>
            <a:rPr kumimoji="1" lang="ja-JP" altLang="en-US" sz="1050"/>
            <a:t>百万円</a:t>
          </a:r>
          <a:endParaRPr kumimoji="1" lang="en-US" altLang="ja-JP" sz="1050"/>
        </a:p>
      </xdr:txBody>
    </xdr:sp>
    <xdr:clientData/>
  </xdr:twoCellAnchor>
  <xdr:twoCellAnchor>
    <xdr:from>
      <xdr:col>42</xdr:col>
      <xdr:colOff>57150</xdr:colOff>
      <xdr:row>130</xdr:row>
      <xdr:rowOff>171796</xdr:rowOff>
    </xdr:from>
    <xdr:to>
      <xdr:col>49</xdr:col>
      <xdr:colOff>228600</xdr:colOff>
      <xdr:row>131</xdr:row>
      <xdr:rowOff>285750</xdr:rowOff>
    </xdr:to>
    <xdr:sp macro="" textlink="">
      <xdr:nvSpPr>
        <xdr:cNvPr id="30" name="テキスト ボックス 29">
          <a:extLst>
            <a:ext uri="{FF2B5EF4-FFF2-40B4-BE49-F238E27FC236}">
              <a16:creationId xmlns:a16="http://schemas.microsoft.com/office/drawing/2014/main" id="{00000000-0008-0000-0000-000021000000}"/>
            </a:ext>
          </a:extLst>
        </xdr:cNvPr>
        <xdr:cNvSpPr txBox="1"/>
      </xdr:nvSpPr>
      <xdr:spPr>
        <a:xfrm>
          <a:off x="8458200" y="52997446"/>
          <a:ext cx="1571625" cy="466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42</xdr:col>
      <xdr:colOff>57151</xdr:colOff>
      <xdr:row>132</xdr:row>
      <xdr:rowOff>0</xdr:rowOff>
    </xdr:from>
    <xdr:to>
      <xdr:col>49</xdr:col>
      <xdr:colOff>238126</xdr:colOff>
      <xdr:row>134</xdr:row>
      <xdr:rowOff>342900</xdr:rowOff>
    </xdr:to>
    <xdr:sp macro="" textlink="">
      <xdr:nvSpPr>
        <xdr:cNvPr id="32" name="テキスト ボックス 31">
          <a:extLst>
            <a:ext uri="{FF2B5EF4-FFF2-40B4-BE49-F238E27FC236}">
              <a16:creationId xmlns:a16="http://schemas.microsoft.com/office/drawing/2014/main" id="{00000000-0008-0000-0000-000023000000}"/>
            </a:ext>
          </a:extLst>
        </xdr:cNvPr>
        <xdr:cNvSpPr txBox="1"/>
      </xdr:nvSpPr>
      <xdr:spPr>
        <a:xfrm>
          <a:off x="8458201" y="53235225"/>
          <a:ext cx="1581150" cy="1047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E.</a:t>
          </a:r>
          <a:r>
            <a:rPr kumimoji="1" lang="ja-JP" altLang="en-US" sz="1050"/>
            <a:t>株式会社</a:t>
          </a:r>
          <a:endParaRPr kumimoji="1" lang="en-US" altLang="ja-JP" sz="1050"/>
        </a:p>
        <a:p>
          <a:pPr algn="ctr"/>
          <a:r>
            <a:rPr kumimoji="1" lang="ja-JP" altLang="en-US" sz="1050"/>
            <a:t>三菱総合研究所 </a:t>
          </a:r>
          <a:endParaRPr kumimoji="1" lang="en-US" altLang="ja-JP" sz="1050"/>
        </a:p>
        <a:p>
          <a:pPr algn="ctr"/>
          <a:r>
            <a:rPr kumimoji="1" lang="ja-JP" altLang="en-US" sz="1100">
              <a:solidFill>
                <a:schemeClr val="tx1"/>
              </a:solidFill>
              <a:effectLst/>
              <a:latin typeface="+mn-lt"/>
              <a:ea typeface="+mn-ea"/>
              <a:cs typeface="+mn-cs"/>
            </a:rPr>
            <a:t>２３．７</a:t>
          </a:r>
          <a:r>
            <a:rPr kumimoji="1" lang="ja-JP" altLang="en-US" sz="1050">
              <a:solidFill>
                <a:schemeClr val="tx1"/>
              </a:solidFill>
            </a:rPr>
            <a:t>百万円</a:t>
          </a:r>
          <a:endParaRPr kumimoji="1" lang="en-US" altLang="ja-JP" sz="1050">
            <a:solidFill>
              <a:schemeClr val="tx1"/>
            </a:solidFill>
          </a:endParaRPr>
        </a:p>
      </xdr:txBody>
    </xdr:sp>
    <xdr:clientData/>
  </xdr:twoCellAnchor>
  <xdr:twoCellAnchor>
    <xdr:from>
      <xdr:col>30</xdr:col>
      <xdr:colOff>138479</xdr:colOff>
      <xdr:row>127</xdr:row>
      <xdr:rowOff>129886</xdr:rowOff>
    </xdr:from>
    <xdr:to>
      <xdr:col>30</xdr:col>
      <xdr:colOff>138479</xdr:colOff>
      <xdr:row>130</xdr:row>
      <xdr:rowOff>334809</xdr:rowOff>
    </xdr:to>
    <xdr:cxnSp macro="">
      <xdr:nvCxnSpPr>
        <xdr:cNvPr id="33" name="直線矢印コネクタ 32">
          <a:extLst>
            <a:ext uri="{FF2B5EF4-FFF2-40B4-BE49-F238E27FC236}">
              <a16:creationId xmlns:a16="http://schemas.microsoft.com/office/drawing/2014/main" id="{00000000-0008-0000-0000-000024000000}"/>
            </a:ext>
          </a:extLst>
        </xdr:cNvPr>
        <xdr:cNvCxnSpPr/>
      </xdr:nvCxnSpPr>
      <xdr:spPr>
        <a:xfrm>
          <a:off x="6139229" y="51602986"/>
          <a:ext cx="0" cy="12621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171450</xdr:colOff>
      <xdr:row>132</xdr:row>
      <xdr:rowOff>852</xdr:rowOff>
    </xdr:from>
    <xdr:to>
      <xdr:col>23</xdr:col>
      <xdr:colOff>67134</xdr:colOff>
      <xdr:row>135</xdr:row>
      <xdr:rowOff>10709</xdr:rowOff>
    </xdr:to>
    <xdr:sp macro="" textlink="">
      <xdr:nvSpPr>
        <xdr:cNvPr id="31" name="テキスト ボックス 30">
          <a:extLst>
            <a:ext uri="{FF2B5EF4-FFF2-40B4-BE49-F238E27FC236}">
              <a16:creationId xmlns:a16="http://schemas.microsoft.com/office/drawing/2014/main" id="{00000000-0008-0000-0000-000020000000}"/>
            </a:ext>
          </a:extLst>
        </xdr:cNvPr>
        <xdr:cNvSpPr txBox="1"/>
      </xdr:nvSpPr>
      <xdr:spPr>
        <a:xfrm>
          <a:off x="2971800" y="53236077"/>
          <a:ext cx="1695909" cy="1067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t>B.</a:t>
          </a:r>
          <a:r>
            <a:rPr kumimoji="1" lang="ja-JP" altLang="en-US" sz="1050"/>
            <a:t>株式会社千代田テクノル</a:t>
          </a:r>
          <a:endParaRPr kumimoji="1" lang="en-US" altLang="ja-JP" sz="1050"/>
        </a:p>
        <a:p>
          <a:pPr algn="ctr"/>
          <a:r>
            <a:rPr kumimoji="1" lang="ja-JP" altLang="en-US" sz="1100">
              <a:solidFill>
                <a:schemeClr val="dk1"/>
              </a:solidFill>
              <a:effectLst/>
              <a:latin typeface="+mn-lt"/>
              <a:ea typeface="+mn-ea"/>
              <a:cs typeface="+mn-cs"/>
            </a:rPr>
            <a:t>７．７</a:t>
          </a:r>
          <a:r>
            <a:rPr kumimoji="1" lang="ja-JP" altLang="en-US" sz="1050"/>
            <a:t>百万円</a:t>
          </a:r>
          <a:endParaRPr kumimoji="1" lang="en-US" altLang="ja-JP" sz="1050"/>
        </a:p>
      </xdr:txBody>
    </xdr:sp>
    <xdr:clientData/>
  </xdr:twoCellAnchor>
  <xdr:twoCellAnchor>
    <xdr:from>
      <xdr:col>14</xdr:col>
      <xdr:colOff>161925</xdr:colOff>
      <xdr:row>130</xdr:row>
      <xdr:rowOff>161925</xdr:rowOff>
    </xdr:from>
    <xdr:to>
      <xdr:col>23</xdr:col>
      <xdr:colOff>90484</xdr:colOff>
      <xdr:row>131</xdr:row>
      <xdr:rowOff>275879</xdr:rowOff>
    </xdr:to>
    <xdr:sp macro="" textlink="">
      <xdr:nvSpPr>
        <xdr:cNvPr id="37" name="テキスト ボックス 36">
          <a:extLst>
            <a:ext uri="{FF2B5EF4-FFF2-40B4-BE49-F238E27FC236}">
              <a16:creationId xmlns:a16="http://schemas.microsoft.com/office/drawing/2014/main" id="{00000000-0008-0000-0000-000021000000}"/>
            </a:ext>
          </a:extLst>
        </xdr:cNvPr>
        <xdr:cNvSpPr txBox="1"/>
      </xdr:nvSpPr>
      <xdr:spPr>
        <a:xfrm>
          <a:off x="2962275" y="52987575"/>
          <a:ext cx="1728784" cy="4663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t>【</a:t>
          </a:r>
          <a:r>
            <a:rPr kumimoji="1" lang="ja-JP" altLang="en-US" sz="1000"/>
            <a:t>一般競争入札（最低価格）</a:t>
          </a:r>
          <a:r>
            <a:rPr kumimoji="1" lang="en-US" altLang="ja-JP" sz="1000"/>
            <a:t>】</a:t>
          </a:r>
          <a:endParaRPr kumimoji="1" lang="ja-JP" altLang="en-US" sz="1000"/>
        </a:p>
      </xdr:txBody>
    </xdr:sp>
    <xdr:clientData/>
  </xdr:twoCellAnchor>
  <xdr:twoCellAnchor>
    <xdr:from>
      <xdr:col>19</xdr:col>
      <xdr:colOff>4263</xdr:colOff>
      <xdr:row>129</xdr:row>
      <xdr:rowOff>255443</xdr:rowOff>
    </xdr:from>
    <xdr:to>
      <xdr:col>19</xdr:col>
      <xdr:colOff>9525</xdr:colOff>
      <xdr:row>130</xdr:row>
      <xdr:rowOff>152400</xdr:rowOff>
    </xdr:to>
    <xdr:cxnSp macro="">
      <xdr:nvCxnSpPr>
        <xdr:cNvPr id="38" name="直線矢印コネクタ 37">
          <a:extLst>
            <a:ext uri="{FF2B5EF4-FFF2-40B4-BE49-F238E27FC236}">
              <a16:creationId xmlns:a16="http://schemas.microsoft.com/office/drawing/2014/main" id="{00000000-0008-0000-0000-000024000000}"/>
            </a:ext>
          </a:extLst>
        </xdr:cNvPr>
        <xdr:cNvCxnSpPr/>
      </xdr:nvCxnSpPr>
      <xdr:spPr>
        <a:xfrm>
          <a:off x="3804738" y="52728668"/>
          <a:ext cx="5262" cy="24938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84"/>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7"/>
      <c r="B2" s="57"/>
      <c r="C2" s="57"/>
      <c r="D2" s="57"/>
      <c r="E2" s="57"/>
      <c r="F2" s="57"/>
      <c r="G2" s="57"/>
      <c r="H2" s="57"/>
      <c r="I2" s="57"/>
      <c r="J2" s="57"/>
      <c r="K2" s="57"/>
      <c r="L2" s="57"/>
      <c r="M2" s="57"/>
      <c r="N2" s="57"/>
      <c r="O2" s="57"/>
      <c r="P2" s="57"/>
      <c r="Q2" s="57"/>
      <c r="R2" s="57"/>
      <c r="S2" s="57"/>
      <c r="T2" s="57"/>
      <c r="U2" s="57"/>
      <c r="V2" s="57"/>
      <c r="W2" s="57"/>
      <c r="X2" s="65" t="s">
        <v>0</v>
      </c>
      <c r="Y2" s="57"/>
      <c r="Z2" s="40"/>
      <c r="AA2" s="40"/>
      <c r="AB2" s="40"/>
      <c r="AC2" s="40"/>
      <c r="AD2" s="655">
        <v>2022</v>
      </c>
      <c r="AE2" s="655"/>
      <c r="AF2" s="655"/>
      <c r="AG2" s="655"/>
      <c r="AH2" s="655"/>
      <c r="AI2" s="67" t="s">
        <v>258</v>
      </c>
      <c r="AJ2" s="655" t="s">
        <v>587</v>
      </c>
      <c r="AK2" s="655"/>
      <c r="AL2" s="655"/>
      <c r="AM2" s="655"/>
      <c r="AN2" s="67" t="s">
        <v>258</v>
      </c>
      <c r="AO2" s="655">
        <v>21</v>
      </c>
      <c r="AP2" s="655"/>
      <c r="AQ2" s="655"/>
      <c r="AR2" s="68" t="s">
        <v>258</v>
      </c>
      <c r="AS2" s="656">
        <v>67</v>
      </c>
      <c r="AT2" s="656"/>
      <c r="AU2" s="656"/>
      <c r="AV2" s="67" t="str">
        <f>IF(AW2="","","-")</f>
        <v/>
      </c>
      <c r="AW2" s="657"/>
      <c r="AX2" s="657"/>
    </row>
    <row r="3" spans="1:50" ht="21" customHeight="1" thickBot="1" x14ac:dyDescent="0.25">
      <c r="A3" s="658" t="s">
        <v>565</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22" t="s">
        <v>56</v>
      </c>
      <c r="AJ3" s="660" t="s">
        <v>576</v>
      </c>
      <c r="AK3" s="660"/>
      <c r="AL3" s="660"/>
      <c r="AM3" s="660"/>
      <c r="AN3" s="660"/>
      <c r="AO3" s="660"/>
      <c r="AP3" s="660"/>
      <c r="AQ3" s="660"/>
      <c r="AR3" s="660"/>
      <c r="AS3" s="660"/>
      <c r="AT3" s="660"/>
      <c r="AU3" s="660"/>
      <c r="AV3" s="660"/>
      <c r="AW3" s="660"/>
      <c r="AX3" s="23" t="s">
        <v>57</v>
      </c>
    </row>
    <row r="4" spans="1:50" ht="24.75" customHeight="1" x14ac:dyDescent="0.2">
      <c r="A4" s="630" t="s">
        <v>23</v>
      </c>
      <c r="B4" s="631"/>
      <c r="C4" s="631"/>
      <c r="D4" s="631"/>
      <c r="E4" s="631"/>
      <c r="F4" s="631"/>
      <c r="G4" s="632" t="s">
        <v>575</v>
      </c>
      <c r="H4" s="633"/>
      <c r="I4" s="633"/>
      <c r="J4" s="633"/>
      <c r="K4" s="633"/>
      <c r="L4" s="633"/>
      <c r="M4" s="633"/>
      <c r="N4" s="633"/>
      <c r="O4" s="633"/>
      <c r="P4" s="633"/>
      <c r="Q4" s="633"/>
      <c r="R4" s="633"/>
      <c r="S4" s="633"/>
      <c r="T4" s="633"/>
      <c r="U4" s="633"/>
      <c r="V4" s="633"/>
      <c r="W4" s="633"/>
      <c r="X4" s="633"/>
      <c r="Y4" s="634" t="s">
        <v>1</v>
      </c>
      <c r="Z4" s="635"/>
      <c r="AA4" s="635"/>
      <c r="AB4" s="635"/>
      <c r="AC4" s="635"/>
      <c r="AD4" s="636"/>
      <c r="AE4" s="637" t="s">
        <v>577</v>
      </c>
      <c r="AF4" s="638"/>
      <c r="AG4" s="638"/>
      <c r="AH4" s="638"/>
      <c r="AI4" s="638"/>
      <c r="AJ4" s="638"/>
      <c r="AK4" s="638"/>
      <c r="AL4" s="638"/>
      <c r="AM4" s="638"/>
      <c r="AN4" s="638"/>
      <c r="AO4" s="638"/>
      <c r="AP4" s="639"/>
      <c r="AQ4" s="640" t="s">
        <v>2</v>
      </c>
      <c r="AR4" s="635"/>
      <c r="AS4" s="635"/>
      <c r="AT4" s="635"/>
      <c r="AU4" s="635"/>
      <c r="AV4" s="635"/>
      <c r="AW4" s="635"/>
      <c r="AX4" s="641"/>
    </row>
    <row r="5" spans="1:50" ht="30" customHeight="1" x14ac:dyDescent="0.2">
      <c r="A5" s="642" t="s">
        <v>59</v>
      </c>
      <c r="B5" s="643"/>
      <c r="C5" s="643"/>
      <c r="D5" s="643"/>
      <c r="E5" s="643"/>
      <c r="F5" s="644"/>
      <c r="G5" s="645" t="s">
        <v>355</v>
      </c>
      <c r="H5" s="646"/>
      <c r="I5" s="646"/>
      <c r="J5" s="646"/>
      <c r="K5" s="646"/>
      <c r="L5" s="646"/>
      <c r="M5" s="647" t="s">
        <v>58</v>
      </c>
      <c r="N5" s="648"/>
      <c r="O5" s="648"/>
      <c r="P5" s="648"/>
      <c r="Q5" s="648"/>
      <c r="R5" s="649"/>
      <c r="S5" s="650" t="s">
        <v>62</v>
      </c>
      <c r="T5" s="646"/>
      <c r="U5" s="646"/>
      <c r="V5" s="646"/>
      <c r="W5" s="646"/>
      <c r="X5" s="651"/>
      <c r="Y5" s="652" t="s">
        <v>3</v>
      </c>
      <c r="Z5" s="653"/>
      <c r="AA5" s="653"/>
      <c r="AB5" s="653"/>
      <c r="AC5" s="653"/>
      <c r="AD5" s="654"/>
      <c r="AE5" s="675" t="s">
        <v>578</v>
      </c>
      <c r="AF5" s="675"/>
      <c r="AG5" s="675"/>
      <c r="AH5" s="675"/>
      <c r="AI5" s="675"/>
      <c r="AJ5" s="675"/>
      <c r="AK5" s="675"/>
      <c r="AL5" s="675"/>
      <c r="AM5" s="675"/>
      <c r="AN5" s="675"/>
      <c r="AO5" s="675"/>
      <c r="AP5" s="676"/>
      <c r="AQ5" s="677" t="s">
        <v>633</v>
      </c>
      <c r="AR5" s="678"/>
      <c r="AS5" s="678"/>
      <c r="AT5" s="678"/>
      <c r="AU5" s="678"/>
      <c r="AV5" s="678"/>
      <c r="AW5" s="678"/>
      <c r="AX5" s="679"/>
    </row>
    <row r="6" spans="1:50" ht="39" customHeight="1" x14ac:dyDescent="0.2">
      <c r="A6" s="680" t="s">
        <v>4</v>
      </c>
      <c r="B6" s="681"/>
      <c r="C6" s="681"/>
      <c r="D6" s="681"/>
      <c r="E6" s="681"/>
      <c r="F6" s="681"/>
      <c r="G6" s="682" t="str">
        <f>入力規則等!F39</f>
        <v>エネルギー対策特別会計電源開発促進勘定</v>
      </c>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683"/>
      <c r="AW6" s="683"/>
      <c r="AX6" s="684"/>
    </row>
    <row r="7" spans="1:50" ht="49.5" customHeight="1" x14ac:dyDescent="0.2">
      <c r="A7" s="661" t="s">
        <v>20</v>
      </c>
      <c r="B7" s="662"/>
      <c r="C7" s="662"/>
      <c r="D7" s="662"/>
      <c r="E7" s="662"/>
      <c r="F7" s="663"/>
      <c r="G7" s="685" t="s">
        <v>580</v>
      </c>
      <c r="H7" s="686"/>
      <c r="I7" s="686"/>
      <c r="J7" s="686"/>
      <c r="K7" s="686"/>
      <c r="L7" s="686"/>
      <c r="M7" s="686"/>
      <c r="N7" s="686"/>
      <c r="O7" s="686"/>
      <c r="P7" s="686"/>
      <c r="Q7" s="686"/>
      <c r="R7" s="686"/>
      <c r="S7" s="686"/>
      <c r="T7" s="686"/>
      <c r="U7" s="686"/>
      <c r="V7" s="686"/>
      <c r="W7" s="686"/>
      <c r="X7" s="687"/>
      <c r="Y7" s="688" t="s">
        <v>243</v>
      </c>
      <c r="Z7" s="491"/>
      <c r="AA7" s="491"/>
      <c r="AB7" s="491"/>
      <c r="AC7" s="491"/>
      <c r="AD7" s="689"/>
      <c r="AE7" s="615" t="s">
        <v>689</v>
      </c>
      <c r="AF7" s="616"/>
      <c r="AG7" s="616"/>
      <c r="AH7" s="616"/>
      <c r="AI7" s="616"/>
      <c r="AJ7" s="616"/>
      <c r="AK7" s="616"/>
      <c r="AL7" s="616"/>
      <c r="AM7" s="616"/>
      <c r="AN7" s="616"/>
      <c r="AO7" s="616"/>
      <c r="AP7" s="616"/>
      <c r="AQ7" s="616"/>
      <c r="AR7" s="616"/>
      <c r="AS7" s="616"/>
      <c r="AT7" s="616"/>
      <c r="AU7" s="616"/>
      <c r="AV7" s="616"/>
      <c r="AW7" s="616"/>
      <c r="AX7" s="617"/>
    </row>
    <row r="8" spans="1:50" ht="53.25" customHeight="1" x14ac:dyDescent="0.2">
      <c r="A8" s="661" t="s">
        <v>176</v>
      </c>
      <c r="B8" s="662"/>
      <c r="C8" s="662"/>
      <c r="D8" s="662"/>
      <c r="E8" s="662"/>
      <c r="F8" s="663"/>
      <c r="G8" s="664" t="str">
        <f>入力規則等!A27</f>
        <v>-</v>
      </c>
      <c r="H8" s="665"/>
      <c r="I8" s="665"/>
      <c r="J8" s="665"/>
      <c r="K8" s="665"/>
      <c r="L8" s="665"/>
      <c r="M8" s="665"/>
      <c r="N8" s="665"/>
      <c r="O8" s="665"/>
      <c r="P8" s="665"/>
      <c r="Q8" s="665"/>
      <c r="R8" s="665"/>
      <c r="S8" s="665"/>
      <c r="T8" s="665"/>
      <c r="U8" s="665"/>
      <c r="V8" s="665"/>
      <c r="W8" s="665"/>
      <c r="X8" s="666"/>
      <c r="Y8" s="667" t="s">
        <v>177</v>
      </c>
      <c r="Z8" s="668"/>
      <c r="AA8" s="668"/>
      <c r="AB8" s="668"/>
      <c r="AC8" s="668"/>
      <c r="AD8" s="669"/>
      <c r="AE8" s="670" t="str">
        <f>入力規則等!K13</f>
        <v>エネルギー対策</v>
      </c>
      <c r="AF8" s="665"/>
      <c r="AG8" s="665"/>
      <c r="AH8" s="665"/>
      <c r="AI8" s="665"/>
      <c r="AJ8" s="665"/>
      <c r="AK8" s="665"/>
      <c r="AL8" s="665"/>
      <c r="AM8" s="665"/>
      <c r="AN8" s="665"/>
      <c r="AO8" s="665"/>
      <c r="AP8" s="665"/>
      <c r="AQ8" s="665"/>
      <c r="AR8" s="665"/>
      <c r="AS8" s="665"/>
      <c r="AT8" s="665"/>
      <c r="AU8" s="665"/>
      <c r="AV8" s="665"/>
      <c r="AW8" s="665"/>
      <c r="AX8" s="671"/>
    </row>
    <row r="9" spans="1:50" ht="58.5" customHeight="1" x14ac:dyDescent="0.2">
      <c r="A9" s="585" t="s">
        <v>21</v>
      </c>
      <c r="B9" s="586"/>
      <c r="C9" s="586"/>
      <c r="D9" s="586"/>
      <c r="E9" s="586"/>
      <c r="F9" s="586"/>
      <c r="G9" s="672" t="s">
        <v>581</v>
      </c>
      <c r="H9" s="673"/>
      <c r="I9" s="673"/>
      <c r="J9" s="673"/>
      <c r="K9" s="673"/>
      <c r="L9" s="673"/>
      <c r="M9" s="673"/>
      <c r="N9" s="673"/>
      <c r="O9" s="673"/>
      <c r="P9" s="673"/>
      <c r="Q9" s="673"/>
      <c r="R9" s="673"/>
      <c r="S9" s="673"/>
      <c r="T9" s="673"/>
      <c r="U9" s="673"/>
      <c r="V9" s="673"/>
      <c r="W9" s="673"/>
      <c r="X9" s="673"/>
      <c r="Y9" s="673"/>
      <c r="Z9" s="673"/>
      <c r="AA9" s="673"/>
      <c r="AB9" s="673"/>
      <c r="AC9" s="673"/>
      <c r="AD9" s="673"/>
      <c r="AE9" s="673"/>
      <c r="AF9" s="673"/>
      <c r="AG9" s="673"/>
      <c r="AH9" s="673"/>
      <c r="AI9" s="673"/>
      <c r="AJ9" s="673"/>
      <c r="AK9" s="673"/>
      <c r="AL9" s="673"/>
      <c r="AM9" s="673"/>
      <c r="AN9" s="673"/>
      <c r="AO9" s="673"/>
      <c r="AP9" s="673"/>
      <c r="AQ9" s="673"/>
      <c r="AR9" s="673"/>
      <c r="AS9" s="673"/>
      <c r="AT9" s="673"/>
      <c r="AU9" s="673"/>
      <c r="AV9" s="673"/>
      <c r="AW9" s="673"/>
      <c r="AX9" s="674"/>
    </row>
    <row r="10" spans="1:50" ht="80.25" customHeight="1" x14ac:dyDescent="0.2">
      <c r="A10" s="573" t="s">
        <v>27</v>
      </c>
      <c r="B10" s="574"/>
      <c r="C10" s="574"/>
      <c r="D10" s="574"/>
      <c r="E10" s="574"/>
      <c r="F10" s="574"/>
      <c r="G10" s="575" t="s">
        <v>582</v>
      </c>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7"/>
    </row>
    <row r="11" spans="1:50" ht="42" customHeight="1" x14ac:dyDescent="0.2">
      <c r="A11" s="573" t="s">
        <v>5</v>
      </c>
      <c r="B11" s="574"/>
      <c r="C11" s="574"/>
      <c r="D11" s="574"/>
      <c r="E11" s="574"/>
      <c r="F11" s="578"/>
      <c r="G11" s="579" t="str">
        <f>入力規則等!P10</f>
        <v>委託・請負</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50" ht="21" customHeight="1" x14ac:dyDescent="0.2">
      <c r="A12" s="582" t="s">
        <v>22</v>
      </c>
      <c r="B12" s="583"/>
      <c r="C12" s="583"/>
      <c r="D12" s="583"/>
      <c r="E12" s="583"/>
      <c r="F12" s="584"/>
      <c r="G12" s="588"/>
      <c r="H12" s="589"/>
      <c r="I12" s="589"/>
      <c r="J12" s="589"/>
      <c r="K12" s="589"/>
      <c r="L12" s="589"/>
      <c r="M12" s="589"/>
      <c r="N12" s="589"/>
      <c r="O12" s="589"/>
      <c r="P12" s="88" t="s">
        <v>390</v>
      </c>
      <c r="Q12" s="89"/>
      <c r="R12" s="89"/>
      <c r="S12" s="89"/>
      <c r="T12" s="89"/>
      <c r="U12" s="89"/>
      <c r="V12" s="90"/>
      <c r="W12" s="88" t="s">
        <v>542</v>
      </c>
      <c r="X12" s="89"/>
      <c r="Y12" s="89"/>
      <c r="Z12" s="89"/>
      <c r="AA12" s="89"/>
      <c r="AB12" s="89"/>
      <c r="AC12" s="90"/>
      <c r="AD12" s="88" t="s">
        <v>544</v>
      </c>
      <c r="AE12" s="89"/>
      <c r="AF12" s="89"/>
      <c r="AG12" s="89"/>
      <c r="AH12" s="89"/>
      <c r="AI12" s="89"/>
      <c r="AJ12" s="90"/>
      <c r="AK12" s="88" t="s">
        <v>557</v>
      </c>
      <c r="AL12" s="89"/>
      <c r="AM12" s="89"/>
      <c r="AN12" s="89"/>
      <c r="AO12" s="89"/>
      <c r="AP12" s="89"/>
      <c r="AQ12" s="90"/>
      <c r="AR12" s="88" t="s">
        <v>558</v>
      </c>
      <c r="AS12" s="89"/>
      <c r="AT12" s="89"/>
      <c r="AU12" s="89"/>
      <c r="AV12" s="89"/>
      <c r="AW12" s="89"/>
      <c r="AX12" s="621"/>
    </row>
    <row r="13" spans="1:50" ht="21" customHeight="1" x14ac:dyDescent="0.2">
      <c r="A13" s="202"/>
      <c r="B13" s="203"/>
      <c r="C13" s="203"/>
      <c r="D13" s="203"/>
      <c r="E13" s="203"/>
      <c r="F13" s="204"/>
      <c r="G13" s="605" t="s">
        <v>6</v>
      </c>
      <c r="H13" s="606"/>
      <c r="I13" s="622" t="s">
        <v>7</v>
      </c>
      <c r="J13" s="623"/>
      <c r="K13" s="623"/>
      <c r="L13" s="623"/>
      <c r="M13" s="623"/>
      <c r="N13" s="623"/>
      <c r="O13" s="624"/>
      <c r="P13" s="590">
        <v>338</v>
      </c>
      <c r="Q13" s="591"/>
      <c r="R13" s="591"/>
      <c r="S13" s="591"/>
      <c r="T13" s="591"/>
      <c r="U13" s="591"/>
      <c r="V13" s="592"/>
      <c r="W13" s="590">
        <v>368</v>
      </c>
      <c r="X13" s="591"/>
      <c r="Y13" s="591"/>
      <c r="Z13" s="591"/>
      <c r="AA13" s="591"/>
      <c r="AB13" s="591"/>
      <c r="AC13" s="592"/>
      <c r="AD13" s="590">
        <v>431</v>
      </c>
      <c r="AE13" s="591"/>
      <c r="AF13" s="591"/>
      <c r="AG13" s="591"/>
      <c r="AH13" s="591"/>
      <c r="AI13" s="591"/>
      <c r="AJ13" s="592"/>
      <c r="AK13" s="590">
        <v>435</v>
      </c>
      <c r="AL13" s="591"/>
      <c r="AM13" s="591"/>
      <c r="AN13" s="591"/>
      <c r="AO13" s="591"/>
      <c r="AP13" s="591"/>
      <c r="AQ13" s="592"/>
      <c r="AR13" s="557">
        <v>430</v>
      </c>
      <c r="AS13" s="558"/>
      <c r="AT13" s="558"/>
      <c r="AU13" s="558"/>
      <c r="AV13" s="558"/>
      <c r="AW13" s="558"/>
      <c r="AX13" s="625"/>
    </row>
    <row r="14" spans="1:50" ht="21" customHeight="1" x14ac:dyDescent="0.2">
      <c r="A14" s="202"/>
      <c r="B14" s="203"/>
      <c r="C14" s="203"/>
      <c r="D14" s="203"/>
      <c r="E14" s="203"/>
      <c r="F14" s="204"/>
      <c r="G14" s="607"/>
      <c r="H14" s="608"/>
      <c r="I14" s="600" t="s">
        <v>8</v>
      </c>
      <c r="J14" s="601"/>
      <c r="K14" s="601"/>
      <c r="L14" s="601"/>
      <c r="M14" s="601"/>
      <c r="N14" s="601"/>
      <c r="O14" s="602"/>
      <c r="P14" s="590" t="s">
        <v>584</v>
      </c>
      <c r="Q14" s="591"/>
      <c r="R14" s="591"/>
      <c r="S14" s="591"/>
      <c r="T14" s="591"/>
      <c r="U14" s="591"/>
      <c r="V14" s="592"/>
      <c r="W14" s="590" t="s">
        <v>584</v>
      </c>
      <c r="X14" s="591"/>
      <c r="Y14" s="591"/>
      <c r="Z14" s="591"/>
      <c r="AA14" s="591"/>
      <c r="AB14" s="591"/>
      <c r="AC14" s="592"/>
      <c r="AD14" s="590" t="s">
        <v>584</v>
      </c>
      <c r="AE14" s="591"/>
      <c r="AF14" s="591"/>
      <c r="AG14" s="591"/>
      <c r="AH14" s="591"/>
      <c r="AI14" s="591"/>
      <c r="AJ14" s="592"/>
      <c r="AK14" s="590" t="s">
        <v>584</v>
      </c>
      <c r="AL14" s="591"/>
      <c r="AM14" s="591"/>
      <c r="AN14" s="591"/>
      <c r="AO14" s="591"/>
      <c r="AP14" s="591"/>
      <c r="AQ14" s="592"/>
      <c r="AR14" s="611"/>
      <c r="AS14" s="611"/>
      <c r="AT14" s="611"/>
      <c r="AU14" s="611"/>
      <c r="AV14" s="611"/>
      <c r="AW14" s="611"/>
      <c r="AX14" s="612"/>
    </row>
    <row r="15" spans="1:50" ht="21" customHeight="1" x14ac:dyDescent="0.2">
      <c r="A15" s="202"/>
      <c r="B15" s="203"/>
      <c r="C15" s="203"/>
      <c r="D15" s="203"/>
      <c r="E15" s="203"/>
      <c r="F15" s="204"/>
      <c r="G15" s="607"/>
      <c r="H15" s="608"/>
      <c r="I15" s="600" t="s">
        <v>47</v>
      </c>
      <c r="J15" s="613"/>
      <c r="K15" s="613"/>
      <c r="L15" s="613"/>
      <c r="M15" s="613"/>
      <c r="N15" s="613"/>
      <c r="O15" s="614"/>
      <c r="P15" s="590" t="s">
        <v>584</v>
      </c>
      <c r="Q15" s="591"/>
      <c r="R15" s="591"/>
      <c r="S15" s="591"/>
      <c r="T15" s="591"/>
      <c r="U15" s="591"/>
      <c r="V15" s="592"/>
      <c r="W15" s="590" t="s">
        <v>584</v>
      </c>
      <c r="X15" s="591"/>
      <c r="Y15" s="591"/>
      <c r="Z15" s="591"/>
      <c r="AA15" s="591"/>
      <c r="AB15" s="591"/>
      <c r="AC15" s="592"/>
      <c r="AD15" s="590" t="s">
        <v>584</v>
      </c>
      <c r="AE15" s="591"/>
      <c r="AF15" s="591"/>
      <c r="AG15" s="591"/>
      <c r="AH15" s="591"/>
      <c r="AI15" s="591"/>
      <c r="AJ15" s="592"/>
      <c r="AK15" s="590" t="s">
        <v>584</v>
      </c>
      <c r="AL15" s="591"/>
      <c r="AM15" s="591"/>
      <c r="AN15" s="591"/>
      <c r="AO15" s="591"/>
      <c r="AP15" s="591"/>
      <c r="AQ15" s="592"/>
      <c r="AR15" s="590"/>
      <c r="AS15" s="591"/>
      <c r="AT15" s="591"/>
      <c r="AU15" s="591"/>
      <c r="AV15" s="591"/>
      <c r="AW15" s="591"/>
      <c r="AX15" s="626"/>
    </row>
    <row r="16" spans="1:50" ht="21" customHeight="1" x14ac:dyDescent="0.2">
      <c r="A16" s="202"/>
      <c r="B16" s="203"/>
      <c r="C16" s="203"/>
      <c r="D16" s="203"/>
      <c r="E16" s="203"/>
      <c r="F16" s="204"/>
      <c r="G16" s="607"/>
      <c r="H16" s="608"/>
      <c r="I16" s="600" t="s">
        <v>48</v>
      </c>
      <c r="J16" s="613"/>
      <c r="K16" s="613"/>
      <c r="L16" s="613"/>
      <c r="M16" s="613"/>
      <c r="N16" s="613"/>
      <c r="O16" s="614"/>
      <c r="P16" s="590" t="s">
        <v>584</v>
      </c>
      <c r="Q16" s="591"/>
      <c r="R16" s="591"/>
      <c r="S16" s="591"/>
      <c r="T16" s="591"/>
      <c r="U16" s="591"/>
      <c r="V16" s="592"/>
      <c r="W16" s="590" t="s">
        <v>584</v>
      </c>
      <c r="X16" s="591"/>
      <c r="Y16" s="591"/>
      <c r="Z16" s="591"/>
      <c r="AA16" s="591"/>
      <c r="AB16" s="591"/>
      <c r="AC16" s="592"/>
      <c r="AD16" s="590" t="s">
        <v>584</v>
      </c>
      <c r="AE16" s="591"/>
      <c r="AF16" s="591"/>
      <c r="AG16" s="591"/>
      <c r="AH16" s="591"/>
      <c r="AI16" s="591"/>
      <c r="AJ16" s="592"/>
      <c r="AK16" s="590" t="s">
        <v>584</v>
      </c>
      <c r="AL16" s="591"/>
      <c r="AM16" s="591"/>
      <c r="AN16" s="591"/>
      <c r="AO16" s="591"/>
      <c r="AP16" s="591"/>
      <c r="AQ16" s="592"/>
      <c r="AR16" s="618"/>
      <c r="AS16" s="619"/>
      <c r="AT16" s="619"/>
      <c r="AU16" s="619"/>
      <c r="AV16" s="619"/>
      <c r="AW16" s="619"/>
      <c r="AX16" s="620"/>
    </row>
    <row r="17" spans="1:50" ht="24.75" customHeight="1" x14ac:dyDescent="0.2">
      <c r="A17" s="202"/>
      <c r="B17" s="203"/>
      <c r="C17" s="203"/>
      <c r="D17" s="203"/>
      <c r="E17" s="203"/>
      <c r="F17" s="204"/>
      <c r="G17" s="607"/>
      <c r="H17" s="608"/>
      <c r="I17" s="600" t="s">
        <v>46</v>
      </c>
      <c r="J17" s="601"/>
      <c r="K17" s="601"/>
      <c r="L17" s="601"/>
      <c r="M17" s="601"/>
      <c r="N17" s="601"/>
      <c r="O17" s="602"/>
      <c r="P17" s="590" t="s">
        <v>584</v>
      </c>
      <c r="Q17" s="591"/>
      <c r="R17" s="591"/>
      <c r="S17" s="591"/>
      <c r="T17" s="591"/>
      <c r="U17" s="591"/>
      <c r="V17" s="592"/>
      <c r="W17" s="590" t="s">
        <v>584</v>
      </c>
      <c r="X17" s="591"/>
      <c r="Y17" s="591"/>
      <c r="Z17" s="591"/>
      <c r="AA17" s="591"/>
      <c r="AB17" s="591"/>
      <c r="AC17" s="592"/>
      <c r="AD17" s="590" t="s">
        <v>584</v>
      </c>
      <c r="AE17" s="591"/>
      <c r="AF17" s="591"/>
      <c r="AG17" s="591"/>
      <c r="AH17" s="591"/>
      <c r="AI17" s="591"/>
      <c r="AJ17" s="592"/>
      <c r="AK17" s="590" t="s">
        <v>584</v>
      </c>
      <c r="AL17" s="591"/>
      <c r="AM17" s="591"/>
      <c r="AN17" s="591"/>
      <c r="AO17" s="591"/>
      <c r="AP17" s="591"/>
      <c r="AQ17" s="592"/>
      <c r="AR17" s="603"/>
      <c r="AS17" s="603"/>
      <c r="AT17" s="603"/>
      <c r="AU17" s="603"/>
      <c r="AV17" s="603"/>
      <c r="AW17" s="603"/>
      <c r="AX17" s="604"/>
    </row>
    <row r="18" spans="1:50" ht="24.75" customHeight="1" x14ac:dyDescent="0.2">
      <c r="A18" s="202"/>
      <c r="B18" s="203"/>
      <c r="C18" s="203"/>
      <c r="D18" s="203"/>
      <c r="E18" s="203"/>
      <c r="F18" s="204"/>
      <c r="G18" s="609"/>
      <c r="H18" s="610"/>
      <c r="I18" s="593" t="s">
        <v>18</v>
      </c>
      <c r="J18" s="594"/>
      <c r="K18" s="594"/>
      <c r="L18" s="594"/>
      <c r="M18" s="594"/>
      <c r="N18" s="594"/>
      <c r="O18" s="595"/>
      <c r="P18" s="596">
        <f>SUM(P13:V17)</f>
        <v>338</v>
      </c>
      <c r="Q18" s="597"/>
      <c r="R18" s="597"/>
      <c r="S18" s="597"/>
      <c r="T18" s="597"/>
      <c r="U18" s="597"/>
      <c r="V18" s="598"/>
      <c r="W18" s="596">
        <f>SUM(W13:AC17)</f>
        <v>368</v>
      </c>
      <c r="X18" s="597"/>
      <c r="Y18" s="597"/>
      <c r="Z18" s="597"/>
      <c r="AA18" s="597"/>
      <c r="AB18" s="597"/>
      <c r="AC18" s="598"/>
      <c r="AD18" s="596">
        <f>SUM(AD13:AJ17)</f>
        <v>431</v>
      </c>
      <c r="AE18" s="597"/>
      <c r="AF18" s="597"/>
      <c r="AG18" s="597"/>
      <c r="AH18" s="597"/>
      <c r="AI18" s="597"/>
      <c r="AJ18" s="598"/>
      <c r="AK18" s="596">
        <f>SUM(AK13:AQ17)</f>
        <v>435</v>
      </c>
      <c r="AL18" s="597"/>
      <c r="AM18" s="597"/>
      <c r="AN18" s="597"/>
      <c r="AO18" s="597"/>
      <c r="AP18" s="597"/>
      <c r="AQ18" s="598"/>
      <c r="AR18" s="596">
        <f>SUM(AR13:AX17)</f>
        <v>430</v>
      </c>
      <c r="AS18" s="597"/>
      <c r="AT18" s="597"/>
      <c r="AU18" s="597"/>
      <c r="AV18" s="597"/>
      <c r="AW18" s="597"/>
      <c r="AX18" s="599"/>
    </row>
    <row r="19" spans="1:50" ht="24.75" customHeight="1" x14ac:dyDescent="0.2">
      <c r="A19" s="202"/>
      <c r="B19" s="203"/>
      <c r="C19" s="203"/>
      <c r="D19" s="203"/>
      <c r="E19" s="203"/>
      <c r="F19" s="204"/>
      <c r="G19" s="571" t="s">
        <v>9</v>
      </c>
      <c r="H19" s="572"/>
      <c r="I19" s="572"/>
      <c r="J19" s="572"/>
      <c r="K19" s="572"/>
      <c r="L19" s="572"/>
      <c r="M19" s="572"/>
      <c r="N19" s="572"/>
      <c r="O19" s="572"/>
      <c r="P19" s="590">
        <v>321</v>
      </c>
      <c r="Q19" s="591"/>
      <c r="R19" s="591"/>
      <c r="S19" s="591"/>
      <c r="T19" s="591"/>
      <c r="U19" s="591"/>
      <c r="V19" s="592"/>
      <c r="W19" s="590">
        <v>314</v>
      </c>
      <c r="X19" s="591"/>
      <c r="Y19" s="591"/>
      <c r="Z19" s="591"/>
      <c r="AA19" s="591"/>
      <c r="AB19" s="591"/>
      <c r="AC19" s="592"/>
      <c r="AD19" s="590">
        <v>308.8</v>
      </c>
      <c r="AE19" s="591"/>
      <c r="AF19" s="591"/>
      <c r="AG19" s="591"/>
      <c r="AH19" s="591"/>
      <c r="AI19" s="591"/>
      <c r="AJ19" s="592"/>
      <c r="AK19" s="568"/>
      <c r="AL19" s="568"/>
      <c r="AM19" s="568"/>
      <c r="AN19" s="568"/>
      <c r="AO19" s="568"/>
      <c r="AP19" s="568"/>
      <c r="AQ19" s="568"/>
      <c r="AR19" s="568"/>
      <c r="AS19" s="568"/>
      <c r="AT19" s="568"/>
      <c r="AU19" s="568"/>
      <c r="AV19" s="568"/>
      <c r="AW19" s="568"/>
      <c r="AX19" s="570"/>
    </row>
    <row r="20" spans="1:50" ht="24.75" customHeight="1" x14ac:dyDescent="0.2">
      <c r="A20" s="202"/>
      <c r="B20" s="203"/>
      <c r="C20" s="203"/>
      <c r="D20" s="203"/>
      <c r="E20" s="203"/>
      <c r="F20" s="204"/>
      <c r="G20" s="571" t="s">
        <v>10</v>
      </c>
      <c r="H20" s="572"/>
      <c r="I20" s="572"/>
      <c r="J20" s="572"/>
      <c r="K20" s="572"/>
      <c r="L20" s="572"/>
      <c r="M20" s="572"/>
      <c r="N20" s="572"/>
      <c r="O20" s="572"/>
      <c r="P20" s="567">
        <f>IF(P18=0, "-", SUM(P19)/P18)</f>
        <v>0.94970414201183428</v>
      </c>
      <c r="Q20" s="567"/>
      <c r="R20" s="567"/>
      <c r="S20" s="567"/>
      <c r="T20" s="567"/>
      <c r="U20" s="567"/>
      <c r="V20" s="567"/>
      <c r="W20" s="567">
        <f>IF(W18=0, "-", SUM(W19)/W18)</f>
        <v>0.85326086956521741</v>
      </c>
      <c r="X20" s="567"/>
      <c r="Y20" s="567"/>
      <c r="Z20" s="567"/>
      <c r="AA20" s="567"/>
      <c r="AB20" s="567"/>
      <c r="AC20" s="567"/>
      <c r="AD20" s="567">
        <f>IF(AD18=0, "-", SUM(AD19)/AD18)</f>
        <v>0.71647331786542923</v>
      </c>
      <c r="AE20" s="567"/>
      <c r="AF20" s="567"/>
      <c r="AG20" s="567"/>
      <c r="AH20" s="567"/>
      <c r="AI20" s="567"/>
      <c r="AJ20" s="567"/>
      <c r="AK20" s="568"/>
      <c r="AL20" s="568"/>
      <c r="AM20" s="568"/>
      <c r="AN20" s="568"/>
      <c r="AO20" s="568"/>
      <c r="AP20" s="568"/>
      <c r="AQ20" s="569"/>
      <c r="AR20" s="569"/>
      <c r="AS20" s="569"/>
      <c r="AT20" s="569"/>
      <c r="AU20" s="568"/>
      <c r="AV20" s="568"/>
      <c r="AW20" s="568"/>
      <c r="AX20" s="570"/>
    </row>
    <row r="21" spans="1:50" ht="25.5" customHeight="1" x14ac:dyDescent="0.2">
      <c r="A21" s="585"/>
      <c r="B21" s="586"/>
      <c r="C21" s="586"/>
      <c r="D21" s="586"/>
      <c r="E21" s="586"/>
      <c r="F21" s="587"/>
      <c r="G21" s="565" t="s">
        <v>218</v>
      </c>
      <c r="H21" s="566"/>
      <c r="I21" s="566"/>
      <c r="J21" s="566"/>
      <c r="K21" s="566"/>
      <c r="L21" s="566"/>
      <c r="M21" s="566"/>
      <c r="N21" s="566"/>
      <c r="O21" s="566"/>
      <c r="P21" s="567">
        <f>IF(P19=0, "-", SUM(P19)/SUM(P13,P14))</f>
        <v>0.94970414201183428</v>
      </c>
      <c r="Q21" s="567"/>
      <c r="R21" s="567"/>
      <c r="S21" s="567"/>
      <c r="T21" s="567"/>
      <c r="U21" s="567"/>
      <c r="V21" s="567"/>
      <c r="W21" s="567">
        <f>IF(W19=0, "-", SUM(W19)/SUM(W13,W14))</f>
        <v>0.85326086956521741</v>
      </c>
      <c r="X21" s="567"/>
      <c r="Y21" s="567"/>
      <c r="Z21" s="567"/>
      <c r="AA21" s="567"/>
      <c r="AB21" s="567"/>
      <c r="AC21" s="567"/>
      <c r="AD21" s="567">
        <f>IF(AD19=0, "-", SUM(AD19)/SUM(AD13,AD14))</f>
        <v>0.71647331786542923</v>
      </c>
      <c r="AE21" s="567"/>
      <c r="AF21" s="567"/>
      <c r="AG21" s="567"/>
      <c r="AH21" s="567"/>
      <c r="AI21" s="567"/>
      <c r="AJ21" s="567"/>
      <c r="AK21" s="568"/>
      <c r="AL21" s="568"/>
      <c r="AM21" s="568"/>
      <c r="AN21" s="568"/>
      <c r="AO21" s="568"/>
      <c r="AP21" s="568"/>
      <c r="AQ21" s="569"/>
      <c r="AR21" s="569"/>
      <c r="AS21" s="569"/>
      <c r="AT21" s="569"/>
      <c r="AU21" s="568"/>
      <c r="AV21" s="568"/>
      <c r="AW21" s="568"/>
      <c r="AX21" s="570"/>
    </row>
    <row r="22" spans="1:50" ht="18.75" customHeight="1" x14ac:dyDescent="0.2">
      <c r="A22" s="525" t="s">
        <v>561</v>
      </c>
      <c r="B22" s="526"/>
      <c r="C22" s="526"/>
      <c r="D22" s="526"/>
      <c r="E22" s="526"/>
      <c r="F22" s="527"/>
      <c r="G22" s="531" t="s">
        <v>210</v>
      </c>
      <c r="H22" s="532"/>
      <c r="I22" s="532"/>
      <c r="J22" s="532"/>
      <c r="K22" s="532"/>
      <c r="L22" s="532"/>
      <c r="M22" s="532"/>
      <c r="N22" s="532"/>
      <c r="O22" s="533"/>
      <c r="P22" s="534" t="s">
        <v>559</v>
      </c>
      <c r="Q22" s="532"/>
      <c r="R22" s="532"/>
      <c r="S22" s="532"/>
      <c r="T22" s="532"/>
      <c r="U22" s="532"/>
      <c r="V22" s="533"/>
      <c r="W22" s="534" t="s">
        <v>560</v>
      </c>
      <c r="X22" s="532"/>
      <c r="Y22" s="532"/>
      <c r="Z22" s="532"/>
      <c r="AA22" s="532"/>
      <c r="AB22" s="532"/>
      <c r="AC22" s="533"/>
      <c r="AD22" s="534" t="s">
        <v>209</v>
      </c>
      <c r="AE22" s="532"/>
      <c r="AF22" s="532"/>
      <c r="AG22" s="532"/>
      <c r="AH22" s="532"/>
      <c r="AI22" s="532"/>
      <c r="AJ22" s="532"/>
      <c r="AK22" s="532"/>
      <c r="AL22" s="532"/>
      <c r="AM22" s="532"/>
      <c r="AN22" s="532"/>
      <c r="AO22" s="532"/>
      <c r="AP22" s="532"/>
      <c r="AQ22" s="532"/>
      <c r="AR22" s="532"/>
      <c r="AS22" s="532"/>
      <c r="AT22" s="532"/>
      <c r="AU22" s="532"/>
      <c r="AV22" s="532"/>
      <c r="AW22" s="532"/>
      <c r="AX22" s="553"/>
    </row>
    <row r="23" spans="1:50" ht="28.95" customHeight="1" x14ac:dyDescent="0.2">
      <c r="A23" s="528"/>
      <c r="B23" s="529"/>
      <c r="C23" s="529"/>
      <c r="D23" s="529"/>
      <c r="E23" s="529"/>
      <c r="F23" s="530"/>
      <c r="G23" s="554" t="s">
        <v>679</v>
      </c>
      <c r="H23" s="555"/>
      <c r="I23" s="555"/>
      <c r="J23" s="555"/>
      <c r="K23" s="555"/>
      <c r="L23" s="555"/>
      <c r="M23" s="555"/>
      <c r="N23" s="555"/>
      <c r="O23" s="556"/>
      <c r="P23" s="557">
        <v>435</v>
      </c>
      <c r="Q23" s="558"/>
      <c r="R23" s="558"/>
      <c r="S23" s="558"/>
      <c r="T23" s="558"/>
      <c r="U23" s="558"/>
      <c r="V23" s="559"/>
      <c r="W23" s="557">
        <v>430</v>
      </c>
      <c r="X23" s="558"/>
      <c r="Y23" s="558"/>
      <c r="Z23" s="558"/>
      <c r="AA23" s="558"/>
      <c r="AB23" s="558"/>
      <c r="AC23" s="559"/>
      <c r="AD23" s="560"/>
      <c r="AE23" s="561"/>
      <c r="AF23" s="561"/>
      <c r="AG23" s="561"/>
      <c r="AH23" s="561"/>
      <c r="AI23" s="561"/>
      <c r="AJ23" s="561"/>
      <c r="AK23" s="561"/>
      <c r="AL23" s="561"/>
      <c r="AM23" s="561"/>
      <c r="AN23" s="561"/>
      <c r="AO23" s="561"/>
      <c r="AP23" s="561"/>
      <c r="AQ23" s="561"/>
      <c r="AR23" s="561"/>
      <c r="AS23" s="561"/>
      <c r="AT23" s="561"/>
      <c r="AU23" s="561"/>
      <c r="AV23" s="561"/>
      <c r="AW23" s="561"/>
      <c r="AX23" s="562"/>
    </row>
    <row r="24" spans="1:50" ht="25.5" customHeight="1" thickBot="1" x14ac:dyDescent="0.25">
      <c r="A24" s="528"/>
      <c r="B24" s="529"/>
      <c r="C24" s="529"/>
      <c r="D24" s="529"/>
      <c r="E24" s="529"/>
      <c r="F24" s="530"/>
      <c r="G24" s="193" t="s">
        <v>18</v>
      </c>
      <c r="H24" s="541"/>
      <c r="I24" s="541"/>
      <c r="J24" s="541"/>
      <c r="K24" s="541"/>
      <c r="L24" s="541"/>
      <c r="M24" s="541"/>
      <c r="N24" s="541"/>
      <c r="O24" s="542"/>
      <c r="P24" s="543">
        <f>AK13</f>
        <v>435</v>
      </c>
      <c r="Q24" s="544"/>
      <c r="R24" s="544"/>
      <c r="S24" s="544"/>
      <c r="T24" s="544"/>
      <c r="U24" s="544"/>
      <c r="V24" s="545"/>
      <c r="W24" s="546">
        <f>AR13</f>
        <v>430</v>
      </c>
      <c r="X24" s="547"/>
      <c r="Y24" s="547"/>
      <c r="Z24" s="547"/>
      <c r="AA24" s="547"/>
      <c r="AB24" s="547"/>
      <c r="AC24" s="548"/>
      <c r="AD24" s="563"/>
      <c r="AE24" s="563"/>
      <c r="AF24" s="563"/>
      <c r="AG24" s="563"/>
      <c r="AH24" s="563"/>
      <c r="AI24" s="563"/>
      <c r="AJ24" s="563"/>
      <c r="AK24" s="563"/>
      <c r="AL24" s="563"/>
      <c r="AM24" s="563"/>
      <c r="AN24" s="563"/>
      <c r="AO24" s="563"/>
      <c r="AP24" s="563"/>
      <c r="AQ24" s="563"/>
      <c r="AR24" s="563"/>
      <c r="AS24" s="563"/>
      <c r="AT24" s="563"/>
      <c r="AU24" s="563"/>
      <c r="AV24" s="563"/>
      <c r="AW24" s="563"/>
      <c r="AX24" s="564"/>
    </row>
    <row r="25" spans="1:50" ht="47.25" customHeight="1" x14ac:dyDescent="0.2">
      <c r="A25" s="549" t="s">
        <v>550</v>
      </c>
      <c r="B25" s="550"/>
      <c r="C25" s="550"/>
      <c r="D25" s="550"/>
      <c r="E25" s="550"/>
      <c r="F25" s="551"/>
      <c r="G25" s="552" t="s">
        <v>676</v>
      </c>
      <c r="H25" s="539"/>
      <c r="I25" s="539"/>
      <c r="J25" s="539"/>
      <c r="K25" s="539"/>
      <c r="L25" s="539"/>
      <c r="M25" s="539"/>
      <c r="N25" s="539"/>
      <c r="O25" s="539"/>
      <c r="P25" s="539"/>
      <c r="Q25" s="539"/>
      <c r="R25" s="539"/>
      <c r="S25" s="539"/>
      <c r="T25" s="539"/>
      <c r="U25" s="539"/>
      <c r="V25" s="539"/>
      <c r="W25" s="539"/>
      <c r="X25" s="539"/>
      <c r="Y25" s="539"/>
      <c r="Z25" s="539"/>
      <c r="AA25" s="539"/>
      <c r="AB25" s="539"/>
      <c r="AC25" s="539"/>
      <c r="AD25" s="539"/>
      <c r="AE25" s="539"/>
      <c r="AF25" s="539"/>
      <c r="AG25" s="539"/>
      <c r="AH25" s="539"/>
      <c r="AI25" s="539"/>
      <c r="AJ25" s="539"/>
      <c r="AK25" s="539"/>
      <c r="AL25" s="539"/>
      <c r="AM25" s="539"/>
      <c r="AN25" s="539"/>
      <c r="AO25" s="539"/>
      <c r="AP25" s="539"/>
      <c r="AQ25" s="539"/>
      <c r="AR25" s="539"/>
      <c r="AS25" s="539"/>
      <c r="AT25" s="539"/>
      <c r="AU25" s="539"/>
      <c r="AV25" s="539"/>
      <c r="AW25" s="539"/>
      <c r="AX25" s="540"/>
    </row>
    <row r="26" spans="1:50" ht="31.5" customHeight="1" x14ac:dyDescent="0.2">
      <c r="A26" s="512" t="s">
        <v>551</v>
      </c>
      <c r="B26" s="513"/>
      <c r="C26" s="513"/>
      <c r="D26" s="513"/>
      <c r="E26" s="513"/>
      <c r="F26" s="388"/>
      <c r="G26" s="514" t="s">
        <v>546</v>
      </c>
      <c r="H26" s="515"/>
      <c r="I26" s="515"/>
      <c r="J26" s="515"/>
      <c r="K26" s="515"/>
      <c r="L26" s="515"/>
      <c r="M26" s="515"/>
      <c r="N26" s="515"/>
      <c r="O26" s="515"/>
      <c r="P26" s="516" t="s">
        <v>545</v>
      </c>
      <c r="Q26" s="515"/>
      <c r="R26" s="515"/>
      <c r="S26" s="515"/>
      <c r="T26" s="515"/>
      <c r="U26" s="515"/>
      <c r="V26" s="515"/>
      <c r="W26" s="515"/>
      <c r="X26" s="517"/>
      <c r="Y26" s="518"/>
      <c r="Z26" s="519"/>
      <c r="AA26" s="520"/>
      <c r="AB26" s="521" t="s">
        <v>11</v>
      </c>
      <c r="AC26" s="521"/>
      <c r="AD26" s="521"/>
      <c r="AE26" s="433" t="s">
        <v>390</v>
      </c>
      <c r="AF26" s="522"/>
      <c r="AG26" s="522"/>
      <c r="AH26" s="523"/>
      <c r="AI26" s="433" t="s">
        <v>542</v>
      </c>
      <c r="AJ26" s="522"/>
      <c r="AK26" s="522"/>
      <c r="AL26" s="523"/>
      <c r="AM26" s="433" t="s">
        <v>358</v>
      </c>
      <c r="AN26" s="522"/>
      <c r="AO26" s="522"/>
      <c r="AP26" s="523"/>
      <c r="AQ26" s="495" t="s">
        <v>389</v>
      </c>
      <c r="AR26" s="496"/>
      <c r="AS26" s="496"/>
      <c r="AT26" s="497"/>
      <c r="AU26" s="495" t="s">
        <v>562</v>
      </c>
      <c r="AV26" s="496"/>
      <c r="AW26" s="496"/>
      <c r="AX26" s="498"/>
    </row>
    <row r="27" spans="1:50" ht="23.25" customHeight="1" x14ac:dyDescent="0.2">
      <c r="A27" s="512"/>
      <c r="B27" s="513"/>
      <c r="C27" s="513"/>
      <c r="D27" s="513"/>
      <c r="E27" s="513"/>
      <c r="F27" s="388"/>
      <c r="G27" s="524" t="s">
        <v>585</v>
      </c>
      <c r="H27" s="500"/>
      <c r="I27" s="500"/>
      <c r="J27" s="500"/>
      <c r="K27" s="500"/>
      <c r="L27" s="500"/>
      <c r="M27" s="500"/>
      <c r="N27" s="500"/>
      <c r="O27" s="500"/>
      <c r="P27" s="279" t="s">
        <v>586</v>
      </c>
      <c r="Q27" s="504"/>
      <c r="R27" s="504"/>
      <c r="S27" s="504"/>
      <c r="T27" s="504"/>
      <c r="U27" s="504"/>
      <c r="V27" s="504"/>
      <c r="W27" s="504"/>
      <c r="X27" s="505"/>
      <c r="Y27" s="509" t="s">
        <v>51</v>
      </c>
      <c r="Z27" s="510"/>
      <c r="AA27" s="511"/>
      <c r="AB27" s="395" t="s">
        <v>649</v>
      </c>
      <c r="AC27" s="493"/>
      <c r="AD27" s="493"/>
      <c r="AE27" s="440">
        <v>4</v>
      </c>
      <c r="AF27" s="440"/>
      <c r="AG27" s="440"/>
      <c r="AH27" s="440"/>
      <c r="AI27" s="440">
        <v>8</v>
      </c>
      <c r="AJ27" s="440"/>
      <c r="AK27" s="440"/>
      <c r="AL27" s="440"/>
      <c r="AM27" s="440">
        <v>8</v>
      </c>
      <c r="AN27" s="440"/>
      <c r="AO27" s="440"/>
      <c r="AP27" s="440"/>
      <c r="AQ27" s="441" t="s">
        <v>645</v>
      </c>
      <c r="AR27" s="440"/>
      <c r="AS27" s="440"/>
      <c r="AT27" s="440"/>
      <c r="AU27" s="82" t="s">
        <v>645</v>
      </c>
      <c r="AV27" s="442"/>
      <c r="AW27" s="442"/>
      <c r="AX27" s="443"/>
    </row>
    <row r="28" spans="1:50" ht="23.25" customHeight="1" x14ac:dyDescent="0.2">
      <c r="A28" s="104"/>
      <c r="B28" s="105"/>
      <c r="C28" s="105"/>
      <c r="D28" s="105"/>
      <c r="E28" s="105"/>
      <c r="F28" s="106"/>
      <c r="G28" s="501"/>
      <c r="H28" s="502"/>
      <c r="I28" s="502"/>
      <c r="J28" s="502"/>
      <c r="K28" s="502"/>
      <c r="L28" s="502"/>
      <c r="M28" s="502"/>
      <c r="N28" s="502"/>
      <c r="O28" s="502"/>
      <c r="P28" s="506"/>
      <c r="Q28" s="507"/>
      <c r="R28" s="507"/>
      <c r="S28" s="507"/>
      <c r="T28" s="507"/>
      <c r="U28" s="507"/>
      <c r="V28" s="507"/>
      <c r="W28" s="507"/>
      <c r="X28" s="508"/>
      <c r="Y28" s="444" t="s">
        <v>52</v>
      </c>
      <c r="Z28" s="445"/>
      <c r="AA28" s="446"/>
      <c r="AB28" s="395" t="s">
        <v>649</v>
      </c>
      <c r="AC28" s="493"/>
      <c r="AD28" s="493"/>
      <c r="AE28" s="440">
        <v>5</v>
      </c>
      <c r="AF28" s="440"/>
      <c r="AG28" s="440"/>
      <c r="AH28" s="440"/>
      <c r="AI28" s="440">
        <v>8</v>
      </c>
      <c r="AJ28" s="440"/>
      <c r="AK28" s="440"/>
      <c r="AL28" s="440"/>
      <c r="AM28" s="440">
        <v>8</v>
      </c>
      <c r="AN28" s="440"/>
      <c r="AO28" s="440"/>
      <c r="AP28" s="440"/>
      <c r="AQ28" s="440">
        <v>8</v>
      </c>
      <c r="AR28" s="440"/>
      <c r="AS28" s="440"/>
      <c r="AT28" s="440"/>
      <c r="AU28" s="494">
        <v>7</v>
      </c>
      <c r="AV28" s="442"/>
      <c r="AW28" s="442"/>
      <c r="AX28" s="443"/>
    </row>
    <row r="29" spans="1:50" ht="23.25" customHeight="1" x14ac:dyDescent="0.2">
      <c r="A29" s="484" t="s">
        <v>552</v>
      </c>
      <c r="B29" s="485"/>
      <c r="C29" s="485"/>
      <c r="D29" s="485"/>
      <c r="E29" s="485"/>
      <c r="F29" s="486"/>
      <c r="G29" s="89" t="s">
        <v>553</v>
      </c>
      <c r="H29" s="89"/>
      <c r="I29" s="89"/>
      <c r="J29" s="89"/>
      <c r="K29" s="89"/>
      <c r="L29" s="89"/>
      <c r="M29" s="89"/>
      <c r="N29" s="89"/>
      <c r="O29" s="89"/>
      <c r="P29" s="89"/>
      <c r="Q29" s="89"/>
      <c r="R29" s="89"/>
      <c r="S29" s="89"/>
      <c r="T29" s="89"/>
      <c r="U29" s="89"/>
      <c r="V29" s="89"/>
      <c r="W29" s="89"/>
      <c r="X29" s="90"/>
      <c r="Y29" s="450"/>
      <c r="Z29" s="451"/>
      <c r="AA29" s="452"/>
      <c r="AB29" s="88" t="s">
        <v>11</v>
      </c>
      <c r="AC29" s="89"/>
      <c r="AD29" s="90"/>
      <c r="AE29" s="88" t="s">
        <v>390</v>
      </c>
      <c r="AF29" s="89"/>
      <c r="AG29" s="89"/>
      <c r="AH29" s="90"/>
      <c r="AI29" s="88" t="s">
        <v>542</v>
      </c>
      <c r="AJ29" s="89"/>
      <c r="AK29" s="89"/>
      <c r="AL29" s="90"/>
      <c r="AM29" s="88" t="s">
        <v>358</v>
      </c>
      <c r="AN29" s="89"/>
      <c r="AO29" s="89"/>
      <c r="AP29" s="90"/>
      <c r="AQ29" s="447" t="s">
        <v>563</v>
      </c>
      <c r="AR29" s="448"/>
      <c r="AS29" s="448"/>
      <c r="AT29" s="448"/>
      <c r="AU29" s="448"/>
      <c r="AV29" s="448"/>
      <c r="AW29" s="448"/>
      <c r="AX29" s="449"/>
    </row>
    <row r="30" spans="1:50" ht="23.25" customHeight="1" x14ac:dyDescent="0.2">
      <c r="A30" s="487"/>
      <c r="B30" s="488"/>
      <c r="C30" s="488"/>
      <c r="D30" s="488"/>
      <c r="E30" s="488"/>
      <c r="F30" s="489"/>
      <c r="G30" s="456" t="s">
        <v>651</v>
      </c>
      <c r="H30" s="457"/>
      <c r="I30" s="457"/>
      <c r="J30" s="457"/>
      <c r="K30" s="457"/>
      <c r="L30" s="457"/>
      <c r="M30" s="457"/>
      <c r="N30" s="457"/>
      <c r="O30" s="457"/>
      <c r="P30" s="457"/>
      <c r="Q30" s="457"/>
      <c r="R30" s="457"/>
      <c r="S30" s="457"/>
      <c r="T30" s="457"/>
      <c r="U30" s="457"/>
      <c r="V30" s="457"/>
      <c r="W30" s="457"/>
      <c r="X30" s="457"/>
      <c r="Y30" s="460" t="s">
        <v>552</v>
      </c>
      <c r="Z30" s="461"/>
      <c r="AA30" s="462"/>
      <c r="AB30" s="463" t="s">
        <v>588</v>
      </c>
      <c r="AC30" s="464"/>
      <c r="AD30" s="465"/>
      <c r="AE30" s="441">
        <f>103.4/135</f>
        <v>0.76592592592592601</v>
      </c>
      <c r="AF30" s="441"/>
      <c r="AG30" s="441"/>
      <c r="AH30" s="441"/>
      <c r="AI30" s="441">
        <f>102/135</f>
        <v>0.75555555555555554</v>
      </c>
      <c r="AJ30" s="441"/>
      <c r="AK30" s="441"/>
      <c r="AL30" s="441"/>
      <c r="AM30" s="441">
        <f>49.8/135</f>
        <v>0.36888888888888888</v>
      </c>
      <c r="AN30" s="441"/>
      <c r="AO30" s="441"/>
      <c r="AP30" s="441"/>
      <c r="AQ30" s="82">
        <f>70/135</f>
        <v>0.51851851851851849</v>
      </c>
      <c r="AR30" s="83"/>
      <c r="AS30" s="83"/>
      <c r="AT30" s="83"/>
      <c r="AU30" s="83"/>
      <c r="AV30" s="83"/>
      <c r="AW30" s="83"/>
      <c r="AX30" s="87"/>
    </row>
    <row r="31" spans="1:50" ht="46.5" customHeight="1" x14ac:dyDescent="0.2">
      <c r="A31" s="490"/>
      <c r="B31" s="491"/>
      <c r="C31" s="491"/>
      <c r="D31" s="491"/>
      <c r="E31" s="491"/>
      <c r="F31" s="492"/>
      <c r="G31" s="458"/>
      <c r="H31" s="459"/>
      <c r="I31" s="459"/>
      <c r="J31" s="459"/>
      <c r="K31" s="459"/>
      <c r="L31" s="459"/>
      <c r="M31" s="459"/>
      <c r="N31" s="459"/>
      <c r="O31" s="459"/>
      <c r="P31" s="459"/>
      <c r="Q31" s="459"/>
      <c r="R31" s="459"/>
      <c r="S31" s="459"/>
      <c r="T31" s="459"/>
      <c r="U31" s="459"/>
      <c r="V31" s="459"/>
      <c r="W31" s="459"/>
      <c r="X31" s="459"/>
      <c r="Y31" s="392" t="s">
        <v>554</v>
      </c>
      <c r="Z31" s="453"/>
      <c r="AA31" s="454"/>
      <c r="AB31" s="436" t="s">
        <v>589</v>
      </c>
      <c r="AC31" s="437"/>
      <c r="AD31" s="438"/>
      <c r="AE31" s="439" t="s">
        <v>652</v>
      </c>
      <c r="AF31" s="439"/>
      <c r="AG31" s="439"/>
      <c r="AH31" s="439"/>
      <c r="AI31" s="439" t="s">
        <v>653</v>
      </c>
      <c r="AJ31" s="439"/>
      <c r="AK31" s="439"/>
      <c r="AL31" s="439"/>
      <c r="AM31" s="439" t="s">
        <v>675</v>
      </c>
      <c r="AN31" s="439"/>
      <c r="AO31" s="439"/>
      <c r="AP31" s="439"/>
      <c r="AQ31" s="439" t="s">
        <v>591</v>
      </c>
      <c r="AR31" s="439"/>
      <c r="AS31" s="439"/>
      <c r="AT31" s="439"/>
      <c r="AU31" s="439"/>
      <c r="AV31" s="439"/>
      <c r="AW31" s="439"/>
      <c r="AX31" s="455"/>
    </row>
    <row r="32" spans="1:50" ht="18.75" customHeight="1" x14ac:dyDescent="0.2">
      <c r="A32" s="472" t="s">
        <v>216</v>
      </c>
      <c r="B32" s="473"/>
      <c r="C32" s="473"/>
      <c r="D32" s="473"/>
      <c r="E32" s="473"/>
      <c r="F32" s="474"/>
      <c r="G32" s="418" t="s">
        <v>135</v>
      </c>
      <c r="H32" s="400"/>
      <c r="I32" s="400"/>
      <c r="J32" s="400"/>
      <c r="K32" s="400"/>
      <c r="L32" s="400"/>
      <c r="M32" s="400"/>
      <c r="N32" s="400"/>
      <c r="O32" s="419"/>
      <c r="P32" s="422" t="s">
        <v>55</v>
      </c>
      <c r="Q32" s="400"/>
      <c r="R32" s="400"/>
      <c r="S32" s="400"/>
      <c r="T32" s="400"/>
      <c r="U32" s="400"/>
      <c r="V32" s="400"/>
      <c r="W32" s="400"/>
      <c r="X32" s="419"/>
      <c r="Y32" s="424"/>
      <c r="Z32" s="425"/>
      <c r="AA32" s="426"/>
      <c r="AB32" s="430" t="s">
        <v>11</v>
      </c>
      <c r="AC32" s="431"/>
      <c r="AD32" s="432"/>
      <c r="AE32" s="430" t="s">
        <v>390</v>
      </c>
      <c r="AF32" s="431"/>
      <c r="AG32" s="431"/>
      <c r="AH32" s="432"/>
      <c r="AI32" s="482" t="s">
        <v>542</v>
      </c>
      <c r="AJ32" s="482"/>
      <c r="AK32" s="482"/>
      <c r="AL32" s="430"/>
      <c r="AM32" s="482" t="s">
        <v>358</v>
      </c>
      <c r="AN32" s="482"/>
      <c r="AO32" s="482"/>
      <c r="AP32" s="430"/>
      <c r="AQ32" s="397" t="s">
        <v>167</v>
      </c>
      <c r="AR32" s="398"/>
      <c r="AS32" s="398"/>
      <c r="AT32" s="399"/>
      <c r="AU32" s="400" t="s">
        <v>125</v>
      </c>
      <c r="AV32" s="400"/>
      <c r="AW32" s="400"/>
      <c r="AX32" s="401"/>
    </row>
    <row r="33" spans="1:51" ht="18.75" customHeight="1" x14ac:dyDescent="0.2">
      <c r="A33" s="475"/>
      <c r="B33" s="476"/>
      <c r="C33" s="476"/>
      <c r="D33" s="476"/>
      <c r="E33" s="476"/>
      <c r="F33" s="477"/>
      <c r="G33" s="420"/>
      <c r="H33" s="407"/>
      <c r="I33" s="407"/>
      <c r="J33" s="407"/>
      <c r="K33" s="407"/>
      <c r="L33" s="407"/>
      <c r="M33" s="407"/>
      <c r="N33" s="407"/>
      <c r="O33" s="421"/>
      <c r="P33" s="423"/>
      <c r="Q33" s="407"/>
      <c r="R33" s="407"/>
      <c r="S33" s="407"/>
      <c r="T33" s="407"/>
      <c r="U33" s="407"/>
      <c r="V33" s="407"/>
      <c r="W33" s="407"/>
      <c r="X33" s="421"/>
      <c r="Y33" s="427"/>
      <c r="Z33" s="428"/>
      <c r="AA33" s="429"/>
      <c r="AB33" s="433"/>
      <c r="AC33" s="434"/>
      <c r="AD33" s="435"/>
      <c r="AE33" s="433"/>
      <c r="AF33" s="434"/>
      <c r="AG33" s="434"/>
      <c r="AH33" s="435"/>
      <c r="AI33" s="483"/>
      <c r="AJ33" s="483"/>
      <c r="AK33" s="483"/>
      <c r="AL33" s="433"/>
      <c r="AM33" s="483"/>
      <c r="AN33" s="483"/>
      <c r="AO33" s="483"/>
      <c r="AP33" s="433"/>
      <c r="AQ33" s="402">
        <v>4</v>
      </c>
      <c r="AR33" s="403"/>
      <c r="AS33" s="404" t="s">
        <v>168</v>
      </c>
      <c r="AT33" s="405"/>
      <c r="AU33" s="406" t="s">
        <v>584</v>
      </c>
      <c r="AV33" s="406"/>
      <c r="AW33" s="407" t="s">
        <v>162</v>
      </c>
      <c r="AX33" s="408"/>
    </row>
    <row r="34" spans="1:51" ht="23.25" customHeight="1" x14ac:dyDescent="0.2">
      <c r="A34" s="478"/>
      <c r="B34" s="476"/>
      <c r="C34" s="476"/>
      <c r="D34" s="476"/>
      <c r="E34" s="476"/>
      <c r="F34" s="477"/>
      <c r="G34" s="92" t="s">
        <v>592</v>
      </c>
      <c r="H34" s="93"/>
      <c r="I34" s="93"/>
      <c r="J34" s="93"/>
      <c r="K34" s="93"/>
      <c r="L34" s="93"/>
      <c r="M34" s="93"/>
      <c r="N34" s="93"/>
      <c r="O34" s="94"/>
      <c r="P34" s="113" t="s">
        <v>690</v>
      </c>
      <c r="Q34" s="113"/>
      <c r="R34" s="113"/>
      <c r="S34" s="113"/>
      <c r="T34" s="113"/>
      <c r="U34" s="113"/>
      <c r="V34" s="113"/>
      <c r="W34" s="113"/>
      <c r="X34" s="114"/>
      <c r="Y34" s="392" t="s">
        <v>12</v>
      </c>
      <c r="Z34" s="393"/>
      <c r="AA34" s="394"/>
      <c r="AB34" s="395" t="s">
        <v>650</v>
      </c>
      <c r="AC34" s="395"/>
      <c r="AD34" s="395"/>
      <c r="AE34" s="82">
        <v>2</v>
      </c>
      <c r="AF34" s="83"/>
      <c r="AG34" s="83"/>
      <c r="AH34" s="83"/>
      <c r="AI34" s="82">
        <v>1</v>
      </c>
      <c r="AJ34" s="83"/>
      <c r="AK34" s="83"/>
      <c r="AL34" s="83"/>
      <c r="AM34" s="82">
        <v>2</v>
      </c>
      <c r="AN34" s="83"/>
      <c r="AO34" s="83"/>
      <c r="AP34" s="83"/>
      <c r="AQ34" s="84" t="s">
        <v>645</v>
      </c>
      <c r="AR34" s="85"/>
      <c r="AS34" s="85"/>
      <c r="AT34" s="86"/>
      <c r="AU34" s="83" t="s">
        <v>645</v>
      </c>
      <c r="AV34" s="83"/>
      <c r="AW34" s="83"/>
      <c r="AX34" s="87"/>
    </row>
    <row r="35" spans="1:51" ht="23.25" customHeight="1" x14ac:dyDescent="0.2">
      <c r="A35" s="479"/>
      <c r="B35" s="480"/>
      <c r="C35" s="480"/>
      <c r="D35" s="480"/>
      <c r="E35" s="480"/>
      <c r="F35" s="481"/>
      <c r="G35" s="95"/>
      <c r="H35" s="96"/>
      <c r="I35" s="96"/>
      <c r="J35" s="96"/>
      <c r="K35" s="96"/>
      <c r="L35" s="96"/>
      <c r="M35" s="96"/>
      <c r="N35" s="96"/>
      <c r="O35" s="97"/>
      <c r="P35" s="115"/>
      <c r="Q35" s="115"/>
      <c r="R35" s="115"/>
      <c r="S35" s="115"/>
      <c r="T35" s="115"/>
      <c r="U35" s="115"/>
      <c r="V35" s="115"/>
      <c r="W35" s="115"/>
      <c r="X35" s="116"/>
      <c r="Y35" s="88" t="s">
        <v>50</v>
      </c>
      <c r="Z35" s="89"/>
      <c r="AA35" s="90"/>
      <c r="AB35" s="91" t="s">
        <v>650</v>
      </c>
      <c r="AC35" s="91"/>
      <c r="AD35" s="91"/>
      <c r="AE35" s="82">
        <v>2</v>
      </c>
      <c r="AF35" s="83"/>
      <c r="AG35" s="83"/>
      <c r="AH35" s="83"/>
      <c r="AI35" s="82">
        <v>1</v>
      </c>
      <c r="AJ35" s="83"/>
      <c r="AK35" s="83"/>
      <c r="AL35" s="83"/>
      <c r="AM35" s="82">
        <v>2</v>
      </c>
      <c r="AN35" s="83"/>
      <c r="AO35" s="83"/>
      <c r="AP35" s="83"/>
      <c r="AQ35" s="84">
        <v>3</v>
      </c>
      <c r="AR35" s="85"/>
      <c r="AS35" s="85"/>
      <c r="AT35" s="86"/>
      <c r="AU35" s="83" t="s">
        <v>645</v>
      </c>
      <c r="AV35" s="83"/>
      <c r="AW35" s="83"/>
      <c r="AX35" s="87"/>
    </row>
    <row r="36" spans="1:51" ht="23.25" customHeight="1" x14ac:dyDescent="0.2">
      <c r="A36" s="478"/>
      <c r="B36" s="476"/>
      <c r="C36" s="476"/>
      <c r="D36" s="476"/>
      <c r="E36" s="476"/>
      <c r="F36" s="477"/>
      <c r="G36" s="98"/>
      <c r="H36" s="99"/>
      <c r="I36" s="99"/>
      <c r="J36" s="99"/>
      <c r="K36" s="99"/>
      <c r="L36" s="99"/>
      <c r="M36" s="99"/>
      <c r="N36" s="99"/>
      <c r="O36" s="100"/>
      <c r="P36" s="117"/>
      <c r="Q36" s="117"/>
      <c r="R36" s="117"/>
      <c r="S36" s="117"/>
      <c r="T36" s="117"/>
      <c r="U36" s="117"/>
      <c r="V36" s="117"/>
      <c r="W36" s="117"/>
      <c r="X36" s="118"/>
      <c r="Y36" s="88" t="s">
        <v>13</v>
      </c>
      <c r="Z36" s="89"/>
      <c r="AA36" s="90"/>
      <c r="AB36" s="396" t="s">
        <v>14</v>
      </c>
      <c r="AC36" s="396"/>
      <c r="AD36" s="396"/>
      <c r="AE36" s="82">
        <v>100</v>
      </c>
      <c r="AF36" s="83"/>
      <c r="AG36" s="83"/>
      <c r="AH36" s="83"/>
      <c r="AI36" s="82">
        <v>100</v>
      </c>
      <c r="AJ36" s="83"/>
      <c r="AK36" s="83"/>
      <c r="AL36" s="83"/>
      <c r="AM36" s="82">
        <v>100</v>
      </c>
      <c r="AN36" s="83"/>
      <c r="AO36" s="83"/>
      <c r="AP36" s="83"/>
      <c r="AQ36" s="84" t="s">
        <v>645</v>
      </c>
      <c r="AR36" s="85"/>
      <c r="AS36" s="85"/>
      <c r="AT36" s="86"/>
      <c r="AU36" s="83" t="s">
        <v>645</v>
      </c>
      <c r="AV36" s="83"/>
      <c r="AW36" s="83"/>
      <c r="AX36" s="87"/>
    </row>
    <row r="37" spans="1:51" ht="23.25" customHeight="1" x14ac:dyDescent="0.2">
      <c r="A37" s="101" t="s">
        <v>235</v>
      </c>
      <c r="B37" s="102"/>
      <c r="C37" s="102"/>
      <c r="D37" s="102"/>
      <c r="E37" s="102"/>
      <c r="F37" s="103"/>
      <c r="G37" s="107" t="s">
        <v>691</v>
      </c>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9"/>
    </row>
    <row r="38" spans="1:51" ht="23.25" customHeight="1" thickBot="1" x14ac:dyDescent="0.25">
      <c r="A38" s="104"/>
      <c r="B38" s="105"/>
      <c r="C38" s="105"/>
      <c r="D38" s="105"/>
      <c r="E38" s="105"/>
      <c r="F38" s="106"/>
      <c r="G38" s="110"/>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2"/>
    </row>
    <row r="39" spans="1:51" ht="55.2" customHeight="1" x14ac:dyDescent="0.2">
      <c r="A39" s="549" t="s">
        <v>550</v>
      </c>
      <c r="B39" s="550"/>
      <c r="C39" s="550"/>
      <c r="D39" s="550"/>
      <c r="E39" s="550"/>
      <c r="F39" s="551"/>
      <c r="G39" s="552" t="s">
        <v>635</v>
      </c>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40"/>
      <c r="AY39">
        <f>COUNTA($G$39)</f>
        <v>1</v>
      </c>
    </row>
    <row r="40" spans="1:51" ht="31.5" customHeight="1" x14ac:dyDescent="0.2">
      <c r="A40" s="512" t="s">
        <v>551</v>
      </c>
      <c r="B40" s="513"/>
      <c r="C40" s="513"/>
      <c r="D40" s="513"/>
      <c r="E40" s="513"/>
      <c r="F40" s="388"/>
      <c r="G40" s="514" t="s">
        <v>546</v>
      </c>
      <c r="H40" s="515"/>
      <c r="I40" s="515"/>
      <c r="J40" s="515"/>
      <c r="K40" s="515"/>
      <c r="L40" s="515"/>
      <c r="M40" s="515"/>
      <c r="N40" s="515"/>
      <c r="O40" s="515"/>
      <c r="P40" s="516" t="s">
        <v>545</v>
      </c>
      <c r="Q40" s="515"/>
      <c r="R40" s="515"/>
      <c r="S40" s="515"/>
      <c r="T40" s="515"/>
      <c r="U40" s="515"/>
      <c r="V40" s="515"/>
      <c r="W40" s="515"/>
      <c r="X40" s="517"/>
      <c r="Y40" s="518"/>
      <c r="Z40" s="519"/>
      <c r="AA40" s="520"/>
      <c r="AB40" s="521" t="s">
        <v>11</v>
      </c>
      <c r="AC40" s="521"/>
      <c r="AD40" s="521"/>
      <c r="AE40" s="433" t="s">
        <v>390</v>
      </c>
      <c r="AF40" s="522"/>
      <c r="AG40" s="522"/>
      <c r="AH40" s="523"/>
      <c r="AI40" s="433" t="s">
        <v>542</v>
      </c>
      <c r="AJ40" s="522"/>
      <c r="AK40" s="522"/>
      <c r="AL40" s="523"/>
      <c r="AM40" s="433" t="s">
        <v>358</v>
      </c>
      <c r="AN40" s="522"/>
      <c r="AO40" s="522"/>
      <c r="AP40" s="523"/>
      <c r="AQ40" s="495" t="s">
        <v>389</v>
      </c>
      <c r="AR40" s="496"/>
      <c r="AS40" s="496"/>
      <c r="AT40" s="497"/>
      <c r="AU40" s="495" t="s">
        <v>562</v>
      </c>
      <c r="AV40" s="496"/>
      <c r="AW40" s="496"/>
      <c r="AX40" s="498"/>
      <c r="AY40">
        <f>COUNTA($G$41)</f>
        <v>1</v>
      </c>
    </row>
    <row r="41" spans="1:51" ht="40.5" customHeight="1" x14ac:dyDescent="0.2">
      <c r="A41" s="512"/>
      <c r="B41" s="513"/>
      <c r="C41" s="513"/>
      <c r="D41" s="513"/>
      <c r="E41" s="513"/>
      <c r="F41" s="388"/>
      <c r="G41" s="524" t="s">
        <v>636</v>
      </c>
      <c r="H41" s="500"/>
      <c r="I41" s="500"/>
      <c r="J41" s="500"/>
      <c r="K41" s="500"/>
      <c r="L41" s="500"/>
      <c r="M41" s="500"/>
      <c r="N41" s="500"/>
      <c r="O41" s="500"/>
      <c r="P41" s="279" t="s">
        <v>637</v>
      </c>
      <c r="Q41" s="504"/>
      <c r="R41" s="504"/>
      <c r="S41" s="504"/>
      <c r="T41" s="504"/>
      <c r="U41" s="504"/>
      <c r="V41" s="504"/>
      <c r="W41" s="504"/>
      <c r="X41" s="505"/>
      <c r="Y41" s="509" t="s">
        <v>51</v>
      </c>
      <c r="Z41" s="510"/>
      <c r="AA41" s="511"/>
      <c r="AB41" s="395" t="s">
        <v>634</v>
      </c>
      <c r="AC41" s="493"/>
      <c r="AD41" s="493"/>
      <c r="AE41" s="440">
        <v>849</v>
      </c>
      <c r="AF41" s="440"/>
      <c r="AG41" s="440"/>
      <c r="AH41" s="440"/>
      <c r="AI41" s="440">
        <v>1672</v>
      </c>
      <c r="AJ41" s="440"/>
      <c r="AK41" s="440"/>
      <c r="AL41" s="440"/>
      <c r="AM41" s="441">
        <v>2518</v>
      </c>
      <c r="AN41" s="440"/>
      <c r="AO41" s="440"/>
      <c r="AP41" s="440"/>
      <c r="AQ41" s="441" t="s">
        <v>645</v>
      </c>
      <c r="AR41" s="440"/>
      <c r="AS41" s="440"/>
      <c r="AT41" s="440"/>
      <c r="AU41" s="82" t="s">
        <v>645</v>
      </c>
      <c r="AV41" s="442"/>
      <c r="AW41" s="442"/>
      <c r="AX41" s="443"/>
      <c r="AY41">
        <f>$AY$40</f>
        <v>1</v>
      </c>
    </row>
    <row r="42" spans="1:51" ht="40.5" customHeight="1" x14ac:dyDescent="0.2">
      <c r="A42" s="104"/>
      <c r="B42" s="105"/>
      <c r="C42" s="105"/>
      <c r="D42" s="105"/>
      <c r="E42" s="105"/>
      <c r="F42" s="106"/>
      <c r="G42" s="501"/>
      <c r="H42" s="502"/>
      <c r="I42" s="502"/>
      <c r="J42" s="502"/>
      <c r="K42" s="502"/>
      <c r="L42" s="502"/>
      <c r="M42" s="502"/>
      <c r="N42" s="502"/>
      <c r="O42" s="502"/>
      <c r="P42" s="506"/>
      <c r="Q42" s="507"/>
      <c r="R42" s="507"/>
      <c r="S42" s="507"/>
      <c r="T42" s="507"/>
      <c r="U42" s="507"/>
      <c r="V42" s="507"/>
      <c r="W42" s="507"/>
      <c r="X42" s="508"/>
      <c r="Y42" s="444" t="s">
        <v>52</v>
      </c>
      <c r="Z42" s="445"/>
      <c r="AA42" s="446"/>
      <c r="AB42" s="395" t="s">
        <v>634</v>
      </c>
      <c r="AC42" s="493"/>
      <c r="AD42" s="493"/>
      <c r="AE42" s="440">
        <v>500</v>
      </c>
      <c r="AF42" s="440"/>
      <c r="AG42" s="440"/>
      <c r="AH42" s="440"/>
      <c r="AI42" s="440">
        <v>500</v>
      </c>
      <c r="AJ42" s="440"/>
      <c r="AK42" s="440"/>
      <c r="AL42" s="440"/>
      <c r="AM42" s="441">
        <v>1000</v>
      </c>
      <c r="AN42" s="440"/>
      <c r="AO42" s="440"/>
      <c r="AP42" s="440"/>
      <c r="AQ42" s="441">
        <v>2000</v>
      </c>
      <c r="AR42" s="440"/>
      <c r="AS42" s="440"/>
      <c r="AT42" s="440"/>
      <c r="AU42" s="82">
        <v>2000</v>
      </c>
      <c r="AV42" s="442"/>
      <c r="AW42" s="442"/>
      <c r="AX42" s="443"/>
      <c r="AY42">
        <f>$AY$40</f>
        <v>1</v>
      </c>
    </row>
    <row r="43" spans="1:51" ht="23.25" customHeight="1" x14ac:dyDescent="0.2">
      <c r="A43" s="484" t="s">
        <v>552</v>
      </c>
      <c r="B43" s="485"/>
      <c r="C43" s="485"/>
      <c r="D43" s="485"/>
      <c r="E43" s="485"/>
      <c r="F43" s="486"/>
      <c r="G43" s="89" t="s">
        <v>553</v>
      </c>
      <c r="H43" s="89"/>
      <c r="I43" s="89"/>
      <c r="J43" s="89"/>
      <c r="K43" s="89"/>
      <c r="L43" s="89"/>
      <c r="M43" s="89"/>
      <c r="N43" s="89"/>
      <c r="O43" s="89"/>
      <c r="P43" s="89"/>
      <c r="Q43" s="89"/>
      <c r="R43" s="89"/>
      <c r="S43" s="89"/>
      <c r="T43" s="89"/>
      <c r="U43" s="89"/>
      <c r="V43" s="89"/>
      <c r="W43" s="89"/>
      <c r="X43" s="90"/>
      <c r="Y43" s="450"/>
      <c r="Z43" s="451"/>
      <c r="AA43" s="452"/>
      <c r="AB43" s="88" t="s">
        <v>11</v>
      </c>
      <c r="AC43" s="89"/>
      <c r="AD43" s="90"/>
      <c r="AE43" s="146" t="s">
        <v>390</v>
      </c>
      <c r="AF43" s="146"/>
      <c r="AG43" s="146"/>
      <c r="AH43" s="146"/>
      <c r="AI43" s="146" t="s">
        <v>542</v>
      </c>
      <c r="AJ43" s="146"/>
      <c r="AK43" s="146"/>
      <c r="AL43" s="146"/>
      <c r="AM43" s="146" t="s">
        <v>358</v>
      </c>
      <c r="AN43" s="146"/>
      <c r="AO43" s="146"/>
      <c r="AP43" s="146"/>
      <c r="AQ43" s="447" t="s">
        <v>563</v>
      </c>
      <c r="AR43" s="448"/>
      <c r="AS43" s="448"/>
      <c r="AT43" s="448"/>
      <c r="AU43" s="448"/>
      <c r="AV43" s="448"/>
      <c r="AW43" s="448"/>
      <c r="AX43" s="449"/>
      <c r="AY43">
        <f>IF(SUBSTITUTE(SUBSTITUTE($G$44,"／",""),"　","")="",0,1)</f>
        <v>1</v>
      </c>
    </row>
    <row r="44" spans="1:51" ht="23.25" customHeight="1" x14ac:dyDescent="0.2">
      <c r="A44" s="487"/>
      <c r="B44" s="488"/>
      <c r="C44" s="488"/>
      <c r="D44" s="488"/>
      <c r="E44" s="488"/>
      <c r="F44" s="489"/>
      <c r="G44" s="456" t="s">
        <v>638</v>
      </c>
      <c r="H44" s="457"/>
      <c r="I44" s="457"/>
      <c r="J44" s="457"/>
      <c r="K44" s="457"/>
      <c r="L44" s="457"/>
      <c r="M44" s="457"/>
      <c r="N44" s="457"/>
      <c r="O44" s="457"/>
      <c r="P44" s="457"/>
      <c r="Q44" s="457"/>
      <c r="R44" s="457"/>
      <c r="S44" s="457"/>
      <c r="T44" s="457"/>
      <c r="U44" s="457"/>
      <c r="V44" s="457"/>
      <c r="W44" s="457"/>
      <c r="X44" s="457"/>
      <c r="Y44" s="460" t="s">
        <v>552</v>
      </c>
      <c r="Z44" s="461"/>
      <c r="AA44" s="462"/>
      <c r="AB44" s="463" t="s">
        <v>588</v>
      </c>
      <c r="AC44" s="464"/>
      <c r="AD44" s="465"/>
      <c r="AE44" s="441">
        <v>2.4</v>
      </c>
      <c r="AF44" s="441"/>
      <c r="AG44" s="441"/>
      <c r="AH44" s="441"/>
      <c r="AI44" s="441">
        <v>2.2999999999999998</v>
      </c>
      <c r="AJ44" s="441"/>
      <c r="AK44" s="441"/>
      <c r="AL44" s="441"/>
      <c r="AM44" s="441" t="s">
        <v>639</v>
      </c>
      <c r="AN44" s="441"/>
      <c r="AO44" s="441"/>
      <c r="AP44" s="441"/>
      <c r="AQ44" s="82" t="s">
        <v>645</v>
      </c>
      <c r="AR44" s="83"/>
      <c r="AS44" s="83"/>
      <c r="AT44" s="83"/>
      <c r="AU44" s="83"/>
      <c r="AV44" s="83"/>
      <c r="AW44" s="83"/>
      <c r="AX44" s="87"/>
      <c r="AY44">
        <f>$AY$43</f>
        <v>1</v>
      </c>
    </row>
    <row r="45" spans="1:51" ht="46.5" customHeight="1" x14ac:dyDescent="0.2">
      <c r="A45" s="490"/>
      <c r="B45" s="491"/>
      <c r="C45" s="491"/>
      <c r="D45" s="491"/>
      <c r="E45" s="491"/>
      <c r="F45" s="492"/>
      <c r="G45" s="458"/>
      <c r="H45" s="459"/>
      <c r="I45" s="459"/>
      <c r="J45" s="459"/>
      <c r="K45" s="459"/>
      <c r="L45" s="459"/>
      <c r="M45" s="459"/>
      <c r="N45" s="459"/>
      <c r="O45" s="459"/>
      <c r="P45" s="459"/>
      <c r="Q45" s="459"/>
      <c r="R45" s="459"/>
      <c r="S45" s="459"/>
      <c r="T45" s="459"/>
      <c r="U45" s="459"/>
      <c r="V45" s="459"/>
      <c r="W45" s="459"/>
      <c r="X45" s="459"/>
      <c r="Y45" s="392" t="s">
        <v>554</v>
      </c>
      <c r="Z45" s="453"/>
      <c r="AA45" s="454"/>
      <c r="AB45" s="436" t="s">
        <v>589</v>
      </c>
      <c r="AC45" s="437"/>
      <c r="AD45" s="438"/>
      <c r="AE45" s="439" t="s">
        <v>684</v>
      </c>
      <c r="AF45" s="439"/>
      <c r="AG45" s="439"/>
      <c r="AH45" s="439"/>
      <c r="AI45" s="439" t="s">
        <v>590</v>
      </c>
      <c r="AJ45" s="439"/>
      <c r="AK45" s="439"/>
      <c r="AL45" s="439"/>
      <c r="AM45" s="439" t="s">
        <v>639</v>
      </c>
      <c r="AN45" s="439"/>
      <c r="AO45" s="439"/>
      <c r="AP45" s="439"/>
      <c r="AQ45" s="439" t="s">
        <v>645</v>
      </c>
      <c r="AR45" s="439"/>
      <c r="AS45" s="439"/>
      <c r="AT45" s="439"/>
      <c r="AU45" s="439"/>
      <c r="AV45" s="439"/>
      <c r="AW45" s="439"/>
      <c r="AX45" s="455"/>
      <c r="AY45">
        <f>$AY$43</f>
        <v>1</v>
      </c>
    </row>
    <row r="46" spans="1:51" ht="23.25" customHeight="1" x14ac:dyDescent="0.2">
      <c r="A46" s="101" t="s">
        <v>552</v>
      </c>
      <c r="B46" s="466"/>
      <c r="C46" s="466"/>
      <c r="D46" s="466"/>
      <c r="E46" s="466"/>
      <c r="F46" s="467"/>
      <c r="G46" s="89" t="s">
        <v>553</v>
      </c>
      <c r="H46" s="89"/>
      <c r="I46" s="89"/>
      <c r="J46" s="89"/>
      <c r="K46" s="89"/>
      <c r="L46" s="89"/>
      <c r="M46" s="89"/>
      <c r="N46" s="89"/>
      <c r="O46" s="89"/>
      <c r="P46" s="89"/>
      <c r="Q46" s="89"/>
      <c r="R46" s="89"/>
      <c r="S46" s="89"/>
      <c r="T46" s="89"/>
      <c r="U46" s="89"/>
      <c r="V46" s="89"/>
      <c r="W46" s="89"/>
      <c r="X46" s="90"/>
      <c r="Y46" s="450"/>
      <c r="Z46" s="451"/>
      <c r="AA46" s="452"/>
      <c r="AB46" s="88" t="s">
        <v>11</v>
      </c>
      <c r="AC46" s="89"/>
      <c r="AD46" s="90"/>
      <c r="AE46" s="146" t="s">
        <v>390</v>
      </c>
      <c r="AF46" s="146"/>
      <c r="AG46" s="146"/>
      <c r="AH46" s="146"/>
      <c r="AI46" s="146" t="s">
        <v>542</v>
      </c>
      <c r="AJ46" s="146"/>
      <c r="AK46" s="146"/>
      <c r="AL46" s="146"/>
      <c r="AM46" s="146" t="s">
        <v>358</v>
      </c>
      <c r="AN46" s="146"/>
      <c r="AO46" s="146"/>
      <c r="AP46" s="146"/>
      <c r="AQ46" s="447" t="s">
        <v>563</v>
      </c>
      <c r="AR46" s="448"/>
      <c r="AS46" s="448"/>
      <c r="AT46" s="448"/>
      <c r="AU46" s="448"/>
      <c r="AV46" s="448"/>
      <c r="AW46" s="448"/>
      <c r="AX46" s="449"/>
      <c r="AY46">
        <f>IF(SUBSTITUTE(SUBSTITUTE($G$47,"／",""),"　","")="",0,1)</f>
        <v>1</v>
      </c>
    </row>
    <row r="47" spans="1:51" ht="23.25" customHeight="1" x14ac:dyDescent="0.2">
      <c r="A47" s="468"/>
      <c r="B47" s="400"/>
      <c r="C47" s="400"/>
      <c r="D47" s="400"/>
      <c r="E47" s="400"/>
      <c r="F47" s="469"/>
      <c r="G47" s="456" t="s">
        <v>656</v>
      </c>
      <c r="H47" s="457"/>
      <c r="I47" s="457"/>
      <c r="J47" s="457"/>
      <c r="K47" s="457"/>
      <c r="L47" s="457"/>
      <c r="M47" s="457"/>
      <c r="N47" s="457"/>
      <c r="O47" s="457"/>
      <c r="P47" s="457"/>
      <c r="Q47" s="457"/>
      <c r="R47" s="457"/>
      <c r="S47" s="457"/>
      <c r="T47" s="457"/>
      <c r="U47" s="457"/>
      <c r="V47" s="457"/>
      <c r="W47" s="457"/>
      <c r="X47" s="457"/>
      <c r="Y47" s="460" t="s">
        <v>552</v>
      </c>
      <c r="Z47" s="461"/>
      <c r="AA47" s="462"/>
      <c r="AB47" s="463" t="s">
        <v>588</v>
      </c>
      <c r="AC47" s="464"/>
      <c r="AD47" s="465"/>
      <c r="AE47" s="441" t="s">
        <v>639</v>
      </c>
      <c r="AF47" s="441"/>
      <c r="AG47" s="441"/>
      <c r="AH47" s="441"/>
      <c r="AI47" s="441" t="s">
        <v>639</v>
      </c>
      <c r="AJ47" s="441"/>
      <c r="AK47" s="441"/>
      <c r="AL47" s="441"/>
      <c r="AM47" s="441">
        <f>227.3/428</f>
        <v>0.53107476635514017</v>
      </c>
      <c r="AN47" s="441"/>
      <c r="AO47" s="441"/>
      <c r="AP47" s="441"/>
      <c r="AQ47" s="82">
        <f>330/428</f>
        <v>0.7710280373831776</v>
      </c>
      <c r="AR47" s="83"/>
      <c r="AS47" s="83"/>
      <c r="AT47" s="83"/>
      <c r="AU47" s="83"/>
      <c r="AV47" s="83"/>
      <c r="AW47" s="83"/>
      <c r="AX47" s="87"/>
      <c r="AY47">
        <f>$AY$46</f>
        <v>1</v>
      </c>
    </row>
    <row r="48" spans="1:51" ht="46.5" customHeight="1" x14ac:dyDescent="0.2">
      <c r="A48" s="470"/>
      <c r="B48" s="407"/>
      <c r="C48" s="407"/>
      <c r="D48" s="407"/>
      <c r="E48" s="407"/>
      <c r="F48" s="471"/>
      <c r="G48" s="458"/>
      <c r="H48" s="459"/>
      <c r="I48" s="459"/>
      <c r="J48" s="459"/>
      <c r="K48" s="459"/>
      <c r="L48" s="459"/>
      <c r="M48" s="459"/>
      <c r="N48" s="459"/>
      <c r="O48" s="459"/>
      <c r="P48" s="459"/>
      <c r="Q48" s="459"/>
      <c r="R48" s="459"/>
      <c r="S48" s="459"/>
      <c r="T48" s="459"/>
      <c r="U48" s="459"/>
      <c r="V48" s="459"/>
      <c r="W48" s="459"/>
      <c r="X48" s="459"/>
      <c r="Y48" s="392" t="s">
        <v>554</v>
      </c>
      <c r="Z48" s="453"/>
      <c r="AA48" s="454"/>
      <c r="AB48" s="436" t="s">
        <v>640</v>
      </c>
      <c r="AC48" s="437"/>
      <c r="AD48" s="438"/>
      <c r="AE48" s="439" t="s">
        <v>639</v>
      </c>
      <c r="AF48" s="439"/>
      <c r="AG48" s="439"/>
      <c r="AH48" s="439"/>
      <c r="AI48" s="439" t="s">
        <v>639</v>
      </c>
      <c r="AJ48" s="439"/>
      <c r="AK48" s="439"/>
      <c r="AL48" s="439"/>
      <c r="AM48" s="439" t="s">
        <v>654</v>
      </c>
      <c r="AN48" s="439"/>
      <c r="AO48" s="439"/>
      <c r="AP48" s="439"/>
      <c r="AQ48" s="439" t="s">
        <v>655</v>
      </c>
      <c r="AR48" s="439"/>
      <c r="AS48" s="439"/>
      <c r="AT48" s="439"/>
      <c r="AU48" s="439"/>
      <c r="AV48" s="439"/>
      <c r="AW48" s="439"/>
      <c r="AX48" s="455"/>
      <c r="AY48">
        <f>$AY$46</f>
        <v>1</v>
      </c>
    </row>
    <row r="49" spans="1:51" ht="18.75" customHeight="1" x14ac:dyDescent="0.2">
      <c r="A49" s="313" t="s">
        <v>216</v>
      </c>
      <c r="B49" s="409"/>
      <c r="C49" s="409"/>
      <c r="D49" s="409"/>
      <c r="E49" s="409"/>
      <c r="F49" s="410"/>
      <c r="G49" s="418" t="s">
        <v>135</v>
      </c>
      <c r="H49" s="400"/>
      <c r="I49" s="400"/>
      <c r="J49" s="400"/>
      <c r="K49" s="400"/>
      <c r="L49" s="400"/>
      <c r="M49" s="400"/>
      <c r="N49" s="400"/>
      <c r="O49" s="419"/>
      <c r="P49" s="422" t="s">
        <v>55</v>
      </c>
      <c r="Q49" s="400"/>
      <c r="R49" s="400"/>
      <c r="S49" s="400"/>
      <c r="T49" s="400"/>
      <c r="U49" s="400"/>
      <c r="V49" s="400"/>
      <c r="W49" s="400"/>
      <c r="X49" s="419"/>
      <c r="Y49" s="424"/>
      <c r="Z49" s="425"/>
      <c r="AA49" s="426"/>
      <c r="AB49" s="430" t="s">
        <v>11</v>
      </c>
      <c r="AC49" s="431"/>
      <c r="AD49" s="432"/>
      <c r="AE49" s="146" t="s">
        <v>390</v>
      </c>
      <c r="AF49" s="146"/>
      <c r="AG49" s="146"/>
      <c r="AH49" s="146"/>
      <c r="AI49" s="146" t="s">
        <v>542</v>
      </c>
      <c r="AJ49" s="146"/>
      <c r="AK49" s="146"/>
      <c r="AL49" s="146"/>
      <c r="AM49" s="146" t="s">
        <v>358</v>
      </c>
      <c r="AN49" s="146"/>
      <c r="AO49" s="146"/>
      <c r="AP49" s="146"/>
      <c r="AQ49" s="397" t="s">
        <v>167</v>
      </c>
      <c r="AR49" s="398"/>
      <c r="AS49" s="398"/>
      <c r="AT49" s="399"/>
      <c r="AU49" s="400" t="s">
        <v>125</v>
      </c>
      <c r="AV49" s="400"/>
      <c r="AW49" s="400"/>
      <c r="AX49" s="401"/>
      <c r="AY49">
        <f>COUNTA($G$51)</f>
        <v>1</v>
      </c>
    </row>
    <row r="50" spans="1:51" ht="18.75" customHeight="1" x14ac:dyDescent="0.2">
      <c r="A50" s="411"/>
      <c r="B50" s="412"/>
      <c r="C50" s="412"/>
      <c r="D50" s="412"/>
      <c r="E50" s="412"/>
      <c r="F50" s="413"/>
      <c r="G50" s="420"/>
      <c r="H50" s="407"/>
      <c r="I50" s="407"/>
      <c r="J50" s="407"/>
      <c r="K50" s="407"/>
      <c r="L50" s="407"/>
      <c r="M50" s="407"/>
      <c r="N50" s="407"/>
      <c r="O50" s="421"/>
      <c r="P50" s="423"/>
      <c r="Q50" s="407"/>
      <c r="R50" s="407"/>
      <c r="S50" s="407"/>
      <c r="T50" s="407"/>
      <c r="U50" s="407"/>
      <c r="V50" s="407"/>
      <c r="W50" s="407"/>
      <c r="X50" s="421"/>
      <c r="Y50" s="427"/>
      <c r="Z50" s="428"/>
      <c r="AA50" s="429"/>
      <c r="AB50" s="433"/>
      <c r="AC50" s="434"/>
      <c r="AD50" s="435"/>
      <c r="AE50" s="146"/>
      <c r="AF50" s="146"/>
      <c r="AG50" s="146"/>
      <c r="AH50" s="146"/>
      <c r="AI50" s="146"/>
      <c r="AJ50" s="146"/>
      <c r="AK50" s="146"/>
      <c r="AL50" s="146"/>
      <c r="AM50" s="146"/>
      <c r="AN50" s="146"/>
      <c r="AO50" s="146"/>
      <c r="AP50" s="146"/>
      <c r="AQ50" s="402">
        <v>4</v>
      </c>
      <c r="AR50" s="403"/>
      <c r="AS50" s="404" t="s">
        <v>168</v>
      </c>
      <c r="AT50" s="405"/>
      <c r="AU50" s="406" t="s">
        <v>645</v>
      </c>
      <c r="AV50" s="406"/>
      <c r="AW50" s="407" t="s">
        <v>162</v>
      </c>
      <c r="AX50" s="408"/>
      <c r="AY50">
        <f t="shared" ref="AY50:AY55" si="0">$AY$49</f>
        <v>1</v>
      </c>
    </row>
    <row r="51" spans="1:51" ht="39" customHeight="1" x14ac:dyDescent="0.2">
      <c r="A51" s="414"/>
      <c r="B51" s="412"/>
      <c r="C51" s="412"/>
      <c r="D51" s="412"/>
      <c r="E51" s="412"/>
      <c r="F51" s="413"/>
      <c r="G51" s="92" t="s">
        <v>641</v>
      </c>
      <c r="H51" s="93"/>
      <c r="I51" s="93"/>
      <c r="J51" s="93"/>
      <c r="K51" s="93"/>
      <c r="L51" s="93"/>
      <c r="M51" s="93"/>
      <c r="N51" s="93"/>
      <c r="O51" s="94"/>
      <c r="P51" s="113" t="s">
        <v>642</v>
      </c>
      <c r="Q51" s="113"/>
      <c r="R51" s="113"/>
      <c r="S51" s="113"/>
      <c r="T51" s="113"/>
      <c r="U51" s="113"/>
      <c r="V51" s="113"/>
      <c r="W51" s="113"/>
      <c r="X51" s="114"/>
      <c r="Y51" s="392" t="s">
        <v>12</v>
      </c>
      <c r="Z51" s="393"/>
      <c r="AA51" s="394"/>
      <c r="AB51" s="395" t="s">
        <v>14</v>
      </c>
      <c r="AC51" s="395"/>
      <c r="AD51" s="395"/>
      <c r="AE51" s="82">
        <v>100</v>
      </c>
      <c r="AF51" s="83"/>
      <c r="AG51" s="83"/>
      <c r="AH51" s="83"/>
      <c r="AI51" s="82">
        <v>95</v>
      </c>
      <c r="AJ51" s="83"/>
      <c r="AK51" s="83"/>
      <c r="AL51" s="83"/>
      <c r="AM51" s="82">
        <v>88</v>
      </c>
      <c r="AN51" s="83"/>
      <c r="AO51" s="83"/>
      <c r="AP51" s="83"/>
      <c r="AQ51" s="84" t="s">
        <v>645</v>
      </c>
      <c r="AR51" s="85"/>
      <c r="AS51" s="85"/>
      <c r="AT51" s="86"/>
      <c r="AU51" s="83" t="s">
        <v>645</v>
      </c>
      <c r="AV51" s="83"/>
      <c r="AW51" s="83"/>
      <c r="AX51" s="87"/>
      <c r="AY51">
        <f t="shared" si="0"/>
        <v>1</v>
      </c>
    </row>
    <row r="52" spans="1:51" ht="39" customHeight="1" x14ac:dyDescent="0.2">
      <c r="A52" s="415"/>
      <c r="B52" s="416"/>
      <c r="C52" s="416"/>
      <c r="D52" s="416"/>
      <c r="E52" s="416"/>
      <c r="F52" s="417"/>
      <c r="G52" s="95"/>
      <c r="H52" s="96"/>
      <c r="I52" s="96"/>
      <c r="J52" s="96"/>
      <c r="K52" s="96"/>
      <c r="L52" s="96"/>
      <c r="M52" s="96"/>
      <c r="N52" s="96"/>
      <c r="O52" s="97"/>
      <c r="P52" s="115"/>
      <c r="Q52" s="115"/>
      <c r="R52" s="115"/>
      <c r="S52" s="115"/>
      <c r="T52" s="115"/>
      <c r="U52" s="115"/>
      <c r="V52" s="115"/>
      <c r="W52" s="115"/>
      <c r="X52" s="116"/>
      <c r="Y52" s="88" t="s">
        <v>50</v>
      </c>
      <c r="Z52" s="89"/>
      <c r="AA52" s="90"/>
      <c r="AB52" s="91" t="s">
        <v>14</v>
      </c>
      <c r="AC52" s="91"/>
      <c r="AD52" s="91"/>
      <c r="AE52" s="82">
        <v>80</v>
      </c>
      <c r="AF52" s="83"/>
      <c r="AG52" s="83"/>
      <c r="AH52" s="83"/>
      <c r="AI52" s="82">
        <v>80</v>
      </c>
      <c r="AJ52" s="83"/>
      <c r="AK52" s="83"/>
      <c r="AL52" s="83"/>
      <c r="AM52" s="82">
        <v>80</v>
      </c>
      <c r="AN52" s="83"/>
      <c r="AO52" s="83"/>
      <c r="AP52" s="83"/>
      <c r="AQ52" s="84">
        <v>80</v>
      </c>
      <c r="AR52" s="85"/>
      <c r="AS52" s="85"/>
      <c r="AT52" s="86"/>
      <c r="AU52" s="83" t="s">
        <v>645</v>
      </c>
      <c r="AV52" s="83"/>
      <c r="AW52" s="83"/>
      <c r="AX52" s="87"/>
      <c r="AY52">
        <f t="shared" si="0"/>
        <v>1</v>
      </c>
    </row>
    <row r="53" spans="1:51" ht="39" customHeight="1" x14ac:dyDescent="0.2">
      <c r="A53" s="414"/>
      <c r="B53" s="412"/>
      <c r="C53" s="412"/>
      <c r="D53" s="412"/>
      <c r="E53" s="412"/>
      <c r="F53" s="413"/>
      <c r="G53" s="98"/>
      <c r="H53" s="99"/>
      <c r="I53" s="99"/>
      <c r="J53" s="99"/>
      <c r="K53" s="99"/>
      <c r="L53" s="99"/>
      <c r="M53" s="99"/>
      <c r="N53" s="99"/>
      <c r="O53" s="100"/>
      <c r="P53" s="117"/>
      <c r="Q53" s="117"/>
      <c r="R53" s="117"/>
      <c r="S53" s="117"/>
      <c r="T53" s="117"/>
      <c r="U53" s="117"/>
      <c r="V53" s="117"/>
      <c r="W53" s="117"/>
      <c r="X53" s="118"/>
      <c r="Y53" s="88" t="s">
        <v>13</v>
      </c>
      <c r="Z53" s="89"/>
      <c r="AA53" s="90"/>
      <c r="AB53" s="396" t="s">
        <v>14</v>
      </c>
      <c r="AC53" s="396"/>
      <c r="AD53" s="396"/>
      <c r="AE53" s="82">
        <v>125</v>
      </c>
      <c r="AF53" s="83"/>
      <c r="AG53" s="83"/>
      <c r="AH53" s="83"/>
      <c r="AI53" s="82">
        <v>119</v>
      </c>
      <c r="AJ53" s="83"/>
      <c r="AK53" s="83"/>
      <c r="AL53" s="83"/>
      <c r="AM53" s="82">
        <v>110</v>
      </c>
      <c r="AN53" s="83"/>
      <c r="AO53" s="83"/>
      <c r="AP53" s="83"/>
      <c r="AQ53" s="84" t="s">
        <v>645</v>
      </c>
      <c r="AR53" s="85"/>
      <c r="AS53" s="85"/>
      <c r="AT53" s="86"/>
      <c r="AU53" s="83" t="s">
        <v>645</v>
      </c>
      <c r="AV53" s="83"/>
      <c r="AW53" s="83"/>
      <c r="AX53" s="87"/>
      <c r="AY53">
        <f t="shared" si="0"/>
        <v>1</v>
      </c>
    </row>
    <row r="54" spans="1:51" ht="23.25" customHeight="1" x14ac:dyDescent="0.2">
      <c r="A54" s="101" t="s">
        <v>235</v>
      </c>
      <c r="B54" s="102"/>
      <c r="C54" s="102"/>
      <c r="D54" s="102"/>
      <c r="E54" s="102"/>
      <c r="F54" s="103"/>
      <c r="G54" s="107" t="s">
        <v>643</v>
      </c>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9"/>
      <c r="AY54">
        <f t="shared" si="0"/>
        <v>1</v>
      </c>
    </row>
    <row r="55" spans="1:51" ht="23.25" customHeight="1" thickBot="1" x14ac:dyDescent="0.25">
      <c r="A55" s="104"/>
      <c r="B55" s="105"/>
      <c r="C55" s="105"/>
      <c r="D55" s="105"/>
      <c r="E55" s="105"/>
      <c r="F55" s="106"/>
      <c r="G55" s="110"/>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2"/>
      <c r="AY55">
        <f t="shared" si="0"/>
        <v>1</v>
      </c>
    </row>
    <row r="56" spans="1:51" ht="47.25" customHeight="1" x14ac:dyDescent="0.2">
      <c r="A56" s="535" t="s">
        <v>550</v>
      </c>
      <c r="B56" s="536"/>
      <c r="C56" s="536"/>
      <c r="D56" s="536"/>
      <c r="E56" s="536"/>
      <c r="F56" s="537"/>
      <c r="G56" s="538" t="s">
        <v>593</v>
      </c>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40"/>
      <c r="AY56">
        <f>COUNTA($G$56)</f>
        <v>1</v>
      </c>
    </row>
    <row r="57" spans="1:51" ht="31.5" customHeight="1" x14ac:dyDescent="0.2">
      <c r="A57" s="512" t="s">
        <v>551</v>
      </c>
      <c r="B57" s="513"/>
      <c r="C57" s="513"/>
      <c r="D57" s="513"/>
      <c r="E57" s="513"/>
      <c r="F57" s="388"/>
      <c r="G57" s="514" t="s">
        <v>546</v>
      </c>
      <c r="H57" s="515"/>
      <c r="I57" s="515"/>
      <c r="J57" s="515"/>
      <c r="K57" s="515"/>
      <c r="L57" s="515"/>
      <c r="M57" s="515"/>
      <c r="N57" s="515"/>
      <c r="O57" s="515"/>
      <c r="P57" s="516" t="s">
        <v>545</v>
      </c>
      <c r="Q57" s="515"/>
      <c r="R57" s="515"/>
      <c r="S57" s="515"/>
      <c r="T57" s="515"/>
      <c r="U57" s="515"/>
      <c r="V57" s="515"/>
      <c r="W57" s="515"/>
      <c r="X57" s="517"/>
      <c r="Y57" s="518"/>
      <c r="Z57" s="519"/>
      <c r="AA57" s="520"/>
      <c r="AB57" s="521" t="s">
        <v>11</v>
      </c>
      <c r="AC57" s="521"/>
      <c r="AD57" s="521"/>
      <c r="AE57" s="146" t="s">
        <v>390</v>
      </c>
      <c r="AF57" s="146"/>
      <c r="AG57" s="146"/>
      <c r="AH57" s="146"/>
      <c r="AI57" s="146" t="s">
        <v>542</v>
      </c>
      <c r="AJ57" s="146"/>
      <c r="AK57" s="146"/>
      <c r="AL57" s="146"/>
      <c r="AM57" s="146" t="s">
        <v>358</v>
      </c>
      <c r="AN57" s="146"/>
      <c r="AO57" s="146"/>
      <c r="AP57" s="146"/>
      <c r="AQ57" s="495" t="s">
        <v>389</v>
      </c>
      <c r="AR57" s="496"/>
      <c r="AS57" s="496"/>
      <c r="AT57" s="497"/>
      <c r="AU57" s="495" t="s">
        <v>562</v>
      </c>
      <c r="AV57" s="496"/>
      <c r="AW57" s="496"/>
      <c r="AX57" s="498"/>
      <c r="AY57">
        <f>COUNTA($G$58)</f>
        <v>1</v>
      </c>
    </row>
    <row r="58" spans="1:51" ht="23.25" customHeight="1" x14ac:dyDescent="0.2">
      <c r="A58" s="512"/>
      <c r="B58" s="513"/>
      <c r="C58" s="513"/>
      <c r="D58" s="513"/>
      <c r="E58" s="513"/>
      <c r="F58" s="388"/>
      <c r="G58" s="499" t="s">
        <v>594</v>
      </c>
      <c r="H58" s="500"/>
      <c r="I58" s="500"/>
      <c r="J58" s="500"/>
      <c r="K58" s="500"/>
      <c r="L58" s="500"/>
      <c r="M58" s="500"/>
      <c r="N58" s="500"/>
      <c r="O58" s="500"/>
      <c r="P58" s="503" t="s">
        <v>595</v>
      </c>
      <c r="Q58" s="504"/>
      <c r="R58" s="504"/>
      <c r="S58" s="504"/>
      <c r="T58" s="504"/>
      <c r="U58" s="504"/>
      <c r="V58" s="504"/>
      <c r="W58" s="504"/>
      <c r="X58" s="505"/>
      <c r="Y58" s="509" t="s">
        <v>51</v>
      </c>
      <c r="Z58" s="510"/>
      <c r="AA58" s="511"/>
      <c r="AB58" s="493" t="s">
        <v>634</v>
      </c>
      <c r="AC58" s="493"/>
      <c r="AD58" s="493"/>
      <c r="AE58" s="440" t="s">
        <v>583</v>
      </c>
      <c r="AF58" s="440"/>
      <c r="AG58" s="440"/>
      <c r="AH58" s="440"/>
      <c r="AI58" s="440">
        <v>41</v>
      </c>
      <c r="AJ58" s="440"/>
      <c r="AK58" s="440"/>
      <c r="AL58" s="440"/>
      <c r="AM58" s="440">
        <v>114</v>
      </c>
      <c r="AN58" s="440"/>
      <c r="AO58" s="440"/>
      <c r="AP58" s="440"/>
      <c r="AQ58" s="441" t="s">
        <v>645</v>
      </c>
      <c r="AR58" s="440"/>
      <c r="AS58" s="440"/>
      <c r="AT58" s="440"/>
      <c r="AU58" s="82" t="s">
        <v>645</v>
      </c>
      <c r="AV58" s="442"/>
      <c r="AW58" s="442"/>
      <c r="AX58" s="443"/>
      <c r="AY58">
        <f>$AY$57</f>
        <v>1</v>
      </c>
    </row>
    <row r="59" spans="1:51" ht="23.25" customHeight="1" x14ac:dyDescent="0.2">
      <c r="A59" s="104"/>
      <c r="B59" s="105"/>
      <c r="C59" s="105"/>
      <c r="D59" s="105"/>
      <c r="E59" s="105"/>
      <c r="F59" s="106"/>
      <c r="G59" s="501"/>
      <c r="H59" s="502"/>
      <c r="I59" s="502"/>
      <c r="J59" s="502"/>
      <c r="K59" s="502"/>
      <c r="L59" s="502"/>
      <c r="M59" s="502"/>
      <c r="N59" s="502"/>
      <c r="O59" s="502"/>
      <c r="P59" s="506"/>
      <c r="Q59" s="507"/>
      <c r="R59" s="507"/>
      <c r="S59" s="507"/>
      <c r="T59" s="507"/>
      <c r="U59" s="507"/>
      <c r="V59" s="507"/>
      <c r="W59" s="507"/>
      <c r="X59" s="508"/>
      <c r="Y59" s="444" t="s">
        <v>52</v>
      </c>
      <c r="Z59" s="445"/>
      <c r="AA59" s="446"/>
      <c r="AB59" s="493" t="s">
        <v>634</v>
      </c>
      <c r="AC59" s="493"/>
      <c r="AD59" s="493"/>
      <c r="AE59" s="440" t="s">
        <v>583</v>
      </c>
      <c r="AF59" s="440"/>
      <c r="AG59" s="440"/>
      <c r="AH59" s="440"/>
      <c r="AI59" s="440">
        <v>36</v>
      </c>
      <c r="AJ59" s="440"/>
      <c r="AK59" s="440"/>
      <c r="AL59" s="440"/>
      <c r="AM59" s="440">
        <v>96</v>
      </c>
      <c r="AN59" s="440"/>
      <c r="AO59" s="440"/>
      <c r="AP59" s="440"/>
      <c r="AQ59" s="440">
        <v>72</v>
      </c>
      <c r="AR59" s="440"/>
      <c r="AS59" s="440"/>
      <c r="AT59" s="440"/>
      <c r="AU59" s="494">
        <v>72</v>
      </c>
      <c r="AV59" s="442"/>
      <c r="AW59" s="442"/>
      <c r="AX59" s="443"/>
      <c r="AY59">
        <f>$AY$57</f>
        <v>1</v>
      </c>
    </row>
    <row r="60" spans="1:51" ht="23.25" customHeight="1" x14ac:dyDescent="0.2">
      <c r="A60" s="101" t="s">
        <v>552</v>
      </c>
      <c r="B60" s="466"/>
      <c r="C60" s="466"/>
      <c r="D60" s="466"/>
      <c r="E60" s="466"/>
      <c r="F60" s="467"/>
      <c r="G60" s="89" t="s">
        <v>553</v>
      </c>
      <c r="H60" s="89"/>
      <c r="I60" s="89"/>
      <c r="J60" s="89"/>
      <c r="K60" s="89"/>
      <c r="L60" s="89"/>
      <c r="M60" s="89"/>
      <c r="N60" s="89"/>
      <c r="O60" s="89"/>
      <c r="P60" s="89"/>
      <c r="Q60" s="89"/>
      <c r="R60" s="89"/>
      <c r="S60" s="89"/>
      <c r="T60" s="89"/>
      <c r="U60" s="89"/>
      <c r="V60" s="89"/>
      <c r="W60" s="89"/>
      <c r="X60" s="90"/>
      <c r="Y60" s="450"/>
      <c r="Z60" s="451"/>
      <c r="AA60" s="452"/>
      <c r="AB60" s="88" t="s">
        <v>11</v>
      </c>
      <c r="AC60" s="89"/>
      <c r="AD60" s="90"/>
      <c r="AE60" s="146" t="s">
        <v>390</v>
      </c>
      <c r="AF60" s="146"/>
      <c r="AG60" s="146"/>
      <c r="AH60" s="146"/>
      <c r="AI60" s="146" t="s">
        <v>542</v>
      </c>
      <c r="AJ60" s="146"/>
      <c r="AK60" s="146"/>
      <c r="AL60" s="146"/>
      <c r="AM60" s="146" t="s">
        <v>358</v>
      </c>
      <c r="AN60" s="146"/>
      <c r="AO60" s="146"/>
      <c r="AP60" s="146"/>
      <c r="AQ60" s="447" t="s">
        <v>563</v>
      </c>
      <c r="AR60" s="448"/>
      <c r="AS60" s="448"/>
      <c r="AT60" s="448"/>
      <c r="AU60" s="448"/>
      <c r="AV60" s="448"/>
      <c r="AW60" s="448"/>
      <c r="AX60" s="449"/>
      <c r="AY60">
        <f>IF(SUBSTITUTE(SUBSTITUTE($G$61,"／",""),"　","")="",0,1)</f>
        <v>1</v>
      </c>
    </row>
    <row r="61" spans="1:51" ht="23.25" customHeight="1" x14ac:dyDescent="0.2">
      <c r="A61" s="468"/>
      <c r="B61" s="400"/>
      <c r="C61" s="400"/>
      <c r="D61" s="400"/>
      <c r="E61" s="400"/>
      <c r="F61" s="469"/>
      <c r="G61" s="456" t="s">
        <v>657</v>
      </c>
      <c r="H61" s="457"/>
      <c r="I61" s="457"/>
      <c r="J61" s="457"/>
      <c r="K61" s="457"/>
      <c r="L61" s="457"/>
      <c r="M61" s="457"/>
      <c r="N61" s="457"/>
      <c r="O61" s="457"/>
      <c r="P61" s="457"/>
      <c r="Q61" s="457"/>
      <c r="R61" s="457"/>
      <c r="S61" s="457"/>
      <c r="T61" s="457"/>
      <c r="U61" s="457"/>
      <c r="V61" s="457"/>
      <c r="W61" s="457"/>
      <c r="X61" s="457"/>
      <c r="Y61" s="460" t="s">
        <v>552</v>
      </c>
      <c r="Z61" s="461"/>
      <c r="AA61" s="462"/>
      <c r="AB61" s="463" t="s">
        <v>660</v>
      </c>
      <c r="AC61" s="464"/>
      <c r="AD61" s="465"/>
      <c r="AE61" s="441" t="s">
        <v>583</v>
      </c>
      <c r="AF61" s="441"/>
      <c r="AG61" s="441"/>
      <c r="AH61" s="441"/>
      <c r="AI61" s="441">
        <f>19.1/41</f>
        <v>0.46585365853658539</v>
      </c>
      <c r="AJ61" s="441"/>
      <c r="AK61" s="441"/>
      <c r="AL61" s="441"/>
      <c r="AM61" s="441">
        <f>23.7/114</f>
        <v>0.20789473684210524</v>
      </c>
      <c r="AN61" s="441"/>
      <c r="AO61" s="441"/>
      <c r="AP61" s="441"/>
      <c r="AQ61" s="82">
        <v>0.38472222222222202</v>
      </c>
      <c r="AR61" s="83"/>
      <c r="AS61" s="83"/>
      <c r="AT61" s="83"/>
      <c r="AU61" s="83"/>
      <c r="AV61" s="83"/>
      <c r="AW61" s="83"/>
      <c r="AX61" s="87"/>
      <c r="AY61">
        <f>$AY$60</f>
        <v>1</v>
      </c>
    </row>
    <row r="62" spans="1:51" ht="46.5" customHeight="1" x14ac:dyDescent="0.2">
      <c r="A62" s="470"/>
      <c r="B62" s="407"/>
      <c r="C62" s="407"/>
      <c r="D62" s="407"/>
      <c r="E62" s="407"/>
      <c r="F62" s="471"/>
      <c r="G62" s="458"/>
      <c r="H62" s="459"/>
      <c r="I62" s="459"/>
      <c r="J62" s="459"/>
      <c r="K62" s="459"/>
      <c r="L62" s="459"/>
      <c r="M62" s="459"/>
      <c r="N62" s="459"/>
      <c r="O62" s="459"/>
      <c r="P62" s="459"/>
      <c r="Q62" s="459"/>
      <c r="R62" s="459"/>
      <c r="S62" s="459"/>
      <c r="T62" s="459"/>
      <c r="U62" s="459"/>
      <c r="V62" s="459"/>
      <c r="W62" s="459"/>
      <c r="X62" s="459"/>
      <c r="Y62" s="392" t="s">
        <v>554</v>
      </c>
      <c r="Z62" s="453"/>
      <c r="AA62" s="454"/>
      <c r="AB62" s="436" t="s">
        <v>661</v>
      </c>
      <c r="AC62" s="437"/>
      <c r="AD62" s="438"/>
      <c r="AE62" s="439" t="s">
        <v>583</v>
      </c>
      <c r="AF62" s="439"/>
      <c r="AG62" s="439"/>
      <c r="AH62" s="439"/>
      <c r="AI62" s="439" t="s">
        <v>658</v>
      </c>
      <c r="AJ62" s="439"/>
      <c r="AK62" s="439"/>
      <c r="AL62" s="439"/>
      <c r="AM62" s="439" t="s">
        <v>659</v>
      </c>
      <c r="AN62" s="439"/>
      <c r="AO62" s="439"/>
      <c r="AP62" s="439"/>
      <c r="AQ62" s="439" t="s">
        <v>662</v>
      </c>
      <c r="AR62" s="439"/>
      <c r="AS62" s="439"/>
      <c r="AT62" s="439"/>
      <c r="AU62" s="439"/>
      <c r="AV62" s="439"/>
      <c r="AW62" s="439"/>
      <c r="AX62" s="455"/>
      <c r="AY62">
        <f>$AY$60</f>
        <v>1</v>
      </c>
    </row>
    <row r="63" spans="1:51" ht="18.75" customHeight="1" x14ac:dyDescent="0.2">
      <c r="A63" s="313" t="s">
        <v>216</v>
      </c>
      <c r="B63" s="409"/>
      <c r="C63" s="409"/>
      <c r="D63" s="409"/>
      <c r="E63" s="409"/>
      <c r="F63" s="410"/>
      <c r="G63" s="418" t="s">
        <v>135</v>
      </c>
      <c r="H63" s="400"/>
      <c r="I63" s="400"/>
      <c r="J63" s="400"/>
      <c r="K63" s="400"/>
      <c r="L63" s="400"/>
      <c r="M63" s="400"/>
      <c r="N63" s="400"/>
      <c r="O63" s="419"/>
      <c r="P63" s="422" t="s">
        <v>55</v>
      </c>
      <c r="Q63" s="400"/>
      <c r="R63" s="400"/>
      <c r="S63" s="400"/>
      <c r="T63" s="400"/>
      <c r="U63" s="400"/>
      <c r="V63" s="400"/>
      <c r="W63" s="400"/>
      <c r="X63" s="419"/>
      <c r="Y63" s="424"/>
      <c r="Z63" s="425"/>
      <c r="AA63" s="426"/>
      <c r="AB63" s="430" t="s">
        <v>11</v>
      </c>
      <c r="AC63" s="431"/>
      <c r="AD63" s="432"/>
      <c r="AE63" s="146" t="s">
        <v>390</v>
      </c>
      <c r="AF63" s="146"/>
      <c r="AG63" s="146"/>
      <c r="AH63" s="146"/>
      <c r="AI63" s="146" t="s">
        <v>542</v>
      </c>
      <c r="AJ63" s="146"/>
      <c r="AK63" s="146"/>
      <c r="AL63" s="146"/>
      <c r="AM63" s="146" t="s">
        <v>358</v>
      </c>
      <c r="AN63" s="146"/>
      <c r="AO63" s="146"/>
      <c r="AP63" s="146"/>
      <c r="AQ63" s="397" t="s">
        <v>167</v>
      </c>
      <c r="AR63" s="398"/>
      <c r="AS63" s="398"/>
      <c r="AT63" s="399"/>
      <c r="AU63" s="400" t="s">
        <v>125</v>
      </c>
      <c r="AV63" s="400"/>
      <c r="AW63" s="400"/>
      <c r="AX63" s="401"/>
      <c r="AY63">
        <f>COUNTA($G$65)</f>
        <v>1</v>
      </c>
    </row>
    <row r="64" spans="1:51" ht="18.75" customHeight="1" x14ac:dyDescent="0.2">
      <c r="A64" s="411"/>
      <c r="B64" s="412"/>
      <c r="C64" s="412"/>
      <c r="D64" s="412"/>
      <c r="E64" s="412"/>
      <c r="F64" s="413"/>
      <c r="G64" s="420"/>
      <c r="H64" s="407"/>
      <c r="I64" s="407"/>
      <c r="J64" s="407"/>
      <c r="K64" s="407"/>
      <c r="L64" s="407"/>
      <c r="M64" s="407"/>
      <c r="N64" s="407"/>
      <c r="O64" s="421"/>
      <c r="P64" s="423"/>
      <c r="Q64" s="407"/>
      <c r="R64" s="407"/>
      <c r="S64" s="407"/>
      <c r="T64" s="407"/>
      <c r="U64" s="407"/>
      <c r="V64" s="407"/>
      <c r="W64" s="407"/>
      <c r="X64" s="421"/>
      <c r="Y64" s="427"/>
      <c r="Z64" s="428"/>
      <c r="AA64" s="429"/>
      <c r="AB64" s="433"/>
      <c r="AC64" s="434"/>
      <c r="AD64" s="435"/>
      <c r="AE64" s="146"/>
      <c r="AF64" s="146"/>
      <c r="AG64" s="146"/>
      <c r="AH64" s="146"/>
      <c r="AI64" s="146"/>
      <c r="AJ64" s="146"/>
      <c r="AK64" s="146"/>
      <c r="AL64" s="146"/>
      <c r="AM64" s="146"/>
      <c r="AN64" s="146"/>
      <c r="AO64" s="146"/>
      <c r="AP64" s="146"/>
      <c r="AQ64" s="402">
        <v>4</v>
      </c>
      <c r="AR64" s="403"/>
      <c r="AS64" s="404" t="s">
        <v>168</v>
      </c>
      <c r="AT64" s="405"/>
      <c r="AU64" s="406" t="s">
        <v>645</v>
      </c>
      <c r="AV64" s="406"/>
      <c r="AW64" s="407" t="s">
        <v>162</v>
      </c>
      <c r="AX64" s="408"/>
      <c r="AY64">
        <f t="shared" ref="AY64:AY69" si="1">$AY$63</f>
        <v>1</v>
      </c>
    </row>
    <row r="65" spans="1:51" ht="23.25" customHeight="1" x14ac:dyDescent="0.2">
      <c r="A65" s="414"/>
      <c r="B65" s="412"/>
      <c r="C65" s="412"/>
      <c r="D65" s="412"/>
      <c r="E65" s="412"/>
      <c r="F65" s="413"/>
      <c r="G65" s="92" t="s">
        <v>596</v>
      </c>
      <c r="H65" s="93"/>
      <c r="I65" s="93"/>
      <c r="J65" s="93"/>
      <c r="K65" s="93"/>
      <c r="L65" s="93"/>
      <c r="M65" s="93"/>
      <c r="N65" s="93"/>
      <c r="O65" s="94"/>
      <c r="P65" s="113" t="s">
        <v>597</v>
      </c>
      <c r="Q65" s="113"/>
      <c r="R65" s="113"/>
      <c r="S65" s="113"/>
      <c r="T65" s="113"/>
      <c r="U65" s="113"/>
      <c r="V65" s="113"/>
      <c r="W65" s="113"/>
      <c r="X65" s="114"/>
      <c r="Y65" s="392" t="s">
        <v>12</v>
      </c>
      <c r="Z65" s="393"/>
      <c r="AA65" s="394"/>
      <c r="AB65" s="395" t="s">
        <v>583</v>
      </c>
      <c r="AC65" s="395"/>
      <c r="AD65" s="395"/>
      <c r="AE65" s="82" t="s">
        <v>646</v>
      </c>
      <c r="AF65" s="83"/>
      <c r="AG65" s="83"/>
      <c r="AH65" s="83"/>
      <c r="AI65" s="82">
        <v>3.625</v>
      </c>
      <c r="AJ65" s="83"/>
      <c r="AK65" s="83"/>
      <c r="AL65" s="83"/>
      <c r="AM65" s="82">
        <v>2.75</v>
      </c>
      <c r="AN65" s="83"/>
      <c r="AO65" s="83"/>
      <c r="AP65" s="83"/>
      <c r="AQ65" s="84" t="s">
        <v>645</v>
      </c>
      <c r="AR65" s="85"/>
      <c r="AS65" s="85"/>
      <c r="AT65" s="86"/>
      <c r="AU65" s="83" t="s">
        <v>645</v>
      </c>
      <c r="AV65" s="83"/>
      <c r="AW65" s="83"/>
      <c r="AX65" s="87"/>
      <c r="AY65">
        <f t="shared" si="1"/>
        <v>1</v>
      </c>
    </row>
    <row r="66" spans="1:51" ht="23.25" customHeight="1" x14ac:dyDescent="0.2">
      <c r="A66" s="415"/>
      <c r="B66" s="416"/>
      <c r="C66" s="416"/>
      <c r="D66" s="416"/>
      <c r="E66" s="416"/>
      <c r="F66" s="417"/>
      <c r="G66" s="95"/>
      <c r="H66" s="96"/>
      <c r="I66" s="96"/>
      <c r="J66" s="96"/>
      <c r="K66" s="96"/>
      <c r="L66" s="96"/>
      <c r="M66" s="96"/>
      <c r="N66" s="96"/>
      <c r="O66" s="97"/>
      <c r="P66" s="115"/>
      <c r="Q66" s="115"/>
      <c r="R66" s="115"/>
      <c r="S66" s="115"/>
      <c r="T66" s="115"/>
      <c r="U66" s="115"/>
      <c r="V66" s="115"/>
      <c r="W66" s="115"/>
      <c r="X66" s="116"/>
      <c r="Y66" s="88" t="s">
        <v>50</v>
      </c>
      <c r="Z66" s="89"/>
      <c r="AA66" s="90"/>
      <c r="AB66" s="91" t="s">
        <v>583</v>
      </c>
      <c r="AC66" s="91"/>
      <c r="AD66" s="91"/>
      <c r="AE66" s="82" t="s">
        <v>646</v>
      </c>
      <c r="AF66" s="83"/>
      <c r="AG66" s="83"/>
      <c r="AH66" s="83"/>
      <c r="AI66" s="82">
        <v>3</v>
      </c>
      <c r="AJ66" s="83"/>
      <c r="AK66" s="83"/>
      <c r="AL66" s="83"/>
      <c r="AM66" s="82">
        <v>3</v>
      </c>
      <c r="AN66" s="83"/>
      <c r="AO66" s="83"/>
      <c r="AP66" s="83"/>
      <c r="AQ66" s="84">
        <v>3</v>
      </c>
      <c r="AR66" s="85"/>
      <c r="AS66" s="85"/>
      <c r="AT66" s="86"/>
      <c r="AU66" s="83" t="s">
        <v>645</v>
      </c>
      <c r="AV66" s="83"/>
      <c r="AW66" s="83"/>
      <c r="AX66" s="87"/>
      <c r="AY66">
        <f t="shared" si="1"/>
        <v>1</v>
      </c>
    </row>
    <row r="67" spans="1:51" ht="36.6" customHeight="1" x14ac:dyDescent="0.2">
      <c r="A67" s="414"/>
      <c r="B67" s="412"/>
      <c r="C67" s="412"/>
      <c r="D67" s="412"/>
      <c r="E67" s="412"/>
      <c r="F67" s="413"/>
      <c r="G67" s="98"/>
      <c r="H67" s="99"/>
      <c r="I67" s="99"/>
      <c r="J67" s="99"/>
      <c r="K67" s="99"/>
      <c r="L67" s="99"/>
      <c r="M67" s="99"/>
      <c r="N67" s="99"/>
      <c r="O67" s="100"/>
      <c r="P67" s="117"/>
      <c r="Q67" s="117"/>
      <c r="R67" s="117"/>
      <c r="S67" s="117"/>
      <c r="T67" s="117"/>
      <c r="U67" s="117"/>
      <c r="V67" s="117"/>
      <c r="W67" s="117"/>
      <c r="X67" s="118"/>
      <c r="Y67" s="88" t="s">
        <v>13</v>
      </c>
      <c r="Z67" s="89"/>
      <c r="AA67" s="90"/>
      <c r="AB67" s="396" t="s">
        <v>14</v>
      </c>
      <c r="AC67" s="396"/>
      <c r="AD67" s="396"/>
      <c r="AE67" s="82" t="s">
        <v>646</v>
      </c>
      <c r="AF67" s="83"/>
      <c r="AG67" s="83"/>
      <c r="AH67" s="83"/>
      <c r="AI67" s="82">
        <f>AI65/AI66*100</f>
        <v>120.83333333333333</v>
      </c>
      <c r="AJ67" s="83"/>
      <c r="AK67" s="83"/>
      <c r="AL67" s="83"/>
      <c r="AM67" s="82">
        <f>AM65/AM66*100</f>
        <v>91.666666666666657</v>
      </c>
      <c r="AN67" s="83"/>
      <c r="AO67" s="83"/>
      <c r="AP67" s="83"/>
      <c r="AQ67" s="84" t="s">
        <v>645</v>
      </c>
      <c r="AR67" s="85"/>
      <c r="AS67" s="85"/>
      <c r="AT67" s="86"/>
      <c r="AU67" s="83" t="s">
        <v>645</v>
      </c>
      <c r="AV67" s="83"/>
      <c r="AW67" s="83"/>
      <c r="AX67" s="87"/>
      <c r="AY67">
        <f t="shared" si="1"/>
        <v>1</v>
      </c>
    </row>
    <row r="68" spans="1:51" ht="23.25" customHeight="1" x14ac:dyDescent="0.2">
      <c r="A68" s="101" t="s">
        <v>235</v>
      </c>
      <c r="B68" s="102"/>
      <c r="C68" s="102"/>
      <c r="D68" s="102"/>
      <c r="E68" s="102"/>
      <c r="F68" s="103"/>
      <c r="G68" s="107" t="s">
        <v>598</v>
      </c>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9"/>
      <c r="AY68">
        <f t="shared" si="1"/>
        <v>1</v>
      </c>
    </row>
    <row r="69" spans="1:51" ht="23.25" customHeight="1" x14ac:dyDescent="0.2">
      <c r="A69" s="104"/>
      <c r="B69" s="105"/>
      <c r="C69" s="105"/>
      <c r="D69" s="105"/>
      <c r="E69" s="105"/>
      <c r="F69" s="106"/>
      <c r="G69" s="110"/>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c r="AN69" s="111"/>
      <c r="AO69" s="111"/>
      <c r="AP69" s="111"/>
      <c r="AQ69" s="111"/>
      <c r="AR69" s="111"/>
      <c r="AS69" s="111"/>
      <c r="AT69" s="111"/>
      <c r="AU69" s="111"/>
      <c r="AV69" s="111"/>
      <c r="AW69" s="111"/>
      <c r="AX69" s="112"/>
      <c r="AY69">
        <f t="shared" si="1"/>
        <v>1</v>
      </c>
    </row>
    <row r="70" spans="1:51" ht="18.75" customHeight="1" thickBot="1" x14ac:dyDescent="0.25">
      <c r="A70" s="313" t="s">
        <v>547</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14"/>
      <c r="AL70" s="314"/>
      <c r="AM70" s="314"/>
      <c r="AN70" s="314"/>
      <c r="AO70" s="315" t="s">
        <v>213</v>
      </c>
      <c r="AP70" s="316"/>
      <c r="AQ70" s="316"/>
      <c r="AR70" s="73"/>
      <c r="AS70" s="315"/>
      <c r="AT70" s="316"/>
      <c r="AU70" s="316"/>
      <c r="AV70" s="316"/>
      <c r="AW70" s="316"/>
      <c r="AX70" s="317"/>
      <c r="AY70">
        <f>COUNTIF($AR$70,"☑")</f>
        <v>0</v>
      </c>
    </row>
    <row r="71" spans="1:51" ht="45" customHeight="1" x14ac:dyDescent="0.2">
      <c r="A71" s="300" t="s">
        <v>257</v>
      </c>
      <c r="B71" s="301"/>
      <c r="C71" s="304" t="s">
        <v>169</v>
      </c>
      <c r="D71" s="301"/>
      <c r="E71" s="306" t="s">
        <v>182</v>
      </c>
      <c r="F71" s="307"/>
      <c r="G71" s="308" t="s">
        <v>682</v>
      </c>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09"/>
      <c r="AI71" s="309"/>
      <c r="AJ71" s="309"/>
      <c r="AK71" s="309"/>
      <c r="AL71" s="309"/>
      <c r="AM71" s="309"/>
      <c r="AN71" s="309"/>
      <c r="AO71" s="309"/>
      <c r="AP71" s="309"/>
      <c r="AQ71" s="309"/>
      <c r="AR71" s="309"/>
      <c r="AS71" s="309"/>
      <c r="AT71" s="309"/>
      <c r="AU71" s="309"/>
      <c r="AV71" s="309"/>
      <c r="AW71" s="309"/>
      <c r="AX71" s="310"/>
    </row>
    <row r="72" spans="1:51" ht="32.25" customHeight="1" x14ac:dyDescent="0.2">
      <c r="A72" s="302"/>
      <c r="B72" s="303"/>
      <c r="C72" s="305"/>
      <c r="D72" s="303"/>
      <c r="E72" s="311" t="s">
        <v>181</v>
      </c>
      <c r="F72" s="103"/>
      <c r="G72" s="627" t="s">
        <v>683</v>
      </c>
      <c r="H72" s="113"/>
      <c r="I72" s="113"/>
      <c r="J72" s="113"/>
      <c r="K72" s="113"/>
      <c r="L72" s="113"/>
      <c r="M72" s="113"/>
      <c r="N72" s="113"/>
      <c r="O72" s="113"/>
      <c r="P72" s="113"/>
      <c r="Q72" s="113"/>
      <c r="R72" s="113"/>
      <c r="S72" s="113"/>
      <c r="T72" s="113"/>
      <c r="U72" s="113"/>
      <c r="V72" s="114"/>
      <c r="W72" s="376" t="s">
        <v>555</v>
      </c>
      <c r="X72" s="377"/>
      <c r="Y72" s="377"/>
      <c r="Z72" s="377"/>
      <c r="AA72" s="378"/>
      <c r="AB72" s="379" t="s">
        <v>680</v>
      </c>
      <c r="AC72" s="380"/>
      <c r="AD72" s="380"/>
      <c r="AE72" s="380"/>
      <c r="AF72" s="380"/>
      <c r="AG72" s="380"/>
      <c r="AH72" s="380"/>
      <c r="AI72" s="380"/>
      <c r="AJ72" s="380"/>
      <c r="AK72" s="380"/>
      <c r="AL72" s="380"/>
      <c r="AM72" s="380"/>
      <c r="AN72" s="380"/>
      <c r="AO72" s="380"/>
      <c r="AP72" s="380"/>
      <c r="AQ72" s="380"/>
      <c r="AR72" s="380"/>
      <c r="AS72" s="380"/>
      <c r="AT72" s="380"/>
      <c r="AU72" s="380"/>
      <c r="AV72" s="380"/>
      <c r="AW72" s="380"/>
      <c r="AX72" s="381"/>
    </row>
    <row r="73" spans="1:51" ht="21" customHeight="1" x14ac:dyDescent="0.2">
      <c r="A73" s="302"/>
      <c r="B73" s="303"/>
      <c r="C73" s="305"/>
      <c r="D73" s="303"/>
      <c r="E73" s="312"/>
      <c r="F73" s="106"/>
      <c r="G73" s="628"/>
      <c r="H73" s="117"/>
      <c r="I73" s="117"/>
      <c r="J73" s="117"/>
      <c r="K73" s="117"/>
      <c r="L73" s="117"/>
      <c r="M73" s="117"/>
      <c r="N73" s="117"/>
      <c r="O73" s="117"/>
      <c r="P73" s="117"/>
      <c r="Q73" s="117"/>
      <c r="R73" s="117"/>
      <c r="S73" s="117"/>
      <c r="T73" s="117"/>
      <c r="U73" s="117"/>
      <c r="V73" s="118"/>
      <c r="W73" s="382" t="s">
        <v>556</v>
      </c>
      <c r="X73" s="383"/>
      <c r="Y73" s="383"/>
      <c r="Z73" s="383"/>
      <c r="AA73" s="384"/>
      <c r="AB73" s="379" t="s">
        <v>681</v>
      </c>
      <c r="AC73" s="380"/>
      <c r="AD73" s="380"/>
      <c r="AE73" s="380"/>
      <c r="AF73" s="380"/>
      <c r="AG73" s="380"/>
      <c r="AH73" s="380"/>
      <c r="AI73" s="380"/>
      <c r="AJ73" s="380"/>
      <c r="AK73" s="380"/>
      <c r="AL73" s="380"/>
      <c r="AM73" s="380"/>
      <c r="AN73" s="380"/>
      <c r="AO73" s="380"/>
      <c r="AP73" s="380"/>
      <c r="AQ73" s="380"/>
      <c r="AR73" s="380"/>
      <c r="AS73" s="380"/>
      <c r="AT73" s="380"/>
      <c r="AU73" s="380"/>
      <c r="AV73" s="380"/>
      <c r="AW73" s="380"/>
      <c r="AX73" s="381"/>
    </row>
    <row r="74" spans="1:51" ht="34.5" customHeight="1" x14ac:dyDescent="0.2">
      <c r="A74" s="302"/>
      <c r="B74" s="303"/>
      <c r="C74" s="385" t="s">
        <v>567</v>
      </c>
      <c r="D74" s="386"/>
      <c r="E74" s="311" t="s">
        <v>253</v>
      </c>
      <c r="F74" s="103"/>
      <c r="G74" s="366" t="s">
        <v>172</v>
      </c>
      <c r="H74" s="367"/>
      <c r="I74" s="367"/>
      <c r="J74" s="389" t="s">
        <v>583</v>
      </c>
      <c r="K74" s="390"/>
      <c r="L74" s="390"/>
      <c r="M74" s="390"/>
      <c r="N74" s="390"/>
      <c r="O74" s="390"/>
      <c r="P74" s="390"/>
      <c r="Q74" s="390"/>
      <c r="R74" s="390"/>
      <c r="S74" s="390"/>
      <c r="T74" s="391"/>
      <c r="U74" s="364" t="s">
        <v>685</v>
      </c>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5"/>
      <c r="AY74" s="62"/>
    </row>
    <row r="75" spans="1:51" ht="34.5" customHeight="1" x14ac:dyDescent="0.2">
      <c r="A75" s="302"/>
      <c r="B75" s="303"/>
      <c r="C75" s="305"/>
      <c r="D75" s="303"/>
      <c r="E75" s="387"/>
      <c r="F75" s="388"/>
      <c r="G75" s="366" t="s">
        <v>568</v>
      </c>
      <c r="H75" s="367"/>
      <c r="I75" s="367"/>
      <c r="J75" s="367"/>
      <c r="K75" s="367"/>
      <c r="L75" s="367"/>
      <c r="M75" s="367"/>
      <c r="N75" s="367"/>
      <c r="O75" s="367"/>
      <c r="P75" s="367"/>
      <c r="Q75" s="367"/>
      <c r="R75" s="367"/>
      <c r="S75" s="367"/>
      <c r="T75" s="367"/>
      <c r="U75" s="363" t="s">
        <v>685</v>
      </c>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5"/>
      <c r="AY75" s="62"/>
    </row>
    <row r="76" spans="1:51" ht="34.5" customHeight="1" thickBot="1" x14ac:dyDescent="0.25">
      <c r="A76" s="302"/>
      <c r="B76" s="303"/>
      <c r="C76" s="305"/>
      <c r="D76" s="303"/>
      <c r="E76" s="312"/>
      <c r="F76" s="106"/>
      <c r="G76" s="366" t="s">
        <v>556</v>
      </c>
      <c r="H76" s="367"/>
      <c r="I76" s="367"/>
      <c r="J76" s="367"/>
      <c r="K76" s="367"/>
      <c r="L76" s="367"/>
      <c r="M76" s="367"/>
      <c r="N76" s="367"/>
      <c r="O76" s="367"/>
      <c r="P76" s="367"/>
      <c r="Q76" s="367"/>
      <c r="R76" s="367"/>
      <c r="S76" s="367"/>
      <c r="T76" s="367"/>
      <c r="U76" s="629" t="s">
        <v>685</v>
      </c>
      <c r="V76" s="225"/>
      <c r="W76" s="225"/>
      <c r="X76" s="225"/>
      <c r="Y76" s="225"/>
      <c r="Z76" s="225"/>
      <c r="AA76" s="225"/>
      <c r="AB76" s="225"/>
      <c r="AC76" s="225"/>
      <c r="AD76" s="225"/>
      <c r="AE76" s="225"/>
      <c r="AF76" s="225"/>
      <c r="AG76" s="225"/>
      <c r="AH76" s="225"/>
      <c r="AI76" s="225"/>
      <c r="AJ76" s="225"/>
      <c r="AK76" s="225"/>
      <c r="AL76" s="225"/>
      <c r="AM76" s="225"/>
      <c r="AN76" s="225"/>
      <c r="AO76" s="225"/>
      <c r="AP76" s="225"/>
      <c r="AQ76" s="225"/>
      <c r="AR76" s="225"/>
      <c r="AS76" s="225"/>
      <c r="AT76" s="225"/>
      <c r="AU76" s="225"/>
      <c r="AV76" s="225"/>
      <c r="AW76" s="225"/>
      <c r="AX76" s="226"/>
      <c r="AY76" s="62"/>
    </row>
    <row r="77" spans="1:51" ht="27" customHeight="1" x14ac:dyDescent="0.2">
      <c r="A77" s="368" t="s">
        <v>44</v>
      </c>
      <c r="B77" s="369"/>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70"/>
    </row>
    <row r="78" spans="1:51" ht="27" customHeight="1" x14ac:dyDescent="0.2">
      <c r="A78" s="5"/>
      <c r="B78" s="6"/>
      <c r="C78" s="371" t="s">
        <v>29</v>
      </c>
      <c r="D78" s="372"/>
      <c r="E78" s="372"/>
      <c r="F78" s="372"/>
      <c r="G78" s="372"/>
      <c r="H78" s="372"/>
      <c r="I78" s="372"/>
      <c r="J78" s="372"/>
      <c r="K78" s="372"/>
      <c r="L78" s="372"/>
      <c r="M78" s="372"/>
      <c r="N78" s="372"/>
      <c r="O78" s="372"/>
      <c r="P78" s="372"/>
      <c r="Q78" s="372"/>
      <c r="R78" s="372"/>
      <c r="S78" s="372"/>
      <c r="T78" s="372"/>
      <c r="U78" s="372"/>
      <c r="V78" s="372"/>
      <c r="W78" s="372"/>
      <c r="X78" s="372"/>
      <c r="Y78" s="372"/>
      <c r="Z78" s="372"/>
      <c r="AA78" s="372"/>
      <c r="AB78" s="372"/>
      <c r="AC78" s="373"/>
      <c r="AD78" s="372" t="s">
        <v>33</v>
      </c>
      <c r="AE78" s="372"/>
      <c r="AF78" s="372"/>
      <c r="AG78" s="374" t="s">
        <v>28</v>
      </c>
      <c r="AH78" s="372"/>
      <c r="AI78" s="372"/>
      <c r="AJ78" s="372"/>
      <c r="AK78" s="372"/>
      <c r="AL78" s="372"/>
      <c r="AM78" s="372"/>
      <c r="AN78" s="372"/>
      <c r="AO78" s="372"/>
      <c r="AP78" s="372"/>
      <c r="AQ78" s="372"/>
      <c r="AR78" s="372"/>
      <c r="AS78" s="372"/>
      <c r="AT78" s="372"/>
      <c r="AU78" s="372"/>
      <c r="AV78" s="372"/>
      <c r="AW78" s="372"/>
      <c r="AX78" s="375"/>
    </row>
    <row r="79" spans="1:51" ht="56.25" customHeight="1" x14ac:dyDescent="0.2">
      <c r="A79" s="338" t="s">
        <v>130</v>
      </c>
      <c r="B79" s="339"/>
      <c r="C79" s="344" t="s">
        <v>131</v>
      </c>
      <c r="D79" s="345"/>
      <c r="E79" s="345"/>
      <c r="F79" s="345"/>
      <c r="G79" s="345"/>
      <c r="H79" s="345"/>
      <c r="I79" s="345"/>
      <c r="J79" s="345"/>
      <c r="K79" s="345"/>
      <c r="L79" s="345"/>
      <c r="M79" s="345"/>
      <c r="N79" s="345"/>
      <c r="O79" s="345"/>
      <c r="P79" s="345"/>
      <c r="Q79" s="345"/>
      <c r="R79" s="345"/>
      <c r="S79" s="345"/>
      <c r="T79" s="345"/>
      <c r="U79" s="345"/>
      <c r="V79" s="345"/>
      <c r="W79" s="345"/>
      <c r="X79" s="345"/>
      <c r="Y79" s="345"/>
      <c r="Z79" s="345"/>
      <c r="AA79" s="345"/>
      <c r="AB79" s="345"/>
      <c r="AC79" s="346"/>
      <c r="AD79" s="347" t="s">
        <v>579</v>
      </c>
      <c r="AE79" s="348"/>
      <c r="AF79" s="348"/>
      <c r="AG79" s="349" t="s">
        <v>606</v>
      </c>
      <c r="AH79" s="350"/>
      <c r="AI79" s="350"/>
      <c r="AJ79" s="350"/>
      <c r="AK79" s="350"/>
      <c r="AL79" s="350"/>
      <c r="AM79" s="350"/>
      <c r="AN79" s="350"/>
      <c r="AO79" s="350"/>
      <c r="AP79" s="350"/>
      <c r="AQ79" s="350"/>
      <c r="AR79" s="350"/>
      <c r="AS79" s="350"/>
      <c r="AT79" s="350"/>
      <c r="AU79" s="350"/>
      <c r="AV79" s="350"/>
      <c r="AW79" s="350"/>
      <c r="AX79" s="351"/>
    </row>
    <row r="80" spans="1:51" ht="59.25" customHeight="1" x14ac:dyDescent="0.2">
      <c r="A80" s="340"/>
      <c r="B80" s="341"/>
      <c r="C80" s="352" t="s">
        <v>34</v>
      </c>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257"/>
      <c r="AD80" s="258" t="s">
        <v>579</v>
      </c>
      <c r="AE80" s="259"/>
      <c r="AF80" s="259"/>
      <c r="AG80" s="253" t="s">
        <v>607</v>
      </c>
      <c r="AH80" s="254"/>
      <c r="AI80" s="254"/>
      <c r="AJ80" s="254"/>
      <c r="AK80" s="254"/>
      <c r="AL80" s="254"/>
      <c r="AM80" s="254"/>
      <c r="AN80" s="254"/>
      <c r="AO80" s="254"/>
      <c r="AP80" s="254"/>
      <c r="AQ80" s="254"/>
      <c r="AR80" s="254"/>
      <c r="AS80" s="254"/>
      <c r="AT80" s="254"/>
      <c r="AU80" s="254"/>
      <c r="AV80" s="254"/>
      <c r="AW80" s="254"/>
      <c r="AX80" s="255"/>
    </row>
    <row r="81" spans="1:50" ht="64.5" customHeight="1" x14ac:dyDescent="0.2">
      <c r="A81" s="342"/>
      <c r="B81" s="343"/>
      <c r="C81" s="354" t="s">
        <v>132</v>
      </c>
      <c r="D81" s="355"/>
      <c r="E81" s="355"/>
      <c r="F81" s="355"/>
      <c r="G81" s="355"/>
      <c r="H81" s="355"/>
      <c r="I81" s="355"/>
      <c r="J81" s="355"/>
      <c r="K81" s="355"/>
      <c r="L81" s="355"/>
      <c r="M81" s="355"/>
      <c r="N81" s="355"/>
      <c r="O81" s="355"/>
      <c r="P81" s="355"/>
      <c r="Q81" s="355"/>
      <c r="R81" s="355"/>
      <c r="S81" s="355"/>
      <c r="T81" s="355"/>
      <c r="U81" s="355"/>
      <c r="V81" s="355"/>
      <c r="W81" s="355"/>
      <c r="X81" s="355"/>
      <c r="Y81" s="355"/>
      <c r="Z81" s="355"/>
      <c r="AA81" s="355"/>
      <c r="AB81" s="355"/>
      <c r="AC81" s="356"/>
      <c r="AD81" s="295" t="s">
        <v>579</v>
      </c>
      <c r="AE81" s="296"/>
      <c r="AF81" s="296"/>
      <c r="AG81" s="281" t="s">
        <v>607</v>
      </c>
      <c r="AH81" s="115"/>
      <c r="AI81" s="115"/>
      <c r="AJ81" s="115"/>
      <c r="AK81" s="115"/>
      <c r="AL81" s="115"/>
      <c r="AM81" s="115"/>
      <c r="AN81" s="115"/>
      <c r="AO81" s="115"/>
      <c r="AP81" s="115"/>
      <c r="AQ81" s="115"/>
      <c r="AR81" s="115"/>
      <c r="AS81" s="115"/>
      <c r="AT81" s="115"/>
      <c r="AU81" s="115"/>
      <c r="AV81" s="115"/>
      <c r="AW81" s="115"/>
      <c r="AX81" s="282"/>
    </row>
    <row r="82" spans="1:50" ht="27" customHeight="1" x14ac:dyDescent="0.2">
      <c r="A82" s="233" t="s">
        <v>36</v>
      </c>
      <c r="B82" s="318"/>
      <c r="C82" s="320" t="s">
        <v>38</v>
      </c>
      <c r="D82" s="275"/>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2"/>
      <c r="AD82" s="276" t="s">
        <v>579</v>
      </c>
      <c r="AE82" s="277"/>
      <c r="AF82" s="277"/>
      <c r="AG82" s="279" t="s">
        <v>608</v>
      </c>
      <c r="AH82" s="113"/>
      <c r="AI82" s="113"/>
      <c r="AJ82" s="113"/>
      <c r="AK82" s="113"/>
      <c r="AL82" s="113"/>
      <c r="AM82" s="113"/>
      <c r="AN82" s="113"/>
      <c r="AO82" s="113"/>
      <c r="AP82" s="113"/>
      <c r="AQ82" s="113"/>
      <c r="AR82" s="113"/>
      <c r="AS82" s="113"/>
      <c r="AT82" s="113"/>
      <c r="AU82" s="113"/>
      <c r="AV82" s="113"/>
      <c r="AW82" s="113"/>
      <c r="AX82" s="280"/>
    </row>
    <row r="83" spans="1:50" ht="35.25" customHeight="1" x14ac:dyDescent="0.2">
      <c r="A83" s="235"/>
      <c r="B83" s="319"/>
      <c r="C83" s="323"/>
      <c r="D83" s="324"/>
      <c r="E83" s="327" t="s">
        <v>236</v>
      </c>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9"/>
      <c r="AD83" s="258" t="s">
        <v>599</v>
      </c>
      <c r="AE83" s="259"/>
      <c r="AF83" s="330"/>
      <c r="AG83" s="281"/>
      <c r="AH83" s="115"/>
      <c r="AI83" s="115"/>
      <c r="AJ83" s="115"/>
      <c r="AK83" s="115"/>
      <c r="AL83" s="115"/>
      <c r="AM83" s="115"/>
      <c r="AN83" s="115"/>
      <c r="AO83" s="115"/>
      <c r="AP83" s="115"/>
      <c r="AQ83" s="115"/>
      <c r="AR83" s="115"/>
      <c r="AS83" s="115"/>
      <c r="AT83" s="115"/>
      <c r="AU83" s="115"/>
      <c r="AV83" s="115"/>
      <c r="AW83" s="115"/>
      <c r="AX83" s="282"/>
    </row>
    <row r="84" spans="1:50" ht="26.25" customHeight="1" x14ac:dyDescent="0.2">
      <c r="A84" s="235"/>
      <c r="B84" s="319"/>
      <c r="C84" s="325"/>
      <c r="D84" s="326"/>
      <c r="E84" s="331" t="s">
        <v>202</v>
      </c>
      <c r="F84" s="332"/>
      <c r="G84" s="332"/>
      <c r="H84" s="332"/>
      <c r="I84" s="332"/>
      <c r="J84" s="332"/>
      <c r="K84" s="332"/>
      <c r="L84" s="332"/>
      <c r="M84" s="332"/>
      <c r="N84" s="332"/>
      <c r="O84" s="332"/>
      <c r="P84" s="332"/>
      <c r="Q84" s="332"/>
      <c r="R84" s="332"/>
      <c r="S84" s="332"/>
      <c r="T84" s="332"/>
      <c r="U84" s="332"/>
      <c r="V84" s="332"/>
      <c r="W84" s="332"/>
      <c r="X84" s="332"/>
      <c r="Y84" s="332"/>
      <c r="Z84" s="332"/>
      <c r="AA84" s="332"/>
      <c r="AB84" s="332"/>
      <c r="AC84" s="333"/>
      <c r="AD84" s="334" t="s">
        <v>600</v>
      </c>
      <c r="AE84" s="335"/>
      <c r="AF84" s="335"/>
      <c r="AG84" s="281"/>
      <c r="AH84" s="115"/>
      <c r="AI84" s="115"/>
      <c r="AJ84" s="115"/>
      <c r="AK84" s="115"/>
      <c r="AL84" s="115"/>
      <c r="AM84" s="115"/>
      <c r="AN84" s="115"/>
      <c r="AO84" s="115"/>
      <c r="AP84" s="115"/>
      <c r="AQ84" s="115"/>
      <c r="AR84" s="115"/>
      <c r="AS84" s="115"/>
      <c r="AT84" s="115"/>
      <c r="AU84" s="115"/>
      <c r="AV84" s="115"/>
      <c r="AW84" s="115"/>
      <c r="AX84" s="282"/>
    </row>
    <row r="85" spans="1:50" ht="52.5" customHeight="1" x14ac:dyDescent="0.2">
      <c r="A85" s="235"/>
      <c r="B85" s="236"/>
      <c r="C85" s="336" t="s">
        <v>39</v>
      </c>
      <c r="D85" s="337"/>
      <c r="E85" s="337"/>
      <c r="F85" s="337"/>
      <c r="G85" s="337"/>
      <c r="H85" s="337"/>
      <c r="I85" s="337"/>
      <c r="J85" s="337"/>
      <c r="K85" s="337"/>
      <c r="L85" s="337"/>
      <c r="M85" s="337"/>
      <c r="N85" s="337"/>
      <c r="O85" s="337"/>
      <c r="P85" s="337"/>
      <c r="Q85" s="337"/>
      <c r="R85" s="337"/>
      <c r="S85" s="337"/>
      <c r="T85" s="337"/>
      <c r="U85" s="337"/>
      <c r="V85" s="337"/>
      <c r="W85" s="337"/>
      <c r="X85" s="337"/>
      <c r="Y85" s="337"/>
      <c r="Z85" s="337"/>
      <c r="AA85" s="337"/>
      <c r="AB85" s="337"/>
      <c r="AC85" s="337"/>
      <c r="AD85" s="242" t="s">
        <v>579</v>
      </c>
      <c r="AE85" s="243"/>
      <c r="AF85" s="243"/>
      <c r="AG85" s="245" t="s">
        <v>609</v>
      </c>
      <c r="AH85" s="246"/>
      <c r="AI85" s="246"/>
      <c r="AJ85" s="246"/>
      <c r="AK85" s="246"/>
      <c r="AL85" s="246"/>
      <c r="AM85" s="246"/>
      <c r="AN85" s="246"/>
      <c r="AO85" s="246"/>
      <c r="AP85" s="246"/>
      <c r="AQ85" s="246"/>
      <c r="AR85" s="246"/>
      <c r="AS85" s="246"/>
      <c r="AT85" s="246"/>
      <c r="AU85" s="246"/>
      <c r="AV85" s="246"/>
      <c r="AW85" s="246"/>
      <c r="AX85" s="247"/>
    </row>
    <row r="86" spans="1:50" ht="37.5" customHeight="1" x14ac:dyDescent="0.2">
      <c r="A86" s="235"/>
      <c r="B86" s="236"/>
      <c r="C86" s="256" t="s">
        <v>133</v>
      </c>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8" t="s">
        <v>579</v>
      </c>
      <c r="AE86" s="259"/>
      <c r="AF86" s="259"/>
      <c r="AG86" s="253" t="s">
        <v>610</v>
      </c>
      <c r="AH86" s="254"/>
      <c r="AI86" s="254"/>
      <c r="AJ86" s="254"/>
      <c r="AK86" s="254"/>
      <c r="AL86" s="254"/>
      <c r="AM86" s="254"/>
      <c r="AN86" s="254"/>
      <c r="AO86" s="254"/>
      <c r="AP86" s="254"/>
      <c r="AQ86" s="254"/>
      <c r="AR86" s="254"/>
      <c r="AS86" s="254"/>
      <c r="AT86" s="254"/>
      <c r="AU86" s="254"/>
      <c r="AV86" s="254"/>
      <c r="AW86" s="254"/>
      <c r="AX86" s="255"/>
    </row>
    <row r="87" spans="1:50" ht="26.25" customHeight="1" x14ac:dyDescent="0.2">
      <c r="A87" s="235"/>
      <c r="B87" s="236"/>
      <c r="C87" s="256" t="s">
        <v>35</v>
      </c>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8" t="s">
        <v>601</v>
      </c>
      <c r="AE87" s="259"/>
      <c r="AF87" s="259"/>
      <c r="AG87" s="253" t="s">
        <v>583</v>
      </c>
      <c r="AH87" s="254"/>
      <c r="AI87" s="254"/>
      <c r="AJ87" s="254"/>
      <c r="AK87" s="254"/>
      <c r="AL87" s="254"/>
      <c r="AM87" s="254"/>
      <c r="AN87" s="254"/>
      <c r="AO87" s="254"/>
      <c r="AP87" s="254"/>
      <c r="AQ87" s="254"/>
      <c r="AR87" s="254"/>
      <c r="AS87" s="254"/>
      <c r="AT87" s="254"/>
      <c r="AU87" s="254"/>
      <c r="AV87" s="254"/>
      <c r="AW87" s="254"/>
      <c r="AX87" s="255"/>
    </row>
    <row r="88" spans="1:50" ht="37.5" customHeight="1" x14ac:dyDescent="0.2">
      <c r="A88" s="235"/>
      <c r="B88" s="236"/>
      <c r="C88" s="256" t="s">
        <v>40</v>
      </c>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94"/>
      <c r="AD88" s="258" t="s">
        <v>579</v>
      </c>
      <c r="AE88" s="259"/>
      <c r="AF88" s="259"/>
      <c r="AG88" s="253" t="s">
        <v>611</v>
      </c>
      <c r="AH88" s="254"/>
      <c r="AI88" s="254"/>
      <c r="AJ88" s="254"/>
      <c r="AK88" s="254"/>
      <c r="AL88" s="254"/>
      <c r="AM88" s="254"/>
      <c r="AN88" s="254"/>
      <c r="AO88" s="254"/>
      <c r="AP88" s="254"/>
      <c r="AQ88" s="254"/>
      <c r="AR88" s="254"/>
      <c r="AS88" s="254"/>
      <c r="AT88" s="254"/>
      <c r="AU88" s="254"/>
      <c r="AV88" s="254"/>
      <c r="AW88" s="254"/>
      <c r="AX88" s="255"/>
    </row>
    <row r="89" spans="1:50" ht="26.25" customHeight="1" x14ac:dyDescent="0.2">
      <c r="A89" s="235"/>
      <c r="B89" s="236"/>
      <c r="C89" s="256" t="s">
        <v>214</v>
      </c>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94"/>
      <c r="AD89" s="295" t="s">
        <v>601</v>
      </c>
      <c r="AE89" s="296"/>
      <c r="AF89" s="296"/>
      <c r="AG89" s="297" t="s">
        <v>583</v>
      </c>
      <c r="AH89" s="298"/>
      <c r="AI89" s="298"/>
      <c r="AJ89" s="298"/>
      <c r="AK89" s="298"/>
      <c r="AL89" s="298"/>
      <c r="AM89" s="298"/>
      <c r="AN89" s="298"/>
      <c r="AO89" s="298"/>
      <c r="AP89" s="298"/>
      <c r="AQ89" s="298"/>
      <c r="AR89" s="298"/>
      <c r="AS89" s="298"/>
      <c r="AT89" s="298"/>
      <c r="AU89" s="298"/>
      <c r="AV89" s="298"/>
      <c r="AW89" s="298"/>
      <c r="AX89" s="299"/>
    </row>
    <row r="90" spans="1:50" ht="26.25" customHeight="1" x14ac:dyDescent="0.2">
      <c r="A90" s="235"/>
      <c r="B90" s="236"/>
      <c r="C90" s="357" t="s">
        <v>215</v>
      </c>
      <c r="D90" s="358"/>
      <c r="E90" s="358"/>
      <c r="F90" s="358"/>
      <c r="G90" s="358"/>
      <c r="H90" s="358"/>
      <c r="I90" s="358"/>
      <c r="J90" s="358"/>
      <c r="K90" s="358"/>
      <c r="L90" s="358"/>
      <c r="M90" s="358"/>
      <c r="N90" s="358"/>
      <c r="O90" s="358"/>
      <c r="P90" s="358"/>
      <c r="Q90" s="358"/>
      <c r="R90" s="358"/>
      <c r="S90" s="358"/>
      <c r="T90" s="358"/>
      <c r="U90" s="358"/>
      <c r="V90" s="358"/>
      <c r="W90" s="358"/>
      <c r="X90" s="358"/>
      <c r="Y90" s="358"/>
      <c r="Z90" s="358"/>
      <c r="AA90" s="358"/>
      <c r="AB90" s="358"/>
      <c r="AC90" s="359"/>
      <c r="AD90" s="258" t="s">
        <v>601</v>
      </c>
      <c r="AE90" s="259"/>
      <c r="AF90" s="330"/>
      <c r="AG90" s="253" t="s">
        <v>583</v>
      </c>
      <c r="AH90" s="254"/>
      <c r="AI90" s="254"/>
      <c r="AJ90" s="254"/>
      <c r="AK90" s="254"/>
      <c r="AL90" s="254"/>
      <c r="AM90" s="254"/>
      <c r="AN90" s="254"/>
      <c r="AO90" s="254"/>
      <c r="AP90" s="254"/>
      <c r="AQ90" s="254"/>
      <c r="AR90" s="254"/>
      <c r="AS90" s="254"/>
      <c r="AT90" s="254"/>
      <c r="AU90" s="254"/>
      <c r="AV90" s="254"/>
      <c r="AW90" s="254"/>
      <c r="AX90" s="255"/>
    </row>
    <row r="91" spans="1:50" ht="26.25" customHeight="1" x14ac:dyDescent="0.2">
      <c r="A91" s="237"/>
      <c r="B91" s="238"/>
      <c r="C91" s="360" t="s">
        <v>205</v>
      </c>
      <c r="D91" s="361"/>
      <c r="E91" s="361"/>
      <c r="F91" s="361"/>
      <c r="G91" s="361"/>
      <c r="H91" s="361"/>
      <c r="I91" s="361"/>
      <c r="J91" s="361"/>
      <c r="K91" s="361"/>
      <c r="L91" s="361"/>
      <c r="M91" s="361"/>
      <c r="N91" s="361"/>
      <c r="O91" s="361"/>
      <c r="P91" s="361"/>
      <c r="Q91" s="361"/>
      <c r="R91" s="361"/>
      <c r="S91" s="361"/>
      <c r="T91" s="361"/>
      <c r="U91" s="361"/>
      <c r="V91" s="361"/>
      <c r="W91" s="361"/>
      <c r="X91" s="361"/>
      <c r="Y91" s="361"/>
      <c r="Z91" s="361"/>
      <c r="AA91" s="361"/>
      <c r="AB91" s="361"/>
      <c r="AC91" s="362"/>
      <c r="AD91" s="288" t="s">
        <v>601</v>
      </c>
      <c r="AE91" s="289"/>
      <c r="AF91" s="290"/>
      <c r="AG91" s="291" t="s">
        <v>583</v>
      </c>
      <c r="AH91" s="292"/>
      <c r="AI91" s="292"/>
      <c r="AJ91" s="292"/>
      <c r="AK91" s="292"/>
      <c r="AL91" s="292"/>
      <c r="AM91" s="292"/>
      <c r="AN91" s="292"/>
      <c r="AO91" s="292"/>
      <c r="AP91" s="292"/>
      <c r="AQ91" s="292"/>
      <c r="AR91" s="292"/>
      <c r="AS91" s="292"/>
      <c r="AT91" s="292"/>
      <c r="AU91" s="292"/>
      <c r="AV91" s="292"/>
      <c r="AW91" s="292"/>
      <c r="AX91" s="293"/>
    </row>
    <row r="92" spans="1:50" ht="99.75" customHeight="1" x14ac:dyDescent="0.2">
      <c r="A92" s="233" t="s">
        <v>37</v>
      </c>
      <c r="B92" s="234"/>
      <c r="C92" s="239" t="s">
        <v>206</v>
      </c>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1"/>
      <c r="AD92" s="242" t="s">
        <v>579</v>
      </c>
      <c r="AE92" s="243"/>
      <c r="AF92" s="244"/>
      <c r="AG92" s="245" t="s">
        <v>612</v>
      </c>
      <c r="AH92" s="246"/>
      <c r="AI92" s="246"/>
      <c r="AJ92" s="246"/>
      <c r="AK92" s="246"/>
      <c r="AL92" s="246"/>
      <c r="AM92" s="246"/>
      <c r="AN92" s="246"/>
      <c r="AO92" s="246"/>
      <c r="AP92" s="246"/>
      <c r="AQ92" s="246"/>
      <c r="AR92" s="246"/>
      <c r="AS92" s="246"/>
      <c r="AT92" s="246"/>
      <c r="AU92" s="246"/>
      <c r="AV92" s="246"/>
      <c r="AW92" s="246"/>
      <c r="AX92" s="247"/>
    </row>
    <row r="93" spans="1:50" ht="48.75" customHeight="1" x14ac:dyDescent="0.2">
      <c r="A93" s="235"/>
      <c r="B93" s="236"/>
      <c r="C93" s="248" t="s">
        <v>42</v>
      </c>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50"/>
      <c r="AD93" s="251" t="s">
        <v>579</v>
      </c>
      <c r="AE93" s="252"/>
      <c r="AF93" s="252"/>
      <c r="AG93" s="253" t="s">
        <v>613</v>
      </c>
      <c r="AH93" s="254"/>
      <c r="AI93" s="254"/>
      <c r="AJ93" s="254"/>
      <c r="AK93" s="254"/>
      <c r="AL93" s="254"/>
      <c r="AM93" s="254"/>
      <c r="AN93" s="254"/>
      <c r="AO93" s="254"/>
      <c r="AP93" s="254"/>
      <c r="AQ93" s="254"/>
      <c r="AR93" s="254"/>
      <c r="AS93" s="254"/>
      <c r="AT93" s="254"/>
      <c r="AU93" s="254"/>
      <c r="AV93" s="254"/>
      <c r="AW93" s="254"/>
      <c r="AX93" s="255"/>
    </row>
    <row r="94" spans="1:50" ht="27" customHeight="1" x14ac:dyDescent="0.2">
      <c r="A94" s="235"/>
      <c r="B94" s="236"/>
      <c r="C94" s="256" t="s">
        <v>170</v>
      </c>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8" t="s">
        <v>579</v>
      </c>
      <c r="AE94" s="259"/>
      <c r="AF94" s="259"/>
      <c r="AG94" s="253" t="s">
        <v>647</v>
      </c>
      <c r="AH94" s="254"/>
      <c r="AI94" s="254"/>
      <c r="AJ94" s="254"/>
      <c r="AK94" s="254"/>
      <c r="AL94" s="254"/>
      <c r="AM94" s="254"/>
      <c r="AN94" s="254"/>
      <c r="AO94" s="254"/>
      <c r="AP94" s="254"/>
      <c r="AQ94" s="254"/>
      <c r="AR94" s="254"/>
      <c r="AS94" s="254"/>
      <c r="AT94" s="254"/>
      <c r="AU94" s="254"/>
      <c r="AV94" s="254"/>
      <c r="AW94" s="254"/>
      <c r="AX94" s="255"/>
    </row>
    <row r="95" spans="1:50" ht="54.75" customHeight="1" x14ac:dyDescent="0.2">
      <c r="A95" s="237"/>
      <c r="B95" s="238"/>
      <c r="C95" s="256" t="s">
        <v>41</v>
      </c>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8" t="s">
        <v>579</v>
      </c>
      <c r="AE95" s="259"/>
      <c r="AF95" s="259"/>
      <c r="AG95" s="283" t="s">
        <v>614</v>
      </c>
      <c r="AH95" s="117"/>
      <c r="AI95" s="117"/>
      <c r="AJ95" s="117"/>
      <c r="AK95" s="117"/>
      <c r="AL95" s="117"/>
      <c r="AM95" s="117"/>
      <c r="AN95" s="117"/>
      <c r="AO95" s="117"/>
      <c r="AP95" s="117"/>
      <c r="AQ95" s="117"/>
      <c r="AR95" s="117"/>
      <c r="AS95" s="117"/>
      <c r="AT95" s="117"/>
      <c r="AU95" s="117"/>
      <c r="AV95" s="117"/>
      <c r="AW95" s="117"/>
      <c r="AX95" s="284"/>
    </row>
    <row r="96" spans="1:50" ht="41.25" customHeight="1" x14ac:dyDescent="0.2">
      <c r="A96" s="267" t="s">
        <v>54</v>
      </c>
      <c r="B96" s="268"/>
      <c r="C96" s="273" t="s">
        <v>134</v>
      </c>
      <c r="D96" s="274"/>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5"/>
      <c r="AD96" s="276" t="s">
        <v>579</v>
      </c>
      <c r="AE96" s="277"/>
      <c r="AF96" s="278"/>
      <c r="AG96" s="279" t="s">
        <v>615</v>
      </c>
      <c r="AH96" s="113"/>
      <c r="AI96" s="113"/>
      <c r="AJ96" s="113"/>
      <c r="AK96" s="113"/>
      <c r="AL96" s="113"/>
      <c r="AM96" s="113"/>
      <c r="AN96" s="113"/>
      <c r="AO96" s="113"/>
      <c r="AP96" s="113"/>
      <c r="AQ96" s="113"/>
      <c r="AR96" s="113"/>
      <c r="AS96" s="113"/>
      <c r="AT96" s="113"/>
      <c r="AU96" s="113"/>
      <c r="AV96" s="113"/>
      <c r="AW96" s="113"/>
      <c r="AX96" s="280"/>
    </row>
    <row r="97" spans="1:50" ht="19.649999999999999" customHeight="1" x14ac:dyDescent="0.2">
      <c r="A97" s="269"/>
      <c r="B97" s="270"/>
      <c r="C97" s="708" t="s">
        <v>0</v>
      </c>
      <c r="D97" s="709"/>
      <c r="E97" s="709"/>
      <c r="F97" s="709"/>
      <c r="G97" s="709"/>
      <c r="H97" s="709"/>
      <c r="I97" s="709"/>
      <c r="J97" s="709"/>
      <c r="K97" s="709"/>
      <c r="L97" s="709"/>
      <c r="M97" s="709"/>
      <c r="N97" s="709"/>
      <c r="O97" s="705" t="s">
        <v>573</v>
      </c>
      <c r="P97" s="706"/>
      <c r="Q97" s="706"/>
      <c r="R97" s="706"/>
      <c r="S97" s="706"/>
      <c r="T97" s="706"/>
      <c r="U97" s="706"/>
      <c r="V97" s="706"/>
      <c r="W97" s="706"/>
      <c r="X97" s="706"/>
      <c r="Y97" s="706"/>
      <c r="Z97" s="706"/>
      <c r="AA97" s="706"/>
      <c r="AB97" s="706"/>
      <c r="AC97" s="706"/>
      <c r="AD97" s="706"/>
      <c r="AE97" s="706"/>
      <c r="AF97" s="707"/>
      <c r="AG97" s="281"/>
      <c r="AH97" s="115"/>
      <c r="AI97" s="115"/>
      <c r="AJ97" s="115"/>
      <c r="AK97" s="115"/>
      <c r="AL97" s="115"/>
      <c r="AM97" s="115"/>
      <c r="AN97" s="115"/>
      <c r="AO97" s="115"/>
      <c r="AP97" s="115"/>
      <c r="AQ97" s="115"/>
      <c r="AR97" s="115"/>
      <c r="AS97" s="115"/>
      <c r="AT97" s="115"/>
      <c r="AU97" s="115"/>
      <c r="AV97" s="115"/>
      <c r="AW97" s="115"/>
      <c r="AX97" s="282"/>
    </row>
    <row r="98" spans="1:50" ht="24.75" customHeight="1" x14ac:dyDescent="0.2">
      <c r="A98" s="269"/>
      <c r="B98" s="270"/>
      <c r="C98" s="692">
        <v>2022</v>
      </c>
      <c r="D98" s="693"/>
      <c r="E98" s="262" t="s">
        <v>587</v>
      </c>
      <c r="F98" s="262"/>
      <c r="G98" s="262"/>
      <c r="H98" s="263">
        <v>21</v>
      </c>
      <c r="I98" s="263"/>
      <c r="J98" s="694">
        <v>65</v>
      </c>
      <c r="K98" s="694"/>
      <c r="L98" s="694"/>
      <c r="M98" s="263"/>
      <c r="N98" s="695"/>
      <c r="O98" s="696" t="s">
        <v>603</v>
      </c>
      <c r="P98" s="697"/>
      <c r="Q98" s="697"/>
      <c r="R98" s="697"/>
      <c r="S98" s="697"/>
      <c r="T98" s="697"/>
      <c r="U98" s="697"/>
      <c r="V98" s="697"/>
      <c r="W98" s="697"/>
      <c r="X98" s="697"/>
      <c r="Y98" s="697"/>
      <c r="Z98" s="697"/>
      <c r="AA98" s="697"/>
      <c r="AB98" s="697"/>
      <c r="AC98" s="697"/>
      <c r="AD98" s="697"/>
      <c r="AE98" s="697"/>
      <c r="AF98" s="698"/>
      <c r="AG98" s="281"/>
      <c r="AH98" s="115"/>
      <c r="AI98" s="115"/>
      <c r="AJ98" s="115"/>
      <c r="AK98" s="115"/>
      <c r="AL98" s="115"/>
      <c r="AM98" s="115"/>
      <c r="AN98" s="115"/>
      <c r="AO98" s="115"/>
      <c r="AP98" s="115"/>
      <c r="AQ98" s="115"/>
      <c r="AR98" s="115"/>
      <c r="AS98" s="115"/>
      <c r="AT98" s="115"/>
      <c r="AU98" s="115"/>
      <c r="AV98" s="115"/>
      <c r="AW98" s="115"/>
      <c r="AX98" s="282"/>
    </row>
    <row r="99" spans="1:50" ht="24.75" customHeight="1" x14ac:dyDescent="0.2">
      <c r="A99" s="269"/>
      <c r="B99" s="270"/>
      <c r="C99" s="260"/>
      <c r="D99" s="261"/>
      <c r="E99" s="262" t="s">
        <v>602</v>
      </c>
      <c r="F99" s="262"/>
      <c r="G99" s="262"/>
      <c r="H99" s="263"/>
      <c r="I99" s="263"/>
      <c r="J99" s="264"/>
      <c r="K99" s="264"/>
      <c r="L99" s="264"/>
      <c r="M99" s="265"/>
      <c r="N99" s="266"/>
      <c r="O99" s="699" t="s">
        <v>604</v>
      </c>
      <c r="P99" s="700"/>
      <c r="Q99" s="700"/>
      <c r="R99" s="700"/>
      <c r="S99" s="700"/>
      <c r="T99" s="700"/>
      <c r="U99" s="700"/>
      <c r="V99" s="700"/>
      <c r="W99" s="700"/>
      <c r="X99" s="700"/>
      <c r="Y99" s="700"/>
      <c r="Z99" s="700"/>
      <c r="AA99" s="700"/>
      <c r="AB99" s="700"/>
      <c r="AC99" s="700"/>
      <c r="AD99" s="700"/>
      <c r="AE99" s="700"/>
      <c r="AF99" s="701"/>
      <c r="AG99" s="281"/>
      <c r="AH99" s="115"/>
      <c r="AI99" s="115"/>
      <c r="AJ99" s="115"/>
      <c r="AK99" s="115"/>
      <c r="AL99" s="115"/>
      <c r="AM99" s="115"/>
      <c r="AN99" s="115"/>
      <c r="AO99" s="115"/>
      <c r="AP99" s="115"/>
      <c r="AQ99" s="115"/>
      <c r="AR99" s="115"/>
      <c r="AS99" s="115"/>
      <c r="AT99" s="115"/>
      <c r="AU99" s="115"/>
      <c r="AV99" s="115"/>
      <c r="AW99" s="115"/>
      <c r="AX99" s="282"/>
    </row>
    <row r="100" spans="1:50" ht="24.75" customHeight="1" x14ac:dyDescent="0.2">
      <c r="A100" s="269"/>
      <c r="B100" s="270"/>
      <c r="C100" s="260"/>
      <c r="D100" s="261"/>
      <c r="E100" s="262" t="s">
        <v>602</v>
      </c>
      <c r="F100" s="262"/>
      <c r="G100" s="262"/>
      <c r="H100" s="263"/>
      <c r="I100" s="263"/>
      <c r="J100" s="264"/>
      <c r="K100" s="264"/>
      <c r="L100" s="264"/>
      <c r="M100" s="265"/>
      <c r="N100" s="266"/>
      <c r="O100" s="699" t="s">
        <v>605</v>
      </c>
      <c r="P100" s="700"/>
      <c r="Q100" s="700"/>
      <c r="R100" s="700"/>
      <c r="S100" s="700"/>
      <c r="T100" s="700"/>
      <c r="U100" s="700"/>
      <c r="V100" s="700"/>
      <c r="W100" s="700"/>
      <c r="X100" s="700"/>
      <c r="Y100" s="700"/>
      <c r="Z100" s="700"/>
      <c r="AA100" s="700"/>
      <c r="AB100" s="700"/>
      <c r="AC100" s="700"/>
      <c r="AD100" s="700"/>
      <c r="AE100" s="700"/>
      <c r="AF100" s="701"/>
      <c r="AG100" s="281"/>
      <c r="AH100" s="115"/>
      <c r="AI100" s="115"/>
      <c r="AJ100" s="115"/>
      <c r="AK100" s="115"/>
      <c r="AL100" s="115"/>
      <c r="AM100" s="115"/>
      <c r="AN100" s="115"/>
      <c r="AO100" s="115"/>
      <c r="AP100" s="115"/>
      <c r="AQ100" s="115"/>
      <c r="AR100" s="115"/>
      <c r="AS100" s="115"/>
      <c r="AT100" s="115"/>
      <c r="AU100" s="115"/>
      <c r="AV100" s="115"/>
      <c r="AW100" s="115"/>
      <c r="AX100" s="282"/>
    </row>
    <row r="101" spans="1:50" ht="24.75" customHeight="1" x14ac:dyDescent="0.2">
      <c r="A101" s="269"/>
      <c r="B101" s="270"/>
      <c r="C101" s="260"/>
      <c r="D101" s="261"/>
      <c r="E101" s="262"/>
      <c r="F101" s="262"/>
      <c r="G101" s="262"/>
      <c r="H101" s="263"/>
      <c r="I101" s="263"/>
      <c r="J101" s="264"/>
      <c r="K101" s="264"/>
      <c r="L101" s="264"/>
      <c r="M101" s="265"/>
      <c r="N101" s="266"/>
      <c r="O101" s="699"/>
      <c r="P101" s="700"/>
      <c r="Q101" s="700"/>
      <c r="R101" s="700"/>
      <c r="S101" s="700"/>
      <c r="T101" s="700"/>
      <c r="U101" s="700"/>
      <c r="V101" s="700"/>
      <c r="W101" s="700"/>
      <c r="X101" s="700"/>
      <c r="Y101" s="700"/>
      <c r="Z101" s="700"/>
      <c r="AA101" s="700"/>
      <c r="AB101" s="700"/>
      <c r="AC101" s="700"/>
      <c r="AD101" s="700"/>
      <c r="AE101" s="700"/>
      <c r="AF101" s="701"/>
      <c r="AG101" s="281"/>
      <c r="AH101" s="115"/>
      <c r="AI101" s="115"/>
      <c r="AJ101" s="115"/>
      <c r="AK101" s="115"/>
      <c r="AL101" s="115"/>
      <c r="AM101" s="115"/>
      <c r="AN101" s="115"/>
      <c r="AO101" s="115"/>
      <c r="AP101" s="115"/>
      <c r="AQ101" s="115"/>
      <c r="AR101" s="115"/>
      <c r="AS101" s="115"/>
      <c r="AT101" s="115"/>
      <c r="AU101" s="115"/>
      <c r="AV101" s="115"/>
      <c r="AW101" s="115"/>
      <c r="AX101" s="282"/>
    </row>
    <row r="102" spans="1:50" ht="24.75" customHeight="1" x14ac:dyDescent="0.2">
      <c r="A102" s="271"/>
      <c r="B102" s="272"/>
      <c r="C102" s="285"/>
      <c r="D102" s="286"/>
      <c r="E102" s="262"/>
      <c r="F102" s="262"/>
      <c r="G102" s="262"/>
      <c r="H102" s="263"/>
      <c r="I102" s="263"/>
      <c r="J102" s="287"/>
      <c r="K102" s="287"/>
      <c r="L102" s="287"/>
      <c r="M102" s="690"/>
      <c r="N102" s="691"/>
      <c r="O102" s="702"/>
      <c r="P102" s="703"/>
      <c r="Q102" s="703"/>
      <c r="R102" s="703"/>
      <c r="S102" s="703"/>
      <c r="T102" s="703"/>
      <c r="U102" s="703"/>
      <c r="V102" s="703"/>
      <c r="W102" s="703"/>
      <c r="X102" s="703"/>
      <c r="Y102" s="703"/>
      <c r="Z102" s="703"/>
      <c r="AA102" s="703"/>
      <c r="AB102" s="703"/>
      <c r="AC102" s="703"/>
      <c r="AD102" s="703"/>
      <c r="AE102" s="703"/>
      <c r="AF102" s="704"/>
      <c r="AG102" s="283"/>
      <c r="AH102" s="117"/>
      <c r="AI102" s="117"/>
      <c r="AJ102" s="117"/>
      <c r="AK102" s="117"/>
      <c r="AL102" s="117"/>
      <c r="AM102" s="117"/>
      <c r="AN102" s="117"/>
      <c r="AO102" s="117"/>
      <c r="AP102" s="117"/>
      <c r="AQ102" s="117"/>
      <c r="AR102" s="117"/>
      <c r="AS102" s="117"/>
      <c r="AT102" s="117"/>
      <c r="AU102" s="117"/>
      <c r="AV102" s="117"/>
      <c r="AW102" s="117"/>
      <c r="AX102" s="284"/>
    </row>
    <row r="103" spans="1:50" ht="67.5" customHeight="1" x14ac:dyDescent="0.2">
      <c r="A103" s="233" t="s">
        <v>45</v>
      </c>
      <c r="B103" s="720"/>
      <c r="C103" s="193" t="s">
        <v>49</v>
      </c>
      <c r="D103" s="541"/>
      <c r="E103" s="541"/>
      <c r="F103" s="542"/>
      <c r="G103" s="723" t="s">
        <v>663</v>
      </c>
      <c r="H103" s="723"/>
      <c r="I103" s="723"/>
      <c r="J103" s="723"/>
      <c r="K103" s="723"/>
      <c r="L103" s="723"/>
      <c r="M103" s="723"/>
      <c r="N103" s="723"/>
      <c r="O103" s="723"/>
      <c r="P103" s="723"/>
      <c r="Q103" s="723"/>
      <c r="R103" s="723"/>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4"/>
    </row>
    <row r="104" spans="1:50" ht="67.5" customHeight="1" thickBot="1" x14ac:dyDescent="0.25">
      <c r="A104" s="721"/>
      <c r="B104" s="722"/>
      <c r="C104" s="725" t="s">
        <v>53</v>
      </c>
      <c r="D104" s="726"/>
      <c r="E104" s="726"/>
      <c r="F104" s="727"/>
      <c r="G104" s="728" t="s">
        <v>648</v>
      </c>
      <c r="H104" s="728"/>
      <c r="I104" s="728"/>
      <c r="J104" s="728"/>
      <c r="K104" s="728"/>
      <c r="L104" s="728"/>
      <c r="M104" s="728"/>
      <c r="N104" s="728"/>
      <c r="O104" s="728"/>
      <c r="P104" s="728"/>
      <c r="Q104" s="728"/>
      <c r="R104" s="728"/>
      <c r="S104" s="728"/>
      <c r="T104" s="728"/>
      <c r="U104" s="728"/>
      <c r="V104" s="728"/>
      <c r="W104" s="728"/>
      <c r="X104" s="728"/>
      <c r="Y104" s="728"/>
      <c r="Z104" s="728"/>
      <c r="AA104" s="728"/>
      <c r="AB104" s="728"/>
      <c r="AC104" s="728"/>
      <c r="AD104" s="728"/>
      <c r="AE104" s="728"/>
      <c r="AF104" s="728"/>
      <c r="AG104" s="728"/>
      <c r="AH104" s="728"/>
      <c r="AI104" s="728"/>
      <c r="AJ104" s="728"/>
      <c r="AK104" s="728"/>
      <c r="AL104" s="728"/>
      <c r="AM104" s="728"/>
      <c r="AN104" s="728"/>
      <c r="AO104" s="728"/>
      <c r="AP104" s="728"/>
      <c r="AQ104" s="728"/>
      <c r="AR104" s="728"/>
      <c r="AS104" s="728"/>
      <c r="AT104" s="728"/>
      <c r="AU104" s="728"/>
      <c r="AV104" s="728"/>
      <c r="AW104" s="728"/>
      <c r="AX104" s="729"/>
    </row>
    <row r="105" spans="1:50" ht="24" customHeight="1" x14ac:dyDescent="0.2">
      <c r="A105" s="710" t="s">
        <v>30</v>
      </c>
      <c r="B105" s="711"/>
      <c r="C105" s="711"/>
      <c r="D105" s="711"/>
      <c r="E105" s="711"/>
      <c r="F105" s="711"/>
      <c r="G105" s="711"/>
      <c r="H105" s="711"/>
      <c r="I105" s="711"/>
      <c r="J105" s="711"/>
      <c r="K105" s="711"/>
      <c r="L105" s="711"/>
      <c r="M105" s="711"/>
      <c r="N105" s="711"/>
      <c r="O105" s="711"/>
      <c r="P105" s="711"/>
      <c r="Q105" s="711"/>
      <c r="R105" s="711"/>
      <c r="S105" s="711"/>
      <c r="T105" s="711"/>
      <c r="U105" s="711"/>
      <c r="V105" s="711"/>
      <c r="W105" s="711"/>
      <c r="X105" s="711"/>
      <c r="Y105" s="711"/>
      <c r="Z105" s="711"/>
      <c r="AA105" s="711"/>
      <c r="AB105" s="711"/>
      <c r="AC105" s="711"/>
      <c r="AD105" s="711"/>
      <c r="AE105" s="711"/>
      <c r="AF105" s="711"/>
      <c r="AG105" s="711"/>
      <c r="AH105" s="711"/>
      <c r="AI105" s="711"/>
      <c r="AJ105" s="711"/>
      <c r="AK105" s="711"/>
      <c r="AL105" s="711"/>
      <c r="AM105" s="711"/>
      <c r="AN105" s="711"/>
      <c r="AO105" s="711"/>
      <c r="AP105" s="711"/>
      <c r="AQ105" s="711"/>
      <c r="AR105" s="711"/>
      <c r="AS105" s="711"/>
      <c r="AT105" s="711"/>
      <c r="AU105" s="711"/>
      <c r="AV105" s="711"/>
      <c r="AW105" s="711"/>
      <c r="AX105" s="712"/>
    </row>
    <row r="106" spans="1:50" ht="67.5" customHeight="1" thickBot="1" x14ac:dyDescent="0.25">
      <c r="A106" s="713" t="s">
        <v>686</v>
      </c>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5"/>
    </row>
    <row r="107" spans="1:50" ht="24.75" customHeight="1" x14ac:dyDescent="0.2">
      <c r="A107" s="716" t="s">
        <v>31</v>
      </c>
      <c r="B107" s="717"/>
      <c r="C107" s="717"/>
      <c r="D107" s="717"/>
      <c r="E107" s="717"/>
      <c r="F107" s="717"/>
      <c r="G107" s="717"/>
      <c r="H107" s="717"/>
      <c r="I107" s="717"/>
      <c r="J107" s="717"/>
      <c r="K107" s="717"/>
      <c r="L107" s="717"/>
      <c r="M107" s="717"/>
      <c r="N107" s="717"/>
      <c r="O107" s="717"/>
      <c r="P107" s="717"/>
      <c r="Q107" s="717"/>
      <c r="R107" s="717"/>
      <c r="S107" s="717"/>
      <c r="T107" s="717"/>
      <c r="U107" s="717"/>
      <c r="V107" s="717"/>
      <c r="W107" s="717"/>
      <c r="X107" s="717"/>
      <c r="Y107" s="717"/>
      <c r="Z107" s="717"/>
      <c r="AA107" s="717"/>
      <c r="AB107" s="717"/>
      <c r="AC107" s="717"/>
      <c r="AD107" s="717"/>
      <c r="AE107" s="717"/>
      <c r="AF107" s="717"/>
      <c r="AG107" s="717"/>
      <c r="AH107" s="717"/>
      <c r="AI107" s="717"/>
      <c r="AJ107" s="717"/>
      <c r="AK107" s="717"/>
      <c r="AL107" s="717"/>
      <c r="AM107" s="717"/>
      <c r="AN107" s="717"/>
      <c r="AO107" s="717"/>
      <c r="AP107" s="717"/>
      <c r="AQ107" s="717"/>
      <c r="AR107" s="717"/>
      <c r="AS107" s="717"/>
      <c r="AT107" s="717"/>
      <c r="AU107" s="717"/>
      <c r="AV107" s="717"/>
      <c r="AW107" s="717"/>
      <c r="AX107" s="718"/>
    </row>
    <row r="108" spans="1:50" ht="67.5" customHeight="1" thickBot="1" x14ac:dyDescent="0.25">
      <c r="A108" s="215" t="s">
        <v>129</v>
      </c>
      <c r="B108" s="216"/>
      <c r="C108" s="216"/>
      <c r="D108" s="216"/>
      <c r="E108" s="217"/>
      <c r="F108" s="719" t="s">
        <v>687</v>
      </c>
      <c r="G108" s="714"/>
      <c r="H108" s="714"/>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5"/>
    </row>
    <row r="109" spans="1:50" ht="24.75" customHeight="1" x14ac:dyDescent="0.2">
      <c r="A109" s="716" t="s">
        <v>43</v>
      </c>
      <c r="B109" s="717"/>
      <c r="C109" s="717"/>
      <c r="D109" s="717"/>
      <c r="E109" s="717"/>
      <c r="F109" s="717"/>
      <c r="G109" s="717"/>
      <c r="H109" s="717"/>
      <c r="I109" s="717"/>
      <c r="J109" s="717"/>
      <c r="K109" s="717"/>
      <c r="L109" s="717"/>
      <c r="M109" s="717"/>
      <c r="N109" s="717"/>
      <c r="O109" s="717"/>
      <c r="P109" s="717"/>
      <c r="Q109" s="717"/>
      <c r="R109" s="717"/>
      <c r="S109" s="717"/>
      <c r="T109" s="717"/>
      <c r="U109" s="717"/>
      <c r="V109" s="717"/>
      <c r="W109" s="717"/>
      <c r="X109" s="717"/>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8"/>
    </row>
    <row r="110" spans="1:50" ht="66" customHeight="1" thickBot="1" x14ac:dyDescent="0.25">
      <c r="A110" s="215" t="s">
        <v>129</v>
      </c>
      <c r="B110" s="216"/>
      <c r="C110" s="216"/>
      <c r="D110" s="216"/>
      <c r="E110" s="217"/>
      <c r="F110" s="218" t="s">
        <v>688</v>
      </c>
      <c r="G110" s="219"/>
      <c r="H110" s="219"/>
      <c r="I110" s="219"/>
      <c r="J110" s="219"/>
      <c r="K110" s="219"/>
      <c r="L110" s="219"/>
      <c r="M110" s="219"/>
      <c r="N110" s="219"/>
      <c r="O110" s="219"/>
      <c r="P110" s="219"/>
      <c r="Q110" s="219"/>
      <c r="R110" s="219"/>
      <c r="S110" s="219"/>
      <c r="T110" s="219"/>
      <c r="U110" s="219"/>
      <c r="V110" s="219"/>
      <c r="W110" s="219"/>
      <c r="X110" s="219"/>
      <c r="Y110" s="219"/>
      <c r="Z110" s="219"/>
      <c r="AA110" s="219"/>
      <c r="AB110" s="219"/>
      <c r="AC110" s="219"/>
      <c r="AD110" s="219"/>
      <c r="AE110" s="219"/>
      <c r="AF110" s="219"/>
      <c r="AG110" s="219"/>
      <c r="AH110" s="219"/>
      <c r="AI110" s="219"/>
      <c r="AJ110" s="219"/>
      <c r="AK110" s="219"/>
      <c r="AL110" s="219"/>
      <c r="AM110" s="219"/>
      <c r="AN110" s="219"/>
      <c r="AO110" s="219"/>
      <c r="AP110" s="219"/>
      <c r="AQ110" s="219"/>
      <c r="AR110" s="219"/>
      <c r="AS110" s="219"/>
      <c r="AT110" s="219"/>
      <c r="AU110" s="219"/>
      <c r="AV110" s="219"/>
      <c r="AW110" s="219"/>
      <c r="AX110" s="220"/>
    </row>
    <row r="111" spans="1:50" ht="24.75" customHeight="1" x14ac:dyDescent="0.2">
      <c r="A111" s="221" t="s">
        <v>32</v>
      </c>
      <c r="B111" s="222"/>
      <c r="C111" s="222"/>
      <c r="D111" s="222"/>
      <c r="E111" s="222"/>
      <c r="F111" s="222"/>
      <c r="G111" s="222"/>
      <c r="H111" s="222"/>
      <c r="I111" s="222"/>
      <c r="J111" s="222"/>
      <c r="K111" s="222"/>
      <c r="L111" s="222"/>
      <c r="M111" s="222"/>
      <c r="N111" s="222"/>
      <c r="O111" s="222"/>
      <c r="P111" s="222"/>
      <c r="Q111" s="222"/>
      <c r="R111" s="222"/>
      <c r="S111" s="222"/>
      <c r="T111" s="222"/>
      <c r="U111" s="222"/>
      <c r="V111" s="222"/>
      <c r="W111" s="222"/>
      <c r="X111" s="222"/>
      <c r="Y111" s="222"/>
      <c r="Z111" s="222"/>
      <c r="AA111" s="222"/>
      <c r="AB111" s="222"/>
      <c r="AC111" s="222"/>
      <c r="AD111" s="222"/>
      <c r="AE111" s="222"/>
      <c r="AF111" s="222"/>
      <c r="AG111" s="222"/>
      <c r="AH111" s="222"/>
      <c r="AI111" s="222"/>
      <c r="AJ111" s="222"/>
      <c r="AK111" s="222"/>
      <c r="AL111" s="222"/>
      <c r="AM111" s="222"/>
      <c r="AN111" s="222"/>
      <c r="AO111" s="222"/>
      <c r="AP111" s="222"/>
      <c r="AQ111" s="222"/>
      <c r="AR111" s="222"/>
      <c r="AS111" s="222"/>
      <c r="AT111" s="222"/>
      <c r="AU111" s="222"/>
      <c r="AV111" s="222"/>
      <c r="AW111" s="222"/>
      <c r="AX111" s="223"/>
    </row>
    <row r="112" spans="1:50" ht="67.5" customHeight="1" thickBot="1" x14ac:dyDescent="0.25">
      <c r="A112" s="224"/>
      <c r="B112" s="225"/>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6"/>
    </row>
    <row r="113" spans="1:51" ht="24.75" customHeight="1" x14ac:dyDescent="0.2">
      <c r="A113" s="227" t="s">
        <v>217</v>
      </c>
      <c r="B113" s="228"/>
      <c r="C113" s="228"/>
      <c r="D113" s="228"/>
      <c r="E113" s="228"/>
      <c r="F113" s="228"/>
      <c r="G113" s="228"/>
      <c r="H113" s="228"/>
      <c r="I113" s="228"/>
      <c r="J113" s="228"/>
      <c r="K113" s="228"/>
      <c r="L113" s="228"/>
      <c r="M113" s="228"/>
      <c r="N113" s="228"/>
      <c r="O113" s="228"/>
      <c r="P113" s="228"/>
      <c r="Q113" s="228"/>
      <c r="R113" s="228"/>
      <c r="S113" s="228"/>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8"/>
      <c r="AT113" s="228"/>
      <c r="AU113" s="228"/>
      <c r="AV113" s="228"/>
      <c r="AW113" s="228"/>
      <c r="AX113" s="229"/>
    </row>
    <row r="114" spans="1:51" ht="24.75" customHeight="1" x14ac:dyDescent="0.2">
      <c r="A114" s="230" t="s">
        <v>251</v>
      </c>
      <c r="B114" s="231"/>
      <c r="C114" s="231"/>
      <c r="D114" s="232"/>
      <c r="E114" s="211" t="s">
        <v>583</v>
      </c>
      <c r="F114" s="212"/>
      <c r="G114" s="212"/>
      <c r="H114" s="212"/>
      <c r="I114" s="212"/>
      <c r="J114" s="212"/>
      <c r="K114" s="212"/>
      <c r="L114" s="212"/>
      <c r="M114" s="212"/>
      <c r="N114" s="212"/>
      <c r="O114" s="212"/>
      <c r="P114" s="213"/>
      <c r="Q114" s="211"/>
      <c r="R114" s="212"/>
      <c r="S114" s="212"/>
      <c r="T114" s="212"/>
      <c r="U114" s="212"/>
      <c r="V114" s="212"/>
      <c r="W114" s="212"/>
      <c r="X114" s="212"/>
      <c r="Y114" s="212"/>
      <c r="Z114" s="212"/>
      <c r="AA114" s="212"/>
      <c r="AB114" s="213"/>
      <c r="AC114" s="211"/>
      <c r="AD114" s="212"/>
      <c r="AE114" s="212"/>
      <c r="AF114" s="212"/>
      <c r="AG114" s="212"/>
      <c r="AH114" s="212"/>
      <c r="AI114" s="212"/>
      <c r="AJ114" s="212"/>
      <c r="AK114" s="212"/>
      <c r="AL114" s="212"/>
      <c r="AM114" s="212"/>
      <c r="AN114" s="213"/>
      <c r="AO114" s="211"/>
      <c r="AP114" s="212"/>
      <c r="AQ114" s="212"/>
      <c r="AR114" s="212"/>
      <c r="AS114" s="212"/>
      <c r="AT114" s="212"/>
      <c r="AU114" s="212"/>
      <c r="AV114" s="212"/>
      <c r="AW114" s="212"/>
      <c r="AX114" s="214"/>
      <c r="AY114" s="66"/>
    </row>
    <row r="115" spans="1:51" ht="24.75" customHeight="1" x14ac:dyDescent="0.2">
      <c r="A115" s="145" t="s">
        <v>250</v>
      </c>
      <c r="B115" s="145"/>
      <c r="C115" s="145"/>
      <c r="D115" s="145"/>
      <c r="E115" s="211" t="s">
        <v>583</v>
      </c>
      <c r="F115" s="212"/>
      <c r="G115" s="212"/>
      <c r="H115" s="212"/>
      <c r="I115" s="212"/>
      <c r="J115" s="212"/>
      <c r="K115" s="212"/>
      <c r="L115" s="212"/>
      <c r="M115" s="212"/>
      <c r="N115" s="212"/>
      <c r="O115" s="212"/>
      <c r="P115" s="213"/>
      <c r="Q115" s="211"/>
      <c r="R115" s="212"/>
      <c r="S115" s="212"/>
      <c r="T115" s="212"/>
      <c r="U115" s="212"/>
      <c r="V115" s="212"/>
      <c r="W115" s="212"/>
      <c r="X115" s="212"/>
      <c r="Y115" s="212"/>
      <c r="Z115" s="212"/>
      <c r="AA115" s="212"/>
      <c r="AB115" s="213"/>
      <c r="AC115" s="211"/>
      <c r="AD115" s="212"/>
      <c r="AE115" s="212"/>
      <c r="AF115" s="212"/>
      <c r="AG115" s="212"/>
      <c r="AH115" s="212"/>
      <c r="AI115" s="212"/>
      <c r="AJ115" s="212"/>
      <c r="AK115" s="212"/>
      <c r="AL115" s="212"/>
      <c r="AM115" s="212"/>
      <c r="AN115" s="213"/>
      <c r="AO115" s="211"/>
      <c r="AP115" s="212"/>
      <c r="AQ115" s="212"/>
      <c r="AR115" s="212"/>
      <c r="AS115" s="212"/>
      <c r="AT115" s="212"/>
      <c r="AU115" s="212"/>
      <c r="AV115" s="212"/>
      <c r="AW115" s="212"/>
      <c r="AX115" s="214"/>
    </row>
    <row r="116" spans="1:51" ht="24.75" customHeight="1" x14ac:dyDescent="0.2">
      <c r="A116" s="145" t="s">
        <v>249</v>
      </c>
      <c r="B116" s="145"/>
      <c r="C116" s="145"/>
      <c r="D116" s="145"/>
      <c r="E116" s="211" t="s">
        <v>583</v>
      </c>
      <c r="F116" s="212"/>
      <c r="G116" s="212"/>
      <c r="H116" s="212"/>
      <c r="I116" s="212"/>
      <c r="J116" s="212"/>
      <c r="K116" s="212"/>
      <c r="L116" s="212"/>
      <c r="M116" s="212"/>
      <c r="N116" s="212"/>
      <c r="O116" s="212"/>
      <c r="P116" s="213"/>
      <c r="Q116" s="211"/>
      <c r="R116" s="212"/>
      <c r="S116" s="212"/>
      <c r="T116" s="212"/>
      <c r="U116" s="212"/>
      <c r="V116" s="212"/>
      <c r="W116" s="212"/>
      <c r="X116" s="212"/>
      <c r="Y116" s="212"/>
      <c r="Z116" s="212"/>
      <c r="AA116" s="212"/>
      <c r="AB116" s="213"/>
      <c r="AC116" s="211"/>
      <c r="AD116" s="212"/>
      <c r="AE116" s="212"/>
      <c r="AF116" s="212"/>
      <c r="AG116" s="212"/>
      <c r="AH116" s="212"/>
      <c r="AI116" s="212"/>
      <c r="AJ116" s="212"/>
      <c r="AK116" s="212"/>
      <c r="AL116" s="212"/>
      <c r="AM116" s="212"/>
      <c r="AN116" s="213"/>
      <c r="AO116" s="211"/>
      <c r="AP116" s="212"/>
      <c r="AQ116" s="212"/>
      <c r="AR116" s="212"/>
      <c r="AS116" s="212"/>
      <c r="AT116" s="212"/>
      <c r="AU116" s="212"/>
      <c r="AV116" s="212"/>
      <c r="AW116" s="212"/>
      <c r="AX116" s="214"/>
    </row>
    <row r="117" spans="1:51" ht="24.75" customHeight="1" x14ac:dyDescent="0.2">
      <c r="A117" s="145" t="s">
        <v>248</v>
      </c>
      <c r="B117" s="145"/>
      <c r="C117" s="145"/>
      <c r="D117" s="145"/>
      <c r="E117" s="211" t="s">
        <v>583</v>
      </c>
      <c r="F117" s="212"/>
      <c r="G117" s="212"/>
      <c r="H117" s="212"/>
      <c r="I117" s="212"/>
      <c r="J117" s="212"/>
      <c r="K117" s="212"/>
      <c r="L117" s="212"/>
      <c r="M117" s="212"/>
      <c r="N117" s="212"/>
      <c r="O117" s="212"/>
      <c r="P117" s="213"/>
      <c r="Q117" s="211"/>
      <c r="R117" s="212"/>
      <c r="S117" s="212"/>
      <c r="T117" s="212"/>
      <c r="U117" s="212"/>
      <c r="V117" s="212"/>
      <c r="W117" s="212"/>
      <c r="X117" s="212"/>
      <c r="Y117" s="212"/>
      <c r="Z117" s="212"/>
      <c r="AA117" s="212"/>
      <c r="AB117" s="213"/>
      <c r="AC117" s="211"/>
      <c r="AD117" s="212"/>
      <c r="AE117" s="212"/>
      <c r="AF117" s="212"/>
      <c r="AG117" s="212"/>
      <c r="AH117" s="212"/>
      <c r="AI117" s="212"/>
      <c r="AJ117" s="212"/>
      <c r="AK117" s="212"/>
      <c r="AL117" s="212"/>
      <c r="AM117" s="212"/>
      <c r="AN117" s="213"/>
      <c r="AO117" s="211"/>
      <c r="AP117" s="212"/>
      <c r="AQ117" s="212"/>
      <c r="AR117" s="212"/>
      <c r="AS117" s="212"/>
      <c r="AT117" s="212"/>
      <c r="AU117" s="212"/>
      <c r="AV117" s="212"/>
      <c r="AW117" s="212"/>
      <c r="AX117" s="214"/>
    </row>
    <row r="118" spans="1:51" ht="24.75" customHeight="1" x14ac:dyDescent="0.2">
      <c r="A118" s="145" t="s">
        <v>247</v>
      </c>
      <c r="B118" s="145"/>
      <c r="C118" s="145"/>
      <c r="D118" s="145"/>
      <c r="E118" s="211" t="s">
        <v>583</v>
      </c>
      <c r="F118" s="212"/>
      <c r="G118" s="212"/>
      <c r="H118" s="212"/>
      <c r="I118" s="212"/>
      <c r="J118" s="212"/>
      <c r="K118" s="212"/>
      <c r="L118" s="212"/>
      <c r="M118" s="212"/>
      <c r="N118" s="212"/>
      <c r="O118" s="212"/>
      <c r="P118" s="213"/>
      <c r="Q118" s="211"/>
      <c r="R118" s="212"/>
      <c r="S118" s="212"/>
      <c r="T118" s="212"/>
      <c r="U118" s="212"/>
      <c r="V118" s="212"/>
      <c r="W118" s="212"/>
      <c r="X118" s="212"/>
      <c r="Y118" s="212"/>
      <c r="Z118" s="212"/>
      <c r="AA118" s="212"/>
      <c r="AB118" s="213"/>
      <c r="AC118" s="211"/>
      <c r="AD118" s="212"/>
      <c r="AE118" s="212"/>
      <c r="AF118" s="212"/>
      <c r="AG118" s="212"/>
      <c r="AH118" s="212"/>
      <c r="AI118" s="212"/>
      <c r="AJ118" s="212"/>
      <c r="AK118" s="212"/>
      <c r="AL118" s="212"/>
      <c r="AM118" s="212"/>
      <c r="AN118" s="213"/>
      <c r="AO118" s="211"/>
      <c r="AP118" s="212"/>
      <c r="AQ118" s="212"/>
      <c r="AR118" s="212"/>
      <c r="AS118" s="212"/>
      <c r="AT118" s="212"/>
      <c r="AU118" s="212"/>
      <c r="AV118" s="212"/>
      <c r="AW118" s="212"/>
      <c r="AX118" s="214"/>
    </row>
    <row r="119" spans="1:51" ht="24.75" customHeight="1" x14ac:dyDescent="0.2">
      <c r="A119" s="145" t="s">
        <v>246</v>
      </c>
      <c r="B119" s="145"/>
      <c r="C119" s="145"/>
      <c r="D119" s="145"/>
      <c r="E119" s="211" t="s">
        <v>584</v>
      </c>
      <c r="F119" s="212"/>
      <c r="G119" s="212"/>
      <c r="H119" s="212"/>
      <c r="I119" s="212"/>
      <c r="J119" s="212"/>
      <c r="K119" s="212"/>
      <c r="L119" s="212"/>
      <c r="M119" s="212"/>
      <c r="N119" s="212"/>
      <c r="O119" s="212"/>
      <c r="P119" s="213"/>
      <c r="Q119" s="211"/>
      <c r="R119" s="212"/>
      <c r="S119" s="212"/>
      <c r="T119" s="212"/>
      <c r="U119" s="212"/>
      <c r="V119" s="212"/>
      <c r="W119" s="212"/>
      <c r="X119" s="212"/>
      <c r="Y119" s="212"/>
      <c r="Z119" s="212"/>
      <c r="AA119" s="212"/>
      <c r="AB119" s="213"/>
      <c r="AC119" s="211"/>
      <c r="AD119" s="212"/>
      <c r="AE119" s="212"/>
      <c r="AF119" s="212"/>
      <c r="AG119" s="212"/>
      <c r="AH119" s="212"/>
      <c r="AI119" s="212"/>
      <c r="AJ119" s="212"/>
      <c r="AK119" s="212"/>
      <c r="AL119" s="212"/>
      <c r="AM119" s="212"/>
      <c r="AN119" s="213"/>
      <c r="AO119" s="211"/>
      <c r="AP119" s="212"/>
      <c r="AQ119" s="212"/>
      <c r="AR119" s="212"/>
      <c r="AS119" s="212"/>
      <c r="AT119" s="212"/>
      <c r="AU119" s="212"/>
      <c r="AV119" s="212"/>
      <c r="AW119" s="212"/>
      <c r="AX119" s="214"/>
    </row>
    <row r="120" spans="1:51" ht="24.75" customHeight="1" x14ac:dyDescent="0.2">
      <c r="A120" s="145" t="s">
        <v>245</v>
      </c>
      <c r="B120" s="145"/>
      <c r="C120" s="145"/>
      <c r="D120" s="145"/>
      <c r="E120" s="211" t="s">
        <v>616</v>
      </c>
      <c r="F120" s="212"/>
      <c r="G120" s="212"/>
      <c r="H120" s="212"/>
      <c r="I120" s="212"/>
      <c r="J120" s="212"/>
      <c r="K120" s="212"/>
      <c r="L120" s="212"/>
      <c r="M120" s="212"/>
      <c r="N120" s="212"/>
      <c r="O120" s="212"/>
      <c r="P120" s="213"/>
      <c r="Q120" s="211"/>
      <c r="R120" s="212"/>
      <c r="S120" s="212"/>
      <c r="T120" s="212"/>
      <c r="U120" s="212"/>
      <c r="V120" s="212"/>
      <c r="W120" s="212"/>
      <c r="X120" s="212"/>
      <c r="Y120" s="212"/>
      <c r="Z120" s="212"/>
      <c r="AA120" s="212"/>
      <c r="AB120" s="213"/>
      <c r="AC120" s="211"/>
      <c r="AD120" s="212"/>
      <c r="AE120" s="212"/>
      <c r="AF120" s="212"/>
      <c r="AG120" s="212"/>
      <c r="AH120" s="212"/>
      <c r="AI120" s="212"/>
      <c r="AJ120" s="212"/>
      <c r="AK120" s="212"/>
      <c r="AL120" s="212"/>
      <c r="AM120" s="212"/>
      <c r="AN120" s="213"/>
      <c r="AO120" s="211"/>
      <c r="AP120" s="212"/>
      <c r="AQ120" s="212"/>
      <c r="AR120" s="212"/>
      <c r="AS120" s="212"/>
      <c r="AT120" s="212"/>
      <c r="AU120" s="212"/>
      <c r="AV120" s="212"/>
      <c r="AW120" s="212"/>
      <c r="AX120" s="214"/>
    </row>
    <row r="121" spans="1:51" ht="24.75" customHeight="1" x14ac:dyDescent="0.2">
      <c r="A121" s="145" t="s">
        <v>244</v>
      </c>
      <c r="B121" s="145"/>
      <c r="C121" s="145"/>
      <c r="D121" s="145"/>
      <c r="E121" s="211" t="s">
        <v>617</v>
      </c>
      <c r="F121" s="212"/>
      <c r="G121" s="212"/>
      <c r="H121" s="212"/>
      <c r="I121" s="212"/>
      <c r="J121" s="212"/>
      <c r="K121" s="212"/>
      <c r="L121" s="212"/>
      <c r="M121" s="212"/>
      <c r="N121" s="212"/>
      <c r="O121" s="212"/>
      <c r="P121" s="213"/>
      <c r="Q121" s="211"/>
      <c r="R121" s="212"/>
      <c r="S121" s="212"/>
      <c r="T121" s="212"/>
      <c r="U121" s="212"/>
      <c r="V121" s="212"/>
      <c r="W121" s="212"/>
      <c r="X121" s="212"/>
      <c r="Y121" s="212"/>
      <c r="Z121" s="212"/>
      <c r="AA121" s="212"/>
      <c r="AB121" s="213"/>
      <c r="AC121" s="211"/>
      <c r="AD121" s="212"/>
      <c r="AE121" s="212"/>
      <c r="AF121" s="212"/>
      <c r="AG121" s="212"/>
      <c r="AH121" s="212"/>
      <c r="AI121" s="212"/>
      <c r="AJ121" s="212"/>
      <c r="AK121" s="212"/>
      <c r="AL121" s="212"/>
      <c r="AM121" s="212"/>
      <c r="AN121" s="213"/>
      <c r="AO121" s="211"/>
      <c r="AP121" s="212"/>
      <c r="AQ121" s="212"/>
      <c r="AR121" s="212"/>
      <c r="AS121" s="212"/>
      <c r="AT121" s="212"/>
      <c r="AU121" s="212"/>
      <c r="AV121" s="212"/>
      <c r="AW121" s="212"/>
      <c r="AX121" s="214"/>
    </row>
    <row r="122" spans="1:51" ht="24.75" customHeight="1" x14ac:dyDescent="0.2">
      <c r="A122" s="145" t="s">
        <v>390</v>
      </c>
      <c r="B122" s="145"/>
      <c r="C122" s="145"/>
      <c r="D122" s="145"/>
      <c r="E122" s="78" t="s">
        <v>576</v>
      </c>
      <c r="F122" s="77"/>
      <c r="G122" s="77"/>
      <c r="H122" s="69" t="str">
        <f>IF(E122="","","-")</f>
        <v>-</v>
      </c>
      <c r="I122" s="77"/>
      <c r="J122" s="77"/>
      <c r="K122" s="69" t="str">
        <f>IF(I122="","","-")</f>
        <v/>
      </c>
      <c r="L122" s="79">
        <v>60</v>
      </c>
      <c r="M122" s="79"/>
      <c r="N122" s="69" t="str">
        <f>IF(O122="","","-")</f>
        <v/>
      </c>
      <c r="O122" s="80"/>
      <c r="P122" s="81"/>
      <c r="Q122" s="78"/>
      <c r="R122" s="77"/>
      <c r="S122" s="77"/>
      <c r="T122" s="69" t="str">
        <f>IF(Q122="","","-")</f>
        <v/>
      </c>
      <c r="U122" s="77"/>
      <c r="V122" s="77"/>
      <c r="W122" s="69" t="str">
        <f>IF(U122="","","-")</f>
        <v/>
      </c>
      <c r="X122" s="79"/>
      <c r="Y122" s="79"/>
      <c r="Z122" s="69" t="str">
        <f>IF(AA122="","","-")</f>
        <v/>
      </c>
      <c r="AA122" s="80"/>
      <c r="AB122" s="81"/>
      <c r="AC122" s="78"/>
      <c r="AD122" s="77"/>
      <c r="AE122" s="77"/>
      <c r="AF122" s="69" t="str">
        <f>IF(AC122="","","-")</f>
        <v/>
      </c>
      <c r="AG122" s="77"/>
      <c r="AH122" s="77"/>
      <c r="AI122" s="69" t="str">
        <f>IF(AG122="","","-")</f>
        <v/>
      </c>
      <c r="AJ122" s="79"/>
      <c r="AK122" s="79"/>
      <c r="AL122" s="69" t="str">
        <f>IF(AM122="","","-")</f>
        <v/>
      </c>
      <c r="AM122" s="80"/>
      <c r="AN122" s="81"/>
      <c r="AO122" s="78"/>
      <c r="AP122" s="77"/>
      <c r="AQ122" s="69" t="str">
        <f>IF(AO122="","","-")</f>
        <v/>
      </c>
      <c r="AR122" s="77"/>
      <c r="AS122" s="77"/>
      <c r="AT122" s="69" t="str">
        <f>IF(AR122="","","-")</f>
        <v/>
      </c>
      <c r="AU122" s="79"/>
      <c r="AV122" s="79"/>
      <c r="AW122" s="69" t="str">
        <f>IF(AX122="","","-")</f>
        <v/>
      </c>
      <c r="AX122" s="72"/>
    </row>
    <row r="123" spans="1:51" ht="24.75" customHeight="1" x14ac:dyDescent="0.2">
      <c r="A123" s="145" t="s">
        <v>564</v>
      </c>
      <c r="B123" s="145"/>
      <c r="C123" s="145"/>
      <c r="D123" s="145"/>
      <c r="E123" s="78" t="s">
        <v>576</v>
      </c>
      <c r="F123" s="77"/>
      <c r="G123" s="77"/>
      <c r="H123" s="69"/>
      <c r="I123" s="77"/>
      <c r="J123" s="77"/>
      <c r="K123" s="69"/>
      <c r="L123" s="79">
        <v>59</v>
      </c>
      <c r="M123" s="79"/>
      <c r="N123" s="69" t="str">
        <f>IF(O123="","","-")</f>
        <v/>
      </c>
      <c r="O123" s="80"/>
      <c r="P123" s="81"/>
      <c r="Q123" s="78"/>
      <c r="R123" s="77"/>
      <c r="S123" s="77"/>
      <c r="T123" s="69" t="str">
        <f>IF(Q123="","","-")</f>
        <v/>
      </c>
      <c r="U123" s="77"/>
      <c r="V123" s="77"/>
      <c r="W123" s="69" t="str">
        <f>IF(U123="","","-")</f>
        <v/>
      </c>
      <c r="X123" s="79"/>
      <c r="Y123" s="79"/>
      <c r="Z123" s="69" t="str">
        <f>IF(AA123="","","-")</f>
        <v/>
      </c>
      <c r="AA123" s="80"/>
      <c r="AB123" s="81"/>
      <c r="AC123" s="78"/>
      <c r="AD123" s="77"/>
      <c r="AE123" s="77"/>
      <c r="AF123" s="69" t="str">
        <f>IF(AC123="","","-")</f>
        <v/>
      </c>
      <c r="AG123" s="77"/>
      <c r="AH123" s="77"/>
      <c r="AI123" s="69" t="str">
        <f>IF(AG123="","","-")</f>
        <v/>
      </c>
      <c r="AJ123" s="79"/>
      <c r="AK123" s="79"/>
      <c r="AL123" s="69" t="str">
        <f>IF(AM123="","","-")</f>
        <v/>
      </c>
      <c r="AM123" s="80"/>
      <c r="AN123" s="81"/>
      <c r="AO123" s="78"/>
      <c r="AP123" s="77"/>
      <c r="AQ123" s="69" t="str">
        <f>IF(AO123="","","-")</f>
        <v/>
      </c>
      <c r="AR123" s="77"/>
      <c r="AS123" s="77"/>
      <c r="AT123" s="69" t="str">
        <f>IF(AR123="","","-")</f>
        <v/>
      </c>
      <c r="AU123" s="79"/>
      <c r="AV123" s="79"/>
      <c r="AW123" s="69" t="str">
        <f>IF(AX123="","","-")</f>
        <v/>
      </c>
      <c r="AX123" s="72"/>
    </row>
    <row r="124" spans="1:51" ht="24.75" customHeight="1" x14ac:dyDescent="0.2">
      <c r="A124" s="145" t="s">
        <v>358</v>
      </c>
      <c r="B124" s="145"/>
      <c r="C124" s="145"/>
      <c r="D124" s="145"/>
      <c r="E124" s="75">
        <v>2021</v>
      </c>
      <c r="F124" s="76"/>
      <c r="G124" s="77" t="s">
        <v>587</v>
      </c>
      <c r="H124" s="77"/>
      <c r="I124" s="77"/>
      <c r="J124" s="76">
        <v>20</v>
      </c>
      <c r="K124" s="76"/>
      <c r="L124" s="79">
        <v>71</v>
      </c>
      <c r="M124" s="79"/>
      <c r="N124" s="79"/>
      <c r="O124" s="76"/>
      <c r="P124" s="76"/>
      <c r="Q124" s="75"/>
      <c r="R124" s="76"/>
      <c r="S124" s="77"/>
      <c r="T124" s="77"/>
      <c r="U124" s="77"/>
      <c r="V124" s="76"/>
      <c r="W124" s="76"/>
      <c r="X124" s="79"/>
      <c r="Y124" s="79"/>
      <c r="Z124" s="79"/>
      <c r="AA124" s="76"/>
      <c r="AB124" s="201"/>
      <c r="AC124" s="75"/>
      <c r="AD124" s="76"/>
      <c r="AE124" s="77"/>
      <c r="AF124" s="77"/>
      <c r="AG124" s="77"/>
      <c r="AH124" s="76"/>
      <c r="AI124" s="76"/>
      <c r="AJ124" s="79"/>
      <c r="AK124" s="79"/>
      <c r="AL124" s="79"/>
      <c r="AM124" s="76"/>
      <c r="AN124" s="201"/>
      <c r="AO124" s="75"/>
      <c r="AP124" s="76"/>
      <c r="AQ124" s="77"/>
      <c r="AR124" s="77"/>
      <c r="AS124" s="77"/>
      <c r="AT124" s="76"/>
      <c r="AU124" s="76"/>
      <c r="AV124" s="79"/>
      <c r="AW124" s="79"/>
      <c r="AX124" s="72"/>
    </row>
    <row r="125" spans="1:51" ht="28.35" customHeight="1" x14ac:dyDescent="0.2">
      <c r="A125" s="582" t="s">
        <v>238</v>
      </c>
      <c r="B125" s="583"/>
      <c r="C125" s="583"/>
      <c r="D125" s="583"/>
      <c r="E125" s="583"/>
      <c r="F125" s="584"/>
      <c r="G125" s="730" t="s">
        <v>566</v>
      </c>
      <c r="H125" s="731"/>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31"/>
      <c r="AF125" s="731"/>
      <c r="AG125" s="731"/>
      <c r="AH125" s="731"/>
      <c r="AI125" s="731"/>
      <c r="AJ125" s="731"/>
      <c r="AK125" s="731"/>
      <c r="AL125" s="731"/>
      <c r="AM125" s="731"/>
      <c r="AN125" s="731"/>
      <c r="AO125" s="731"/>
      <c r="AP125" s="731"/>
      <c r="AQ125" s="731"/>
      <c r="AR125" s="731"/>
      <c r="AS125" s="731"/>
      <c r="AT125" s="731"/>
      <c r="AU125" s="731"/>
      <c r="AV125" s="731"/>
      <c r="AW125" s="731"/>
      <c r="AX125" s="732"/>
    </row>
    <row r="126" spans="1:51" ht="28.35" customHeight="1" x14ac:dyDescent="0.2">
      <c r="A126" s="202"/>
      <c r="B126" s="203"/>
      <c r="C126" s="203"/>
      <c r="D126" s="203"/>
      <c r="E126" s="203"/>
      <c r="F126" s="204"/>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6"/>
    </row>
    <row r="127" spans="1:51" ht="28.35" customHeight="1" x14ac:dyDescent="0.2">
      <c r="A127" s="202"/>
      <c r="B127" s="203"/>
      <c r="C127" s="203"/>
      <c r="D127" s="203"/>
      <c r="E127" s="203"/>
      <c r="F127" s="204"/>
      <c r="G127" s="34"/>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6"/>
    </row>
    <row r="128" spans="1:51" ht="28.35" customHeight="1" x14ac:dyDescent="0.2">
      <c r="A128" s="202"/>
      <c r="B128" s="203"/>
      <c r="C128" s="203"/>
      <c r="D128" s="203"/>
      <c r="E128" s="203"/>
      <c r="F128" s="204"/>
      <c r="G128" s="34"/>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6"/>
    </row>
    <row r="129" spans="1:50" ht="27.75" customHeight="1" x14ac:dyDescent="0.2">
      <c r="A129" s="202"/>
      <c r="B129" s="203"/>
      <c r="C129" s="203"/>
      <c r="D129" s="203"/>
      <c r="E129" s="203"/>
      <c r="F129" s="204"/>
      <c r="G129" s="34"/>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6"/>
    </row>
    <row r="130" spans="1:50" ht="28.35" customHeight="1" x14ac:dyDescent="0.2">
      <c r="A130" s="202"/>
      <c r="B130" s="203"/>
      <c r="C130" s="203"/>
      <c r="D130" s="203"/>
      <c r="E130" s="203"/>
      <c r="F130" s="204"/>
      <c r="G130" s="34"/>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6"/>
    </row>
    <row r="131" spans="1:50" ht="28.35" customHeight="1" x14ac:dyDescent="0.2">
      <c r="A131" s="202"/>
      <c r="B131" s="203"/>
      <c r="C131" s="203"/>
      <c r="D131" s="203"/>
      <c r="E131" s="203"/>
      <c r="F131" s="204"/>
      <c r="G131" s="34"/>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6"/>
    </row>
    <row r="132" spans="1:50" ht="27.75" customHeight="1" x14ac:dyDescent="0.2">
      <c r="A132" s="202"/>
      <c r="B132" s="203"/>
      <c r="C132" s="203"/>
      <c r="D132" s="203"/>
      <c r="E132" s="203"/>
      <c r="F132" s="204"/>
      <c r="G132" s="34"/>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6"/>
    </row>
    <row r="133" spans="1:50" ht="28.35" customHeight="1" x14ac:dyDescent="0.2">
      <c r="A133" s="202"/>
      <c r="B133" s="203"/>
      <c r="C133" s="203"/>
      <c r="D133" s="203"/>
      <c r="E133" s="203"/>
      <c r="F133" s="204"/>
      <c r="G133" s="34"/>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6"/>
    </row>
    <row r="134" spans="1:50" ht="28.35" customHeight="1" x14ac:dyDescent="0.2">
      <c r="A134" s="202"/>
      <c r="B134" s="203"/>
      <c r="C134" s="203"/>
      <c r="D134" s="203"/>
      <c r="E134" s="203"/>
      <c r="F134" s="204"/>
      <c r="G134" s="34"/>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6"/>
    </row>
    <row r="135" spans="1:50" ht="28.35" customHeight="1" x14ac:dyDescent="0.2">
      <c r="A135" s="202"/>
      <c r="B135" s="203"/>
      <c r="C135" s="203"/>
      <c r="D135" s="203"/>
      <c r="E135" s="203"/>
      <c r="F135" s="204"/>
      <c r="G135" s="34"/>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6"/>
    </row>
    <row r="136" spans="1:50" ht="28.35" customHeight="1" x14ac:dyDescent="0.2">
      <c r="A136" s="202"/>
      <c r="B136" s="203"/>
      <c r="C136" s="203"/>
      <c r="D136" s="203"/>
      <c r="E136" s="203"/>
      <c r="F136" s="204"/>
      <c r="G136" s="34"/>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6"/>
    </row>
    <row r="137" spans="1:50" ht="28.35" customHeight="1" x14ac:dyDescent="0.2">
      <c r="A137" s="202"/>
      <c r="B137" s="203"/>
      <c r="C137" s="203"/>
      <c r="D137" s="203"/>
      <c r="E137" s="203"/>
      <c r="F137" s="204"/>
      <c r="G137" s="34"/>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6"/>
    </row>
    <row r="138" spans="1:50" ht="27.75" customHeight="1" thickBot="1" x14ac:dyDescent="0.25">
      <c r="A138" s="733"/>
      <c r="B138" s="734"/>
      <c r="C138" s="734"/>
      <c r="D138" s="734"/>
      <c r="E138" s="734"/>
      <c r="F138" s="735"/>
      <c r="G138" s="736"/>
      <c r="H138" s="737"/>
      <c r="I138" s="737"/>
      <c r="J138" s="737"/>
      <c r="K138" s="737"/>
      <c r="L138" s="737"/>
      <c r="M138" s="737"/>
      <c r="N138" s="737"/>
      <c r="O138" s="737"/>
      <c r="P138" s="737"/>
      <c r="Q138" s="737"/>
      <c r="R138" s="737"/>
      <c r="S138" s="737"/>
      <c r="T138" s="737"/>
      <c r="U138" s="737"/>
      <c r="V138" s="737"/>
      <c r="W138" s="737"/>
      <c r="X138" s="737"/>
      <c r="Y138" s="737"/>
      <c r="Z138" s="737"/>
      <c r="AA138" s="737"/>
      <c r="AB138" s="737"/>
      <c r="AC138" s="737"/>
      <c r="AD138" s="737"/>
      <c r="AE138" s="737"/>
      <c r="AF138" s="737"/>
      <c r="AG138" s="737"/>
      <c r="AH138" s="737"/>
      <c r="AI138" s="737"/>
      <c r="AJ138" s="737"/>
      <c r="AK138" s="737"/>
      <c r="AL138" s="737"/>
      <c r="AM138" s="737"/>
      <c r="AN138" s="737"/>
      <c r="AO138" s="737"/>
      <c r="AP138" s="738"/>
      <c r="AQ138" s="737"/>
      <c r="AR138" s="737"/>
      <c r="AS138" s="737"/>
      <c r="AT138" s="737"/>
      <c r="AU138" s="737"/>
      <c r="AV138" s="737"/>
      <c r="AW138" s="737"/>
      <c r="AX138" s="739"/>
    </row>
    <row r="139" spans="1:50" ht="24.75" customHeight="1" x14ac:dyDescent="0.2">
      <c r="A139" s="205" t="s">
        <v>240</v>
      </c>
      <c r="B139" s="206"/>
      <c r="C139" s="206"/>
      <c r="D139" s="206"/>
      <c r="E139" s="206"/>
      <c r="F139" s="207"/>
      <c r="G139" s="158" t="s">
        <v>623</v>
      </c>
      <c r="H139" s="159"/>
      <c r="I139" s="159"/>
      <c r="J139" s="159"/>
      <c r="K139" s="159"/>
      <c r="L139" s="159"/>
      <c r="M139" s="159"/>
      <c r="N139" s="159"/>
      <c r="O139" s="159"/>
      <c r="P139" s="159"/>
      <c r="Q139" s="159"/>
      <c r="R139" s="159"/>
      <c r="S139" s="159"/>
      <c r="T139" s="159"/>
      <c r="U139" s="159"/>
      <c r="V139" s="159"/>
      <c r="W139" s="159"/>
      <c r="X139" s="159"/>
      <c r="Y139" s="159"/>
      <c r="Z139" s="159"/>
      <c r="AA139" s="159"/>
      <c r="AB139" s="160"/>
      <c r="AC139" s="158" t="s">
        <v>673</v>
      </c>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61"/>
    </row>
    <row r="140" spans="1:50" ht="24.75" customHeight="1" x14ac:dyDescent="0.2">
      <c r="A140" s="208"/>
      <c r="B140" s="209"/>
      <c r="C140" s="209"/>
      <c r="D140" s="209"/>
      <c r="E140" s="209"/>
      <c r="F140" s="210"/>
      <c r="G140" s="193" t="s">
        <v>15</v>
      </c>
      <c r="H140" s="194"/>
      <c r="I140" s="194"/>
      <c r="J140" s="194"/>
      <c r="K140" s="194"/>
      <c r="L140" s="195" t="s">
        <v>16</v>
      </c>
      <c r="M140" s="194"/>
      <c r="N140" s="194"/>
      <c r="O140" s="194"/>
      <c r="P140" s="194"/>
      <c r="Q140" s="194"/>
      <c r="R140" s="194"/>
      <c r="S140" s="194"/>
      <c r="T140" s="194"/>
      <c r="U140" s="194"/>
      <c r="V140" s="194"/>
      <c r="W140" s="194"/>
      <c r="X140" s="196"/>
      <c r="Y140" s="197" t="s">
        <v>17</v>
      </c>
      <c r="Z140" s="198"/>
      <c r="AA140" s="198"/>
      <c r="AB140" s="199"/>
      <c r="AC140" s="193" t="s">
        <v>15</v>
      </c>
      <c r="AD140" s="194"/>
      <c r="AE140" s="194"/>
      <c r="AF140" s="194"/>
      <c r="AG140" s="194"/>
      <c r="AH140" s="195" t="s">
        <v>16</v>
      </c>
      <c r="AI140" s="194"/>
      <c r="AJ140" s="194"/>
      <c r="AK140" s="194"/>
      <c r="AL140" s="194"/>
      <c r="AM140" s="194"/>
      <c r="AN140" s="194"/>
      <c r="AO140" s="194"/>
      <c r="AP140" s="194"/>
      <c r="AQ140" s="194"/>
      <c r="AR140" s="194"/>
      <c r="AS140" s="194"/>
      <c r="AT140" s="196"/>
      <c r="AU140" s="197" t="s">
        <v>17</v>
      </c>
      <c r="AV140" s="198"/>
      <c r="AW140" s="198"/>
      <c r="AX140" s="200"/>
    </row>
    <row r="141" spans="1:50" ht="24.75" customHeight="1" x14ac:dyDescent="0.2">
      <c r="A141" s="208"/>
      <c r="B141" s="209"/>
      <c r="C141" s="209"/>
      <c r="D141" s="209"/>
      <c r="E141" s="209"/>
      <c r="F141" s="210"/>
      <c r="G141" s="181" t="s">
        <v>618</v>
      </c>
      <c r="H141" s="190"/>
      <c r="I141" s="190"/>
      <c r="J141" s="190"/>
      <c r="K141" s="191"/>
      <c r="L141" s="184" t="s">
        <v>621</v>
      </c>
      <c r="M141" s="185"/>
      <c r="N141" s="185"/>
      <c r="O141" s="185"/>
      <c r="P141" s="185"/>
      <c r="Q141" s="185"/>
      <c r="R141" s="185"/>
      <c r="S141" s="185"/>
      <c r="T141" s="185"/>
      <c r="U141" s="185"/>
      <c r="V141" s="185"/>
      <c r="W141" s="185"/>
      <c r="X141" s="186"/>
      <c r="Y141" s="187">
        <v>32.5</v>
      </c>
      <c r="Z141" s="188"/>
      <c r="AA141" s="188"/>
      <c r="AB141" s="189"/>
      <c r="AC141" s="181" t="s">
        <v>618</v>
      </c>
      <c r="AD141" s="190"/>
      <c r="AE141" s="190"/>
      <c r="AF141" s="190"/>
      <c r="AG141" s="191"/>
      <c r="AH141" s="184" t="s">
        <v>678</v>
      </c>
      <c r="AI141" s="185"/>
      <c r="AJ141" s="185"/>
      <c r="AK141" s="185"/>
      <c r="AL141" s="185"/>
      <c r="AM141" s="185"/>
      <c r="AN141" s="185"/>
      <c r="AO141" s="185"/>
      <c r="AP141" s="185"/>
      <c r="AQ141" s="185"/>
      <c r="AR141" s="185"/>
      <c r="AS141" s="185"/>
      <c r="AT141" s="186"/>
      <c r="AU141" s="187">
        <v>4.7</v>
      </c>
      <c r="AV141" s="188"/>
      <c r="AW141" s="188"/>
      <c r="AX141" s="192"/>
    </row>
    <row r="142" spans="1:50" ht="24.75" customHeight="1" x14ac:dyDescent="0.2">
      <c r="A142" s="208"/>
      <c r="B142" s="209"/>
      <c r="C142" s="209"/>
      <c r="D142" s="209"/>
      <c r="E142" s="209"/>
      <c r="F142" s="210"/>
      <c r="G142" s="171" t="s">
        <v>619</v>
      </c>
      <c r="H142" s="172"/>
      <c r="I142" s="172"/>
      <c r="J142" s="172"/>
      <c r="K142" s="173"/>
      <c r="L142" s="174" t="s">
        <v>622</v>
      </c>
      <c r="M142" s="175"/>
      <c r="N142" s="175"/>
      <c r="O142" s="175"/>
      <c r="P142" s="175"/>
      <c r="Q142" s="175"/>
      <c r="R142" s="175"/>
      <c r="S142" s="175"/>
      <c r="T142" s="175"/>
      <c r="U142" s="175"/>
      <c r="V142" s="175"/>
      <c r="W142" s="175"/>
      <c r="X142" s="176"/>
      <c r="Y142" s="177">
        <v>12.8</v>
      </c>
      <c r="Z142" s="178"/>
      <c r="AA142" s="178"/>
      <c r="AB142" s="179"/>
      <c r="AC142" s="171" t="s">
        <v>619</v>
      </c>
      <c r="AD142" s="172"/>
      <c r="AE142" s="172"/>
      <c r="AF142" s="172"/>
      <c r="AG142" s="173"/>
      <c r="AH142" s="174" t="s">
        <v>674</v>
      </c>
      <c r="AI142" s="175"/>
      <c r="AJ142" s="175"/>
      <c r="AK142" s="175"/>
      <c r="AL142" s="175"/>
      <c r="AM142" s="175"/>
      <c r="AN142" s="175"/>
      <c r="AO142" s="175"/>
      <c r="AP142" s="175"/>
      <c r="AQ142" s="175"/>
      <c r="AR142" s="175"/>
      <c r="AS142" s="175"/>
      <c r="AT142" s="176"/>
      <c r="AU142" s="177">
        <v>1.7</v>
      </c>
      <c r="AV142" s="178"/>
      <c r="AW142" s="178"/>
      <c r="AX142" s="180"/>
    </row>
    <row r="143" spans="1:50" ht="24.75" customHeight="1" x14ac:dyDescent="0.2">
      <c r="A143" s="208"/>
      <c r="B143" s="209"/>
      <c r="C143" s="209"/>
      <c r="D143" s="209"/>
      <c r="E143" s="209"/>
      <c r="F143" s="210"/>
      <c r="G143" s="171" t="s">
        <v>620</v>
      </c>
      <c r="H143" s="172"/>
      <c r="I143" s="172"/>
      <c r="J143" s="172"/>
      <c r="K143" s="173"/>
      <c r="L143" s="174"/>
      <c r="M143" s="175"/>
      <c r="N143" s="175"/>
      <c r="O143" s="175"/>
      <c r="P143" s="175"/>
      <c r="Q143" s="175"/>
      <c r="R143" s="175"/>
      <c r="S143" s="175"/>
      <c r="T143" s="175"/>
      <c r="U143" s="175"/>
      <c r="V143" s="175"/>
      <c r="W143" s="175"/>
      <c r="X143" s="176"/>
      <c r="Y143" s="177">
        <v>4.5</v>
      </c>
      <c r="Z143" s="178"/>
      <c r="AA143" s="178"/>
      <c r="AB143" s="179"/>
      <c r="AC143" s="171" t="s">
        <v>620</v>
      </c>
      <c r="AD143" s="172"/>
      <c r="AE143" s="172"/>
      <c r="AF143" s="172"/>
      <c r="AG143" s="173"/>
      <c r="AH143" s="174"/>
      <c r="AI143" s="175"/>
      <c r="AJ143" s="175"/>
      <c r="AK143" s="175"/>
      <c r="AL143" s="175"/>
      <c r="AM143" s="175"/>
      <c r="AN143" s="175"/>
      <c r="AO143" s="175"/>
      <c r="AP143" s="175"/>
      <c r="AQ143" s="175"/>
      <c r="AR143" s="175"/>
      <c r="AS143" s="175"/>
      <c r="AT143" s="176"/>
      <c r="AU143" s="177">
        <v>1.3</v>
      </c>
      <c r="AV143" s="178"/>
      <c r="AW143" s="178"/>
      <c r="AX143" s="180"/>
    </row>
    <row r="144" spans="1:50" ht="24.75" customHeight="1" thickBot="1" x14ac:dyDescent="0.25">
      <c r="A144" s="208"/>
      <c r="B144" s="209"/>
      <c r="C144" s="209"/>
      <c r="D144" s="209"/>
      <c r="E144" s="209"/>
      <c r="F144" s="210"/>
      <c r="G144" s="162" t="s">
        <v>18</v>
      </c>
      <c r="H144" s="163"/>
      <c r="I144" s="163"/>
      <c r="J144" s="163"/>
      <c r="K144" s="163"/>
      <c r="L144" s="164"/>
      <c r="M144" s="165"/>
      <c r="N144" s="165"/>
      <c r="O144" s="165"/>
      <c r="P144" s="165"/>
      <c r="Q144" s="165"/>
      <c r="R144" s="165"/>
      <c r="S144" s="165"/>
      <c r="T144" s="165"/>
      <c r="U144" s="165"/>
      <c r="V144" s="165"/>
      <c r="W144" s="165"/>
      <c r="X144" s="166"/>
      <c r="Y144" s="167">
        <f>SUM(Y141:AB143)</f>
        <v>49.8</v>
      </c>
      <c r="Z144" s="168"/>
      <c r="AA144" s="168"/>
      <c r="AB144" s="169"/>
      <c r="AC144" s="162" t="s">
        <v>18</v>
      </c>
      <c r="AD144" s="163"/>
      <c r="AE144" s="163"/>
      <c r="AF144" s="163"/>
      <c r="AG144" s="163"/>
      <c r="AH144" s="164"/>
      <c r="AI144" s="165"/>
      <c r="AJ144" s="165"/>
      <c r="AK144" s="165"/>
      <c r="AL144" s="165"/>
      <c r="AM144" s="165"/>
      <c r="AN144" s="165"/>
      <c r="AO144" s="165"/>
      <c r="AP144" s="165"/>
      <c r="AQ144" s="165"/>
      <c r="AR144" s="165"/>
      <c r="AS144" s="165"/>
      <c r="AT144" s="166"/>
      <c r="AU144" s="167">
        <f>SUM(AU141:AX143)</f>
        <v>7.7</v>
      </c>
      <c r="AV144" s="168"/>
      <c r="AW144" s="168"/>
      <c r="AX144" s="170"/>
    </row>
    <row r="145" spans="1:51" ht="24.75" customHeight="1" x14ac:dyDescent="0.2">
      <c r="A145" s="208"/>
      <c r="B145" s="209"/>
      <c r="C145" s="209"/>
      <c r="D145" s="209"/>
      <c r="E145" s="209"/>
      <c r="F145" s="210"/>
      <c r="G145" s="158" t="s">
        <v>671</v>
      </c>
      <c r="H145" s="159"/>
      <c r="I145" s="159"/>
      <c r="J145" s="159"/>
      <c r="K145" s="159"/>
      <c r="L145" s="159"/>
      <c r="M145" s="159"/>
      <c r="N145" s="159"/>
      <c r="O145" s="159"/>
      <c r="P145" s="159"/>
      <c r="Q145" s="159"/>
      <c r="R145" s="159"/>
      <c r="S145" s="159"/>
      <c r="T145" s="159"/>
      <c r="U145" s="159"/>
      <c r="V145" s="159"/>
      <c r="W145" s="159"/>
      <c r="X145" s="159"/>
      <c r="Y145" s="159"/>
      <c r="Z145" s="159"/>
      <c r="AA145" s="159"/>
      <c r="AB145" s="160"/>
      <c r="AC145" s="158" t="s">
        <v>668</v>
      </c>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61"/>
      <c r="AY145">
        <f>COUNTA($G$147,$AC$147)</f>
        <v>2</v>
      </c>
    </row>
    <row r="146" spans="1:51" ht="24.75" customHeight="1" x14ac:dyDescent="0.2">
      <c r="A146" s="208"/>
      <c r="B146" s="209"/>
      <c r="C146" s="209"/>
      <c r="D146" s="209"/>
      <c r="E146" s="209"/>
      <c r="F146" s="210"/>
      <c r="G146" s="193" t="s">
        <v>15</v>
      </c>
      <c r="H146" s="194"/>
      <c r="I146" s="194"/>
      <c r="J146" s="194"/>
      <c r="K146" s="194"/>
      <c r="L146" s="195" t="s">
        <v>16</v>
      </c>
      <c r="M146" s="194"/>
      <c r="N146" s="194"/>
      <c r="O146" s="194"/>
      <c r="P146" s="194"/>
      <c r="Q146" s="194"/>
      <c r="R146" s="194"/>
      <c r="S146" s="194"/>
      <c r="T146" s="194"/>
      <c r="U146" s="194"/>
      <c r="V146" s="194"/>
      <c r="W146" s="194"/>
      <c r="X146" s="196"/>
      <c r="Y146" s="197" t="s">
        <v>17</v>
      </c>
      <c r="Z146" s="198"/>
      <c r="AA146" s="198"/>
      <c r="AB146" s="199"/>
      <c r="AC146" s="193" t="s">
        <v>15</v>
      </c>
      <c r="AD146" s="194"/>
      <c r="AE146" s="194"/>
      <c r="AF146" s="194"/>
      <c r="AG146" s="194"/>
      <c r="AH146" s="195" t="s">
        <v>16</v>
      </c>
      <c r="AI146" s="194"/>
      <c r="AJ146" s="194"/>
      <c r="AK146" s="194"/>
      <c r="AL146" s="194"/>
      <c r="AM146" s="194"/>
      <c r="AN146" s="194"/>
      <c r="AO146" s="194"/>
      <c r="AP146" s="194"/>
      <c r="AQ146" s="194"/>
      <c r="AR146" s="194"/>
      <c r="AS146" s="194"/>
      <c r="AT146" s="196"/>
      <c r="AU146" s="197" t="s">
        <v>17</v>
      </c>
      <c r="AV146" s="198"/>
      <c r="AW146" s="198"/>
      <c r="AX146" s="200"/>
      <c r="AY146">
        <f>$AY$145</f>
        <v>2</v>
      </c>
    </row>
    <row r="147" spans="1:51" ht="24.75" customHeight="1" x14ac:dyDescent="0.2">
      <c r="A147" s="208"/>
      <c r="B147" s="209"/>
      <c r="C147" s="209"/>
      <c r="D147" s="209"/>
      <c r="E147" s="209"/>
      <c r="F147" s="210"/>
      <c r="G147" s="181" t="s">
        <v>618</v>
      </c>
      <c r="H147" s="190"/>
      <c r="I147" s="190"/>
      <c r="J147" s="190"/>
      <c r="K147" s="191"/>
      <c r="L147" s="184" t="s">
        <v>669</v>
      </c>
      <c r="M147" s="185"/>
      <c r="N147" s="185"/>
      <c r="O147" s="185"/>
      <c r="P147" s="185"/>
      <c r="Q147" s="185"/>
      <c r="R147" s="185"/>
      <c r="S147" s="185"/>
      <c r="T147" s="185"/>
      <c r="U147" s="185"/>
      <c r="V147" s="185"/>
      <c r="W147" s="185"/>
      <c r="X147" s="186"/>
      <c r="Y147" s="187">
        <v>141.9</v>
      </c>
      <c r="Z147" s="188"/>
      <c r="AA147" s="188"/>
      <c r="AB147" s="189"/>
      <c r="AC147" s="181" t="s">
        <v>618</v>
      </c>
      <c r="AD147" s="190"/>
      <c r="AE147" s="190"/>
      <c r="AF147" s="190"/>
      <c r="AG147" s="191"/>
      <c r="AH147" s="184" t="s">
        <v>669</v>
      </c>
      <c r="AI147" s="185"/>
      <c r="AJ147" s="185"/>
      <c r="AK147" s="185"/>
      <c r="AL147" s="185"/>
      <c r="AM147" s="185"/>
      <c r="AN147" s="185"/>
      <c r="AO147" s="185"/>
      <c r="AP147" s="185"/>
      <c r="AQ147" s="185"/>
      <c r="AR147" s="185"/>
      <c r="AS147" s="185"/>
      <c r="AT147" s="186"/>
      <c r="AU147" s="187">
        <v>5.8</v>
      </c>
      <c r="AV147" s="188"/>
      <c r="AW147" s="188"/>
      <c r="AX147" s="192"/>
      <c r="AY147">
        <f>$AY$145</f>
        <v>2</v>
      </c>
    </row>
    <row r="148" spans="1:51" ht="24.75" customHeight="1" x14ac:dyDescent="0.2">
      <c r="A148" s="208"/>
      <c r="B148" s="209"/>
      <c r="C148" s="209"/>
      <c r="D148" s="209"/>
      <c r="E148" s="209"/>
      <c r="F148" s="210"/>
      <c r="G148" s="171" t="s">
        <v>619</v>
      </c>
      <c r="H148" s="172"/>
      <c r="I148" s="172"/>
      <c r="J148" s="172"/>
      <c r="K148" s="173"/>
      <c r="L148" s="174" t="s">
        <v>672</v>
      </c>
      <c r="M148" s="175"/>
      <c r="N148" s="175"/>
      <c r="O148" s="175"/>
      <c r="P148" s="175"/>
      <c r="Q148" s="175"/>
      <c r="R148" s="175"/>
      <c r="S148" s="175"/>
      <c r="T148" s="175"/>
      <c r="U148" s="175"/>
      <c r="V148" s="175"/>
      <c r="W148" s="175"/>
      <c r="X148" s="176"/>
      <c r="Y148" s="177">
        <v>58.2</v>
      </c>
      <c r="Z148" s="178"/>
      <c r="AA148" s="178"/>
      <c r="AB148" s="179"/>
      <c r="AC148" s="171" t="s">
        <v>619</v>
      </c>
      <c r="AD148" s="172"/>
      <c r="AE148" s="172"/>
      <c r="AF148" s="172"/>
      <c r="AG148" s="173"/>
      <c r="AH148" s="174" t="s">
        <v>670</v>
      </c>
      <c r="AI148" s="175"/>
      <c r="AJ148" s="175"/>
      <c r="AK148" s="175"/>
      <c r="AL148" s="175"/>
      <c r="AM148" s="175"/>
      <c r="AN148" s="175"/>
      <c r="AO148" s="175"/>
      <c r="AP148" s="175"/>
      <c r="AQ148" s="175"/>
      <c r="AR148" s="175"/>
      <c r="AS148" s="175"/>
      <c r="AT148" s="176"/>
      <c r="AU148" s="177">
        <v>1</v>
      </c>
      <c r="AV148" s="178"/>
      <c r="AW148" s="178"/>
      <c r="AX148" s="180"/>
      <c r="AY148">
        <f>$AY$145</f>
        <v>2</v>
      </c>
    </row>
    <row r="149" spans="1:51" ht="24.75" customHeight="1" x14ac:dyDescent="0.2">
      <c r="A149" s="208"/>
      <c r="B149" s="209"/>
      <c r="C149" s="209"/>
      <c r="D149" s="209"/>
      <c r="E149" s="209"/>
      <c r="F149" s="210"/>
      <c r="G149" s="171" t="s">
        <v>620</v>
      </c>
      <c r="H149" s="172"/>
      <c r="I149" s="172"/>
      <c r="J149" s="172"/>
      <c r="K149" s="173"/>
      <c r="L149" s="174"/>
      <c r="M149" s="175"/>
      <c r="N149" s="175"/>
      <c r="O149" s="175"/>
      <c r="P149" s="175"/>
      <c r="Q149" s="175"/>
      <c r="R149" s="175"/>
      <c r="S149" s="175"/>
      <c r="T149" s="175"/>
      <c r="U149" s="175"/>
      <c r="V149" s="175"/>
      <c r="W149" s="175"/>
      <c r="X149" s="176"/>
      <c r="Y149" s="177">
        <v>19.8</v>
      </c>
      <c r="Z149" s="178"/>
      <c r="AA149" s="178"/>
      <c r="AB149" s="179"/>
      <c r="AC149" s="171" t="s">
        <v>620</v>
      </c>
      <c r="AD149" s="172"/>
      <c r="AE149" s="172"/>
      <c r="AF149" s="172"/>
      <c r="AG149" s="173"/>
      <c r="AH149" s="174"/>
      <c r="AI149" s="175"/>
      <c r="AJ149" s="175"/>
      <c r="AK149" s="175"/>
      <c r="AL149" s="175"/>
      <c r="AM149" s="175"/>
      <c r="AN149" s="175"/>
      <c r="AO149" s="175"/>
      <c r="AP149" s="175"/>
      <c r="AQ149" s="175"/>
      <c r="AR149" s="175"/>
      <c r="AS149" s="175"/>
      <c r="AT149" s="176"/>
      <c r="AU149" s="177">
        <v>0.6</v>
      </c>
      <c r="AV149" s="178"/>
      <c r="AW149" s="178"/>
      <c r="AX149" s="180"/>
      <c r="AY149">
        <f>$AY$145</f>
        <v>2</v>
      </c>
    </row>
    <row r="150" spans="1:51" ht="85.5" customHeight="1" thickBot="1" x14ac:dyDescent="0.25">
      <c r="A150" s="208"/>
      <c r="B150" s="209"/>
      <c r="C150" s="209"/>
      <c r="D150" s="209"/>
      <c r="E150" s="209"/>
      <c r="F150" s="210"/>
      <c r="G150" s="162" t="s">
        <v>18</v>
      </c>
      <c r="H150" s="163"/>
      <c r="I150" s="163"/>
      <c r="J150" s="163"/>
      <c r="K150" s="163"/>
      <c r="L150" s="164"/>
      <c r="M150" s="165"/>
      <c r="N150" s="165"/>
      <c r="O150" s="165"/>
      <c r="P150" s="165"/>
      <c r="Q150" s="165"/>
      <c r="R150" s="165"/>
      <c r="S150" s="165"/>
      <c r="T150" s="165"/>
      <c r="U150" s="165"/>
      <c r="V150" s="165"/>
      <c r="W150" s="165"/>
      <c r="X150" s="166"/>
      <c r="Y150" s="167">
        <f>SUM(Y147:AB149)</f>
        <v>219.90000000000003</v>
      </c>
      <c r="Z150" s="168"/>
      <c r="AA150" s="168"/>
      <c r="AB150" s="169"/>
      <c r="AC150" s="162" t="s">
        <v>18</v>
      </c>
      <c r="AD150" s="163"/>
      <c r="AE150" s="163"/>
      <c r="AF150" s="163"/>
      <c r="AG150" s="163"/>
      <c r="AH150" s="164"/>
      <c r="AI150" s="165"/>
      <c r="AJ150" s="165"/>
      <c r="AK150" s="165"/>
      <c r="AL150" s="165"/>
      <c r="AM150" s="165"/>
      <c r="AN150" s="165"/>
      <c r="AO150" s="165"/>
      <c r="AP150" s="165"/>
      <c r="AQ150" s="165"/>
      <c r="AR150" s="165"/>
      <c r="AS150" s="165"/>
      <c r="AT150" s="166"/>
      <c r="AU150" s="167">
        <f>SUM(AU147:AX149)</f>
        <v>7.3999999999999995</v>
      </c>
      <c r="AV150" s="168"/>
      <c r="AW150" s="168"/>
      <c r="AX150" s="170"/>
      <c r="AY150">
        <f>$AY$145</f>
        <v>2</v>
      </c>
    </row>
    <row r="151" spans="1:51" ht="24.75" customHeight="1" x14ac:dyDescent="0.2">
      <c r="A151" s="208"/>
      <c r="B151" s="209"/>
      <c r="C151" s="209"/>
      <c r="D151" s="209"/>
      <c r="E151" s="209"/>
      <c r="F151" s="210"/>
      <c r="G151" s="158" t="s">
        <v>667</v>
      </c>
      <c r="H151" s="159"/>
      <c r="I151" s="159"/>
      <c r="J151" s="159"/>
      <c r="K151" s="159"/>
      <c r="L151" s="159"/>
      <c r="M151" s="159"/>
      <c r="N151" s="159"/>
      <c r="O151" s="159"/>
      <c r="P151" s="159"/>
      <c r="Q151" s="159"/>
      <c r="R151" s="159"/>
      <c r="S151" s="159"/>
      <c r="T151" s="159"/>
      <c r="U151" s="159"/>
      <c r="V151" s="159"/>
      <c r="W151" s="159"/>
      <c r="X151" s="159"/>
      <c r="Y151" s="159"/>
      <c r="Z151" s="159"/>
      <c r="AA151" s="159"/>
      <c r="AB151" s="160"/>
      <c r="AC151" s="158" t="s">
        <v>203</v>
      </c>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61"/>
      <c r="AY151">
        <f>COUNTA($G$153,$AC$153)</f>
        <v>1</v>
      </c>
    </row>
    <row r="152" spans="1:51" ht="24" customHeight="1" x14ac:dyDescent="0.2">
      <c r="A152" s="208"/>
      <c r="B152" s="209"/>
      <c r="C152" s="209"/>
      <c r="D152" s="209"/>
      <c r="E152" s="209"/>
      <c r="F152" s="210"/>
      <c r="G152" s="193" t="s">
        <v>15</v>
      </c>
      <c r="H152" s="194"/>
      <c r="I152" s="194"/>
      <c r="J152" s="194"/>
      <c r="K152" s="194"/>
      <c r="L152" s="195" t="s">
        <v>16</v>
      </c>
      <c r="M152" s="194"/>
      <c r="N152" s="194"/>
      <c r="O152" s="194"/>
      <c r="P152" s="194"/>
      <c r="Q152" s="194"/>
      <c r="R152" s="194"/>
      <c r="S152" s="194"/>
      <c r="T152" s="194"/>
      <c r="U152" s="194"/>
      <c r="V152" s="194"/>
      <c r="W152" s="194"/>
      <c r="X152" s="196"/>
      <c r="Y152" s="197" t="s">
        <v>17</v>
      </c>
      <c r="Z152" s="198"/>
      <c r="AA152" s="198"/>
      <c r="AB152" s="199"/>
      <c r="AC152" s="193" t="s">
        <v>15</v>
      </c>
      <c r="AD152" s="194"/>
      <c r="AE152" s="194"/>
      <c r="AF152" s="194"/>
      <c r="AG152" s="194"/>
      <c r="AH152" s="195" t="s">
        <v>16</v>
      </c>
      <c r="AI152" s="194"/>
      <c r="AJ152" s="194"/>
      <c r="AK152" s="194"/>
      <c r="AL152" s="194"/>
      <c r="AM152" s="194"/>
      <c r="AN152" s="194"/>
      <c r="AO152" s="194"/>
      <c r="AP152" s="194"/>
      <c r="AQ152" s="194"/>
      <c r="AR152" s="194"/>
      <c r="AS152" s="194"/>
      <c r="AT152" s="196"/>
      <c r="AU152" s="197" t="s">
        <v>17</v>
      </c>
      <c r="AV152" s="198"/>
      <c r="AW152" s="198"/>
      <c r="AX152" s="200"/>
      <c r="AY152">
        <f t="shared" ref="AY152:AY157" si="2">$AY$151</f>
        <v>1</v>
      </c>
    </row>
    <row r="153" spans="1:51" ht="24.75" customHeight="1" x14ac:dyDescent="0.2">
      <c r="A153" s="208"/>
      <c r="B153" s="209"/>
      <c r="C153" s="209"/>
      <c r="D153" s="209"/>
      <c r="E153" s="209"/>
      <c r="F153" s="210"/>
      <c r="G153" s="181" t="s">
        <v>618</v>
      </c>
      <c r="H153" s="182"/>
      <c r="I153" s="182"/>
      <c r="J153" s="182"/>
      <c r="K153" s="183"/>
      <c r="L153" s="184" t="s">
        <v>666</v>
      </c>
      <c r="M153" s="185"/>
      <c r="N153" s="185"/>
      <c r="O153" s="185"/>
      <c r="P153" s="185"/>
      <c r="Q153" s="185"/>
      <c r="R153" s="185"/>
      <c r="S153" s="185"/>
      <c r="T153" s="185"/>
      <c r="U153" s="185"/>
      <c r="V153" s="185"/>
      <c r="W153" s="185"/>
      <c r="X153" s="186"/>
      <c r="Y153" s="187">
        <v>15.3</v>
      </c>
      <c r="Z153" s="188"/>
      <c r="AA153" s="188"/>
      <c r="AB153" s="189"/>
      <c r="AC153" s="181"/>
      <c r="AD153" s="190"/>
      <c r="AE153" s="190"/>
      <c r="AF153" s="190"/>
      <c r="AG153" s="191"/>
      <c r="AH153" s="184"/>
      <c r="AI153" s="185"/>
      <c r="AJ153" s="185"/>
      <c r="AK153" s="185"/>
      <c r="AL153" s="185"/>
      <c r="AM153" s="185"/>
      <c r="AN153" s="185"/>
      <c r="AO153" s="185"/>
      <c r="AP153" s="185"/>
      <c r="AQ153" s="185"/>
      <c r="AR153" s="185"/>
      <c r="AS153" s="185"/>
      <c r="AT153" s="186"/>
      <c r="AU153" s="187"/>
      <c r="AV153" s="188"/>
      <c r="AW153" s="188"/>
      <c r="AX153" s="192"/>
      <c r="AY153">
        <f t="shared" si="2"/>
        <v>1</v>
      </c>
    </row>
    <row r="154" spans="1:51" ht="24.75" customHeight="1" x14ac:dyDescent="0.2">
      <c r="A154" s="208"/>
      <c r="B154" s="209"/>
      <c r="C154" s="209"/>
      <c r="D154" s="209"/>
      <c r="E154" s="209"/>
      <c r="F154" s="210"/>
      <c r="G154" s="171" t="s">
        <v>619</v>
      </c>
      <c r="H154" s="172"/>
      <c r="I154" s="172"/>
      <c r="J154" s="172"/>
      <c r="K154" s="173"/>
      <c r="L154" s="174" t="s">
        <v>624</v>
      </c>
      <c r="M154" s="175"/>
      <c r="N154" s="175"/>
      <c r="O154" s="175"/>
      <c r="P154" s="175"/>
      <c r="Q154" s="175"/>
      <c r="R154" s="175"/>
      <c r="S154" s="175"/>
      <c r="T154" s="175"/>
      <c r="U154" s="175"/>
      <c r="V154" s="175"/>
      <c r="W154" s="175"/>
      <c r="X154" s="176"/>
      <c r="Y154" s="177">
        <v>6.2</v>
      </c>
      <c r="Z154" s="178"/>
      <c r="AA154" s="178"/>
      <c r="AB154" s="179"/>
      <c r="AC154" s="171"/>
      <c r="AD154" s="172"/>
      <c r="AE154" s="172"/>
      <c r="AF154" s="172"/>
      <c r="AG154" s="173"/>
      <c r="AH154" s="174"/>
      <c r="AI154" s="175"/>
      <c r="AJ154" s="175"/>
      <c r="AK154" s="175"/>
      <c r="AL154" s="175"/>
      <c r="AM154" s="175"/>
      <c r="AN154" s="175"/>
      <c r="AO154" s="175"/>
      <c r="AP154" s="175"/>
      <c r="AQ154" s="175"/>
      <c r="AR154" s="175"/>
      <c r="AS154" s="175"/>
      <c r="AT154" s="176"/>
      <c r="AU154" s="177"/>
      <c r="AV154" s="178"/>
      <c r="AW154" s="178"/>
      <c r="AX154" s="180"/>
      <c r="AY154">
        <f t="shared" si="2"/>
        <v>1</v>
      </c>
    </row>
    <row r="155" spans="1:51" ht="24.75" customHeight="1" x14ac:dyDescent="0.2">
      <c r="A155" s="208"/>
      <c r="B155" s="209"/>
      <c r="C155" s="209"/>
      <c r="D155" s="209"/>
      <c r="E155" s="209"/>
      <c r="F155" s="210"/>
      <c r="G155" s="171" t="s">
        <v>620</v>
      </c>
      <c r="H155" s="172"/>
      <c r="I155" s="172"/>
      <c r="J155" s="172"/>
      <c r="K155" s="173"/>
      <c r="L155" s="174"/>
      <c r="M155" s="175"/>
      <c r="N155" s="175"/>
      <c r="O155" s="175"/>
      <c r="P155" s="175"/>
      <c r="Q155" s="175"/>
      <c r="R155" s="175"/>
      <c r="S155" s="175"/>
      <c r="T155" s="175"/>
      <c r="U155" s="175"/>
      <c r="V155" s="175"/>
      <c r="W155" s="175"/>
      <c r="X155" s="176"/>
      <c r="Y155" s="177">
        <v>2.2000000000000002</v>
      </c>
      <c r="Z155" s="178"/>
      <c r="AA155" s="178"/>
      <c r="AB155" s="179"/>
      <c r="AC155" s="171"/>
      <c r="AD155" s="172"/>
      <c r="AE155" s="172"/>
      <c r="AF155" s="172"/>
      <c r="AG155" s="173"/>
      <c r="AH155" s="174"/>
      <c r="AI155" s="175"/>
      <c r="AJ155" s="175"/>
      <c r="AK155" s="175"/>
      <c r="AL155" s="175"/>
      <c r="AM155" s="175"/>
      <c r="AN155" s="175"/>
      <c r="AO155" s="175"/>
      <c r="AP155" s="175"/>
      <c r="AQ155" s="175"/>
      <c r="AR155" s="175"/>
      <c r="AS155" s="175"/>
      <c r="AT155" s="176"/>
      <c r="AU155" s="177"/>
      <c r="AV155" s="178"/>
      <c r="AW155" s="178"/>
      <c r="AX155" s="180"/>
      <c r="AY155">
        <f t="shared" si="2"/>
        <v>1</v>
      </c>
    </row>
    <row r="156" spans="1:51" ht="0.75" customHeight="1" x14ac:dyDescent="0.2">
      <c r="A156" s="208"/>
      <c r="B156" s="209"/>
      <c r="C156" s="209"/>
      <c r="D156" s="209"/>
      <c r="E156" s="209"/>
      <c r="F156" s="210"/>
      <c r="G156" s="171"/>
      <c r="H156" s="172"/>
      <c r="I156" s="172"/>
      <c r="J156" s="172"/>
      <c r="K156" s="173"/>
      <c r="L156" s="174"/>
      <c r="M156" s="175"/>
      <c r="N156" s="175"/>
      <c r="O156" s="175"/>
      <c r="P156" s="175"/>
      <c r="Q156" s="175"/>
      <c r="R156" s="175"/>
      <c r="S156" s="175"/>
      <c r="T156" s="175"/>
      <c r="U156" s="175"/>
      <c r="V156" s="175"/>
      <c r="W156" s="175"/>
      <c r="X156" s="176"/>
      <c r="Y156" s="177"/>
      <c r="Z156" s="178"/>
      <c r="AA156" s="178"/>
      <c r="AB156" s="179"/>
      <c r="AC156" s="171"/>
      <c r="AD156" s="172"/>
      <c r="AE156" s="172"/>
      <c r="AF156" s="172"/>
      <c r="AG156" s="173"/>
      <c r="AH156" s="174"/>
      <c r="AI156" s="175"/>
      <c r="AJ156" s="175"/>
      <c r="AK156" s="175"/>
      <c r="AL156" s="175"/>
      <c r="AM156" s="175"/>
      <c r="AN156" s="175"/>
      <c r="AO156" s="175"/>
      <c r="AP156" s="175"/>
      <c r="AQ156" s="175"/>
      <c r="AR156" s="175"/>
      <c r="AS156" s="175"/>
      <c r="AT156" s="176"/>
      <c r="AU156" s="177"/>
      <c r="AV156" s="178"/>
      <c r="AW156" s="178"/>
      <c r="AX156" s="180"/>
      <c r="AY156">
        <f t="shared" si="2"/>
        <v>1</v>
      </c>
    </row>
    <row r="157" spans="1:51" ht="88.5" customHeight="1" thickBot="1" x14ac:dyDescent="0.25">
      <c r="A157" s="208"/>
      <c r="B157" s="209"/>
      <c r="C157" s="209"/>
      <c r="D157" s="209"/>
      <c r="E157" s="209"/>
      <c r="F157" s="210"/>
      <c r="G157" s="162" t="s">
        <v>18</v>
      </c>
      <c r="H157" s="163"/>
      <c r="I157" s="163"/>
      <c r="J157" s="163"/>
      <c r="K157" s="163"/>
      <c r="L157" s="164"/>
      <c r="M157" s="165"/>
      <c r="N157" s="165"/>
      <c r="O157" s="165"/>
      <c r="P157" s="165"/>
      <c r="Q157" s="165"/>
      <c r="R157" s="165"/>
      <c r="S157" s="165"/>
      <c r="T157" s="165"/>
      <c r="U157" s="165"/>
      <c r="V157" s="165"/>
      <c r="W157" s="165"/>
      <c r="X157" s="166"/>
      <c r="Y157" s="167">
        <f>SUM(Y153:AB156)</f>
        <v>23.7</v>
      </c>
      <c r="Z157" s="168"/>
      <c r="AA157" s="168"/>
      <c r="AB157" s="169"/>
      <c r="AC157" s="162" t="s">
        <v>18</v>
      </c>
      <c r="AD157" s="163"/>
      <c r="AE157" s="163"/>
      <c r="AF157" s="163"/>
      <c r="AG157" s="163"/>
      <c r="AH157" s="164"/>
      <c r="AI157" s="165"/>
      <c r="AJ157" s="165"/>
      <c r="AK157" s="165"/>
      <c r="AL157" s="165"/>
      <c r="AM157" s="165"/>
      <c r="AN157" s="165"/>
      <c r="AO157" s="165"/>
      <c r="AP157" s="165"/>
      <c r="AQ157" s="165"/>
      <c r="AR157" s="165"/>
      <c r="AS157" s="165"/>
      <c r="AT157" s="166"/>
      <c r="AU157" s="167">
        <f>SUM(AU153:AX156)</f>
        <v>0</v>
      </c>
      <c r="AV157" s="168"/>
      <c r="AW157" s="168"/>
      <c r="AX157" s="170"/>
      <c r="AY157">
        <f t="shared" si="2"/>
        <v>1</v>
      </c>
    </row>
    <row r="158" spans="1:51" ht="0.75" customHeight="1" x14ac:dyDescent="0.2">
      <c r="A158" s="208"/>
      <c r="B158" s="209"/>
      <c r="C158" s="209"/>
      <c r="D158" s="209"/>
      <c r="E158" s="209"/>
      <c r="F158" s="210"/>
      <c r="G158" s="158" t="s">
        <v>183</v>
      </c>
      <c r="H158" s="159"/>
      <c r="I158" s="159"/>
      <c r="J158" s="159"/>
      <c r="K158" s="159"/>
      <c r="L158" s="159"/>
      <c r="M158" s="159"/>
      <c r="N158" s="159"/>
      <c r="O158" s="159"/>
      <c r="P158" s="159"/>
      <c r="Q158" s="159"/>
      <c r="R158" s="159"/>
      <c r="S158" s="159"/>
      <c r="T158" s="159"/>
      <c r="U158" s="159"/>
      <c r="V158" s="159"/>
      <c r="W158" s="159"/>
      <c r="X158" s="159"/>
      <c r="Y158" s="159"/>
      <c r="Z158" s="159"/>
      <c r="AA158" s="159"/>
      <c r="AB158" s="160"/>
      <c r="AC158" s="158" t="s">
        <v>163</v>
      </c>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61"/>
      <c r="AY158">
        <f>COUNTA(#REF!,#REF!)</f>
        <v>2</v>
      </c>
    </row>
    <row r="159" spans="1:51" ht="24.75" customHeight="1" thickBot="1" x14ac:dyDescent="0.25">
      <c r="A159" s="153" t="s">
        <v>548</v>
      </c>
      <c r="B159" s="154"/>
      <c r="C159" s="154"/>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5"/>
      <c r="AL159" s="156" t="s">
        <v>213</v>
      </c>
      <c r="AM159" s="157"/>
      <c r="AN159" s="157"/>
      <c r="AO159" s="71" t="s">
        <v>212</v>
      </c>
      <c r="AP159" s="20"/>
      <c r="AQ159" s="20"/>
      <c r="AR159" s="20"/>
      <c r="AS159" s="20"/>
      <c r="AT159" s="20"/>
      <c r="AU159" s="20"/>
      <c r="AV159" s="20"/>
      <c r="AW159" s="20"/>
      <c r="AX159" s="21"/>
      <c r="AY159">
        <f>COUNTIF($AO$159,"☑")</f>
        <v>0</v>
      </c>
    </row>
    <row r="160" spans="1:51" ht="24.75" customHeight="1" x14ac:dyDescent="0.2">
      <c r="A160" s="4"/>
      <c r="B160" s="4"/>
      <c r="C160" s="4"/>
      <c r="D160" s="4"/>
      <c r="E160" s="4"/>
      <c r="F160" s="4"/>
      <c r="G160" s="7"/>
      <c r="H160" s="7"/>
      <c r="I160" s="7"/>
      <c r="J160" s="7"/>
      <c r="K160" s="7"/>
      <c r="L160" s="3"/>
      <c r="M160" s="7"/>
      <c r="N160" s="7"/>
      <c r="O160" s="7"/>
      <c r="P160" s="7"/>
      <c r="Q160" s="7"/>
      <c r="R160" s="7"/>
      <c r="S160" s="7"/>
      <c r="T160" s="7"/>
      <c r="U160" s="7"/>
      <c r="V160" s="7"/>
      <c r="W160" s="7"/>
      <c r="X160" s="7"/>
      <c r="Y160" s="8"/>
      <c r="Z160" s="8"/>
      <c r="AA160" s="8"/>
      <c r="AB160" s="8"/>
      <c r="AC160" s="7"/>
      <c r="AD160" s="7"/>
      <c r="AE160" s="7"/>
      <c r="AF160" s="7"/>
      <c r="AG160" s="7"/>
      <c r="AH160" s="3"/>
      <c r="AI160" s="7"/>
      <c r="AJ160" s="7"/>
      <c r="AK160" s="7"/>
      <c r="AL160" s="7"/>
      <c r="AM160" s="7"/>
      <c r="AN160" s="7"/>
      <c r="AO160" s="7"/>
      <c r="AP160" s="7"/>
      <c r="AQ160" s="7"/>
      <c r="AR160" s="7"/>
      <c r="AS160" s="7"/>
      <c r="AT160" s="7"/>
      <c r="AU160" s="8"/>
      <c r="AV160" s="8"/>
      <c r="AW160" s="8"/>
      <c r="AX160" s="8"/>
    </row>
    <row r="161" spans="1:51" ht="24.75" customHeight="1" x14ac:dyDescent="0.2"/>
    <row r="162" spans="1:51" ht="24.75" customHeight="1" x14ac:dyDescent="0.2">
      <c r="A162" s="9"/>
      <c r="B162" s="1" t="s">
        <v>26</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1" ht="24.75" customHeight="1" x14ac:dyDescent="0.2">
      <c r="A163" s="9"/>
      <c r="B163" s="37" t="s">
        <v>221</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1" ht="59.25" customHeight="1" x14ac:dyDescent="0.2">
      <c r="A164" s="143"/>
      <c r="B164" s="143"/>
      <c r="C164" s="143" t="s">
        <v>24</v>
      </c>
      <c r="D164" s="143"/>
      <c r="E164" s="143"/>
      <c r="F164" s="143"/>
      <c r="G164" s="143"/>
      <c r="H164" s="143"/>
      <c r="I164" s="143"/>
      <c r="J164" s="144" t="s">
        <v>185</v>
      </c>
      <c r="K164" s="145"/>
      <c r="L164" s="145"/>
      <c r="M164" s="145"/>
      <c r="N164" s="145"/>
      <c r="O164" s="145"/>
      <c r="P164" s="146" t="s">
        <v>25</v>
      </c>
      <c r="Q164" s="146"/>
      <c r="R164" s="146"/>
      <c r="S164" s="146"/>
      <c r="T164" s="146"/>
      <c r="U164" s="146"/>
      <c r="V164" s="146"/>
      <c r="W164" s="146"/>
      <c r="X164" s="146"/>
      <c r="Y164" s="147" t="s">
        <v>184</v>
      </c>
      <c r="Z164" s="148"/>
      <c r="AA164" s="148"/>
      <c r="AB164" s="148"/>
      <c r="AC164" s="144" t="s">
        <v>211</v>
      </c>
      <c r="AD164" s="144"/>
      <c r="AE164" s="144"/>
      <c r="AF164" s="144"/>
      <c r="AG164" s="144"/>
      <c r="AH164" s="147" t="s">
        <v>226</v>
      </c>
      <c r="AI164" s="143"/>
      <c r="AJ164" s="143"/>
      <c r="AK164" s="143"/>
      <c r="AL164" s="143" t="s">
        <v>19</v>
      </c>
      <c r="AM164" s="143"/>
      <c r="AN164" s="143"/>
      <c r="AO164" s="149"/>
      <c r="AP164" s="124" t="s">
        <v>186</v>
      </c>
      <c r="AQ164" s="124"/>
      <c r="AR164" s="124"/>
      <c r="AS164" s="124"/>
      <c r="AT164" s="124"/>
      <c r="AU164" s="124"/>
      <c r="AV164" s="124"/>
      <c r="AW164" s="124"/>
      <c r="AX164" s="124"/>
    </row>
    <row r="165" spans="1:51" ht="108.75" customHeight="1" x14ac:dyDescent="0.2">
      <c r="A165" s="125">
        <v>1</v>
      </c>
      <c r="B165" s="125">
        <v>1</v>
      </c>
      <c r="C165" s="127" t="s">
        <v>625</v>
      </c>
      <c r="D165" s="127"/>
      <c r="E165" s="127"/>
      <c r="F165" s="127"/>
      <c r="G165" s="127"/>
      <c r="H165" s="127"/>
      <c r="I165" s="127"/>
      <c r="J165" s="128">
        <v>6050005002007</v>
      </c>
      <c r="K165" s="129"/>
      <c r="L165" s="129"/>
      <c r="M165" s="129"/>
      <c r="N165" s="129"/>
      <c r="O165" s="129"/>
      <c r="P165" s="130" t="s">
        <v>677</v>
      </c>
      <c r="Q165" s="131"/>
      <c r="R165" s="131"/>
      <c r="S165" s="131"/>
      <c r="T165" s="131"/>
      <c r="U165" s="131"/>
      <c r="V165" s="131"/>
      <c r="W165" s="131"/>
      <c r="X165" s="131"/>
      <c r="Y165" s="132">
        <v>49.8</v>
      </c>
      <c r="Z165" s="133"/>
      <c r="AA165" s="133"/>
      <c r="AB165" s="134"/>
      <c r="AC165" s="135" t="s">
        <v>228</v>
      </c>
      <c r="AD165" s="136"/>
      <c r="AE165" s="136"/>
      <c r="AF165" s="136"/>
      <c r="AG165" s="136"/>
      <c r="AH165" s="137">
        <v>1</v>
      </c>
      <c r="AI165" s="138"/>
      <c r="AJ165" s="138"/>
      <c r="AK165" s="138"/>
      <c r="AL165" s="139">
        <v>99.4</v>
      </c>
      <c r="AM165" s="140"/>
      <c r="AN165" s="140"/>
      <c r="AO165" s="141"/>
      <c r="AP165" s="142"/>
      <c r="AQ165" s="142"/>
      <c r="AR165" s="142"/>
      <c r="AS165" s="142"/>
      <c r="AT165" s="142"/>
      <c r="AU165" s="142"/>
      <c r="AV165" s="142"/>
      <c r="AW165" s="142"/>
      <c r="AX165" s="142"/>
    </row>
    <row r="166" spans="1:51" ht="24.75" customHeight="1" x14ac:dyDescent="0.2">
      <c r="A166" s="41"/>
      <c r="B166" s="41"/>
      <c r="C166" s="41"/>
      <c r="D166" s="41"/>
      <c r="E166" s="41"/>
      <c r="F166" s="41"/>
      <c r="G166" s="41"/>
      <c r="H166" s="41"/>
      <c r="I166" s="41"/>
      <c r="J166" s="42"/>
      <c r="K166" s="42"/>
      <c r="L166" s="42"/>
      <c r="M166" s="42"/>
      <c r="N166" s="42"/>
      <c r="O166" s="42"/>
      <c r="P166" s="43"/>
      <c r="Q166" s="43"/>
      <c r="R166" s="43"/>
      <c r="S166" s="43"/>
      <c r="T166" s="43"/>
      <c r="U166" s="43"/>
      <c r="V166" s="43"/>
      <c r="W166" s="43"/>
      <c r="X166" s="43"/>
      <c r="Y166" s="44"/>
      <c r="Z166" s="44"/>
      <c r="AA166" s="44"/>
      <c r="AB166" s="44"/>
      <c r="AC166" s="44"/>
      <c r="AD166" s="44"/>
      <c r="AE166" s="44"/>
      <c r="AF166" s="44"/>
      <c r="AG166" s="44"/>
      <c r="AH166" s="44"/>
      <c r="AI166" s="44"/>
      <c r="AJ166" s="44"/>
      <c r="AK166" s="44"/>
      <c r="AL166" s="44"/>
      <c r="AM166" s="44"/>
      <c r="AN166" s="44"/>
      <c r="AO166" s="44"/>
      <c r="AP166" s="43"/>
      <c r="AQ166" s="43"/>
      <c r="AR166" s="43"/>
      <c r="AS166" s="43"/>
      <c r="AT166" s="43"/>
      <c r="AU166" s="43"/>
      <c r="AV166" s="43"/>
      <c r="AW166" s="43"/>
      <c r="AX166" s="43"/>
      <c r="AY166">
        <f>COUNTA($C$169)</f>
        <v>1</v>
      </c>
    </row>
    <row r="167" spans="1:51" ht="24.75" customHeight="1" x14ac:dyDescent="0.2">
      <c r="A167" s="41"/>
      <c r="B167" s="45" t="s">
        <v>164</v>
      </c>
      <c r="C167" s="41"/>
      <c r="D167" s="41"/>
      <c r="E167" s="41"/>
      <c r="F167" s="41"/>
      <c r="G167" s="41"/>
      <c r="H167" s="41"/>
      <c r="I167" s="41"/>
      <c r="J167" s="41"/>
      <c r="K167" s="41"/>
      <c r="L167" s="41"/>
      <c r="M167" s="41"/>
      <c r="N167" s="41"/>
      <c r="O167" s="41"/>
      <c r="P167" s="46"/>
      <c r="Q167" s="46"/>
      <c r="R167" s="46"/>
      <c r="S167" s="46"/>
      <c r="T167" s="46"/>
      <c r="U167" s="46"/>
      <c r="V167" s="46"/>
      <c r="W167" s="46"/>
      <c r="X167" s="46"/>
      <c r="Y167" s="47"/>
      <c r="Z167" s="47"/>
      <c r="AA167" s="47"/>
      <c r="AB167" s="47"/>
      <c r="AC167" s="47"/>
      <c r="AD167" s="47"/>
      <c r="AE167" s="47"/>
      <c r="AF167" s="47"/>
      <c r="AG167" s="47"/>
      <c r="AH167" s="47"/>
      <c r="AI167" s="47"/>
      <c r="AJ167" s="47"/>
      <c r="AK167" s="47"/>
      <c r="AL167" s="47"/>
      <c r="AM167" s="47"/>
      <c r="AN167" s="47"/>
      <c r="AO167" s="47"/>
      <c r="AP167" s="46"/>
      <c r="AQ167" s="46"/>
      <c r="AR167" s="46"/>
      <c r="AS167" s="46"/>
      <c r="AT167" s="46"/>
      <c r="AU167" s="46"/>
      <c r="AV167" s="46"/>
      <c r="AW167" s="46"/>
      <c r="AX167" s="46"/>
      <c r="AY167">
        <f>$AY$166</f>
        <v>1</v>
      </c>
    </row>
    <row r="168" spans="1:51" ht="59.25" customHeight="1" x14ac:dyDescent="0.2">
      <c r="A168" s="143"/>
      <c r="B168" s="143"/>
      <c r="C168" s="143" t="s">
        <v>24</v>
      </c>
      <c r="D168" s="143"/>
      <c r="E168" s="143"/>
      <c r="F168" s="143"/>
      <c r="G168" s="143"/>
      <c r="H168" s="143"/>
      <c r="I168" s="143"/>
      <c r="J168" s="144" t="s">
        <v>185</v>
      </c>
      <c r="K168" s="145"/>
      <c r="L168" s="145"/>
      <c r="M168" s="145"/>
      <c r="N168" s="145"/>
      <c r="O168" s="145"/>
      <c r="P168" s="146" t="s">
        <v>25</v>
      </c>
      <c r="Q168" s="146"/>
      <c r="R168" s="146"/>
      <c r="S168" s="146"/>
      <c r="T168" s="146"/>
      <c r="U168" s="146"/>
      <c r="V168" s="146"/>
      <c r="W168" s="146"/>
      <c r="X168" s="146"/>
      <c r="Y168" s="147" t="s">
        <v>184</v>
      </c>
      <c r="Z168" s="148"/>
      <c r="AA168" s="148"/>
      <c r="AB168" s="148"/>
      <c r="AC168" s="144" t="s">
        <v>211</v>
      </c>
      <c r="AD168" s="144"/>
      <c r="AE168" s="144"/>
      <c r="AF168" s="144"/>
      <c r="AG168" s="144"/>
      <c r="AH168" s="147" t="s">
        <v>226</v>
      </c>
      <c r="AI168" s="143"/>
      <c r="AJ168" s="143"/>
      <c r="AK168" s="143"/>
      <c r="AL168" s="143" t="s">
        <v>19</v>
      </c>
      <c r="AM168" s="143"/>
      <c r="AN168" s="143"/>
      <c r="AO168" s="149"/>
      <c r="AP168" s="124" t="s">
        <v>186</v>
      </c>
      <c r="AQ168" s="124"/>
      <c r="AR168" s="124"/>
      <c r="AS168" s="124"/>
      <c r="AT168" s="124"/>
      <c r="AU168" s="124"/>
      <c r="AV168" s="124"/>
      <c r="AW168" s="124"/>
      <c r="AX168" s="124"/>
      <c r="AY168">
        <f>$AY$166</f>
        <v>1</v>
      </c>
    </row>
    <row r="169" spans="1:51" ht="117" customHeight="1" x14ac:dyDescent="0.2">
      <c r="A169" s="125">
        <v>1</v>
      </c>
      <c r="B169" s="125">
        <v>1</v>
      </c>
      <c r="C169" s="126" t="s">
        <v>664</v>
      </c>
      <c r="D169" s="127"/>
      <c r="E169" s="127"/>
      <c r="F169" s="127"/>
      <c r="G169" s="127"/>
      <c r="H169" s="127"/>
      <c r="I169" s="127"/>
      <c r="J169" s="128">
        <v>7010001004851</v>
      </c>
      <c r="K169" s="129"/>
      <c r="L169" s="129"/>
      <c r="M169" s="129"/>
      <c r="N169" s="129"/>
      <c r="O169" s="129"/>
      <c r="P169" s="130" t="s">
        <v>665</v>
      </c>
      <c r="Q169" s="131"/>
      <c r="R169" s="131"/>
      <c r="S169" s="131"/>
      <c r="T169" s="131"/>
      <c r="U169" s="131"/>
      <c r="V169" s="131"/>
      <c r="W169" s="131"/>
      <c r="X169" s="131"/>
      <c r="Y169" s="132">
        <v>7.7</v>
      </c>
      <c r="Z169" s="133"/>
      <c r="AA169" s="133"/>
      <c r="AB169" s="134"/>
      <c r="AC169" s="150" t="s">
        <v>227</v>
      </c>
      <c r="AD169" s="150"/>
      <c r="AE169" s="150"/>
      <c r="AF169" s="150"/>
      <c r="AG169" s="150"/>
      <c r="AH169" s="151">
        <v>1</v>
      </c>
      <c r="AI169" s="152"/>
      <c r="AJ169" s="152"/>
      <c r="AK169" s="152"/>
      <c r="AL169" s="139">
        <v>83.3</v>
      </c>
      <c r="AM169" s="140"/>
      <c r="AN169" s="140"/>
      <c r="AO169" s="141"/>
      <c r="AP169" s="142"/>
      <c r="AQ169" s="142"/>
      <c r="AR169" s="142"/>
      <c r="AS169" s="142"/>
      <c r="AT169" s="142"/>
      <c r="AU169" s="142"/>
      <c r="AV169" s="142"/>
      <c r="AW169" s="142"/>
      <c r="AX169" s="142"/>
      <c r="AY169">
        <f>$AY$166</f>
        <v>1</v>
      </c>
    </row>
    <row r="170" spans="1:51" ht="24.75" customHeight="1" x14ac:dyDescent="0.2">
      <c r="A170" s="48"/>
      <c r="B170" s="48"/>
      <c r="C170" s="48"/>
      <c r="D170" s="48"/>
      <c r="E170" s="48"/>
      <c r="F170" s="48"/>
      <c r="G170" s="48"/>
      <c r="H170" s="48"/>
      <c r="I170" s="48"/>
      <c r="J170" s="48"/>
      <c r="K170" s="48"/>
      <c r="L170" s="48"/>
      <c r="M170" s="48"/>
      <c r="N170" s="48"/>
      <c r="O170" s="48"/>
      <c r="P170" s="49"/>
      <c r="Q170" s="49"/>
      <c r="R170" s="49"/>
      <c r="S170" s="49"/>
      <c r="T170" s="49"/>
      <c r="U170" s="49"/>
      <c r="V170" s="49"/>
      <c r="W170" s="49"/>
      <c r="X170" s="49"/>
      <c r="Y170" s="50"/>
      <c r="Z170" s="50"/>
      <c r="AA170" s="50"/>
      <c r="AB170" s="50"/>
      <c r="AC170" s="50"/>
      <c r="AD170" s="50"/>
      <c r="AE170" s="50"/>
      <c r="AF170" s="50"/>
      <c r="AG170" s="50"/>
      <c r="AH170" s="50"/>
      <c r="AI170" s="50"/>
      <c r="AJ170" s="50"/>
      <c r="AK170" s="50"/>
      <c r="AL170" s="50"/>
      <c r="AM170" s="50"/>
      <c r="AN170" s="50"/>
      <c r="AO170" s="50"/>
      <c r="AP170" s="49"/>
      <c r="AQ170" s="49"/>
      <c r="AR170" s="49"/>
      <c r="AS170" s="49"/>
      <c r="AT170" s="49"/>
      <c r="AU170" s="49"/>
      <c r="AV170" s="49"/>
      <c r="AW170" s="49"/>
      <c r="AX170" s="49"/>
      <c r="AY170">
        <f>COUNTA($C$173)</f>
        <v>1</v>
      </c>
    </row>
    <row r="171" spans="1:51" ht="24.75" customHeight="1" x14ac:dyDescent="0.2">
      <c r="A171" s="41"/>
      <c r="B171" s="45" t="s">
        <v>204</v>
      </c>
      <c r="C171" s="41"/>
      <c r="D171" s="41"/>
      <c r="E171" s="41"/>
      <c r="F171" s="41"/>
      <c r="G171" s="41"/>
      <c r="H171" s="41"/>
      <c r="I171" s="41"/>
      <c r="J171" s="41"/>
      <c r="K171" s="41"/>
      <c r="L171" s="41"/>
      <c r="M171" s="41"/>
      <c r="N171" s="41"/>
      <c r="O171" s="41"/>
      <c r="P171" s="46"/>
      <c r="Q171" s="46"/>
      <c r="R171" s="46"/>
      <c r="S171" s="46"/>
      <c r="T171" s="46"/>
      <c r="U171" s="46"/>
      <c r="V171" s="46"/>
      <c r="W171" s="46"/>
      <c r="X171" s="46"/>
      <c r="Y171" s="47"/>
      <c r="Z171" s="47"/>
      <c r="AA171" s="47"/>
      <c r="AB171" s="47"/>
      <c r="AC171" s="47"/>
      <c r="AD171" s="47"/>
      <c r="AE171" s="47"/>
      <c r="AF171" s="47"/>
      <c r="AG171" s="47"/>
      <c r="AH171" s="47"/>
      <c r="AI171" s="47"/>
      <c r="AJ171" s="47"/>
      <c r="AK171" s="47"/>
      <c r="AL171" s="47"/>
      <c r="AM171" s="47"/>
      <c r="AN171" s="47"/>
      <c r="AO171" s="47"/>
      <c r="AP171" s="46"/>
      <c r="AQ171" s="46"/>
      <c r="AR171" s="46"/>
      <c r="AS171" s="46"/>
      <c r="AT171" s="46"/>
      <c r="AU171" s="46"/>
      <c r="AV171" s="46"/>
      <c r="AW171" s="46"/>
      <c r="AX171" s="46"/>
      <c r="AY171">
        <f>$AY$170</f>
        <v>1</v>
      </c>
    </row>
    <row r="172" spans="1:51" ht="59.25" customHeight="1" x14ac:dyDescent="0.2">
      <c r="A172" s="143"/>
      <c r="B172" s="143"/>
      <c r="C172" s="143" t="s">
        <v>24</v>
      </c>
      <c r="D172" s="143"/>
      <c r="E172" s="143"/>
      <c r="F172" s="143"/>
      <c r="G172" s="143"/>
      <c r="H172" s="143"/>
      <c r="I172" s="143"/>
      <c r="J172" s="144" t="s">
        <v>185</v>
      </c>
      <c r="K172" s="145"/>
      <c r="L172" s="145"/>
      <c r="M172" s="145"/>
      <c r="N172" s="145"/>
      <c r="O172" s="145"/>
      <c r="P172" s="146" t="s">
        <v>25</v>
      </c>
      <c r="Q172" s="146"/>
      <c r="R172" s="146"/>
      <c r="S172" s="146"/>
      <c r="T172" s="146"/>
      <c r="U172" s="146"/>
      <c r="V172" s="146"/>
      <c r="W172" s="146"/>
      <c r="X172" s="146"/>
      <c r="Y172" s="147" t="s">
        <v>184</v>
      </c>
      <c r="Z172" s="148"/>
      <c r="AA172" s="148"/>
      <c r="AB172" s="148"/>
      <c r="AC172" s="144" t="s">
        <v>211</v>
      </c>
      <c r="AD172" s="144"/>
      <c r="AE172" s="144"/>
      <c r="AF172" s="144"/>
      <c r="AG172" s="144"/>
      <c r="AH172" s="147" t="s">
        <v>226</v>
      </c>
      <c r="AI172" s="143"/>
      <c r="AJ172" s="143"/>
      <c r="AK172" s="143"/>
      <c r="AL172" s="143" t="s">
        <v>19</v>
      </c>
      <c r="AM172" s="143"/>
      <c r="AN172" s="143"/>
      <c r="AO172" s="149"/>
      <c r="AP172" s="124" t="s">
        <v>186</v>
      </c>
      <c r="AQ172" s="124"/>
      <c r="AR172" s="124"/>
      <c r="AS172" s="124"/>
      <c r="AT172" s="124"/>
      <c r="AU172" s="124"/>
      <c r="AV172" s="124"/>
      <c r="AW172" s="124"/>
      <c r="AX172" s="124"/>
      <c r="AY172">
        <f>$AY$170</f>
        <v>1</v>
      </c>
    </row>
    <row r="173" spans="1:51" ht="132" customHeight="1" x14ac:dyDescent="0.2">
      <c r="A173" s="125">
        <v>1</v>
      </c>
      <c r="B173" s="125">
        <v>1</v>
      </c>
      <c r="C173" s="126" t="s">
        <v>644</v>
      </c>
      <c r="D173" s="127"/>
      <c r="E173" s="127"/>
      <c r="F173" s="127"/>
      <c r="G173" s="127"/>
      <c r="H173" s="127"/>
      <c r="I173" s="127"/>
      <c r="J173" s="128">
        <v>6050005002007</v>
      </c>
      <c r="K173" s="129"/>
      <c r="L173" s="129"/>
      <c r="M173" s="129"/>
      <c r="N173" s="129"/>
      <c r="O173" s="129"/>
      <c r="P173" s="130" t="s">
        <v>626</v>
      </c>
      <c r="Q173" s="131"/>
      <c r="R173" s="131"/>
      <c r="S173" s="131"/>
      <c r="T173" s="131"/>
      <c r="U173" s="131"/>
      <c r="V173" s="131"/>
      <c r="W173" s="131"/>
      <c r="X173" s="131"/>
      <c r="Y173" s="132">
        <v>219.9</v>
      </c>
      <c r="Z173" s="133"/>
      <c r="AA173" s="133"/>
      <c r="AB173" s="134"/>
      <c r="AC173" s="135" t="s">
        <v>627</v>
      </c>
      <c r="AD173" s="136"/>
      <c r="AE173" s="136"/>
      <c r="AF173" s="136"/>
      <c r="AG173" s="136"/>
      <c r="AH173" s="137">
        <v>1</v>
      </c>
      <c r="AI173" s="138"/>
      <c r="AJ173" s="138"/>
      <c r="AK173" s="138"/>
      <c r="AL173" s="139">
        <v>99.5</v>
      </c>
      <c r="AM173" s="140"/>
      <c r="AN173" s="140"/>
      <c r="AO173" s="141"/>
      <c r="AP173" s="142"/>
      <c r="AQ173" s="142"/>
      <c r="AR173" s="142"/>
      <c r="AS173" s="142"/>
      <c r="AT173" s="142"/>
      <c r="AU173" s="142"/>
      <c r="AV173" s="142"/>
      <c r="AW173" s="142"/>
      <c r="AX173" s="142"/>
      <c r="AY173">
        <f>$AY$170</f>
        <v>1</v>
      </c>
    </row>
    <row r="174" spans="1:51" ht="24.75" customHeight="1" x14ac:dyDescent="0.2">
      <c r="A174" s="48"/>
      <c r="B174" s="48"/>
      <c r="C174" s="48"/>
      <c r="D174" s="48"/>
      <c r="E174" s="48"/>
      <c r="F174" s="48"/>
      <c r="G174" s="48"/>
      <c r="H174" s="48"/>
      <c r="I174" s="48"/>
      <c r="J174" s="48"/>
      <c r="K174" s="48"/>
      <c r="L174" s="48"/>
      <c r="M174" s="48"/>
      <c r="N174" s="48"/>
      <c r="O174" s="48"/>
      <c r="P174" s="49"/>
      <c r="Q174" s="49"/>
      <c r="R174" s="49"/>
      <c r="S174" s="49"/>
      <c r="T174" s="49"/>
      <c r="U174" s="49"/>
      <c r="V174" s="49"/>
      <c r="W174" s="49"/>
      <c r="X174" s="49"/>
      <c r="Y174" s="50"/>
      <c r="Z174" s="50"/>
      <c r="AA174" s="50"/>
      <c r="AB174" s="50"/>
      <c r="AC174" s="50"/>
      <c r="AD174" s="50"/>
      <c r="AE174" s="50"/>
      <c r="AF174" s="50"/>
      <c r="AG174" s="50"/>
      <c r="AH174" s="50"/>
      <c r="AI174" s="50"/>
      <c r="AJ174" s="50"/>
      <c r="AK174" s="50"/>
      <c r="AL174" s="50"/>
      <c r="AM174" s="50"/>
      <c r="AN174" s="50"/>
      <c r="AO174" s="50"/>
      <c r="AP174" s="49"/>
      <c r="AQ174" s="49"/>
      <c r="AR174" s="49"/>
      <c r="AS174" s="49"/>
      <c r="AT174" s="49"/>
      <c r="AU174" s="49"/>
      <c r="AV174" s="49"/>
      <c r="AW174" s="49"/>
      <c r="AX174" s="49"/>
      <c r="AY174">
        <f>COUNTA($C$177)</f>
        <v>1</v>
      </c>
    </row>
    <row r="175" spans="1:51" ht="24.75" customHeight="1" x14ac:dyDescent="0.2">
      <c r="A175" s="41"/>
      <c r="B175" s="45" t="s">
        <v>165</v>
      </c>
      <c r="C175" s="41"/>
      <c r="D175" s="41"/>
      <c r="E175" s="41"/>
      <c r="F175" s="41"/>
      <c r="G175" s="41"/>
      <c r="H175" s="41"/>
      <c r="I175" s="41"/>
      <c r="J175" s="41"/>
      <c r="K175" s="41"/>
      <c r="L175" s="41"/>
      <c r="M175" s="41"/>
      <c r="N175" s="41"/>
      <c r="O175" s="41"/>
      <c r="P175" s="46"/>
      <c r="Q175" s="46"/>
      <c r="R175" s="46"/>
      <c r="S175" s="46"/>
      <c r="T175" s="46"/>
      <c r="U175" s="46"/>
      <c r="V175" s="46"/>
      <c r="W175" s="46"/>
      <c r="X175" s="46"/>
      <c r="Y175" s="47"/>
      <c r="Z175" s="47"/>
      <c r="AA175" s="47"/>
      <c r="AB175" s="47"/>
      <c r="AC175" s="47"/>
      <c r="AD175" s="47"/>
      <c r="AE175" s="47"/>
      <c r="AF175" s="47"/>
      <c r="AG175" s="47"/>
      <c r="AH175" s="47"/>
      <c r="AI175" s="47"/>
      <c r="AJ175" s="47"/>
      <c r="AK175" s="47"/>
      <c r="AL175" s="47"/>
      <c r="AM175" s="47"/>
      <c r="AN175" s="47"/>
      <c r="AO175" s="47"/>
      <c r="AP175" s="46"/>
      <c r="AQ175" s="46"/>
      <c r="AR175" s="46"/>
      <c r="AS175" s="46"/>
      <c r="AT175" s="46"/>
      <c r="AU175" s="46"/>
      <c r="AV175" s="46"/>
      <c r="AW175" s="46"/>
      <c r="AX175" s="46"/>
      <c r="AY175">
        <f>$AY$174</f>
        <v>1</v>
      </c>
    </row>
    <row r="176" spans="1:51" ht="59.25" customHeight="1" x14ac:dyDescent="0.2">
      <c r="A176" s="143"/>
      <c r="B176" s="143"/>
      <c r="C176" s="143" t="s">
        <v>24</v>
      </c>
      <c r="D176" s="143"/>
      <c r="E176" s="143"/>
      <c r="F176" s="143"/>
      <c r="G176" s="143"/>
      <c r="H176" s="143"/>
      <c r="I176" s="143"/>
      <c r="J176" s="144" t="s">
        <v>185</v>
      </c>
      <c r="K176" s="145"/>
      <c r="L176" s="145"/>
      <c r="M176" s="145"/>
      <c r="N176" s="145"/>
      <c r="O176" s="145"/>
      <c r="P176" s="146" t="s">
        <v>25</v>
      </c>
      <c r="Q176" s="146"/>
      <c r="R176" s="146"/>
      <c r="S176" s="146"/>
      <c r="T176" s="146"/>
      <c r="U176" s="146"/>
      <c r="V176" s="146"/>
      <c r="W176" s="146"/>
      <c r="X176" s="146"/>
      <c r="Y176" s="147" t="s">
        <v>184</v>
      </c>
      <c r="Z176" s="148"/>
      <c r="AA176" s="148"/>
      <c r="AB176" s="148"/>
      <c r="AC176" s="144" t="s">
        <v>211</v>
      </c>
      <c r="AD176" s="144"/>
      <c r="AE176" s="144"/>
      <c r="AF176" s="144"/>
      <c r="AG176" s="144"/>
      <c r="AH176" s="147" t="s">
        <v>226</v>
      </c>
      <c r="AI176" s="143"/>
      <c r="AJ176" s="143"/>
      <c r="AK176" s="143"/>
      <c r="AL176" s="143" t="s">
        <v>19</v>
      </c>
      <c r="AM176" s="143"/>
      <c r="AN176" s="143"/>
      <c r="AO176" s="149"/>
      <c r="AP176" s="124" t="s">
        <v>186</v>
      </c>
      <c r="AQ176" s="124"/>
      <c r="AR176" s="124"/>
      <c r="AS176" s="124"/>
      <c r="AT176" s="124"/>
      <c r="AU176" s="124"/>
      <c r="AV176" s="124"/>
      <c r="AW176" s="124"/>
      <c r="AX176" s="124"/>
      <c r="AY176">
        <f>$AY$174</f>
        <v>1</v>
      </c>
    </row>
    <row r="177" spans="1:51" ht="168" customHeight="1" x14ac:dyDescent="0.2">
      <c r="A177" s="125">
        <v>1</v>
      </c>
      <c r="B177" s="125">
        <v>1</v>
      </c>
      <c r="C177" s="126" t="s">
        <v>628</v>
      </c>
      <c r="D177" s="127"/>
      <c r="E177" s="127"/>
      <c r="F177" s="127"/>
      <c r="G177" s="127"/>
      <c r="H177" s="127"/>
      <c r="I177" s="127"/>
      <c r="J177" s="128">
        <v>6010005018634</v>
      </c>
      <c r="K177" s="129"/>
      <c r="L177" s="129"/>
      <c r="M177" s="129"/>
      <c r="N177" s="129"/>
      <c r="O177" s="129"/>
      <c r="P177" s="130" t="s">
        <v>629</v>
      </c>
      <c r="Q177" s="131"/>
      <c r="R177" s="131"/>
      <c r="S177" s="131"/>
      <c r="T177" s="131"/>
      <c r="U177" s="131"/>
      <c r="V177" s="131"/>
      <c r="W177" s="131"/>
      <c r="X177" s="131"/>
      <c r="Y177" s="132">
        <v>7.5</v>
      </c>
      <c r="Z177" s="133"/>
      <c r="AA177" s="133"/>
      <c r="AB177" s="134"/>
      <c r="AC177" s="135" t="s">
        <v>627</v>
      </c>
      <c r="AD177" s="136"/>
      <c r="AE177" s="136"/>
      <c r="AF177" s="136"/>
      <c r="AG177" s="136"/>
      <c r="AH177" s="137">
        <v>1</v>
      </c>
      <c r="AI177" s="138"/>
      <c r="AJ177" s="138"/>
      <c r="AK177" s="138"/>
      <c r="AL177" s="139">
        <v>99.2</v>
      </c>
      <c r="AM177" s="140"/>
      <c r="AN177" s="140"/>
      <c r="AO177" s="141"/>
      <c r="AP177" s="142"/>
      <c r="AQ177" s="142"/>
      <c r="AR177" s="142"/>
      <c r="AS177" s="142"/>
      <c r="AT177" s="142"/>
      <c r="AU177" s="142"/>
      <c r="AV177" s="142"/>
      <c r="AW177" s="142"/>
      <c r="AX177" s="142"/>
      <c r="AY177">
        <f>$AY$174</f>
        <v>1</v>
      </c>
    </row>
    <row r="178" spans="1:51" ht="0.75" customHeight="1" x14ac:dyDescent="0.2">
      <c r="A178" s="125">
        <v>2</v>
      </c>
      <c r="B178" s="125">
        <v>1</v>
      </c>
      <c r="C178" s="127"/>
      <c r="D178" s="127"/>
      <c r="E178" s="127"/>
      <c r="F178" s="127"/>
      <c r="G178" s="127"/>
      <c r="H178" s="127"/>
      <c r="I178" s="127"/>
      <c r="J178" s="128"/>
      <c r="K178" s="129"/>
      <c r="L178" s="129"/>
      <c r="M178" s="129"/>
      <c r="N178" s="129"/>
      <c r="O178" s="129"/>
      <c r="P178" s="131"/>
      <c r="Q178" s="131"/>
      <c r="R178" s="131"/>
      <c r="S178" s="131"/>
      <c r="T178" s="131"/>
      <c r="U178" s="131"/>
      <c r="V178" s="131"/>
      <c r="W178" s="131"/>
      <c r="X178" s="131"/>
      <c r="Y178" s="132"/>
      <c r="Z178" s="133"/>
      <c r="AA178" s="133"/>
      <c r="AB178" s="134"/>
      <c r="AC178" s="135"/>
      <c r="AD178" s="136"/>
      <c r="AE178" s="136"/>
      <c r="AF178" s="136"/>
      <c r="AG178" s="136"/>
      <c r="AH178" s="137"/>
      <c r="AI178" s="138"/>
      <c r="AJ178" s="138"/>
      <c r="AK178" s="138"/>
      <c r="AL178" s="139"/>
      <c r="AM178" s="140"/>
      <c r="AN178" s="140"/>
      <c r="AO178" s="141"/>
      <c r="AP178" s="142"/>
      <c r="AQ178" s="142"/>
      <c r="AR178" s="142"/>
      <c r="AS178" s="142"/>
      <c r="AT178" s="142"/>
      <c r="AU178" s="142"/>
      <c r="AV178" s="142"/>
      <c r="AW178" s="142"/>
      <c r="AX178" s="142"/>
      <c r="AY178">
        <f>COUNTA($C$178)</f>
        <v>0</v>
      </c>
    </row>
    <row r="179" spans="1:51" ht="24" customHeight="1" x14ac:dyDescent="0.2">
      <c r="A179" s="48"/>
      <c r="B179" s="48"/>
      <c r="C179" s="48"/>
      <c r="D179" s="48"/>
      <c r="E179" s="48"/>
      <c r="F179" s="48"/>
      <c r="G179" s="48"/>
      <c r="H179" s="48"/>
      <c r="I179" s="48"/>
      <c r="J179" s="48"/>
      <c r="K179" s="48"/>
      <c r="L179" s="48"/>
      <c r="M179" s="48"/>
      <c r="N179" s="48"/>
      <c r="O179" s="48"/>
      <c r="P179" s="49"/>
      <c r="Q179" s="49"/>
      <c r="R179" s="49"/>
      <c r="S179" s="49"/>
      <c r="T179" s="49"/>
      <c r="U179" s="49"/>
      <c r="V179" s="49"/>
      <c r="W179" s="49"/>
      <c r="X179" s="49"/>
      <c r="Y179" s="50"/>
      <c r="Z179" s="50"/>
      <c r="AA179" s="50"/>
      <c r="AB179" s="50"/>
      <c r="AC179" s="50"/>
      <c r="AD179" s="50"/>
      <c r="AE179" s="50"/>
      <c r="AF179" s="50"/>
      <c r="AG179" s="50"/>
      <c r="AH179" s="50"/>
      <c r="AI179" s="50"/>
      <c r="AJ179" s="50"/>
      <c r="AK179" s="50"/>
      <c r="AL179" s="50"/>
      <c r="AM179" s="50"/>
      <c r="AN179" s="50"/>
      <c r="AO179" s="50"/>
      <c r="AP179" s="49"/>
      <c r="AQ179" s="49"/>
      <c r="AR179" s="49"/>
      <c r="AS179" s="49"/>
      <c r="AT179" s="49"/>
      <c r="AU179" s="49"/>
      <c r="AV179" s="49"/>
      <c r="AW179" s="49"/>
      <c r="AX179" s="49"/>
      <c r="AY179">
        <f>COUNTA($C$182)</f>
        <v>1</v>
      </c>
    </row>
    <row r="180" spans="1:51" ht="24" customHeight="1" x14ac:dyDescent="0.2">
      <c r="A180" s="41"/>
      <c r="B180" s="45" t="s">
        <v>166</v>
      </c>
      <c r="C180" s="41"/>
      <c r="D180" s="41"/>
      <c r="E180" s="41"/>
      <c r="F180" s="41"/>
      <c r="G180" s="41"/>
      <c r="H180" s="41"/>
      <c r="I180" s="41"/>
      <c r="J180" s="41"/>
      <c r="K180" s="41"/>
      <c r="L180" s="41"/>
      <c r="M180" s="41"/>
      <c r="N180" s="41"/>
      <c r="O180" s="41"/>
      <c r="P180" s="46"/>
      <c r="Q180" s="46"/>
      <c r="R180" s="46"/>
      <c r="S180" s="46"/>
      <c r="T180" s="46"/>
      <c r="U180" s="46"/>
      <c r="V180" s="46"/>
      <c r="W180" s="46"/>
      <c r="X180" s="46"/>
      <c r="Y180" s="47"/>
      <c r="Z180" s="47"/>
      <c r="AA180" s="47"/>
      <c r="AB180" s="47"/>
      <c r="AC180" s="47"/>
      <c r="AD180" s="47"/>
      <c r="AE180" s="47"/>
      <c r="AF180" s="47"/>
      <c r="AG180" s="47"/>
      <c r="AH180" s="47"/>
      <c r="AI180" s="47"/>
      <c r="AJ180" s="47"/>
      <c r="AK180" s="47"/>
      <c r="AL180" s="47"/>
      <c r="AM180" s="47"/>
      <c r="AN180" s="47"/>
      <c r="AO180" s="47"/>
      <c r="AP180" s="46"/>
      <c r="AQ180" s="46"/>
      <c r="AR180" s="46"/>
      <c r="AS180" s="46"/>
      <c r="AT180" s="46"/>
      <c r="AU180" s="46"/>
      <c r="AV180" s="46"/>
      <c r="AW180" s="46"/>
      <c r="AX180" s="46"/>
      <c r="AY180">
        <f>$AY$179</f>
        <v>1</v>
      </c>
    </row>
    <row r="181" spans="1:51" ht="58.5" customHeight="1" x14ac:dyDescent="0.2">
      <c r="A181" s="143"/>
      <c r="B181" s="143"/>
      <c r="C181" s="143" t="s">
        <v>24</v>
      </c>
      <c r="D181" s="143"/>
      <c r="E181" s="143"/>
      <c r="F181" s="143"/>
      <c r="G181" s="143"/>
      <c r="H181" s="143"/>
      <c r="I181" s="143"/>
      <c r="J181" s="144" t="s">
        <v>185</v>
      </c>
      <c r="K181" s="145"/>
      <c r="L181" s="145"/>
      <c r="M181" s="145"/>
      <c r="N181" s="145"/>
      <c r="O181" s="145"/>
      <c r="P181" s="146" t="s">
        <v>25</v>
      </c>
      <c r="Q181" s="146"/>
      <c r="R181" s="146"/>
      <c r="S181" s="146"/>
      <c r="T181" s="146"/>
      <c r="U181" s="146"/>
      <c r="V181" s="146"/>
      <c r="W181" s="146"/>
      <c r="X181" s="146"/>
      <c r="Y181" s="147" t="s">
        <v>184</v>
      </c>
      <c r="Z181" s="148"/>
      <c r="AA181" s="148"/>
      <c r="AB181" s="148"/>
      <c r="AC181" s="144" t="s">
        <v>211</v>
      </c>
      <c r="AD181" s="144"/>
      <c r="AE181" s="144"/>
      <c r="AF181" s="144"/>
      <c r="AG181" s="144"/>
      <c r="AH181" s="147" t="s">
        <v>226</v>
      </c>
      <c r="AI181" s="143"/>
      <c r="AJ181" s="143"/>
      <c r="AK181" s="143"/>
      <c r="AL181" s="143" t="s">
        <v>19</v>
      </c>
      <c r="AM181" s="143"/>
      <c r="AN181" s="143"/>
      <c r="AO181" s="149"/>
      <c r="AP181" s="124" t="s">
        <v>186</v>
      </c>
      <c r="AQ181" s="124"/>
      <c r="AR181" s="124"/>
      <c r="AS181" s="124"/>
      <c r="AT181" s="124"/>
      <c r="AU181" s="124"/>
      <c r="AV181" s="124"/>
      <c r="AW181" s="124"/>
      <c r="AX181" s="124"/>
      <c r="AY181">
        <f>$AY$179</f>
        <v>1</v>
      </c>
    </row>
    <row r="182" spans="1:51" ht="171.75" customHeight="1" x14ac:dyDescent="0.2">
      <c r="A182" s="125">
        <v>1</v>
      </c>
      <c r="B182" s="125">
        <v>1</v>
      </c>
      <c r="C182" s="126" t="s">
        <v>630</v>
      </c>
      <c r="D182" s="127"/>
      <c r="E182" s="127"/>
      <c r="F182" s="127"/>
      <c r="G182" s="127"/>
      <c r="H182" s="127"/>
      <c r="I182" s="127"/>
      <c r="J182" s="128">
        <v>6010001030403</v>
      </c>
      <c r="K182" s="129"/>
      <c r="L182" s="129"/>
      <c r="M182" s="129"/>
      <c r="N182" s="129"/>
      <c r="O182" s="129"/>
      <c r="P182" s="130" t="s">
        <v>631</v>
      </c>
      <c r="Q182" s="131"/>
      <c r="R182" s="131"/>
      <c r="S182" s="131"/>
      <c r="T182" s="131"/>
      <c r="U182" s="131"/>
      <c r="V182" s="131"/>
      <c r="W182" s="131"/>
      <c r="X182" s="131"/>
      <c r="Y182" s="132">
        <v>23.7</v>
      </c>
      <c r="Z182" s="133"/>
      <c r="AA182" s="133"/>
      <c r="AB182" s="134"/>
      <c r="AC182" s="135" t="s">
        <v>632</v>
      </c>
      <c r="AD182" s="136"/>
      <c r="AE182" s="136"/>
      <c r="AF182" s="136"/>
      <c r="AG182" s="136"/>
      <c r="AH182" s="137">
        <v>1</v>
      </c>
      <c r="AI182" s="138"/>
      <c r="AJ182" s="138"/>
      <c r="AK182" s="138"/>
      <c r="AL182" s="139">
        <v>99.8</v>
      </c>
      <c r="AM182" s="140"/>
      <c r="AN182" s="140"/>
      <c r="AO182" s="141"/>
      <c r="AP182" s="142"/>
      <c r="AQ182" s="142"/>
      <c r="AR182" s="142"/>
      <c r="AS182" s="142"/>
      <c r="AT182" s="142"/>
      <c r="AU182" s="142"/>
      <c r="AV182" s="142"/>
      <c r="AW182" s="142"/>
      <c r="AX182" s="142"/>
      <c r="AY182">
        <f>$AY$179</f>
        <v>1</v>
      </c>
    </row>
    <row r="183" spans="1:51" ht="24.75" customHeight="1" x14ac:dyDescent="0.2">
      <c r="A183" s="119" t="s">
        <v>549</v>
      </c>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1"/>
      <c r="AL183" s="122" t="s">
        <v>213</v>
      </c>
      <c r="AM183" s="123"/>
      <c r="AN183" s="123"/>
      <c r="AO183" s="54" t="s">
        <v>212</v>
      </c>
      <c r="AP183" s="51"/>
      <c r="AQ183" s="51"/>
      <c r="AR183" s="51"/>
      <c r="AS183" s="51"/>
      <c r="AT183" s="51"/>
      <c r="AU183" s="51"/>
      <c r="AV183" s="51"/>
      <c r="AW183" s="51"/>
      <c r="AX183" s="52"/>
      <c r="AY183">
        <f>COUNTIF($AO$183,"☑")</f>
        <v>0</v>
      </c>
    </row>
    <row r="184" spans="1:51" ht="24.75" customHeight="1" x14ac:dyDescent="0.2"/>
  </sheetData>
  <sheetProtection formatRows="0"/>
  <dataConsolidate link="1"/>
  <mergeCells count="826">
    <mergeCell ref="AT124:AU124"/>
    <mergeCell ref="AV124:AW124"/>
    <mergeCell ref="A105:AX105"/>
    <mergeCell ref="A106:AX106"/>
    <mergeCell ref="A107:AX107"/>
    <mergeCell ref="A108:E108"/>
    <mergeCell ref="F108:AX108"/>
    <mergeCell ref="A109:AX109"/>
    <mergeCell ref="A103:B104"/>
    <mergeCell ref="C103:F103"/>
    <mergeCell ref="G103:AX103"/>
    <mergeCell ref="C104:F104"/>
    <mergeCell ref="G104:AX104"/>
    <mergeCell ref="J98:L98"/>
    <mergeCell ref="M98:N98"/>
    <mergeCell ref="O98:AF98"/>
    <mergeCell ref="O99:AF99"/>
    <mergeCell ref="O100:AF100"/>
    <mergeCell ref="O101:AF101"/>
    <mergeCell ref="O102:AF102"/>
    <mergeCell ref="O97:AF97"/>
    <mergeCell ref="C97:N97"/>
    <mergeCell ref="C100:D100"/>
    <mergeCell ref="E100:G100"/>
    <mergeCell ref="H100:I100"/>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72:V73"/>
    <mergeCell ref="U76:AX76"/>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23:AC23"/>
    <mergeCell ref="AD23:AX24"/>
    <mergeCell ref="G21:O21"/>
    <mergeCell ref="P21:V21"/>
    <mergeCell ref="W21:AC21"/>
    <mergeCell ref="AD21:AJ21"/>
    <mergeCell ref="AK21:AQ21"/>
    <mergeCell ref="AR21:AX21"/>
    <mergeCell ref="G20:O20"/>
    <mergeCell ref="P20:V20"/>
    <mergeCell ref="W20:AC20"/>
    <mergeCell ref="AD20:AJ20"/>
    <mergeCell ref="AK20:AQ20"/>
    <mergeCell ref="AR20:AX20"/>
    <mergeCell ref="A22:F24"/>
    <mergeCell ref="G22:O22"/>
    <mergeCell ref="P22:V22"/>
    <mergeCell ref="W22:AC22"/>
    <mergeCell ref="A56:F56"/>
    <mergeCell ref="G56:AX56"/>
    <mergeCell ref="G24:O24"/>
    <mergeCell ref="P24:V24"/>
    <mergeCell ref="W24:AC24"/>
    <mergeCell ref="A25:F25"/>
    <mergeCell ref="G25:AX25"/>
    <mergeCell ref="A39:F39"/>
    <mergeCell ref="G39:AX39"/>
    <mergeCell ref="A40:F42"/>
    <mergeCell ref="G40:O40"/>
    <mergeCell ref="P40:X40"/>
    <mergeCell ref="Y40:AA40"/>
    <mergeCell ref="G27:O28"/>
    <mergeCell ref="P27:X28"/>
    <mergeCell ref="Y27:AA27"/>
    <mergeCell ref="AB27:AD27"/>
    <mergeCell ref="AD22:AX22"/>
    <mergeCell ref="G23:O23"/>
    <mergeCell ref="P23:V23"/>
    <mergeCell ref="AI26:AL26"/>
    <mergeCell ref="AM26:AP26"/>
    <mergeCell ref="AQ26:AT26"/>
    <mergeCell ref="AU26:AX26"/>
    <mergeCell ref="AM43:AP43"/>
    <mergeCell ref="AQ43:AX43"/>
    <mergeCell ref="AM29:AP29"/>
    <mergeCell ref="AQ29:AX29"/>
    <mergeCell ref="Y30:AA30"/>
    <mergeCell ref="AB30:AD30"/>
    <mergeCell ref="AE27:AH27"/>
    <mergeCell ref="AI27:AL27"/>
    <mergeCell ref="AU35:AX35"/>
    <mergeCell ref="Y34:AA34"/>
    <mergeCell ref="AB34:AD34"/>
    <mergeCell ref="AE34:AH34"/>
    <mergeCell ref="AI34:AL34"/>
    <mergeCell ref="Y36:AA36"/>
    <mergeCell ref="AB36:AD36"/>
    <mergeCell ref="AE36:AH36"/>
    <mergeCell ref="AW33:AX33"/>
    <mergeCell ref="AI35:AL35"/>
    <mergeCell ref="AM35:AP35"/>
    <mergeCell ref="AQ35:AT35"/>
    <mergeCell ref="AM31:AP31"/>
    <mergeCell ref="AQ31:AX31"/>
    <mergeCell ref="AQ33:AR33"/>
    <mergeCell ref="AS33:AT33"/>
    <mergeCell ref="AU33:AV33"/>
    <mergeCell ref="AB40:AD40"/>
    <mergeCell ref="AE40:AH40"/>
    <mergeCell ref="AM27:AP27"/>
    <mergeCell ref="AQ27:AT27"/>
    <mergeCell ref="AU27:AX27"/>
    <mergeCell ref="AB28:AD28"/>
    <mergeCell ref="AE28:AH28"/>
    <mergeCell ref="AI28:AL28"/>
    <mergeCell ref="AM28:AP28"/>
    <mergeCell ref="AQ28:AT28"/>
    <mergeCell ref="AU28:AX28"/>
    <mergeCell ref="AE30:AH30"/>
    <mergeCell ref="AI30:AL30"/>
    <mergeCell ref="AM30:AP30"/>
    <mergeCell ref="AQ30:AX30"/>
    <mergeCell ref="AI42:AL42"/>
    <mergeCell ref="AM42:AP42"/>
    <mergeCell ref="AQ42:AT42"/>
    <mergeCell ref="AU42:AX42"/>
    <mergeCell ref="AI40:AL40"/>
    <mergeCell ref="AM40:AP40"/>
    <mergeCell ref="AQ40:AT40"/>
    <mergeCell ref="AU40:AX40"/>
    <mergeCell ref="G41:O42"/>
    <mergeCell ref="P41:X42"/>
    <mergeCell ref="Y41:AA41"/>
    <mergeCell ref="AB41:AD41"/>
    <mergeCell ref="AE41:AH41"/>
    <mergeCell ref="AI41:AL41"/>
    <mergeCell ref="A26:F28"/>
    <mergeCell ref="G26:O26"/>
    <mergeCell ref="P26:X26"/>
    <mergeCell ref="Y26:AA26"/>
    <mergeCell ref="AB26:AD26"/>
    <mergeCell ref="AE26:AH26"/>
    <mergeCell ref="Y42:AA42"/>
    <mergeCell ref="AB42:AD42"/>
    <mergeCell ref="AE42:AH42"/>
    <mergeCell ref="Y28:AA28"/>
    <mergeCell ref="G34:O36"/>
    <mergeCell ref="P34:X36"/>
    <mergeCell ref="G30:X31"/>
    <mergeCell ref="Y31:AA31"/>
    <mergeCell ref="AU59:AX59"/>
    <mergeCell ref="AI57:AL57"/>
    <mergeCell ref="AM57:AP57"/>
    <mergeCell ref="AQ57:AT57"/>
    <mergeCell ref="AU57:AX57"/>
    <mergeCell ref="G58:O59"/>
    <mergeCell ref="P58:X59"/>
    <mergeCell ref="Y58:AA58"/>
    <mergeCell ref="AB58:AD58"/>
    <mergeCell ref="AE58:AH58"/>
    <mergeCell ref="AI58:AL58"/>
    <mergeCell ref="G57:O57"/>
    <mergeCell ref="P57:X57"/>
    <mergeCell ref="Y57:AA57"/>
    <mergeCell ref="AB57:AD57"/>
    <mergeCell ref="AE57:AH57"/>
    <mergeCell ref="AE43:AH43"/>
    <mergeCell ref="AI43:AL43"/>
    <mergeCell ref="AB53:AD53"/>
    <mergeCell ref="AE53:AH53"/>
    <mergeCell ref="AB59:AD59"/>
    <mergeCell ref="AE59:AH59"/>
    <mergeCell ref="AI59:AL59"/>
    <mergeCell ref="AM59:AP59"/>
    <mergeCell ref="AQ59:AT59"/>
    <mergeCell ref="A29:F31"/>
    <mergeCell ref="G29:X29"/>
    <mergeCell ref="Y29:AA29"/>
    <mergeCell ref="AB29:AD29"/>
    <mergeCell ref="AE29:AH29"/>
    <mergeCell ref="AI29:AL29"/>
    <mergeCell ref="AB31:AD31"/>
    <mergeCell ref="AE31:AH31"/>
    <mergeCell ref="AI31:AL31"/>
    <mergeCell ref="AQ62:AX62"/>
    <mergeCell ref="A32:F36"/>
    <mergeCell ref="G32:O33"/>
    <mergeCell ref="P32:X33"/>
    <mergeCell ref="Y32:AA33"/>
    <mergeCell ref="AB32:AD33"/>
    <mergeCell ref="AE32:AH33"/>
    <mergeCell ref="AI32:AL33"/>
    <mergeCell ref="AM32:AP33"/>
    <mergeCell ref="AM60:AP60"/>
    <mergeCell ref="AQ60:AX60"/>
    <mergeCell ref="G61:X62"/>
    <mergeCell ref="Y61:AA61"/>
    <mergeCell ref="AB61:AD61"/>
    <mergeCell ref="AE61:AH61"/>
    <mergeCell ref="AI61:AL61"/>
    <mergeCell ref="AM61:AP61"/>
    <mergeCell ref="AM41:AP41"/>
    <mergeCell ref="AQ41:AT41"/>
    <mergeCell ref="AU41:AX41"/>
    <mergeCell ref="AQ32:AT32"/>
    <mergeCell ref="AU32:AX32"/>
    <mergeCell ref="AM48:AP48"/>
    <mergeCell ref="AQ48:AX48"/>
    <mergeCell ref="AQ61:AX61"/>
    <mergeCell ref="Y62:AA62"/>
    <mergeCell ref="A60:F62"/>
    <mergeCell ref="G60:X60"/>
    <mergeCell ref="Y60:AA60"/>
    <mergeCell ref="AB60:AD60"/>
    <mergeCell ref="AE60:AH60"/>
    <mergeCell ref="AI60:AL60"/>
    <mergeCell ref="AM34:AP34"/>
    <mergeCell ref="AQ34:AT34"/>
    <mergeCell ref="AU34:AX34"/>
    <mergeCell ref="Y35:AA35"/>
    <mergeCell ref="AB35:AD35"/>
    <mergeCell ref="AE35:AH35"/>
    <mergeCell ref="AI36:AL36"/>
    <mergeCell ref="AM36:AP36"/>
    <mergeCell ref="AQ36:AT36"/>
    <mergeCell ref="AU36:AX36"/>
    <mergeCell ref="G47:X48"/>
    <mergeCell ref="Y47:AA47"/>
    <mergeCell ref="AB47:AD47"/>
    <mergeCell ref="AE47:AH47"/>
    <mergeCell ref="AI47:AL47"/>
    <mergeCell ref="AM47:AP47"/>
    <mergeCell ref="AU50:AV50"/>
    <mergeCell ref="AW50:AX50"/>
    <mergeCell ref="A37:F38"/>
    <mergeCell ref="G37:AX38"/>
    <mergeCell ref="AQ44:AX44"/>
    <mergeCell ref="Y45:AA45"/>
    <mergeCell ref="AB45:AD45"/>
    <mergeCell ref="AE45:AH45"/>
    <mergeCell ref="AI45:AL45"/>
    <mergeCell ref="AM45:AP45"/>
    <mergeCell ref="AQ45:AX45"/>
    <mergeCell ref="G44:X45"/>
    <mergeCell ref="Y44:AA44"/>
    <mergeCell ref="AB44:AD44"/>
    <mergeCell ref="AE44:AH44"/>
    <mergeCell ref="AI44:AL44"/>
    <mergeCell ref="AM44:AP44"/>
    <mergeCell ref="AQ47:AX47"/>
    <mergeCell ref="Y48:AA48"/>
    <mergeCell ref="A46:F48"/>
    <mergeCell ref="A43:F45"/>
    <mergeCell ref="G43:X43"/>
    <mergeCell ref="Y43:AA43"/>
    <mergeCell ref="AB43:AD43"/>
    <mergeCell ref="Y53:AA53"/>
    <mergeCell ref="A49:F53"/>
    <mergeCell ref="G49:O50"/>
    <mergeCell ref="P49:X50"/>
    <mergeCell ref="Y49:AA50"/>
    <mergeCell ref="AB49:AD50"/>
    <mergeCell ref="AM46:AP46"/>
    <mergeCell ref="AQ46:AX46"/>
    <mergeCell ref="G46:X46"/>
    <mergeCell ref="Y46:AA46"/>
    <mergeCell ref="AB46:AD46"/>
    <mergeCell ref="AE46:AH46"/>
    <mergeCell ref="AI46:AL46"/>
    <mergeCell ref="AB48:AD48"/>
    <mergeCell ref="AE48:AH48"/>
    <mergeCell ref="AI48:AL48"/>
    <mergeCell ref="AI53:AL53"/>
    <mergeCell ref="AE49:AH50"/>
    <mergeCell ref="AI49:AL50"/>
    <mergeCell ref="AM49:AP50"/>
    <mergeCell ref="AQ49:AT49"/>
    <mergeCell ref="AU49:AX49"/>
    <mergeCell ref="AQ50:AR50"/>
    <mergeCell ref="AS50:AT50"/>
    <mergeCell ref="AQ58:AT58"/>
    <mergeCell ref="AU58:AX58"/>
    <mergeCell ref="Y59:AA59"/>
    <mergeCell ref="AM53:AP53"/>
    <mergeCell ref="AQ53:AT53"/>
    <mergeCell ref="AU53:AX53"/>
    <mergeCell ref="A54:F55"/>
    <mergeCell ref="G54:AX55"/>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A63:F67"/>
    <mergeCell ref="G63:O64"/>
    <mergeCell ref="P63:X64"/>
    <mergeCell ref="Y63:AA64"/>
    <mergeCell ref="AB63:AD64"/>
    <mergeCell ref="AB62:AD62"/>
    <mergeCell ref="AE62:AH62"/>
    <mergeCell ref="AI62:AL62"/>
    <mergeCell ref="AM58:AP58"/>
    <mergeCell ref="AM62:AP62"/>
    <mergeCell ref="A57:F59"/>
    <mergeCell ref="AE63:AH64"/>
    <mergeCell ref="AI63:AL64"/>
    <mergeCell ref="AM63:AP64"/>
    <mergeCell ref="AQ63:AT63"/>
    <mergeCell ref="AU63:AX63"/>
    <mergeCell ref="AQ64:AR64"/>
    <mergeCell ref="AS64:AT64"/>
    <mergeCell ref="AU64:AV64"/>
    <mergeCell ref="AW64:AX64"/>
    <mergeCell ref="G74:I74"/>
    <mergeCell ref="J74:T74"/>
    <mergeCell ref="U74:AX74"/>
    <mergeCell ref="G75:T75"/>
    <mergeCell ref="Y65:AA65"/>
    <mergeCell ref="AB65:AD65"/>
    <mergeCell ref="AE65:AH65"/>
    <mergeCell ref="AI65:AL65"/>
    <mergeCell ref="Y67:AA67"/>
    <mergeCell ref="AB67:AD67"/>
    <mergeCell ref="AE67:AH67"/>
    <mergeCell ref="AI67:AL67"/>
    <mergeCell ref="A70:AN70"/>
    <mergeCell ref="AO70:AQ70"/>
    <mergeCell ref="AS70:AX70"/>
    <mergeCell ref="A82:B91"/>
    <mergeCell ref="C82:AC82"/>
    <mergeCell ref="AD82:AF82"/>
    <mergeCell ref="AG82:AX84"/>
    <mergeCell ref="C83:D84"/>
    <mergeCell ref="E83:AC83"/>
    <mergeCell ref="AD83:AF83"/>
    <mergeCell ref="E84:AC84"/>
    <mergeCell ref="AD84:AF84"/>
    <mergeCell ref="C85:AC85"/>
    <mergeCell ref="A79:B81"/>
    <mergeCell ref="C79:AC79"/>
    <mergeCell ref="AD79:AF79"/>
    <mergeCell ref="AG79:AX79"/>
    <mergeCell ref="C80:AC80"/>
    <mergeCell ref="AD80:AF80"/>
    <mergeCell ref="AG80:AX80"/>
    <mergeCell ref="C81:AC81"/>
    <mergeCell ref="AD81:AF81"/>
    <mergeCell ref="AG81:AX81"/>
    <mergeCell ref="C90:AC90"/>
    <mergeCell ref="C87:AC87"/>
    <mergeCell ref="AD87:AF87"/>
    <mergeCell ref="AG87:AX87"/>
    <mergeCell ref="AG95:AX95"/>
    <mergeCell ref="A71:B76"/>
    <mergeCell ref="C71:D73"/>
    <mergeCell ref="E71:F71"/>
    <mergeCell ref="G71:AX71"/>
    <mergeCell ref="E72:F73"/>
    <mergeCell ref="AD90:AF90"/>
    <mergeCell ref="AG90:AX90"/>
    <mergeCell ref="C91:AC91"/>
    <mergeCell ref="U75:AX75"/>
    <mergeCell ref="G76:T76"/>
    <mergeCell ref="A77:AX77"/>
    <mergeCell ref="C78:AC78"/>
    <mergeCell ref="AD78:AF78"/>
    <mergeCell ref="AG78:AX78"/>
    <mergeCell ref="W72:AA72"/>
    <mergeCell ref="AB72:AX72"/>
    <mergeCell ref="W73:AA73"/>
    <mergeCell ref="AB73:AX73"/>
    <mergeCell ref="C74:D76"/>
    <mergeCell ref="E74:F76"/>
    <mergeCell ref="C99:D99"/>
    <mergeCell ref="E99:G99"/>
    <mergeCell ref="H99:I99"/>
    <mergeCell ref="J99:L99"/>
    <mergeCell ref="M99:N99"/>
    <mergeCell ref="A96:B102"/>
    <mergeCell ref="C96:AC96"/>
    <mergeCell ref="AD96:AF96"/>
    <mergeCell ref="AG96:AX102"/>
    <mergeCell ref="J100:L100"/>
    <mergeCell ref="M100:N100"/>
    <mergeCell ref="C101:D101"/>
    <mergeCell ref="E101:G101"/>
    <mergeCell ref="H101:I101"/>
    <mergeCell ref="J101:L101"/>
    <mergeCell ref="M101:N101"/>
    <mergeCell ref="C102:D102"/>
    <mergeCell ref="E102:G102"/>
    <mergeCell ref="H102:I102"/>
    <mergeCell ref="J102:L102"/>
    <mergeCell ref="M102:N102"/>
    <mergeCell ref="C98:D98"/>
    <mergeCell ref="E98:G98"/>
    <mergeCell ref="H98:I98"/>
    <mergeCell ref="A92:B95"/>
    <mergeCell ref="C92:AC92"/>
    <mergeCell ref="AD92:AF92"/>
    <mergeCell ref="AG92:AX92"/>
    <mergeCell ref="C93:AC93"/>
    <mergeCell ref="AD93:AF93"/>
    <mergeCell ref="AG93:AX93"/>
    <mergeCell ref="C94:AC94"/>
    <mergeCell ref="AD94:AF94"/>
    <mergeCell ref="AG94:AX94"/>
    <mergeCell ref="C95:AC95"/>
    <mergeCell ref="AD95:AF95"/>
    <mergeCell ref="A110:E110"/>
    <mergeCell ref="F110:AX110"/>
    <mergeCell ref="A111:AX111"/>
    <mergeCell ref="A112:AX112"/>
    <mergeCell ref="A113:AX113"/>
    <mergeCell ref="A114:D114"/>
    <mergeCell ref="E114:P114"/>
    <mergeCell ref="Q114:AB114"/>
    <mergeCell ref="AC114:AN114"/>
    <mergeCell ref="AO114:AX114"/>
    <mergeCell ref="E115:P115"/>
    <mergeCell ref="Q115:AB115"/>
    <mergeCell ref="AC115:AN115"/>
    <mergeCell ref="AO115:AX115"/>
    <mergeCell ref="A116:D116"/>
    <mergeCell ref="E116:P116"/>
    <mergeCell ref="Q116:AB116"/>
    <mergeCell ref="AC116:AN116"/>
    <mergeCell ref="AO116:AX116"/>
    <mergeCell ref="A115:D115"/>
    <mergeCell ref="A117:D117"/>
    <mergeCell ref="E117:P117"/>
    <mergeCell ref="Q117:AB117"/>
    <mergeCell ref="AC117:AN117"/>
    <mergeCell ref="AO117:AX117"/>
    <mergeCell ref="A118:D118"/>
    <mergeCell ref="E118:P118"/>
    <mergeCell ref="Q118:AB118"/>
    <mergeCell ref="AC118:AN118"/>
    <mergeCell ref="AO118:AX118"/>
    <mergeCell ref="A121:D121"/>
    <mergeCell ref="E121:P121"/>
    <mergeCell ref="Q121:AB121"/>
    <mergeCell ref="AC121:AN121"/>
    <mergeCell ref="AO121:AX121"/>
    <mergeCell ref="A122:D122"/>
    <mergeCell ref="A119:D119"/>
    <mergeCell ref="E119:P119"/>
    <mergeCell ref="Q119:AB119"/>
    <mergeCell ref="AC119:AN119"/>
    <mergeCell ref="AO119:AX119"/>
    <mergeCell ref="A120:D120"/>
    <mergeCell ref="E120:P120"/>
    <mergeCell ref="Q120:AB120"/>
    <mergeCell ref="AC120:AN120"/>
    <mergeCell ref="AO120:AX120"/>
    <mergeCell ref="AA122:AB122"/>
    <mergeCell ref="AC122:AE122"/>
    <mergeCell ref="AG122:AH122"/>
    <mergeCell ref="AJ122:AK122"/>
    <mergeCell ref="AM122:AN122"/>
    <mergeCell ref="AO122:AP122"/>
    <mergeCell ref="A125:F138"/>
    <mergeCell ref="A139:F158"/>
    <mergeCell ref="G139:AB139"/>
    <mergeCell ref="AC139:AX139"/>
    <mergeCell ref="G140:K140"/>
    <mergeCell ref="L140:X140"/>
    <mergeCell ref="AA124:AB124"/>
    <mergeCell ref="AM123:AN123"/>
    <mergeCell ref="AO123:AP123"/>
    <mergeCell ref="AR123:AS123"/>
    <mergeCell ref="AU123:AV123"/>
    <mergeCell ref="A124:D124"/>
    <mergeCell ref="O124:P124"/>
    <mergeCell ref="U123:V123"/>
    <mergeCell ref="X123:Y123"/>
    <mergeCell ref="AA123:AB123"/>
    <mergeCell ref="AC123:AE123"/>
    <mergeCell ref="AG123:AH123"/>
    <mergeCell ref="AJ123:AK123"/>
    <mergeCell ref="A123:D123"/>
    <mergeCell ref="E123:G123"/>
    <mergeCell ref="I123:J123"/>
    <mergeCell ref="L123:M123"/>
    <mergeCell ref="O123:P123"/>
    <mergeCell ref="AH143:AT143"/>
    <mergeCell ref="AU143:AX143"/>
    <mergeCell ref="G142:K142"/>
    <mergeCell ref="L142:X142"/>
    <mergeCell ref="Y142:AB142"/>
    <mergeCell ref="AC142:AG142"/>
    <mergeCell ref="AH142:AT142"/>
    <mergeCell ref="AU142:AX142"/>
    <mergeCell ref="Y140:AB140"/>
    <mergeCell ref="AC140:AG140"/>
    <mergeCell ref="AH140:AT140"/>
    <mergeCell ref="AU140:AX140"/>
    <mergeCell ref="G141:K141"/>
    <mergeCell ref="L141:X141"/>
    <mergeCell ref="Y141:AB141"/>
    <mergeCell ref="AC141:AG141"/>
    <mergeCell ref="AH141:AT141"/>
    <mergeCell ref="AU141:AX141"/>
    <mergeCell ref="G143:K143"/>
    <mergeCell ref="L143:X143"/>
    <mergeCell ref="Y143:AB143"/>
    <mergeCell ref="AC143:AG143"/>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3:K153"/>
    <mergeCell ref="L153:X153"/>
    <mergeCell ref="Y153:AB153"/>
    <mergeCell ref="AC153:AG153"/>
    <mergeCell ref="AH153:AT153"/>
    <mergeCell ref="AU153:AX153"/>
    <mergeCell ref="G151:AB151"/>
    <mergeCell ref="AC151:AX151"/>
    <mergeCell ref="G152:K152"/>
    <mergeCell ref="L152:X152"/>
    <mergeCell ref="Y152:AB152"/>
    <mergeCell ref="AC152:AG152"/>
    <mergeCell ref="AH152:AT152"/>
    <mergeCell ref="AU152:AX15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8:AB158"/>
    <mergeCell ref="AC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A159:AK159"/>
    <mergeCell ref="AL159:AN159"/>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P169:AX169"/>
    <mergeCell ref="AL168:AO168"/>
    <mergeCell ref="AP168:AX168"/>
    <mergeCell ref="A169:B169"/>
    <mergeCell ref="C169:I169"/>
    <mergeCell ref="J169:O169"/>
    <mergeCell ref="P169:X169"/>
    <mergeCell ref="Y169:AB169"/>
    <mergeCell ref="AC169:AG169"/>
    <mergeCell ref="AH169:AK169"/>
    <mergeCell ref="AL169:AO169"/>
    <mergeCell ref="A168:B168"/>
    <mergeCell ref="C168:I168"/>
    <mergeCell ref="J168:O168"/>
    <mergeCell ref="P168:X168"/>
    <mergeCell ref="Y168:AB168"/>
    <mergeCell ref="AC168:AG168"/>
    <mergeCell ref="AH168:AK168"/>
    <mergeCell ref="AL173:AO173"/>
    <mergeCell ref="AP173:AX173"/>
    <mergeCell ref="AH172:AK172"/>
    <mergeCell ref="AL172:AO172"/>
    <mergeCell ref="AP172:AX172"/>
    <mergeCell ref="A173:B173"/>
    <mergeCell ref="C173:I173"/>
    <mergeCell ref="J173:O173"/>
    <mergeCell ref="P173:X173"/>
    <mergeCell ref="Y173:AB173"/>
    <mergeCell ref="AC173:AG173"/>
    <mergeCell ref="AH173:AK173"/>
    <mergeCell ref="A172:B172"/>
    <mergeCell ref="C172:I172"/>
    <mergeCell ref="J172:O172"/>
    <mergeCell ref="P172:X172"/>
    <mergeCell ref="Y172:AB172"/>
    <mergeCell ref="AC172:AG172"/>
    <mergeCell ref="A176:B176"/>
    <mergeCell ref="C176:I176"/>
    <mergeCell ref="J176:O176"/>
    <mergeCell ref="P176:X176"/>
    <mergeCell ref="Y176:AB176"/>
    <mergeCell ref="AC176:AG176"/>
    <mergeCell ref="AH176:AK176"/>
    <mergeCell ref="AL176:AO176"/>
    <mergeCell ref="AP176:AX176"/>
    <mergeCell ref="AC181:AG181"/>
    <mergeCell ref="AH181:AK181"/>
    <mergeCell ref="AL181:AO181"/>
    <mergeCell ref="AL178:AO178"/>
    <mergeCell ref="AP178:AX178"/>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G65:O67"/>
    <mergeCell ref="AM67:AP67"/>
    <mergeCell ref="AQ67:AT67"/>
    <mergeCell ref="AU67:AX67"/>
    <mergeCell ref="A68:F69"/>
    <mergeCell ref="G68:AX69"/>
    <mergeCell ref="P65:X67"/>
    <mergeCell ref="A183:AK183"/>
    <mergeCell ref="AL183:AN183"/>
    <mergeCell ref="AP181:AX181"/>
    <mergeCell ref="A182:B182"/>
    <mergeCell ref="C182:I182"/>
    <mergeCell ref="J182:O182"/>
    <mergeCell ref="P182:X182"/>
    <mergeCell ref="Y182:AB182"/>
    <mergeCell ref="AC182:AG182"/>
    <mergeCell ref="AH182:AK182"/>
    <mergeCell ref="AL182:AO182"/>
    <mergeCell ref="AP182:AX182"/>
    <mergeCell ref="A181:B181"/>
    <mergeCell ref="C181:I181"/>
    <mergeCell ref="J181:O181"/>
    <mergeCell ref="P181:X181"/>
    <mergeCell ref="Y181:AB181"/>
    <mergeCell ref="AU122:AV122"/>
    <mergeCell ref="AM65:AP65"/>
    <mergeCell ref="AQ65:AT65"/>
    <mergeCell ref="AU65:AX65"/>
    <mergeCell ref="Y66:AA66"/>
    <mergeCell ref="AB66:AD66"/>
    <mergeCell ref="AE66:AH66"/>
    <mergeCell ref="AI66:AL66"/>
    <mergeCell ref="AM66:AP66"/>
    <mergeCell ref="AQ66:AT66"/>
    <mergeCell ref="AU66:AX66"/>
    <mergeCell ref="AD91:AF91"/>
    <mergeCell ref="AG91:AX91"/>
    <mergeCell ref="C88:AC88"/>
    <mergeCell ref="AD88:AF88"/>
    <mergeCell ref="AG88:AX88"/>
    <mergeCell ref="C89:AC89"/>
    <mergeCell ref="AD89:AF89"/>
    <mergeCell ref="AG89:AX89"/>
    <mergeCell ref="AD85:AF85"/>
    <mergeCell ref="AG85:AX85"/>
    <mergeCell ref="C86:AC86"/>
    <mergeCell ref="AD86:AF86"/>
    <mergeCell ref="AG86:AX86"/>
    <mergeCell ref="AQ124:AS124"/>
    <mergeCell ref="E122:G122"/>
    <mergeCell ref="I122:J122"/>
    <mergeCell ref="L122:M122"/>
    <mergeCell ref="O122:P122"/>
    <mergeCell ref="Q122:S122"/>
    <mergeCell ref="U122:V122"/>
    <mergeCell ref="X122:Y122"/>
    <mergeCell ref="AR122:AS122"/>
    <mergeCell ref="AM124:AN124"/>
    <mergeCell ref="AO124:AP124"/>
    <mergeCell ref="Q123:S123"/>
    <mergeCell ref="L124:N124"/>
    <mergeCell ref="X124:Z124"/>
    <mergeCell ref="AJ124:AL124"/>
    <mergeCell ref="E124:F124"/>
    <mergeCell ref="G124:I124"/>
    <mergeCell ref="J124:K124"/>
    <mergeCell ref="Q124:R124"/>
    <mergeCell ref="S124:U124"/>
    <mergeCell ref="V124:W124"/>
    <mergeCell ref="AC124:AD124"/>
    <mergeCell ref="AE124:AG124"/>
    <mergeCell ref="AH124:AI124"/>
  </mergeCells>
  <phoneticPr fontId="5"/>
  <conditionalFormatting sqref="P14:AQ14">
    <cfRule type="expression" dxfId="249" priority="997">
      <formula>IF(RIGHT(TEXT(P14,"0.#"),1)=".",FALSE,TRUE)</formula>
    </cfRule>
    <cfRule type="expression" dxfId="248" priority="998">
      <formula>IF(RIGHT(TEXT(P14,"0.#"),1)=".",TRUE,FALSE)</formula>
    </cfRule>
  </conditionalFormatting>
  <conditionalFormatting sqref="P18:AX18">
    <cfRule type="expression" dxfId="247" priority="995">
      <formula>IF(RIGHT(TEXT(P18,"0.#"),1)=".",FALSE,TRUE)</formula>
    </cfRule>
    <cfRule type="expression" dxfId="246" priority="996">
      <formula>IF(RIGHT(TEXT(P18,"0.#"),1)=".",TRUE,FALSE)</formula>
    </cfRule>
  </conditionalFormatting>
  <conditionalFormatting sqref="Y142">
    <cfRule type="expression" dxfId="245" priority="993">
      <formula>IF(RIGHT(TEXT(Y142,"0.#"),1)=".",FALSE,TRUE)</formula>
    </cfRule>
    <cfRule type="expression" dxfId="244" priority="994">
      <formula>IF(RIGHT(TEXT(Y142,"0.#"),1)=".",TRUE,FALSE)</formula>
    </cfRule>
  </conditionalFormatting>
  <conditionalFormatting sqref="Y144">
    <cfRule type="expression" dxfId="243" priority="991">
      <formula>IF(RIGHT(TEXT(Y144,"0.#"),1)=".",FALSE,TRUE)</formula>
    </cfRule>
    <cfRule type="expression" dxfId="242" priority="992">
      <formula>IF(RIGHT(TEXT(Y144,"0.#"),1)=".",TRUE,FALSE)</formula>
    </cfRule>
  </conditionalFormatting>
  <conditionalFormatting sqref="Y155:Y156 Y153">
    <cfRule type="expression" dxfId="241" priority="971">
      <formula>IF(RIGHT(TEXT(Y153,"0.#"),1)=".",FALSE,TRUE)</formula>
    </cfRule>
    <cfRule type="expression" dxfId="240" priority="972">
      <formula>IF(RIGHT(TEXT(Y153,"0.#"),1)=".",TRUE,FALSE)</formula>
    </cfRule>
  </conditionalFormatting>
  <conditionalFormatting sqref="P16:AQ17 P15:AX15 P13:AX13">
    <cfRule type="expression" dxfId="239" priority="989">
      <formula>IF(RIGHT(TEXT(P13,"0.#"),1)=".",FALSE,TRUE)</formula>
    </cfRule>
    <cfRule type="expression" dxfId="238" priority="990">
      <formula>IF(RIGHT(TEXT(P13,"0.#"),1)=".",TRUE,FALSE)</formula>
    </cfRule>
  </conditionalFormatting>
  <conditionalFormatting sqref="P19:AJ19">
    <cfRule type="expression" dxfId="237" priority="987">
      <formula>IF(RIGHT(TEXT(P19,"0.#"),1)=".",FALSE,TRUE)</formula>
    </cfRule>
    <cfRule type="expression" dxfId="236" priority="988">
      <formula>IF(RIGHT(TEXT(P19,"0.#"),1)=".",TRUE,FALSE)</formula>
    </cfRule>
  </conditionalFormatting>
  <conditionalFormatting sqref="AE27 AQ27">
    <cfRule type="expression" dxfId="235" priority="985">
      <formula>IF(RIGHT(TEXT(AE27,"0.#"),1)=".",FALSE,TRUE)</formula>
    </cfRule>
    <cfRule type="expression" dxfId="234" priority="986">
      <formula>IF(RIGHT(TEXT(AE27,"0.#"),1)=".",TRUE,FALSE)</formula>
    </cfRule>
  </conditionalFormatting>
  <conditionalFormatting sqref="Y143 Y141">
    <cfRule type="expression" dxfId="233" priority="983">
      <formula>IF(RIGHT(TEXT(Y141,"0.#"),1)=".",FALSE,TRUE)</formula>
    </cfRule>
    <cfRule type="expression" dxfId="232" priority="984">
      <formula>IF(RIGHT(TEXT(Y141,"0.#"),1)=".",TRUE,FALSE)</formula>
    </cfRule>
  </conditionalFormatting>
  <conditionalFormatting sqref="AU144">
    <cfRule type="expression" dxfId="231" priority="979">
      <formula>IF(RIGHT(TEXT(AU144,"0.#"),1)=".",FALSE,TRUE)</formula>
    </cfRule>
    <cfRule type="expression" dxfId="230" priority="980">
      <formula>IF(RIGHT(TEXT(AU144,"0.#"),1)=".",TRUE,FALSE)</formula>
    </cfRule>
  </conditionalFormatting>
  <conditionalFormatting sqref="Y154">
    <cfRule type="expression" dxfId="229" priority="975">
      <formula>IF(RIGHT(TEXT(Y154,"0.#"),1)=".",FALSE,TRUE)</formula>
    </cfRule>
    <cfRule type="expression" dxfId="228" priority="976">
      <formula>IF(RIGHT(TEXT(Y154,"0.#"),1)=".",TRUE,FALSE)</formula>
    </cfRule>
  </conditionalFormatting>
  <conditionalFormatting sqref="Y157 Y150">
    <cfRule type="expression" dxfId="227" priority="973">
      <formula>IF(RIGHT(TEXT(Y150,"0.#"),1)=".",FALSE,TRUE)</formula>
    </cfRule>
    <cfRule type="expression" dxfId="226" priority="974">
      <formula>IF(RIGHT(TEXT(Y150,"0.#"),1)=".",TRUE,FALSE)</formula>
    </cfRule>
  </conditionalFormatting>
  <conditionalFormatting sqref="AU154 AU148">
    <cfRule type="expression" dxfId="225" priority="969">
      <formula>IF(RIGHT(TEXT(AU148,"0.#"),1)=".",FALSE,TRUE)</formula>
    </cfRule>
    <cfRule type="expression" dxfId="224" priority="970">
      <formula>IF(RIGHT(TEXT(AU148,"0.#"),1)=".",TRUE,FALSE)</formula>
    </cfRule>
  </conditionalFormatting>
  <conditionalFormatting sqref="AU157 AU150">
    <cfRule type="expression" dxfId="223" priority="967">
      <formula>IF(RIGHT(TEXT(AU150,"0.#"),1)=".",FALSE,TRUE)</formula>
    </cfRule>
    <cfRule type="expression" dxfId="222" priority="968">
      <formula>IF(RIGHT(TEXT(AU150,"0.#"),1)=".",TRUE,FALSE)</formula>
    </cfRule>
  </conditionalFormatting>
  <conditionalFormatting sqref="AU155:AU156 AU153 AU149 AU147">
    <cfRule type="expression" dxfId="221" priority="965">
      <formula>IF(RIGHT(TEXT(AU147,"0.#"),1)=".",FALSE,TRUE)</formula>
    </cfRule>
    <cfRule type="expression" dxfId="220" priority="966">
      <formula>IF(RIGHT(TEXT(AU147,"0.#"),1)=".",TRUE,FALSE)</formula>
    </cfRule>
  </conditionalFormatting>
  <conditionalFormatting sqref="AI27">
    <cfRule type="expression" dxfId="219" priority="963">
      <formula>IF(RIGHT(TEXT(AI27,"0.#"),1)=".",FALSE,TRUE)</formula>
    </cfRule>
    <cfRule type="expression" dxfId="218" priority="964">
      <formula>IF(RIGHT(TEXT(AI27,"0.#"),1)=".",TRUE,FALSE)</formula>
    </cfRule>
  </conditionalFormatting>
  <conditionalFormatting sqref="AM27">
    <cfRule type="expression" dxfId="217" priority="961">
      <formula>IF(RIGHT(TEXT(AM27,"0.#"),1)=".",FALSE,TRUE)</formula>
    </cfRule>
    <cfRule type="expression" dxfId="216" priority="962">
      <formula>IF(RIGHT(TEXT(AM27,"0.#"),1)=".",TRUE,FALSE)</formula>
    </cfRule>
  </conditionalFormatting>
  <conditionalFormatting sqref="AE28">
    <cfRule type="expression" dxfId="215" priority="959">
      <formula>IF(RIGHT(TEXT(AE28,"0.#"),1)=".",FALSE,TRUE)</formula>
    </cfRule>
    <cfRule type="expression" dxfId="214" priority="960">
      <formula>IF(RIGHT(TEXT(AE28,"0.#"),1)=".",TRUE,FALSE)</formula>
    </cfRule>
  </conditionalFormatting>
  <conditionalFormatting sqref="AI28">
    <cfRule type="expression" dxfId="213" priority="957">
      <formula>IF(RIGHT(TEXT(AI28,"0.#"),1)=".",FALSE,TRUE)</formula>
    </cfRule>
    <cfRule type="expression" dxfId="212" priority="958">
      <formula>IF(RIGHT(TEXT(AI28,"0.#"),1)=".",TRUE,FALSE)</formula>
    </cfRule>
  </conditionalFormatting>
  <conditionalFormatting sqref="AM28">
    <cfRule type="expression" dxfId="211" priority="955">
      <formula>IF(RIGHT(TEXT(AM28,"0.#"),1)=".",FALSE,TRUE)</formula>
    </cfRule>
    <cfRule type="expression" dxfId="210" priority="956">
      <formula>IF(RIGHT(TEXT(AM28,"0.#"),1)=".",TRUE,FALSE)</formula>
    </cfRule>
  </conditionalFormatting>
  <conditionalFormatting sqref="AQ28">
    <cfRule type="expression" dxfId="209" priority="953">
      <formula>IF(RIGHT(TEXT(AQ28,"0.#"),1)=".",FALSE,TRUE)</formula>
    </cfRule>
    <cfRule type="expression" dxfId="208" priority="954">
      <formula>IF(RIGHT(TEXT(AQ28,"0.#"),1)=".",TRUE,FALSE)</formula>
    </cfRule>
  </conditionalFormatting>
  <conditionalFormatting sqref="AL165:AO165">
    <cfRule type="expression" dxfId="207" priority="915">
      <formula>IF(AND(AL165&gt;=0, RIGHT(TEXT(AL165,"0.#"),1)&lt;&gt;"."),TRUE,FALSE)</formula>
    </cfRule>
    <cfRule type="expression" dxfId="206" priority="916">
      <formula>IF(AND(AL165&gt;=0, RIGHT(TEXT(AL165,"0.#"),1)="."),TRUE,FALSE)</formula>
    </cfRule>
    <cfRule type="expression" dxfId="205" priority="917">
      <formula>IF(AND(AL165&lt;0, RIGHT(TEXT(AL165,"0.#"),1)&lt;&gt;"."),TRUE,FALSE)</formula>
    </cfRule>
    <cfRule type="expression" dxfId="204" priority="918">
      <formula>IF(AND(AL165&lt;0, RIGHT(TEXT(AL165,"0.#"),1)="."),TRUE,FALSE)</formula>
    </cfRule>
  </conditionalFormatting>
  <conditionalFormatting sqref="Y165">
    <cfRule type="expression" dxfId="203" priority="913">
      <formula>IF(RIGHT(TEXT(Y165,"0.#"),1)=".",FALSE,TRUE)</formula>
    </cfRule>
    <cfRule type="expression" dxfId="202" priority="914">
      <formula>IF(RIGHT(TEXT(Y165,"0.#"),1)=".",TRUE,FALSE)</formula>
    </cfRule>
  </conditionalFormatting>
  <conditionalFormatting sqref="Y178">
    <cfRule type="expression" dxfId="201" priority="821">
      <formula>IF(RIGHT(TEXT(Y178,"0.#"),1)=".",FALSE,TRUE)</formula>
    </cfRule>
    <cfRule type="expression" dxfId="200" priority="822">
      <formula>IF(RIGHT(TEXT(Y178,"0.#"),1)=".",TRUE,FALSE)</formula>
    </cfRule>
  </conditionalFormatting>
  <conditionalFormatting sqref="W23">
    <cfRule type="expression" dxfId="199" priority="911">
      <formula>IF(RIGHT(TEXT(W23,"0.#"),1)=".",FALSE,TRUE)</formula>
    </cfRule>
    <cfRule type="expression" dxfId="198" priority="912">
      <formula>IF(RIGHT(TEXT(W23,"0.#"),1)=".",TRUE,FALSE)</formula>
    </cfRule>
  </conditionalFormatting>
  <conditionalFormatting sqref="P23">
    <cfRule type="expression" dxfId="197" priority="905">
      <formula>IF(RIGHT(TEXT(P23,"0.#"),1)=".",FALSE,TRUE)</formula>
    </cfRule>
    <cfRule type="expression" dxfId="196" priority="906">
      <formula>IF(RIGHT(TEXT(P23,"0.#"),1)=".",TRUE,FALSE)</formula>
    </cfRule>
  </conditionalFormatting>
  <conditionalFormatting sqref="AL178:AO178">
    <cfRule type="expression" dxfId="195" priority="823">
      <formula>IF(AND(AL178&gt;=0, RIGHT(TEXT(AL178,"0.#"),1)&lt;&gt;"."),TRUE,FALSE)</formula>
    </cfRule>
    <cfRule type="expression" dxfId="194" priority="824">
      <formula>IF(AND(AL178&gt;=0, RIGHT(TEXT(AL178,"0.#"),1)="."),TRUE,FALSE)</formula>
    </cfRule>
    <cfRule type="expression" dxfId="193" priority="825">
      <formula>IF(AND(AL178&lt;0, RIGHT(TEXT(AL178,"0.#"),1)&lt;&gt;"."),TRUE,FALSE)</formula>
    </cfRule>
    <cfRule type="expression" dxfId="192" priority="826">
      <formula>IF(AND(AL178&lt;0, RIGHT(TEXT(AL178,"0.#"),1)="."),TRUE,FALSE)</formula>
    </cfRule>
  </conditionalFormatting>
  <conditionalFormatting sqref="AU28">
    <cfRule type="expression" dxfId="191" priority="769">
      <formula>IF(RIGHT(TEXT(AU28,"0.#"),1)=".",FALSE,TRUE)</formula>
    </cfRule>
    <cfRule type="expression" dxfId="190" priority="770">
      <formula>IF(RIGHT(TEXT(AU28,"0.#"),1)=".",TRUE,FALSE)</formula>
    </cfRule>
  </conditionalFormatting>
  <conditionalFormatting sqref="AU27">
    <cfRule type="expression" dxfId="189" priority="771">
      <formula>IF(RIGHT(TEXT(AU27,"0.#"),1)=".",FALSE,TRUE)</formula>
    </cfRule>
    <cfRule type="expression" dxfId="188" priority="772">
      <formula>IF(RIGHT(TEXT(AU27,"0.#"),1)=".",TRUE,FALSE)</formula>
    </cfRule>
  </conditionalFormatting>
  <conditionalFormatting sqref="P24:AC24">
    <cfRule type="expression" dxfId="187" priority="767">
      <formula>IF(RIGHT(TEXT(P24,"0.#"),1)=".",FALSE,TRUE)</formula>
    </cfRule>
    <cfRule type="expression" dxfId="186" priority="768">
      <formula>IF(RIGHT(TEXT(P24,"0.#"),1)=".",TRUE,FALSE)</formula>
    </cfRule>
  </conditionalFormatting>
  <conditionalFormatting sqref="AM36">
    <cfRule type="expression" dxfId="185" priority="749">
      <formula>IF(RIGHT(TEXT(AM36,"0.#"),1)=".",FALSE,TRUE)</formula>
    </cfRule>
    <cfRule type="expression" dxfId="184" priority="750">
      <formula>IF(RIGHT(TEXT(AM36,"0.#"),1)=".",TRUE,FALSE)</formula>
    </cfRule>
  </conditionalFormatting>
  <conditionalFormatting sqref="AM35">
    <cfRule type="expression" dxfId="183" priority="751">
      <formula>IF(RIGHT(TEXT(AM35,"0.#"),1)=".",FALSE,TRUE)</formula>
    </cfRule>
    <cfRule type="expression" dxfId="182" priority="752">
      <formula>IF(RIGHT(TEXT(AM35,"0.#"),1)=".",TRUE,FALSE)</formula>
    </cfRule>
  </conditionalFormatting>
  <conditionalFormatting sqref="AE34">
    <cfRule type="expression" dxfId="181" priority="765">
      <formula>IF(RIGHT(TEXT(AE34,"0.#"),1)=".",FALSE,TRUE)</formula>
    </cfRule>
    <cfRule type="expression" dxfId="180" priority="766">
      <formula>IF(RIGHT(TEXT(AE34,"0.#"),1)=".",TRUE,FALSE)</formula>
    </cfRule>
  </conditionalFormatting>
  <conditionalFormatting sqref="AQ34:AQ36">
    <cfRule type="expression" dxfId="179" priority="747">
      <formula>IF(RIGHT(TEXT(AQ34,"0.#"),1)=".",FALSE,TRUE)</formula>
    </cfRule>
    <cfRule type="expression" dxfId="178" priority="748">
      <formula>IF(RIGHT(TEXT(AQ34,"0.#"),1)=".",TRUE,FALSE)</formula>
    </cfRule>
  </conditionalFormatting>
  <conditionalFormatting sqref="AU34:AU36">
    <cfRule type="expression" dxfId="177" priority="745">
      <formula>IF(RIGHT(TEXT(AU34,"0.#"),1)=".",FALSE,TRUE)</formula>
    </cfRule>
    <cfRule type="expression" dxfId="176" priority="746">
      <formula>IF(RIGHT(TEXT(AU34,"0.#"),1)=".",TRUE,FALSE)</formula>
    </cfRule>
  </conditionalFormatting>
  <conditionalFormatting sqref="AI36">
    <cfRule type="expression" dxfId="175" priority="759">
      <formula>IF(RIGHT(TEXT(AI36,"0.#"),1)=".",FALSE,TRUE)</formula>
    </cfRule>
    <cfRule type="expression" dxfId="174" priority="760">
      <formula>IF(RIGHT(TEXT(AI36,"0.#"),1)=".",TRUE,FALSE)</formula>
    </cfRule>
  </conditionalFormatting>
  <conditionalFormatting sqref="AE35">
    <cfRule type="expression" dxfId="173" priority="763">
      <formula>IF(RIGHT(TEXT(AE35,"0.#"),1)=".",FALSE,TRUE)</formula>
    </cfRule>
    <cfRule type="expression" dxfId="172" priority="764">
      <formula>IF(RIGHT(TEXT(AE35,"0.#"),1)=".",TRUE,FALSE)</formula>
    </cfRule>
  </conditionalFormatting>
  <conditionalFormatting sqref="AE36">
    <cfRule type="expression" dxfId="171" priority="761">
      <formula>IF(RIGHT(TEXT(AE36,"0.#"),1)=".",FALSE,TRUE)</formula>
    </cfRule>
    <cfRule type="expression" dxfId="170" priority="762">
      <formula>IF(RIGHT(TEXT(AE36,"0.#"),1)=".",TRUE,FALSE)</formula>
    </cfRule>
  </conditionalFormatting>
  <conditionalFormatting sqref="AM34">
    <cfRule type="expression" dxfId="169" priority="753">
      <formula>IF(RIGHT(TEXT(AM34,"0.#"),1)=".",FALSE,TRUE)</formula>
    </cfRule>
    <cfRule type="expression" dxfId="168" priority="754">
      <formula>IF(RIGHT(TEXT(AM34,"0.#"),1)=".",TRUE,FALSE)</formula>
    </cfRule>
  </conditionalFormatting>
  <conditionalFormatting sqref="AI34">
    <cfRule type="expression" dxfId="167" priority="755">
      <formula>IF(RIGHT(TEXT(AI34,"0.#"),1)=".",FALSE,TRUE)</formula>
    </cfRule>
    <cfRule type="expression" dxfId="166" priority="756">
      <formula>IF(RIGHT(TEXT(AI34,"0.#"),1)=".",TRUE,FALSE)</formula>
    </cfRule>
  </conditionalFormatting>
  <conditionalFormatting sqref="AI35">
    <cfRule type="expression" dxfId="165" priority="757">
      <formula>IF(RIGHT(TEXT(AI35,"0.#"),1)=".",FALSE,TRUE)</formula>
    </cfRule>
    <cfRule type="expression" dxfId="164" priority="758">
      <formula>IF(RIGHT(TEXT(AI35,"0.#"),1)=".",TRUE,FALSE)</formula>
    </cfRule>
  </conditionalFormatting>
  <conditionalFormatting sqref="AM44">
    <cfRule type="expression" dxfId="163" priority="717">
      <formula>IF(RIGHT(TEXT(AM44,"0.#"),1)=".",FALSE,TRUE)</formula>
    </cfRule>
    <cfRule type="expression" dxfId="162" priority="718">
      <formula>IF(RIGHT(TEXT(AM44,"0.#"),1)=".",TRUE,FALSE)</formula>
    </cfRule>
  </conditionalFormatting>
  <conditionalFormatting sqref="AM45">
    <cfRule type="expression" dxfId="161" priority="715">
      <formula>IF(RIGHT(TEXT(AM45,"0.#"),1)=".",FALSE,TRUE)</formula>
    </cfRule>
    <cfRule type="expression" dxfId="160" priority="716">
      <formula>IF(RIGHT(TEXT(AM45,"0.#"),1)=".",TRUE,FALSE)</formula>
    </cfRule>
  </conditionalFormatting>
  <conditionalFormatting sqref="AQ45">
    <cfRule type="expression" dxfId="159" priority="711">
      <formula>IF(RIGHT(TEXT(AQ45,"0.#"),1)=".",FALSE,TRUE)</formula>
    </cfRule>
    <cfRule type="expression" dxfId="158" priority="712">
      <formula>IF(RIGHT(TEXT(AQ45,"0.#"),1)=".",TRUE,FALSE)</formula>
    </cfRule>
  </conditionalFormatting>
  <conditionalFormatting sqref="AQ44">
    <cfRule type="expression" dxfId="157" priority="721">
      <formula>IF(RIGHT(TEXT(AQ44,"0.#"),1)=".",FALSE,TRUE)</formula>
    </cfRule>
    <cfRule type="expression" dxfId="156" priority="722">
      <formula>IF(RIGHT(TEXT(AQ44,"0.#"),1)=".",TRUE,FALSE)</formula>
    </cfRule>
  </conditionalFormatting>
  <conditionalFormatting sqref="AQ41">
    <cfRule type="expression" dxfId="155" priority="709">
      <formula>IF(RIGHT(TEXT(AQ41,"0.#"),1)=".",FALSE,TRUE)</formula>
    </cfRule>
    <cfRule type="expression" dxfId="154" priority="710">
      <formula>IF(RIGHT(TEXT(AQ41,"0.#"),1)=".",TRUE,FALSE)</formula>
    </cfRule>
  </conditionalFormatting>
  <conditionalFormatting sqref="AM41">
    <cfRule type="expression" dxfId="153" priority="705">
      <formula>IF(RIGHT(TEXT(AM41,"0.#"),1)=".",FALSE,TRUE)</formula>
    </cfRule>
    <cfRule type="expression" dxfId="152" priority="706">
      <formula>IF(RIGHT(TEXT(AM41,"0.#"),1)=".",TRUE,FALSE)</formula>
    </cfRule>
  </conditionalFormatting>
  <conditionalFormatting sqref="AM42">
    <cfRule type="expression" dxfId="151" priority="699">
      <formula>IF(RIGHT(TEXT(AM42,"0.#"),1)=".",FALSE,TRUE)</formula>
    </cfRule>
    <cfRule type="expression" dxfId="150" priority="700">
      <formula>IF(RIGHT(TEXT(AM42,"0.#"),1)=".",TRUE,FALSE)</formula>
    </cfRule>
  </conditionalFormatting>
  <conditionalFormatting sqref="AQ42">
    <cfRule type="expression" dxfId="149" priority="697">
      <formula>IF(RIGHT(TEXT(AQ42,"0.#"),1)=".",FALSE,TRUE)</formula>
    </cfRule>
    <cfRule type="expression" dxfId="148" priority="698">
      <formula>IF(RIGHT(TEXT(AQ42,"0.#"),1)=".",TRUE,FALSE)</formula>
    </cfRule>
  </conditionalFormatting>
  <conditionalFormatting sqref="AU41">
    <cfRule type="expression" dxfId="147" priority="695">
      <formula>IF(RIGHT(TEXT(AU41,"0.#"),1)=".",FALSE,TRUE)</formula>
    </cfRule>
    <cfRule type="expression" dxfId="146" priority="696">
      <formula>IF(RIGHT(TEXT(AU41,"0.#"),1)=".",TRUE,FALSE)</formula>
    </cfRule>
  </conditionalFormatting>
  <conditionalFormatting sqref="AU42">
    <cfRule type="expression" dxfId="145" priority="693">
      <formula>IF(RIGHT(TEXT(AU42,"0.#"),1)=".",FALSE,TRUE)</formula>
    </cfRule>
    <cfRule type="expression" dxfId="144" priority="694">
      <formula>IF(RIGHT(TEXT(AU42,"0.#"),1)=".",TRUE,FALSE)</formula>
    </cfRule>
  </conditionalFormatting>
  <conditionalFormatting sqref="AM30">
    <cfRule type="expression" dxfId="143" priority="633">
      <formula>IF(RIGHT(TEXT(AM30,"0.#"),1)=".",FALSE,TRUE)</formula>
    </cfRule>
    <cfRule type="expression" dxfId="142" priority="634">
      <formula>IF(RIGHT(TEXT(AM30,"0.#"),1)=".",TRUE,FALSE)</formula>
    </cfRule>
  </conditionalFormatting>
  <conditionalFormatting sqref="AE31 AM31">
    <cfRule type="expression" dxfId="141" priority="631">
      <formula>IF(RIGHT(TEXT(AE31,"0.#"),1)=".",FALSE,TRUE)</formula>
    </cfRule>
    <cfRule type="expression" dxfId="140" priority="632">
      <formula>IF(RIGHT(TEXT(AE31,"0.#"),1)=".",TRUE,FALSE)</formula>
    </cfRule>
  </conditionalFormatting>
  <conditionalFormatting sqref="AI31">
    <cfRule type="expression" dxfId="139" priority="629">
      <formula>IF(RIGHT(TEXT(AI31,"0.#"),1)=".",FALSE,TRUE)</formula>
    </cfRule>
    <cfRule type="expression" dxfId="138" priority="630">
      <formula>IF(RIGHT(TEXT(AI31,"0.#"),1)=".",TRUE,FALSE)</formula>
    </cfRule>
  </conditionalFormatting>
  <conditionalFormatting sqref="AQ31">
    <cfRule type="expression" dxfId="137" priority="627">
      <formula>IF(RIGHT(TEXT(AQ31,"0.#"),1)=".",FALSE,TRUE)</formula>
    </cfRule>
    <cfRule type="expression" dxfId="136" priority="628">
      <formula>IF(RIGHT(TEXT(AQ31,"0.#"),1)=".",TRUE,FALSE)</formula>
    </cfRule>
  </conditionalFormatting>
  <conditionalFormatting sqref="AE30 AQ30">
    <cfRule type="expression" dxfId="135" priority="637">
      <formula>IF(RIGHT(TEXT(AE30,"0.#"),1)=".",FALSE,TRUE)</formula>
    </cfRule>
    <cfRule type="expression" dxfId="134" priority="638">
      <formula>IF(RIGHT(TEXT(AE30,"0.#"),1)=".",TRUE,FALSE)</formula>
    </cfRule>
  </conditionalFormatting>
  <conditionalFormatting sqref="AQ48">
    <cfRule type="expression" dxfId="133" priority="615">
      <formula>IF(RIGHT(TEXT(AQ48,"0.#"),1)=".",FALSE,TRUE)</formula>
    </cfRule>
    <cfRule type="expression" dxfId="132" priority="616">
      <formula>IF(RIGHT(TEXT(AQ48,"0.#"),1)=".",TRUE,FALSE)</formula>
    </cfRule>
  </conditionalFormatting>
  <conditionalFormatting sqref="AQ47">
    <cfRule type="expression" dxfId="131" priority="625">
      <formula>IF(RIGHT(TEXT(AQ47,"0.#"),1)=".",FALSE,TRUE)</formula>
    </cfRule>
    <cfRule type="expression" dxfId="130" priority="626">
      <formula>IF(RIGHT(TEXT(AQ47,"0.#"),1)=".",TRUE,FALSE)</formula>
    </cfRule>
  </conditionalFormatting>
  <conditionalFormatting sqref="AM61">
    <cfRule type="expression" dxfId="129" priority="597">
      <formula>IF(RIGHT(TEXT(AM61,"0.#"),1)=".",FALSE,TRUE)</formula>
    </cfRule>
    <cfRule type="expression" dxfId="128" priority="598">
      <formula>IF(RIGHT(TEXT(AM61,"0.#"),1)=".",TRUE,FALSE)</formula>
    </cfRule>
  </conditionalFormatting>
  <conditionalFormatting sqref="AE62 AM62">
    <cfRule type="expression" dxfId="127" priority="595">
      <formula>IF(RIGHT(TEXT(AE62,"0.#"),1)=".",FALSE,TRUE)</formula>
    </cfRule>
    <cfRule type="expression" dxfId="126" priority="596">
      <formula>IF(RIGHT(TEXT(AE62,"0.#"),1)=".",TRUE,FALSE)</formula>
    </cfRule>
  </conditionalFormatting>
  <conditionalFormatting sqref="AI62">
    <cfRule type="expression" dxfId="125" priority="593">
      <formula>IF(RIGHT(TEXT(AI62,"0.#"),1)=".",FALSE,TRUE)</formula>
    </cfRule>
    <cfRule type="expression" dxfId="124" priority="594">
      <formula>IF(RIGHT(TEXT(AI62,"0.#"),1)=".",TRUE,FALSE)</formula>
    </cfRule>
  </conditionalFormatting>
  <conditionalFormatting sqref="AQ62">
    <cfRule type="expression" dxfId="123" priority="591">
      <formula>IF(RIGHT(TEXT(AQ62,"0.#"),1)=".",FALSE,TRUE)</formula>
    </cfRule>
    <cfRule type="expression" dxfId="122" priority="592">
      <formula>IF(RIGHT(TEXT(AQ62,"0.#"),1)=".",TRUE,FALSE)</formula>
    </cfRule>
  </conditionalFormatting>
  <conditionalFormatting sqref="AE61 AQ61">
    <cfRule type="expression" dxfId="121" priority="601">
      <formula>IF(RIGHT(TEXT(AE61,"0.#"),1)=".",FALSE,TRUE)</formula>
    </cfRule>
    <cfRule type="expression" dxfId="120" priority="602">
      <formula>IF(RIGHT(TEXT(AE61,"0.#"),1)=".",TRUE,FALSE)</formula>
    </cfRule>
  </conditionalFormatting>
  <conditionalFormatting sqref="AI61">
    <cfRule type="expression" dxfId="119" priority="599">
      <formula>IF(RIGHT(TEXT(AI61,"0.#"),1)=".",FALSE,TRUE)</formula>
    </cfRule>
    <cfRule type="expression" dxfId="118" priority="600">
      <formula>IF(RIGHT(TEXT(AI61,"0.#"),1)=".",TRUE,FALSE)</formula>
    </cfRule>
  </conditionalFormatting>
  <conditionalFormatting sqref="AQ51:AQ53">
    <cfRule type="expression" dxfId="117" priority="549">
      <formula>IF(RIGHT(TEXT(AQ51,"0.#"),1)=".",FALSE,TRUE)</formula>
    </cfRule>
    <cfRule type="expression" dxfId="116" priority="550">
      <formula>IF(RIGHT(TEXT(AQ51,"0.#"),1)=".",TRUE,FALSE)</formula>
    </cfRule>
  </conditionalFormatting>
  <conditionalFormatting sqref="AU51:AU53">
    <cfRule type="expression" dxfId="115" priority="547">
      <formula>IF(RIGHT(TEXT(AU51,"0.#"),1)=".",FALSE,TRUE)</formula>
    </cfRule>
    <cfRule type="expression" dxfId="114" priority="548">
      <formula>IF(RIGHT(TEXT(AU51,"0.#"),1)=".",TRUE,FALSE)</formula>
    </cfRule>
  </conditionalFormatting>
  <conditionalFormatting sqref="AE65">
    <cfRule type="expression" dxfId="113" priority="523">
      <formula>IF(RIGHT(TEXT(AE65,"0.#"),1)=".",FALSE,TRUE)</formula>
    </cfRule>
    <cfRule type="expression" dxfId="112" priority="524">
      <formula>IF(RIGHT(TEXT(AE65,"0.#"),1)=".",TRUE,FALSE)</formula>
    </cfRule>
  </conditionalFormatting>
  <conditionalFormatting sqref="AE66">
    <cfRule type="expression" dxfId="111" priority="521">
      <formula>IF(RIGHT(TEXT(AE66,"0.#"),1)=".",FALSE,TRUE)</formula>
    </cfRule>
    <cfRule type="expression" dxfId="110" priority="522">
      <formula>IF(RIGHT(TEXT(AE66,"0.#"),1)=".",TRUE,FALSE)</formula>
    </cfRule>
  </conditionalFormatting>
  <conditionalFormatting sqref="AE67">
    <cfRule type="expression" dxfId="109" priority="519">
      <formula>IF(RIGHT(TEXT(AE67,"0.#"),1)=".",FALSE,TRUE)</formula>
    </cfRule>
    <cfRule type="expression" dxfId="108" priority="520">
      <formula>IF(RIGHT(TEXT(AE67,"0.#"),1)=".",TRUE,FALSE)</formula>
    </cfRule>
  </conditionalFormatting>
  <conditionalFormatting sqref="AI67 AM67">
    <cfRule type="expression" dxfId="107" priority="517">
      <formula>IF(RIGHT(TEXT(AI67,"0.#"),1)=".",FALSE,TRUE)</formula>
    </cfRule>
    <cfRule type="expression" dxfId="106" priority="518">
      <formula>IF(RIGHT(TEXT(AI67,"0.#"),1)=".",TRUE,FALSE)</formula>
    </cfRule>
  </conditionalFormatting>
  <conditionalFormatting sqref="AI66">
    <cfRule type="expression" dxfId="105" priority="515">
      <formula>IF(RIGHT(TEXT(AI66,"0.#"),1)=".",FALSE,TRUE)</formula>
    </cfRule>
    <cfRule type="expression" dxfId="104" priority="516">
      <formula>IF(RIGHT(TEXT(AI66,"0.#"),1)=".",TRUE,FALSE)</formula>
    </cfRule>
  </conditionalFormatting>
  <conditionalFormatting sqref="AI65">
    <cfRule type="expression" dxfId="103" priority="513">
      <formula>IF(RIGHT(TEXT(AI65,"0.#"),1)=".",FALSE,TRUE)</formula>
    </cfRule>
    <cfRule type="expression" dxfId="102" priority="514">
      <formula>IF(RIGHT(TEXT(AI65,"0.#"),1)=".",TRUE,FALSE)</formula>
    </cfRule>
  </conditionalFormatting>
  <conditionalFormatting sqref="AM65">
    <cfRule type="expression" dxfId="101" priority="511">
      <formula>IF(RIGHT(TEXT(AM65,"0.#"),1)=".",FALSE,TRUE)</formula>
    </cfRule>
    <cfRule type="expression" dxfId="100" priority="512">
      <formula>IF(RIGHT(TEXT(AM65,"0.#"),1)=".",TRUE,FALSE)</formula>
    </cfRule>
  </conditionalFormatting>
  <conditionalFormatting sqref="AM66">
    <cfRule type="expression" dxfId="99" priority="509">
      <formula>IF(RIGHT(TEXT(AM66,"0.#"),1)=".",FALSE,TRUE)</formula>
    </cfRule>
    <cfRule type="expression" dxfId="98" priority="510">
      <formula>IF(RIGHT(TEXT(AM66,"0.#"),1)=".",TRUE,FALSE)</formula>
    </cfRule>
  </conditionalFormatting>
  <conditionalFormatting sqref="AQ65:AQ67">
    <cfRule type="expression" dxfId="97" priority="505">
      <formula>IF(RIGHT(TEXT(AQ65,"0.#"),1)=".",FALSE,TRUE)</formula>
    </cfRule>
    <cfRule type="expression" dxfId="96" priority="506">
      <formula>IF(RIGHT(TEXT(AQ65,"0.#"),1)=".",TRUE,FALSE)</formula>
    </cfRule>
  </conditionalFormatting>
  <conditionalFormatting sqref="AU65:AU67">
    <cfRule type="expression" dxfId="95" priority="503">
      <formula>IF(RIGHT(TEXT(AU65,"0.#"),1)=".",FALSE,TRUE)</formula>
    </cfRule>
    <cfRule type="expression" dxfId="94" priority="504">
      <formula>IF(RIGHT(TEXT(AU65,"0.#"),1)=".",TRUE,FALSE)</formula>
    </cfRule>
  </conditionalFormatting>
  <conditionalFormatting sqref="AE58 AQ58">
    <cfRule type="expression" dxfId="93" priority="329">
      <formula>IF(RIGHT(TEXT(AE58,"0.#"),1)=".",FALSE,TRUE)</formula>
    </cfRule>
    <cfRule type="expression" dxfId="92" priority="330">
      <formula>IF(RIGHT(TEXT(AE58,"0.#"),1)=".",TRUE,FALSE)</formula>
    </cfRule>
  </conditionalFormatting>
  <conditionalFormatting sqref="AI58">
    <cfRule type="expression" dxfId="91" priority="327">
      <formula>IF(RIGHT(TEXT(AI58,"0.#"),1)=".",FALSE,TRUE)</formula>
    </cfRule>
    <cfRule type="expression" dxfId="90" priority="328">
      <formula>IF(RIGHT(TEXT(AI58,"0.#"),1)=".",TRUE,FALSE)</formula>
    </cfRule>
  </conditionalFormatting>
  <conditionalFormatting sqref="AM58">
    <cfRule type="expression" dxfId="89" priority="325">
      <formula>IF(RIGHT(TEXT(AM58,"0.#"),1)=".",FALSE,TRUE)</formula>
    </cfRule>
    <cfRule type="expression" dxfId="88" priority="326">
      <formula>IF(RIGHT(TEXT(AM58,"0.#"),1)=".",TRUE,FALSE)</formula>
    </cfRule>
  </conditionalFormatting>
  <conditionalFormatting sqref="AE59">
    <cfRule type="expression" dxfId="87" priority="323">
      <formula>IF(RIGHT(TEXT(AE59,"0.#"),1)=".",FALSE,TRUE)</formula>
    </cfRule>
    <cfRule type="expression" dxfId="86" priority="324">
      <formula>IF(RIGHT(TEXT(AE59,"0.#"),1)=".",TRUE,FALSE)</formula>
    </cfRule>
  </conditionalFormatting>
  <conditionalFormatting sqref="AI59">
    <cfRule type="expression" dxfId="85" priority="321">
      <formula>IF(RIGHT(TEXT(AI59,"0.#"),1)=".",FALSE,TRUE)</formula>
    </cfRule>
    <cfRule type="expression" dxfId="84" priority="322">
      <formula>IF(RIGHT(TEXT(AI59,"0.#"),1)=".",TRUE,FALSE)</formula>
    </cfRule>
  </conditionalFormatting>
  <conditionalFormatting sqref="AM59">
    <cfRule type="expression" dxfId="83" priority="319">
      <formula>IF(RIGHT(TEXT(AM59,"0.#"),1)=".",FALSE,TRUE)</formula>
    </cfRule>
    <cfRule type="expression" dxfId="82" priority="320">
      <formula>IF(RIGHT(TEXT(AM59,"0.#"),1)=".",TRUE,FALSE)</formula>
    </cfRule>
  </conditionalFormatting>
  <conditionalFormatting sqref="AQ59">
    <cfRule type="expression" dxfId="81" priority="317">
      <formula>IF(RIGHT(TEXT(AQ59,"0.#"),1)=".",FALSE,TRUE)</formula>
    </cfRule>
    <cfRule type="expression" dxfId="80" priority="318">
      <formula>IF(RIGHT(TEXT(AQ59,"0.#"),1)=".",TRUE,FALSE)</formula>
    </cfRule>
  </conditionalFormatting>
  <conditionalFormatting sqref="AU58">
    <cfRule type="expression" dxfId="79" priority="315">
      <formula>IF(RIGHT(TEXT(AU58,"0.#"),1)=".",FALSE,TRUE)</formula>
    </cfRule>
    <cfRule type="expression" dxfId="78" priority="316">
      <formula>IF(RIGHT(TEXT(AU58,"0.#"),1)=".",TRUE,FALSE)</formula>
    </cfRule>
  </conditionalFormatting>
  <conditionalFormatting sqref="AU59">
    <cfRule type="expression" dxfId="77" priority="313">
      <formula>IF(RIGHT(TEXT(AU59,"0.#"),1)=".",FALSE,TRUE)</formula>
    </cfRule>
    <cfRule type="expression" dxfId="76" priority="314">
      <formula>IF(RIGHT(TEXT(AU59,"0.#"),1)=".",TRUE,FALSE)</formula>
    </cfRule>
  </conditionalFormatting>
  <conditionalFormatting sqref="AE41">
    <cfRule type="expression" dxfId="75" priority="91">
      <formula>IF(RIGHT(TEXT(AE41,"0.#"),1)=".",FALSE,TRUE)</formula>
    </cfRule>
    <cfRule type="expression" dxfId="74" priority="92">
      <formula>IF(RIGHT(TEXT(AE41,"0.#"),1)=".",TRUE,FALSE)</formula>
    </cfRule>
  </conditionalFormatting>
  <conditionalFormatting sqref="AI41">
    <cfRule type="expression" dxfId="73" priority="89">
      <formula>IF(RIGHT(TEXT(AI41,"0.#"),1)=".",FALSE,TRUE)</formula>
    </cfRule>
    <cfRule type="expression" dxfId="72" priority="90">
      <formula>IF(RIGHT(TEXT(AI41,"0.#"),1)=".",TRUE,FALSE)</formula>
    </cfRule>
  </conditionalFormatting>
  <conditionalFormatting sqref="AE42">
    <cfRule type="expression" dxfId="71" priority="87">
      <formula>IF(RIGHT(TEXT(AE42,"0.#"),1)=".",FALSE,TRUE)</formula>
    </cfRule>
    <cfRule type="expression" dxfId="70" priority="88">
      <formula>IF(RIGHT(TEXT(AE42,"0.#"),1)=".",TRUE,FALSE)</formula>
    </cfRule>
  </conditionalFormatting>
  <conditionalFormatting sqref="AI42">
    <cfRule type="expression" dxfId="69" priority="85">
      <formula>IF(RIGHT(TEXT(AI42,"0.#"),1)=".",FALSE,TRUE)</formula>
    </cfRule>
    <cfRule type="expression" dxfId="68" priority="86">
      <formula>IF(RIGHT(TEXT(AI42,"0.#"),1)=".",TRUE,FALSE)</formula>
    </cfRule>
  </conditionalFormatting>
  <conditionalFormatting sqref="AE45">
    <cfRule type="expression" dxfId="67" priority="79">
      <formula>IF(RIGHT(TEXT(AE45,"0.#"),1)=".",FALSE,TRUE)</formula>
    </cfRule>
    <cfRule type="expression" dxfId="66" priority="80">
      <formula>IF(RIGHT(TEXT(AE45,"0.#"),1)=".",TRUE,FALSE)</formula>
    </cfRule>
  </conditionalFormatting>
  <conditionalFormatting sqref="AI45">
    <cfRule type="expression" dxfId="65" priority="77">
      <formula>IF(RIGHT(TEXT(AI45,"0.#"),1)=".",FALSE,TRUE)</formula>
    </cfRule>
    <cfRule type="expression" dxfId="64" priority="78">
      <formula>IF(RIGHT(TEXT(AI45,"0.#"),1)=".",TRUE,FALSE)</formula>
    </cfRule>
  </conditionalFormatting>
  <conditionalFormatting sqref="AE44">
    <cfRule type="expression" dxfId="63" priority="83">
      <formula>IF(RIGHT(TEXT(AE44,"0.#"),1)=".",FALSE,TRUE)</formula>
    </cfRule>
    <cfRule type="expression" dxfId="62" priority="84">
      <formula>IF(RIGHT(TEXT(AE44,"0.#"),1)=".",TRUE,FALSE)</formula>
    </cfRule>
  </conditionalFormatting>
  <conditionalFormatting sqref="AI44">
    <cfRule type="expression" dxfId="61" priority="81">
      <formula>IF(RIGHT(TEXT(AI44,"0.#"),1)=".",FALSE,TRUE)</formula>
    </cfRule>
    <cfRule type="expression" dxfId="60" priority="82">
      <formula>IF(RIGHT(TEXT(AI44,"0.#"),1)=".",TRUE,FALSE)</formula>
    </cfRule>
  </conditionalFormatting>
  <conditionalFormatting sqref="AM47">
    <cfRule type="expression" dxfId="59" priority="57">
      <formula>IF(RIGHT(TEXT(AM47,"0.#"),1)=".",FALSE,TRUE)</formula>
    </cfRule>
    <cfRule type="expression" dxfId="58" priority="58">
      <formula>IF(RIGHT(TEXT(AM47,"0.#"),1)=".",TRUE,FALSE)</formula>
    </cfRule>
  </conditionalFormatting>
  <conditionalFormatting sqref="AE48 AM48">
    <cfRule type="expression" dxfId="57" priority="55">
      <formula>IF(RIGHT(TEXT(AE48,"0.#"),1)=".",FALSE,TRUE)</formula>
    </cfRule>
    <cfRule type="expression" dxfId="56" priority="56">
      <formula>IF(RIGHT(TEXT(AE48,"0.#"),1)=".",TRUE,FALSE)</formula>
    </cfRule>
  </conditionalFormatting>
  <conditionalFormatting sqref="AI48">
    <cfRule type="expression" dxfId="55" priority="53">
      <formula>IF(RIGHT(TEXT(AI48,"0.#"),1)=".",FALSE,TRUE)</formula>
    </cfRule>
    <cfRule type="expression" dxfId="54" priority="54">
      <formula>IF(RIGHT(TEXT(AI48,"0.#"),1)=".",TRUE,FALSE)</formula>
    </cfRule>
  </conditionalFormatting>
  <conditionalFormatting sqref="AE47">
    <cfRule type="expression" dxfId="53" priority="61">
      <formula>IF(RIGHT(TEXT(AE47,"0.#"),1)=".",FALSE,TRUE)</formula>
    </cfRule>
    <cfRule type="expression" dxfId="52" priority="62">
      <formula>IF(RIGHT(TEXT(AE47,"0.#"),1)=".",TRUE,FALSE)</formula>
    </cfRule>
  </conditionalFormatting>
  <conditionalFormatting sqref="AI47">
    <cfRule type="expression" dxfId="51" priority="59">
      <formula>IF(RIGHT(TEXT(AI47,"0.#"),1)=".",FALSE,TRUE)</formula>
    </cfRule>
    <cfRule type="expression" dxfId="50" priority="60">
      <formula>IF(RIGHT(TEXT(AI47,"0.#"),1)=".",TRUE,FALSE)</formula>
    </cfRule>
  </conditionalFormatting>
  <conditionalFormatting sqref="AE51">
    <cfRule type="expression" dxfId="49" priority="51">
      <formula>IF(RIGHT(TEXT(AE51,"0.#"),1)=".",FALSE,TRUE)</formula>
    </cfRule>
    <cfRule type="expression" dxfId="48" priority="52">
      <formula>IF(RIGHT(TEXT(AE51,"0.#"),1)=".",TRUE,FALSE)</formula>
    </cfRule>
  </conditionalFormatting>
  <conditionalFormatting sqref="AE52">
    <cfRule type="expression" dxfId="47" priority="49">
      <formula>IF(RIGHT(TEXT(AE52,"0.#"),1)=".",FALSE,TRUE)</formula>
    </cfRule>
    <cfRule type="expression" dxfId="46" priority="50">
      <formula>IF(RIGHT(TEXT(AE52,"0.#"),1)=".",TRUE,FALSE)</formula>
    </cfRule>
  </conditionalFormatting>
  <conditionalFormatting sqref="AE53">
    <cfRule type="expression" dxfId="45" priority="47">
      <formula>IF(RIGHT(TEXT(AE53,"0.#"),1)=".",FALSE,TRUE)</formula>
    </cfRule>
    <cfRule type="expression" dxfId="44" priority="48">
      <formula>IF(RIGHT(TEXT(AE53,"0.#"),1)=".",TRUE,FALSE)</formula>
    </cfRule>
  </conditionalFormatting>
  <conditionalFormatting sqref="AI53 AM53">
    <cfRule type="expression" dxfId="43" priority="45">
      <formula>IF(RIGHT(TEXT(AI53,"0.#"),1)=".",FALSE,TRUE)</formula>
    </cfRule>
    <cfRule type="expression" dxfId="42" priority="46">
      <formula>IF(RIGHT(TEXT(AI53,"0.#"),1)=".",TRUE,FALSE)</formula>
    </cfRule>
  </conditionalFormatting>
  <conditionalFormatting sqref="AI52">
    <cfRule type="expression" dxfId="41" priority="43">
      <formula>IF(RIGHT(TEXT(AI52,"0.#"),1)=".",FALSE,TRUE)</formula>
    </cfRule>
    <cfRule type="expression" dxfId="40" priority="44">
      <formula>IF(RIGHT(TEXT(AI52,"0.#"),1)=".",TRUE,FALSE)</formula>
    </cfRule>
  </conditionalFormatting>
  <conditionalFormatting sqref="AI51">
    <cfRule type="expression" dxfId="39" priority="41">
      <formula>IF(RIGHT(TEXT(AI51,"0.#"),1)=".",FALSE,TRUE)</formula>
    </cfRule>
    <cfRule type="expression" dxfId="38" priority="42">
      <formula>IF(RIGHT(TEXT(AI51,"0.#"),1)=".",TRUE,FALSE)</formula>
    </cfRule>
  </conditionalFormatting>
  <conditionalFormatting sqref="AM51">
    <cfRule type="expression" dxfId="37" priority="39">
      <formula>IF(RIGHT(TEXT(AM51,"0.#"),1)=".",FALSE,TRUE)</formula>
    </cfRule>
    <cfRule type="expression" dxfId="36" priority="40">
      <formula>IF(RIGHT(TEXT(AM51,"0.#"),1)=".",TRUE,FALSE)</formula>
    </cfRule>
  </conditionalFormatting>
  <conditionalFormatting sqref="AM52">
    <cfRule type="expression" dxfId="35" priority="37">
      <formula>IF(RIGHT(TEXT(AM52,"0.#"),1)=".",FALSE,TRUE)</formula>
    </cfRule>
    <cfRule type="expression" dxfId="34" priority="38">
      <formula>IF(RIGHT(TEXT(AM52,"0.#"),1)=".",TRUE,FALSE)</formula>
    </cfRule>
  </conditionalFormatting>
  <conditionalFormatting sqref="AU142">
    <cfRule type="expression" dxfId="33" priority="35">
      <formula>IF(RIGHT(TEXT(AU142,"0.#"),1)=".",FALSE,TRUE)</formula>
    </cfRule>
    <cfRule type="expression" dxfId="32" priority="36">
      <formula>IF(RIGHT(TEXT(AU142,"0.#"),1)=".",TRUE,FALSE)</formula>
    </cfRule>
  </conditionalFormatting>
  <conditionalFormatting sqref="AU143 AU141">
    <cfRule type="expression" dxfId="31" priority="33">
      <formula>IF(RIGHT(TEXT(AU141,"0.#"),1)=".",FALSE,TRUE)</formula>
    </cfRule>
    <cfRule type="expression" dxfId="30" priority="34">
      <formula>IF(RIGHT(TEXT(AU141,"0.#"),1)=".",TRUE,FALSE)</formula>
    </cfRule>
  </conditionalFormatting>
  <conditionalFormatting sqref="Y149 Y147">
    <cfRule type="expression" dxfId="29" priority="29">
      <formula>IF(RIGHT(TEXT(Y147,"0.#"),1)=".",FALSE,TRUE)</formula>
    </cfRule>
    <cfRule type="expression" dxfId="28" priority="30">
      <formula>IF(RIGHT(TEXT(Y147,"0.#"),1)=".",TRUE,FALSE)</formula>
    </cfRule>
  </conditionalFormatting>
  <conditionalFormatting sqref="Y148">
    <cfRule type="expression" dxfId="27" priority="31">
      <formula>IF(RIGHT(TEXT(Y148,"0.#"),1)=".",FALSE,TRUE)</formula>
    </cfRule>
    <cfRule type="expression" dxfId="26" priority="32">
      <formula>IF(RIGHT(TEXT(Y148,"0.#"),1)=".",TRUE,FALSE)</formula>
    </cfRule>
  </conditionalFormatting>
  <conditionalFormatting sqref="AI30">
    <cfRule type="expression" dxfId="25" priority="25">
      <formula>IF(RIGHT(TEXT(AI30,"0.#"),1)=".",FALSE,TRUE)</formula>
    </cfRule>
    <cfRule type="expression" dxfId="24" priority="26">
      <formula>IF(RIGHT(TEXT(AI30,"0.#"),1)=".",TRUE,FALSE)</formula>
    </cfRule>
  </conditionalFormatting>
  <conditionalFormatting sqref="Y182">
    <cfRule type="expression" dxfId="23" priority="19">
      <formula>IF(RIGHT(TEXT(Y182,"0.#"),1)=".",FALSE,TRUE)</formula>
    </cfRule>
    <cfRule type="expression" dxfId="22" priority="20">
      <formula>IF(RIGHT(TEXT(Y182,"0.#"),1)=".",TRUE,FALSE)</formula>
    </cfRule>
  </conditionalFormatting>
  <conditionalFormatting sqref="AL182:AO182">
    <cfRule type="expression" dxfId="21" priority="21">
      <formula>IF(AND(AL182&gt;=0, RIGHT(TEXT(AL182,"0.#"),1)&lt;&gt;"."),TRUE,FALSE)</formula>
    </cfRule>
    <cfRule type="expression" dxfId="20" priority="22">
      <formula>IF(AND(AL182&gt;=0, RIGHT(TEXT(AL182,"0.#"),1)="."),TRUE,FALSE)</formula>
    </cfRule>
    <cfRule type="expression" dxfId="19" priority="23">
      <formula>IF(AND(AL182&lt;0, RIGHT(TEXT(AL182,"0.#"),1)&lt;&gt;"."),TRUE,FALSE)</formula>
    </cfRule>
    <cfRule type="expression" dxfId="18" priority="24">
      <formula>IF(AND(AL182&lt;0, RIGHT(TEXT(AL182,"0.#"),1)="."),TRUE,FALSE)</formula>
    </cfRule>
  </conditionalFormatting>
  <conditionalFormatting sqref="Y177">
    <cfRule type="expression" dxfId="17" priority="13">
      <formula>IF(RIGHT(TEXT(Y177,"0.#"),1)=".",FALSE,TRUE)</formula>
    </cfRule>
    <cfRule type="expression" dxfId="16" priority="14">
      <formula>IF(RIGHT(TEXT(Y177,"0.#"),1)=".",TRUE,FALSE)</formula>
    </cfRule>
  </conditionalFormatting>
  <conditionalFormatting sqref="AL177:AO177">
    <cfRule type="expression" dxfId="15" priority="15">
      <formula>IF(AND(AL177&gt;=0, RIGHT(TEXT(AL177,"0.#"),1)&lt;&gt;"."),TRUE,FALSE)</formula>
    </cfRule>
    <cfRule type="expression" dxfId="14" priority="16">
      <formula>IF(AND(AL177&gt;=0, RIGHT(TEXT(AL177,"0.#"),1)="."),TRUE,FALSE)</formula>
    </cfRule>
    <cfRule type="expression" dxfId="13" priority="17">
      <formula>IF(AND(AL177&lt;0, RIGHT(TEXT(AL177,"0.#"),1)&lt;&gt;"."),TRUE,FALSE)</formula>
    </cfRule>
    <cfRule type="expression" dxfId="12" priority="18">
      <formula>IF(AND(AL177&lt;0, RIGHT(TEXT(AL177,"0.#"),1)="."),TRUE,FALSE)</formula>
    </cfRule>
  </conditionalFormatting>
  <conditionalFormatting sqref="Y173">
    <cfRule type="expression" dxfId="11" priority="7">
      <formula>IF(RIGHT(TEXT(Y173,"0.#"),1)=".",FALSE,TRUE)</formula>
    </cfRule>
    <cfRule type="expression" dxfId="10" priority="8">
      <formula>IF(RIGHT(TEXT(Y173,"0.#"),1)=".",TRUE,FALSE)</formula>
    </cfRule>
  </conditionalFormatting>
  <conditionalFormatting sqref="AL173:AO173">
    <cfRule type="expression" dxfId="9" priority="9">
      <formula>IF(AND(AL173&gt;=0, RIGHT(TEXT(AL173,"0.#"),1)&lt;&gt;"."),TRUE,FALSE)</formula>
    </cfRule>
    <cfRule type="expression" dxfId="8" priority="10">
      <formula>IF(AND(AL173&gt;=0, RIGHT(TEXT(AL173,"0.#"),1)="."),TRUE,FALSE)</formula>
    </cfRule>
    <cfRule type="expression" dxfId="7" priority="11">
      <formula>IF(AND(AL173&lt;0, RIGHT(TEXT(AL173,"0.#"),1)&lt;&gt;"."),TRUE,FALSE)</formula>
    </cfRule>
    <cfRule type="expression" dxfId="6" priority="12">
      <formula>IF(AND(AL173&lt;0, RIGHT(TEXT(AL173,"0.#"),1)="."),TRUE,FALSE)</formula>
    </cfRule>
  </conditionalFormatting>
  <conditionalFormatting sqref="AL169:AO169">
    <cfRule type="expression" dxfId="5" priority="3">
      <formula>IF(AND(AL169&gt;=0, RIGHT(TEXT(AL169,"0.#"),1)&lt;&gt;"."),TRUE,FALSE)</formula>
    </cfRule>
    <cfRule type="expression" dxfId="4" priority="4">
      <formula>IF(AND(AL169&gt;=0, RIGHT(TEXT(AL169,"0.#"),1)="."),TRUE,FALSE)</formula>
    </cfRule>
    <cfRule type="expression" dxfId="3" priority="5">
      <formula>IF(AND(AL169&lt;0, RIGHT(TEXT(AL169,"0.#"),1)&lt;&gt;"."),TRUE,FALSE)</formula>
    </cfRule>
    <cfRule type="expression" dxfId="2" priority="6">
      <formula>IF(AND(AL169&lt;0, RIGHT(TEXT(AL169,"0.#"),1)="."),TRUE,FALSE)</formula>
    </cfRule>
  </conditionalFormatting>
  <conditionalFormatting sqref="Y169">
    <cfRule type="expression" dxfId="1" priority="1">
      <formula>IF(RIGHT(TEXT(Y169,"0.#"),1)=".",FALSE,TRUE)</formula>
    </cfRule>
    <cfRule type="expression" dxfId="0" priority="2">
      <formula>IF(RIGHT(TEXT(Y169,"0.#"),1)=".",TRUE,FALSE)</formula>
    </cfRule>
  </conditionalFormatting>
  <dataValidations count="17">
    <dataValidation type="whole" allowBlank="1" showInputMessage="1" showErrorMessage="1" sqref="O122:P123 AX122:AX124 AA122:AB123 AM122:AN123">
      <formula1>0</formula1>
      <formula2>99</formula2>
    </dataValidation>
    <dataValidation type="whole" allowBlank="1" showInputMessage="1" showErrorMessage="1" sqref="AJ122:AK123 X122:Y123 AJ124 L122:L124 M122:M123 X124 AU122:AV123 J98:J102">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08:E108">
      <formula1>T行政事業レビュー推進チームの所見</formula1>
    </dataValidation>
    <dataValidation type="custom" imeMode="disabled" allowBlank="1" showInputMessage="1" showErrorMessage="1" sqref="AH165:AK165 AH169:AK169 AH173:AK173 AH177:AK178 AH182:AK182">
      <formula1>OR(AND(MOD(IF(ISNUMBER(AH165), AH165, 0.5),1)=0, 0&lt;=AH165), AH165="-")</formula1>
    </dataValidation>
    <dataValidation type="whole" imeMode="disabled" allowBlank="1" showInputMessage="1" showErrorMessage="1" sqref="AW2:AX2">
      <formula1>0</formula1>
      <formula2>99</formula2>
    </dataValidation>
    <dataValidation type="list" allowBlank="1" showInputMessage="1" showErrorMessage="1" sqref="A110:E110">
      <formula1>T所見を踏まえた改善点</formula1>
    </dataValidation>
    <dataValidation type="list" allowBlank="1" showInputMessage="1" showErrorMessage="1" error="プルダウンリストから選択してください。" sqref="AD83:AF84">
      <formula1>"有,無"</formula1>
    </dataValidation>
    <dataValidation type="list" allowBlank="1" showInputMessage="1" showErrorMessage="1" error="プルダウンリストから選択してください。" sqref="AD79:AF82 AD85:AD96 AE85:AF89 AE91:AF96">
      <formula1>"○,△,×,‐"</formula1>
    </dataValidation>
    <dataValidation type="list" allowBlank="1" showInputMessage="1" showErrorMessage="1" sqref="AO159 AO183 AR70">
      <formula1>"　, ☑"</formula1>
    </dataValidation>
    <dataValidation type="list" allowBlank="1" showInputMessage="1" showErrorMessage="1" sqref="S5:X5">
      <formula1>T終了年度</formula1>
    </dataValidation>
    <dataValidation type="list" allowBlank="1" showInputMessage="1" showErrorMessage="1" sqref="H98:I102">
      <formula1>T事業番号</formula1>
    </dataValidation>
    <dataValidation type="custom" imeMode="disabled" allowBlank="1" showInputMessage="1" showErrorMessage="1" sqref="AY23 P13:AX13 AR15:AX15 P14:AQ18 AR18:AX18 P19:AJ19 Y141:AB143 AU141:AX143 Y147:AB149 AU147:AX149 Y153:AB156 AU153:AX156 Y165:AB165 AL165:AO165 Y169:AB169 AL169:AO169 Y173:AB173 AL173:AO173 Y177:AB178 AL177:AO178 Y182:AB182 AL182:AO182 AQ33:AR33 AU33:AX33 AE34:AX36 AE44:AX44 AE27:AX28 AE30:AX30 AE47:AX47 AE61:AX61 AQ50:AR50 AU50:AX50 AE51:AX53 AQ64:AR64 AU64:AX64 AE65:AX67 AE41:AX42 AE58:AX59 P23:AC24">
      <formula1>OR(ISNUMBER(P13), P13="-")</formula1>
    </dataValidation>
    <dataValidation type="list" allowBlank="1" showInputMessage="1" showErrorMessage="1" sqref="Q124:R124 AC124:AD124 AO124:AP124">
      <formula1>#REF!</formula1>
    </dataValidation>
    <dataValidation type="custom" allowBlank="1" showInputMessage="1" showErrorMessage="1" errorTitle="法人番号チェック" error="法人番号は13桁の数字で入力してください。" sqref="J182:O182 J177:O178 J173:O173 J169:O169 J165:O165">
      <formula1>OR(J165="-",AND(LEN(J165)=13,IFERROR(SEARCH("-",J165),"")="",IFERROR(SEARCH(".",J165),"")="",ISNUMBER(J165)))</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9" max="49" man="1"/>
    <brk id="70" max="16383" man="1"/>
    <brk id="95" max="16383" man="1"/>
    <brk id="124" max="16383" man="1"/>
    <brk id="160" max="16383" man="1"/>
    <brk id="179"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U123:V123 I123:J123 AG123:AH123 AR123:AS123</xm:sqref>
        </x14:dataValidation>
        <x14:dataValidation type="list" allowBlank="1" showInputMessage="1" showErrorMessage="1">
          <x14:formula1>
            <xm:f>入力規則等!$U$40:$U$42</xm:f>
          </x14:formula1>
          <xm:sqref>AG122:AH122 U122:V122 I122:J122 AR122:AS122</xm:sqref>
        </x14:dataValidation>
        <x14:dataValidation type="list" allowBlank="1" showInputMessage="1" showErrorMessage="1">
          <x14:formula1>
            <xm:f>入力規則等!$AG$2:$AG$13</xm:f>
          </x14:formula1>
          <xm:sqref>AC165:AG165 AC169:AG169 AC173:AG173 AC177:AG178 AC182:AG182</xm:sqref>
        </x14:dataValidation>
        <x14:dataValidation type="list" allowBlank="1" showInputMessage="1" showErrorMessage="1">
          <x14:formula1>
            <xm:f>入力規則等!$AI$2:$AI$8</xm:f>
          </x14:formula1>
          <xm:sqref>J74:T74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AO122:AP123 Q122:S123 AC122:AE123 E122:G123</xm:sqref>
        </x14:dataValidation>
        <x14:dataValidation type="list" allowBlank="1" showInputMessage="1" showErrorMessage="1">
          <x14:formula1>
            <xm:f>入力規則等!$U$48</xm:f>
          </x14:formula1>
          <xm:sqref>E124:F124</xm:sqref>
        </x14:dataValidation>
        <x14:dataValidation type="list" allowBlank="1" showInputMessage="1" showErrorMessage="1">
          <x14:formula1>
            <xm:f>入力規則等!$U$13:$U$35</xm:f>
          </x14:formula1>
          <xm:sqref>AJ2:AM2 E98:G102 AE124:AG124 G124:I124 AQ124:AS124 S124:U124</xm:sqref>
        </x14:dataValidation>
        <x14:dataValidation type="list" allowBlank="1" showInputMessage="1" showErrorMessage="1">
          <x14:formula1>
            <xm:f>入力規則等!$U$56:$U$58</xm:f>
          </x14:formula1>
          <xm:sqref>J124:K124 AT124:AU124 AH124:AI124 V124:W124</xm:sqref>
        </x14:dataValidation>
        <x14:dataValidation type="list" allowBlank="1" showInputMessage="1" showErrorMessage="1">
          <x14:formula1>
            <xm:f>入力規則等!$U$49</xm:f>
          </x14:formula1>
          <xm:sqref>C98:D102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7"/>
    <col min="22" max="22" width="3.33203125" style="27" customWidth="1"/>
    <col min="23" max="23" width="12.44140625" style="27" bestFit="1" customWidth="1"/>
    <col min="24" max="24" width="3.6640625" style="27" customWidth="1"/>
    <col min="25" max="25" width="12.44140625" style="32" bestFit="1" customWidth="1"/>
    <col min="26" max="26" width="12.109375" style="27" customWidth="1"/>
    <col min="27" max="27" width="11.33203125" style="32" bestFit="1" customWidth="1"/>
    <col min="28" max="28" width="12.21875" style="32" customWidth="1"/>
    <col min="29" max="29" width="24.109375" style="32" bestFit="1" customWidth="1"/>
    <col min="30" max="30" width="3.77734375" style="32" customWidth="1"/>
    <col min="31" max="31" width="33.77734375" style="32" bestFit="1" customWidth="1"/>
    <col min="32" max="32" width="3" style="27" customWidth="1"/>
    <col min="33" max="33" width="30.6640625" style="27" customWidth="1"/>
    <col min="34" max="34" width="9" style="27"/>
    <col min="35" max="35" width="14.6640625" style="27" customWidth="1"/>
    <col min="36" max="41" width="9" style="27"/>
    <col min="42" max="42" width="13" style="27" customWidth="1"/>
    <col min="43" max="16384" width="9" style="27"/>
  </cols>
  <sheetData>
    <row r="1" spans="1:42" x14ac:dyDescent="0.2">
      <c r="A1" s="24" t="s">
        <v>75</v>
      </c>
      <c r="B1" s="24" t="s">
        <v>76</v>
      </c>
      <c r="F1" s="25" t="s">
        <v>4</v>
      </c>
      <c r="G1" s="25" t="s">
        <v>65</v>
      </c>
      <c r="K1" s="26" t="s">
        <v>93</v>
      </c>
      <c r="L1" s="24" t="s">
        <v>76</v>
      </c>
      <c r="O1" s="12"/>
      <c r="P1" s="25" t="s">
        <v>5</v>
      </c>
      <c r="Q1" s="25" t="s">
        <v>65</v>
      </c>
      <c r="T1" s="12"/>
      <c r="U1" s="28" t="s">
        <v>156</v>
      </c>
      <c r="W1" s="28" t="s">
        <v>155</v>
      </c>
      <c r="Y1" s="28" t="s">
        <v>73</v>
      </c>
      <c r="Z1" s="28" t="s">
        <v>391</v>
      </c>
      <c r="AA1" s="28" t="s">
        <v>74</v>
      </c>
      <c r="AB1" s="28" t="s">
        <v>392</v>
      </c>
      <c r="AC1" s="28" t="s">
        <v>31</v>
      </c>
      <c r="AD1" s="27"/>
      <c r="AE1" s="28" t="s">
        <v>43</v>
      </c>
      <c r="AF1" s="29"/>
      <c r="AG1" s="38" t="s">
        <v>171</v>
      </c>
      <c r="AI1" s="38" t="s">
        <v>174</v>
      </c>
      <c r="AK1" s="38" t="s">
        <v>178</v>
      </c>
      <c r="AM1" s="56"/>
      <c r="AN1" s="56"/>
      <c r="AP1" s="27" t="s">
        <v>219</v>
      </c>
    </row>
    <row r="2" spans="1:42" ht="13.5" customHeight="1" x14ac:dyDescent="0.2">
      <c r="A2" s="13" t="s">
        <v>77</v>
      </c>
      <c r="B2" s="14"/>
      <c r="C2" s="12" t="str">
        <f>IF(B2="","",A2)</f>
        <v/>
      </c>
      <c r="D2" s="12" t="str">
        <f>IF(C2="","",IF(D1&lt;&gt;"",CONCATENATE(D1,"、",C2),C2))</f>
        <v/>
      </c>
      <c r="F2" s="11" t="s">
        <v>64</v>
      </c>
      <c r="G2" s="16"/>
      <c r="H2" s="12" t="str">
        <f>IF(G2="","",F2)</f>
        <v/>
      </c>
      <c r="I2" s="12" t="str">
        <f>IF(H2="","",IF(I1&lt;&gt;"",CONCATENATE(I1,"、",H2),H2))</f>
        <v/>
      </c>
      <c r="K2" s="13" t="s">
        <v>94</v>
      </c>
      <c r="L2" s="14"/>
      <c r="M2" s="12" t="str">
        <f>IF(L2="","",K2)</f>
        <v/>
      </c>
      <c r="N2" s="12" t="str">
        <f>IF(M2="","",IF(N1&lt;&gt;"",CONCATENATE(N1,"、",M2),M2))</f>
        <v/>
      </c>
      <c r="O2" s="12"/>
      <c r="P2" s="11" t="s">
        <v>66</v>
      </c>
      <c r="Q2" s="16"/>
      <c r="R2" s="12" t="str">
        <f>IF(Q2="","",P2)</f>
        <v/>
      </c>
      <c r="S2" s="12" t="str">
        <f>IF(R2="","",IF(S1&lt;&gt;"",CONCATENATE(S1,"、",R2),R2))</f>
        <v/>
      </c>
      <c r="T2" s="12"/>
      <c r="U2" s="70">
        <v>21</v>
      </c>
      <c r="W2" s="31" t="s">
        <v>161</v>
      </c>
      <c r="Y2" s="31" t="s">
        <v>60</v>
      </c>
      <c r="Z2" s="31" t="s">
        <v>60</v>
      </c>
      <c r="AA2" s="63" t="s">
        <v>261</v>
      </c>
      <c r="AB2" s="63" t="s">
        <v>486</v>
      </c>
      <c r="AC2" s="64" t="s">
        <v>126</v>
      </c>
      <c r="AD2" s="27"/>
      <c r="AE2" s="33" t="s">
        <v>157</v>
      </c>
      <c r="AF2" s="29"/>
      <c r="AG2" s="39" t="s">
        <v>227</v>
      </c>
      <c r="AI2" s="38" t="s">
        <v>258</v>
      </c>
      <c r="AK2" s="38" t="s">
        <v>179</v>
      </c>
      <c r="AM2" s="56"/>
      <c r="AN2" s="56"/>
      <c r="AP2" s="39" t="s">
        <v>227</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
      </c>
      <c r="O3" s="12"/>
      <c r="P3" s="11" t="s">
        <v>67</v>
      </c>
      <c r="Q3" s="16" t="s">
        <v>579</v>
      </c>
      <c r="R3" s="12" t="str">
        <f t="shared" ref="R3:R8" si="3">IF(Q3="","",P3)</f>
        <v>委託・請負</v>
      </c>
      <c r="S3" s="12" t="str">
        <f t="shared" ref="S3:S8" si="4">IF(R3="",S2,IF(S2&lt;&gt;"",CONCATENATE(S2,"、",R3),R3))</f>
        <v>委託・請負</v>
      </c>
      <c r="T3" s="12"/>
      <c r="U3" s="31" t="s">
        <v>517</v>
      </c>
      <c r="W3" s="31" t="s">
        <v>136</v>
      </c>
      <c r="Y3" s="31" t="s">
        <v>61</v>
      </c>
      <c r="Z3" s="31" t="s">
        <v>393</v>
      </c>
      <c r="AA3" s="63" t="s">
        <v>359</v>
      </c>
      <c r="AB3" s="63" t="s">
        <v>487</v>
      </c>
      <c r="AC3" s="64" t="s">
        <v>127</v>
      </c>
      <c r="AD3" s="27"/>
      <c r="AE3" s="33" t="s">
        <v>158</v>
      </c>
      <c r="AF3" s="29"/>
      <c r="AG3" s="39" t="s">
        <v>228</v>
      </c>
      <c r="AI3" s="38" t="s">
        <v>173</v>
      </c>
      <c r="AK3" s="38" t="str">
        <f>CHAR(CODE(AK2)+1)</f>
        <v>B</v>
      </c>
      <c r="AM3" s="56"/>
      <c r="AN3" s="56"/>
      <c r="AP3" s="39" t="s">
        <v>228</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
      </c>
      <c r="O4" s="12"/>
      <c r="P4" s="11" t="s">
        <v>68</v>
      </c>
      <c r="Q4" s="16"/>
      <c r="R4" s="12" t="str">
        <f t="shared" si="3"/>
        <v/>
      </c>
      <c r="S4" s="12" t="str">
        <f t="shared" si="4"/>
        <v>委託・請負</v>
      </c>
      <c r="T4" s="12"/>
      <c r="U4" s="31" t="s">
        <v>572</v>
      </c>
      <c r="W4" s="31" t="s">
        <v>137</v>
      </c>
      <c r="Y4" s="31" t="s">
        <v>266</v>
      </c>
      <c r="Z4" s="31" t="s">
        <v>394</v>
      </c>
      <c r="AA4" s="63" t="s">
        <v>360</v>
      </c>
      <c r="AB4" s="63" t="s">
        <v>488</v>
      </c>
      <c r="AC4" s="63" t="s">
        <v>128</v>
      </c>
      <c r="AD4" s="27"/>
      <c r="AE4" s="33" t="s">
        <v>159</v>
      </c>
      <c r="AF4" s="29"/>
      <c r="AG4" s="39" t="s">
        <v>229</v>
      </c>
      <c r="AI4" s="38" t="s">
        <v>175</v>
      </c>
      <c r="AK4" s="38" t="str">
        <f t="shared" ref="AK4:AK49" si="7">CHAR(CODE(AK3)+1)</f>
        <v>C</v>
      </c>
      <c r="AM4" s="56"/>
      <c r="AN4" s="56"/>
      <c r="AP4" s="39" t="s">
        <v>229</v>
      </c>
    </row>
    <row r="5" spans="1:42" ht="13.5" customHeight="1" x14ac:dyDescent="0.2">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
      </c>
      <c r="O5" s="12"/>
      <c r="P5" s="11" t="s">
        <v>69</v>
      </c>
      <c r="Q5" s="16"/>
      <c r="R5" s="12" t="str">
        <f t="shared" si="3"/>
        <v/>
      </c>
      <c r="S5" s="12" t="str">
        <f t="shared" si="4"/>
        <v>委託・請負</v>
      </c>
      <c r="T5" s="12"/>
      <c r="W5" s="31" t="s">
        <v>541</v>
      </c>
      <c r="Y5" s="31" t="s">
        <v>267</v>
      </c>
      <c r="Z5" s="31" t="s">
        <v>395</v>
      </c>
      <c r="AA5" s="63" t="s">
        <v>361</v>
      </c>
      <c r="AB5" s="63" t="s">
        <v>489</v>
      </c>
      <c r="AC5" s="63" t="s">
        <v>160</v>
      </c>
      <c r="AD5" s="30"/>
      <c r="AE5" s="33" t="s">
        <v>239</v>
      </c>
      <c r="AF5" s="29"/>
      <c r="AG5" s="39" t="s">
        <v>230</v>
      </c>
      <c r="AI5" s="38" t="s">
        <v>264</v>
      </c>
      <c r="AK5" s="38" t="str">
        <f t="shared" si="7"/>
        <v>D</v>
      </c>
      <c r="AP5" s="39" t="s">
        <v>230</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
      </c>
      <c r="O6" s="12"/>
      <c r="P6" s="11" t="s">
        <v>70</v>
      </c>
      <c r="Q6" s="16"/>
      <c r="R6" s="12" t="str">
        <f t="shared" si="3"/>
        <v/>
      </c>
      <c r="S6" s="12" t="str">
        <f t="shared" si="4"/>
        <v>委託・請負</v>
      </c>
      <c r="T6" s="12"/>
      <c r="U6" s="31" t="s">
        <v>241</v>
      </c>
      <c r="W6" s="31" t="s">
        <v>543</v>
      </c>
      <c r="Y6" s="31" t="s">
        <v>268</v>
      </c>
      <c r="Z6" s="31" t="s">
        <v>396</v>
      </c>
      <c r="AA6" s="63" t="s">
        <v>362</v>
      </c>
      <c r="AB6" s="63" t="s">
        <v>490</v>
      </c>
      <c r="AC6" s="63" t="s">
        <v>129</v>
      </c>
      <c r="AD6" s="30"/>
      <c r="AE6" s="33" t="s">
        <v>237</v>
      </c>
      <c r="AF6" s="29"/>
      <c r="AG6" s="39" t="s">
        <v>231</v>
      </c>
      <c r="AI6" s="38" t="s">
        <v>265</v>
      </c>
      <c r="AK6" s="38" t="str">
        <f>CHAR(CODE(AK5)+1)</f>
        <v>E</v>
      </c>
      <c r="AP6" s="39" t="s">
        <v>231</v>
      </c>
    </row>
    <row r="7" spans="1:42" ht="13.5" customHeight="1" x14ac:dyDescent="0.2">
      <c r="A7" s="13" t="s">
        <v>82</v>
      </c>
      <c r="B7" s="14"/>
      <c r="C7" s="12" t="str">
        <f t="shared" si="0"/>
        <v/>
      </c>
      <c r="D7" s="12" t="str">
        <f t="shared" si="8"/>
        <v/>
      </c>
      <c r="F7" s="17" t="s">
        <v>187</v>
      </c>
      <c r="G7" s="16"/>
      <c r="H7" s="12" t="str">
        <f t="shared" si="1"/>
        <v/>
      </c>
      <c r="I7" s="12" t="str">
        <f t="shared" si="5"/>
        <v/>
      </c>
      <c r="K7" s="13" t="s">
        <v>99</v>
      </c>
      <c r="L7" s="14"/>
      <c r="M7" s="12" t="str">
        <f t="shared" si="2"/>
        <v/>
      </c>
      <c r="N7" s="12" t="str">
        <f t="shared" si="6"/>
        <v/>
      </c>
      <c r="O7" s="12"/>
      <c r="P7" s="11" t="s">
        <v>71</v>
      </c>
      <c r="Q7" s="16"/>
      <c r="R7" s="12" t="str">
        <f t="shared" si="3"/>
        <v/>
      </c>
      <c r="S7" s="12" t="str">
        <f t="shared" si="4"/>
        <v>委託・請負</v>
      </c>
      <c r="T7" s="12"/>
      <c r="U7" s="31"/>
      <c r="W7" s="31" t="s">
        <v>138</v>
      </c>
      <c r="Y7" s="31" t="s">
        <v>269</v>
      </c>
      <c r="Z7" s="31" t="s">
        <v>397</v>
      </c>
      <c r="AA7" s="63" t="s">
        <v>363</v>
      </c>
      <c r="AB7" s="63" t="s">
        <v>491</v>
      </c>
      <c r="AC7" s="30"/>
      <c r="AD7" s="30"/>
      <c r="AE7" s="31" t="s">
        <v>129</v>
      </c>
      <c r="AF7" s="29"/>
      <c r="AG7" s="39" t="s">
        <v>232</v>
      </c>
      <c r="AH7" s="58"/>
      <c r="AI7" s="39" t="s">
        <v>254</v>
      </c>
      <c r="AK7" s="38" t="str">
        <f>CHAR(CODE(AK6)+1)</f>
        <v>F</v>
      </c>
      <c r="AP7" s="39" t="s">
        <v>232</v>
      </c>
    </row>
    <row r="8" spans="1:42" ht="13.5" customHeight="1" x14ac:dyDescent="0.2">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
      </c>
      <c r="O8" s="12"/>
      <c r="P8" s="11" t="s">
        <v>72</v>
      </c>
      <c r="Q8" s="16"/>
      <c r="R8" s="12" t="str">
        <f t="shared" si="3"/>
        <v/>
      </c>
      <c r="S8" s="12" t="str">
        <f t="shared" si="4"/>
        <v>委託・請負</v>
      </c>
      <c r="T8" s="12"/>
      <c r="U8" s="31" t="s">
        <v>262</v>
      </c>
      <c r="W8" s="31" t="s">
        <v>139</v>
      </c>
      <c r="Y8" s="31" t="s">
        <v>270</v>
      </c>
      <c r="Z8" s="31" t="s">
        <v>398</v>
      </c>
      <c r="AA8" s="63" t="s">
        <v>364</v>
      </c>
      <c r="AB8" s="63" t="s">
        <v>492</v>
      </c>
      <c r="AC8" s="30"/>
      <c r="AD8" s="30"/>
      <c r="AE8" s="30"/>
      <c r="AF8" s="29"/>
      <c r="AG8" s="39" t="s">
        <v>233</v>
      </c>
      <c r="AI8" s="38" t="s">
        <v>255</v>
      </c>
      <c r="AK8" s="38" t="str">
        <f t="shared" si="7"/>
        <v>G</v>
      </c>
      <c r="AP8" s="39" t="s">
        <v>233</v>
      </c>
    </row>
    <row r="9" spans="1:42" ht="13.5" customHeight="1" x14ac:dyDescent="0.2">
      <c r="A9" s="13" t="s">
        <v>84</v>
      </c>
      <c r="B9" s="14"/>
      <c r="C9" s="12" t="str">
        <f t="shared" si="0"/>
        <v/>
      </c>
      <c r="D9" s="12" t="str">
        <f t="shared" si="8"/>
        <v/>
      </c>
      <c r="F9" s="17" t="s">
        <v>188</v>
      </c>
      <c r="G9" s="16"/>
      <c r="H9" s="12" t="str">
        <f t="shared" si="1"/>
        <v/>
      </c>
      <c r="I9" s="12" t="str">
        <f t="shared" si="5"/>
        <v/>
      </c>
      <c r="K9" s="13" t="s">
        <v>101</v>
      </c>
      <c r="L9" s="14" t="s">
        <v>579</v>
      </c>
      <c r="M9" s="12" t="str">
        <f t="shared" si="2"/>
        <v>エネルギー対策</v>
      </c>
      <c r="N9" s="12" t="str">
        <f t="shared" si="6"/>
        <v>エネルギー対策</v>
      </c>
      <c r="O9" s="12"/>
      <c r="P9" s="12"/>
      <c r="Q9" s="18"/>
      <c r="T9" s="12"/>
      <c r="U9" s="31" t="s">
        <v>263</v>
      </c>
      <c r="W9" s="31" t="s">
        <v>140</v>
      </c>
      <c r="Y9" s="31" t="s">
        <v>271</v>
      </c>
      <c r="Z9" s="31" t="s">
        <v>399</v>
      </c>
      <c r="AA9" s="63" t="s">
        <v>365</v>
      </c>
      <c r="AB9" s="63" t="s">
        <v>493</v>
      </c>
      <c r="AC9" s="30"/>
      <c r="AD9" s="30"/>
      <c r="AE9" s="30"/>
      <c r="AF9" s="29"/>
      <c r="AG9" s="39" t="s">
        <v>234</v>
      </c>
      <c r="AI9" s="55"/>
      <c r="AK9" s="38" t="str">
        <f t="shared" si="7"/>
        <v>H</v>
      </c>
      <c r="AP9" s="39" t="s">
        <v>234</v>
      </c>
    </row>
    <row r="10" spans="1:42" ht="13.5" customHeight="1" x14ac:dyDescent="0.2">
      <c r="A10" s="13" t="s">
        <v>207</v>
      </c>
      <c r="B10" s="14"/>
      <c r="C10" s="12" t="str">
        <f t="shared" si="0"/>
        <v/>
      </c>
      <c r="D10" s="12" t="str">
        <f t="shared" si="8"/>
        <v/>
      </c>
      <c r="F10" s="17" t="s">
        <v>108</v>
      </c>
      <c r="G10" s="16"/>
      <c r="H10" s="12" t="str">
        <f t="shared" si="1"/>
        <v/>
      </c>
      <c r="I10" s="12" t="str">
        <f t="shared" si="5"/>
        <v/>
      </c>
      <c r="K10" s="13" t="s">
        <v>208</v>
      </c>
      <c r="L10" s="14"/>
      <c r="M10" s="12" t="str">
        <f t="shared" si="2"/>
        <v/>
      </c>
      <c r="N10" s="12" t="str">
        <f t="shared" si="6"/>
        <v>エネルギー対策</v>
      </c>
      <c r="O10" s="12"/>
      <c r="P10" s="12" t="str">
        <f>S8</f>
        <v>委託・請負</v>
      </c>
      <c r="Q10" s="18"/>
      <c r="T10" s="12"/>
      <c r="W10" s="31" t="s">
        <v>141</v>
      </c>
      <c r="Y10" s="31" t="s">
        <v>272</v>
      </c>
      <c r="Z10" s="31" t="s">
        <v>400</v>
      </c>
      <c r="AA10" s="63" t="s">
        <v>366</v>
      </c>
      <c r="AB10" s="63" t="s">
        <v>494</v>
      </c>
      <c r="AC10" s="30"/>
      <c r="AD10" s="30"/>
      <c r="AE10" s="30"/>
      <c r="AF10" s="29"/>
      <c r="AG10" s="39" t="s">
        <v>222</v>
      </c>
      <c r="AK10" s="38" t="str">
        <f t="shared" si="7"/>
        <v>I</v>
      </c>
      <c r="AP10" s="38" t="s">
        <v>220</v>
      </c>
    </row>
    <row r="11" spans="1:42" ht="13.5" customHeight="1" x14ac:dyDescent="0.2">
      <c r="A11" s="13" t="s">
        <v>85</v>
      </c>
      <c r="B11" s="14"/>
      <c r="C11" s="12" t="str">
        <f t="shared" si="0"/>
        <v/>
      </c>
      <c r="D11" s="12" t="str">
        <f t="shared" si="8"/>
        <v/>
      </c>
      <c r="F11" s="17" t="s">
        <v>109</v>
      </c>
      <c r="G11" s="16" t="s">
        <v>579</v>
      </c>
      <c r="H11" s="12" t="str">
        <f t="shared" si="1"/>
        <v>エネルギー対策特別会計電源開発促進勘定</v>
      </c>
      <c r="I11" s="12" t="str">
        <f t="shared" si="5"/>
        <v>エネルギー対策特別会計電源開発促進勘定</v>
      </c>
      <c r="K11" s="13" t="s">
        <v>102</v>
      </c>
      <c r="L11" s="14"/>
      <c r="M11" s="12" t="str">
        <f t="shared" si="2"/>
        <v/>
      </c>
      <c r="N11" s="12" t="str">
        <f t="shared" si="6"/>
        <v>エネルギー対策</v>
      </c>
      <c r="O11" s="12"/>
      <c r="P11" s="12"/>
      <c r="Q11" s="18"/>
      <c r="T11" s="12"/>
      <c r="W11" s="31" t="s">
        <v>569</v>
      </c>
      <c r="Y11" s="31" t="s">
        <v>273</v>
      </c>
      <c r="Z11" s="31" t="s">
        <v>401</v>
      </c>
      <c r="AA11" s="63" t="s">
        <v>367</v>
      </c>
      <c r="AB11" s="63" t="s">
        <v>495</v>
      </c>
      <c r="AC11" s="30"/>
      <c r="AD11" s="30"/>
      <c r="AE11" s="30"/>
      <c r="AF11" s="29"/>
      <c r="AG11" s="38" t="s">
        <v>225</v>
      </c>
      <c r="AK11" s="38"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エネルギー対策特別会計電源開発促進勘定</v>
      </c>
      <c r="K12" s="12"/>
      <c r="L12" s="12"/>
      <c r="O12" s="12"/>
      <c r="P12" s="12"/>
      <c r="Q12" s="18"/>
      <c r="T12" s="12"/>
      <c r="U12" s="28" t="s">
        <v>518</v>
      </c>
      <c r="W12" s="31" t="s">
        <v>142</v>
      </c>
      <c r="Y12" s="31" t="s">
        <v>274</v>
      </c>
      <c r="Z12" s="31" t="s">
        <v>402</v>
      </c>
      <c r="AA12" s="63" t="s">
        <v>368</v>
      </c>
      <c r="AB12" s="63" t="s">
        <v>496</v>
      </c>
      <c r="AC12" s="30"/>
      <c r="AD12" s="30"/>
      <c r="AE12" s="30"/>
      <c r="AF12" s="29"/>
      <c r="AG12" s="38" t="s">
        <v>223</v>
      </c>
      <c r="AK12" s="38"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エネルギー対策特別会計電源開発促進勘定</v>
      </c>
      <c r="K13" s="12" t="str">
        <f>N11</f>
        <v>エネルギー対策</v>
      </c>
      <c r="L13" s="12"/>
      <c r="O13" s="12"/>
      <c r="P13" s="12"/>
      <c r="Q13" s="18"/>
      <c r="T13" s="12"/>
      <c r="U13" s="31" t="s">
        <v>161</v>
      </c>
      <c r="W13" s="31" t="s">
        <v>143</v>
      </c>
      <c r="Y13" s="31" t="s">
        <v>275</v>
      </c>
      <c r="Z13" s="31" t="s">
        <v>403</v>
      </c>
      <c r="AA13" s="63" t="s">
        <v>369</v>
      </c>
      <c r="AB13" s="63" t="s">
        <v>497</v>
      </c>
      <c r="AC13" s="30"/>
      <c r="AD13" s="30"/>
      <c r="AE13" s="30"/>
      <c r="AF13" s="29"/>
      <c r="AG13" s="38" t="s">
        <v>224</v>
      </c>
      <c r="AK13" s="38"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エネルギー対策特別会計電源開発促進勘定</v>
      </c>
      <c r="K14" s="12"/>
      <c r="L14" s="12"/>
      <c r="O14" s="12"/>
      <c r="P14" s="12"/>
      <c r="Q14" s="18"/>
      <c r="T14" s="12"/>
      <c r="U14" s="31" t="s">
        <v>519</v>
      </c>
      <c r="W14" s="31" t="s">
        <v>144</v>
      </c>
      <c r="Y14" s="31" t="s">
        <v>276</v>
      </c>
      <c r="Z14" s="31" t="s">
        <v>404</v>
      </c>
      <c r="AA14" s="63" t="s">
        <v>370</v>
      </c>
      <c r="AB14" s="63" t="s">
        <v>498</v>
      </c>
      <c r="AC14" s="30"/>
      <c r="AD14" s="30"/>
      <c r="AE14" s="30"/>
      <c r="AF14" s="29"/>
      <c r="AG14" s="55"/>
      <c r="AK14" s="38"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エネルギー対策特別会計電源開発促進勘定</v>
      </c>
      <c r="K15" s="12"/>
      <c r="L15" s="12"/>
      <c r="O15" s="12"/>
      <c r="P15" s="12"/>
      <c r="Q15" s="18"/>
      <c r="T15" s="12"/>
      <c r="U15" s="31" t="s">
        <v>520</v>
      </c>
      <c r="W15" s="31" t="s">
        <v>145</v>
      </c>
      <c r="Y15" s="31" t="s">
        <v>277</v>
      </c>
      <c r="Z15" s="31" t="s">
        <v>405</v>
      </c>
      <c r="AA15" s="63" t="s">
        <v>371</v>
      </c>
      <c r="AB15" s="63" t="s">
        <v>499</v>
      </c>
      <c r="AC15" s="30"/>
      <c r="AD15" s="30"/>
      <c r="AE15" s="30"/>
      <c r="AF15" s="29"/>
      <c r="AG15" s="56"/>
      <c r="AK15" s="38"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エネルギー対策特別会計電源開発促進勘定</v>
      </c>
      <c r="K16" s="12"/>
      <c r="L16" s="12"/>
      <c r="O16" s="12"/>
      <c r="P16" s="12"/>
      <c r="Q16" s="18"/>
      <c r="T16" s="12"/>
      <c r="U16" s="31" t="s">
        <v>521</v>
      </c>
      <c r="W16" s="31" t="s">
        <v>146</v>
      </c>
      <c r="Y16" s="31" t="s">
        <v>278</v>
      </c>
      <c r="Z16" s="31" t="s">
        <v>406</v>
      </c>
      <c r="AA16" s="63" t="s">
        <v>372</v>
      </c>
      <c r="AB16" s="63" t="s">
        <v>500</v>
      </c>
      <c r="AC16" s="30"/>
      <c r="AD16" s="30"/>
      <c r="AE16" s="30"/>
      <c r="AF16" s="29"/>
      <c r="AG16" s="56"/>
      <c r="AK16" s="38"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エネルギー対策特別会計電源開発促進勘定</v>
      </c>
      <c r="K17" s="12"/>
      <c r="L17" s="12"/>
      <c r="O17" s="12"/>
      <c r="P17" s="12"/>
      <c r="Q17" s="18"/>
      <c r="T17" s="12"/>
      <c r="U17" s="31" t="s">
        <v>539</v>
      </c>
      <c r="W17" s="31" t="s">
        <v>147</v>
      </c>
      <c r="Y17" s="31" t="s">
        <v>279</v>
      </c>
      <c r="Z17" s="31" t="s">
        <v>407</v>
      </c>
      <c r="AA17" s="63" t="s">
        <v>373</v>
      </c>
      <c r="AB17" s="63" t="s">
        <v>501</v>
      </c>
      <c r="AC17" s="30"/>
      <c r="AD17" s="30"/>
      <c r="AE17" s="30"/>
      <c r="AF17" s="29"/>
      <c r="AG17" s="56"/>
      <c r="AK17" s="38"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エネルギー対策特別会計電源開発促進勘定</v>
      </c>
      <c r="K18" s="12"/>
      <c r="L18" s="12"/>
      <c r="O18" s="12"/>
      <c r="P18" s="12"/>
      <c r="Q18" s="18"/>
      <c r="T18" s="12"/>
      <c r="U18" s="31" t="s">
        <v>522</v>
      </c>
      <c r="W18" s="31" t="s">
        <v>148</v>
      </c>
      <c r="Y18" s="31" t="s">
        <v>280</v>
      </c>
      <c r="Z18" s="31" t="s">
        <v>408</v>
      </c>
      <c r="AA18" s="63" t="s">
        <v>374</v>
      </c>
      <c r="AB18" s="63" t="s">
        <v>502</v>
      </c>
      <c r="AC18" s="30"/>
      <c r="AD18" s="30"/>
      <c r="AE18" s="30"/>
      <c r="AF18" s="29"/>
      <c r="AK18" s="38" t="str">
        <f t="shared" si="7"/>
        <v>Q</v>
      </c>
    </row>
    <row r="19" spans="1:37" ht="13.5" customHeight="1" x14ac:dyDescent="0.2">
      <c r="A19" s="13" t="s">
        <v>198</v>
      </c>
      <c r="B19" s="14"/>
      <c r="C19" s="12" t="str">
        <f t="shared" si="9"/>
        <v/>
      </c>
      <c r="D19" s="12" t="str">
        <f t="shared" si="8"/>
        <v/>
      </c>
      <c r="F19" s="17" t="s">
        <v>117</v>
      </c>
      <c r="G19" s="16"/>
      <c r="H19" s="12" t="str">
        <f t="shared" si="1"/>
        <v/>
      </c>
      <c r="I19" s="12" t="str">
        <f t="shared" si="5"/>
        <v>エネルギー対策特別会計電源開発促進勘定</v>
      </c>
      <c r="K19" s="12"/>
      <c r="L19" s="12"/>
      <c r="O19" s="12"/>
      <c r="P19" s="12"/>
      <c r="Q19" s="18"/>
      <c r="T19" s="12"/>
      <c r="U19" s="31" t="s">
        <v>523</v>
      </c>
      <c r="W19" s="31" t="s">
        <v>149</v>
      </c>
      <c r="Y19" s="31" t="s">
        <v>281</v>
      </c>
      <c r="Z19" s="31" t="s">
        <v>409</v>
      </c>
      <c r="AA19" s="63" t="s">
        <v>375</v>
      </c>
      <c r="AB19" s="63" t="s">
        <v>503</v>
      </c>
      <c r="AC19" s="30"/>
      <c r="AD19" s="30"/>
      <c r="AE19" s="30"/>
      <c r="AF19" s="29"/>
      <c r="AK19" s="38" t="str">
        <f t="shared" si="7"/>
        <v>R</v>
      </c>
    </row>
    <row r="20" spans="1:37" ht="13.5" customHeight="1" x14ac:dyDescent="0.2">
      <c r="A20" s="13" t="s">
        <v>199</v>
      </c>
      <c r="B20" s="14"/>
      <c r="C20" s="12" t="str">
        <f t="shared" si="9"/>
        <v/>
      </c>
      <c r="D20" s="12" t="str">
        <f t="shared" si="8"/>
        <v/>
      </c>
      <c r="F20" s="17" t="s">
        <v>197</v>
      </c>
      <c r="G20" s="16"/>
      <c r="H20" s="12" t="str">
        <f t="shared" si="1"/>
        <v/>
      </c>
      <c r="I20" s="12" t="str">
        <f t="shared" si="5"/>
        <v>エネルギー対策特別会計電源開発促進勘定</v>
      </c>
      <c r="K20" s="12"/>
      <c r="L20" s="12"/>
      <c r="O20" s="12"/>
      <c r="P20" s="12"/>
      <c r="Q20" s="18"/>
      <c r="T20" s="12"/>
      <c r="U20" s="31" t="s">
        <v>524</v>
      </c>
      <c r="W20" s="31" t="s">
        <v>150</v>
      </c>
      <c r="Y20" s="31" t="s">
        <v>282</v>
      </c>
      <c r="Z20" s="31" t="s">
        <v>410</v>
      </c>
      <c r="AA20" s="63" t="s">
        <v>376</v>
      </c>
      <c r="AB20" s="63" t="s">
        <v>504</v>
      </c>
      <c r="AC20" s="30"/>
      <c r="AD20" s="30"/>
      <c r="AE20" s="30"/>
      <c r="AF20" s="29"/>
      <c r="AK20" s="38" t="str">
        <f t="shared" si="7"/>
        <v>S</v>
      </c>
    </row>
    <row r="21" spans="1:37" ht="13.5" customHeight="1" x14ac:dyDescent="0.2">
      <c r="A21" s="13" t="s">
        <v>200</v>
      </c>
      <c r="B21" s="14"/>
      <c r="C21" s="12" t="str">
        <f t="shared" si="9"/>
        <v/>
      </c>
      <c r="D21" s="12" t="str">
        <f t="shared" si="8"/>
        <v/>
      </c>
      <c r="F21" s="17" t="s">
        <v>118</v>
      </c>
      <c r="G21" s="16"/>
      <c r="H21" s="12" t="str">
        <f t="shared" si="1"/>
        <v/>
      </c>
      <c r="I21" s="12" t="str">
        <f t="shared" si="5"/>
        <v>エネルギー対策特別会計電源開発促進勘定</v>
      </c>
      <c r="K21" s="12"/>
      <c r="L21" s="12"/>
      <c r="O21" s="12"/>
      <c r="P21" s="12"/>
      <c r="Q21" s="18"/>
      <c r="T21" s="12"/>
      <c r="U21" s="31" t="s">
        <v>525</v>
      </c>
      <c r="W21" s="31" t="s">
        <v>151</v>
      </c>
      <c r="Y21" s="31" t="s">
        <v>283</v>
      </c>
      <c r="Z21" s="31" t="s">
        <v>411</v>
      </c>
      <c r="AA21" s="63" t="s">
        <v>377</v>
      </c>
      <c r="AB21" s="63" t="s">
        <v>505</v>
      </c>
      <c r="AC21" s="30"/>
      <c r="AD21" s="30"/>
      <c r="AE21" s="30"/>
      <c r="AF21" s="29"/>
      <c r="AK21" s="38" t="str">
        <f t="shared" si="7"/>
        <v>T</v>
      </c>
    </row>
    <row r="22" spans="1:37" ht="13.5" customHeight="1" x14ac:dyDescent="0.2">
      <c r="A22" s="13" t="s">
        <v>201</v>
      </c>
      <c r="B22" s="14"/>
      <c r="C22" s="12" t="str">
        <f t="shared" si="9"/>
        <v/>
      </c>
      <c r="D22" s="12" t="str">
        <f>IF(C22="",D21,IF(D21&lt;&gt;"",CONCATENATE(D21,"、",C22),C22))</f>
        <v/>
      </c>
      <c r="F22" s="17" t="s">
        <v>119</v>
      </c>
      <c r="G22" s="16"/>
      <c r="H22" s="12" t="str">
        <f t="shared" si="1"/>
        <v/>
      </c>
      <c r="I22" s="12" t="str">
        <f t="shared" si="5"/>
        <v>エネルギー対策特別会計電源開発促進勘定</v>
      </c>
      <c r="K22" s="12"/>
      <c r="L22" s="12"/>
      <c r="O22" s="12"/>
      <c r="P22" s="12"/>
      <c r="Q22" s="18"/>
      <c r="T22" s="12"/>
      <c r="U22" s="31" t="s">
        <v>571</v>
      </c>
      <c r="W22" s="31" t="s">
        <v>152</v>
      </c>
      <c r="Y22" s="31" t="s">
        <v>284</v>
      </c>
      <c r="Z22" s="31" t="s">
        <v>412</v>
      </c>
      <c r="AA22" s="63" t="s">
        <v>378</v>
      </c>
      <c r="AB22" s="63" t="s">
        <v>506</v>
      </c>
      <c r="AC22" s="30"/>
      <c r="AD22" s="30"/>
      <c r="AE22" s="30"/>
      <c r="AF22" s="29"/>
      <c r="AK22" s="38" t="str">
        <f t="shared" si="7"/>
        <v>U</v>
      </c>
    </row>
    <row r="23" spans="1:37" ht="13.5" customHeight="1" x14ac:dyDescent="0.2">
      <c r="A23" s="61" t="s">
        <v>256</v>
      </c>
      <c r="B23" s="14"/>
      <c r="C23" s="12" t="str">
        <f t="shared" si="9"/>
        <v/>
      </c>
      <c r="D23" s="12" t="str">
        <f>IF(C23="",D22,IF(D22&lt;&gt;"",CONCATENATE(D22,"、",C23),C23))</f>
        <v/>
      </c>
      <c r="F23" s="17" t="s">
        <v>120</v>
      </c>
      <c r="G23" s="16"/>
      <c r="H23" s="12" t="str">
        <f t="shared" si="1"/>
        <v/>
      </c>
      <c r="I23" s="12" t="str">
        <f t="shared" si="5"/>
        <v>エネルギー対策特別会計電源開発促進勘定</v>
      </c>
      <c r="K23" s="12"/>
      <c r="L23" s="12"/>
      <c r="O23" s="12"/>
      <c r="P23" s="12"/>
      <c r="Q23" s="18"/>
      <c r="T23" s="12"/>
      <c r="U23" s="31" t="s">
        <v>526</v>
      </c>
      <c r="W23" s="31" t="s">
        <v>153</v>
      </c>
      <c r="Y23" s="31" t="s">
        <v>285</v>
      </c>
      <c r="Z23" s="31" t="s">
        <v>413</v>
      </c>
      <c r="AA23" s="63" t="s">
        <v>379</v>
      </c>
      <c r="AB23" s="63" t="s">
        <v>507</v>
      </c>
      <c r="AC23" s="30"/>
      <c r="AD23" s="30"/>
      <c r="AE23" s="30"/>
      <c r="AF23" s="29"/>
      <c r="AK23" s="38" t="str">
        <f t="shared" si="7"/>
        <v>V</v>
      </c>
    </row>
    <row r="24" spans="1:37" ht="13.5" customHeight="1" x14ac:dyDescent="0.2">
      <c r="A24" s="74"/>
      <c r="B24" s="59"/>
      <c r="F24" s="17" t="s">
        <v>259</v>
      </c>
      <c r="G24" s="16"/>
      <c r="H24" s="12" t="str">
        <f t="shared" si="1"/>
        <v/>
      </c>
      <c r="I24" s="12" t="str">
        <f t="shared" si="5"/>
        <v>エネルギー対策特別会計電源開発促進勘定</v>
      </c>
      <c r="K24" s="12"/>
      <c r="L24" s="12"/>
      <c r="O24" s="12"/>
      <c r="P24" s="12"/>
      <c r="Q24" s="18"/>
      <c r="T24" s="12"/>
      <c r="U24" s="31" t="s">
        <v>527</v>
      </c>
      <c r="W24" s="31" t="s">
        <v>154</v>
      </c>
      <c r="Y24" s="31" t="s">
        <v>286</v>
      </c>
      <c r="Z24" s="31" t="s">
        <v>414</v>
      </c>
      <c r="AA24" s="63" t="s">
        <v>380</v>
      </c>
      <c r="AB24" s="63" t="s">
        <v>508</v>
      </c>
      <c r="AC24" s="30"/>
      <c r="AD24" s="30"/>
      <c r="AE24" s="30"/>
      <c r="AF24" s="29"/>
      <c r="AK24" s="38" t="str">
        <f>CHAR(CODE(AK23)+1)</f>
        <v>W</v>
      </c>
    </row>
    <row r="25" spans="1:37" ht="13.5" customHeight="1" x14ac:dyDescent="0.2">
      <c r="A25" s="60"/>
      <c r="B25" s="59"/>
      <c r="F25" s="17" t="s">
        <v>121</v>
      </c>
      <c r="G25" s="16"/>
      <c r="H25" s="12" t="str">
        <f t="shared" si="1"/>
        <v/>
      </c>
      <c r="I25" s="12" t="str">
        <f t="shared" si="5"/>
        <v>エネルギー対策特別会計電源開発促進勘定</v>
      </c>
      <c r="K25" s="12"/>
      <c r="L25" s="12"/>
      <c r="O25" s="12"/>
      <c r="P25" s="12"/>
      <c r="Q25" s="18"/>
      <c r="T25" s="12"/>
      <c r="U25" s="31" t="s">
        <v>528</v>
      </c>
      <c r="W25" s="53"/>
      <c r="Y25" s="31" t="s">
        <v>287</v>
      </c>
      <c r="Z25" s="31" t="s">
        <v>415</v>
      </c>
      <c r="AA25" s="63" t="s">
        <v>381</v>
      </c>
      <c r="AB25" s="63" t="s">
        <v>509</v>
      </c>
      <c r="AC25" s="30"/>
      <c r="AD25" s="30"/>
      <c r="AE25" s="30"/>
      <c r="AF25" s="29"/>
      <c r="AK25" s="38" t="str">
        <f t="shared" si="7"/>
        <v>X</v>
      </c>
    </row>
    <row r="26" spans="1:37" ht="13.5" customHeight="1" x14ac:dyDescent="0.2">
      <c r="A26" s="60"/>
      <c r="B26" s="59"/>
      <c r="F26" s="17" t="s">
        <v>122</v>
      </c>
      <c r="G26" s="16"/>
      <c r="H26" s="12" t="str">
        <f t="shared" si="1"/>
        <v/>
      </c>
      <c r="I26" s="12" t="str">
        <f t="shared" si="5"/>
        <v>エネルギー対策特別会計電源開発促進勘定</v>
      </c>
      <c r="K26" s="12"/>
      <c r="L26" s="12"/>
      <c r="O26" s="12"/>
      <c r="P26" s="12"/>
      <c r="Q26" s="18"/>
      <c r="T26" s="12"/>
      <c r="U26" s="31" t="s">
        <v>529</v>
      </c>
      <c r="Y26" s="31" t="s">
        <v>288</v>
      </c>
      <c r="Z26" s="31" t="s">
        <v>416</v>
      </c>
      <c r="AA26" s="63" t="s">
        <v>382</v>
      </c>
      <c r="AB26" s="63" t="s">
        <v>510</v>
      </c>
      <c r="AC26" s="30"/>
      <c r="AD26" s="30"/>
      <c r="AE26" s="30"/>
      <c r="AF26" s="29"/>
      <c r="AK26" s="38" t="str">
        <f t="shared" si="7"/>
        <v>Y</v>
      </c>
    </row>
    <row r="27" spans="1:37" ht="13.5" customHeight="1" x14ac:dyDescent="0.2">
      <c r="A27" s="12" t="str">
        <f>IF(D23="", "-", D23)</f>
        <v>-</v>
      </c>
      <c r="B27" s="12"/>
      <c r="F27" s="17" t="s">
        <v>123</v>
      </c>
      <c r="G27" s="16"/>
      <c r="H27" s="12" t="str">
        <f t="shared" si="1"/>
        <v/>
      </c>
      <c r="I27" s="12" t="str">
        <f t="shared" si="5"/>
        <v>エネルギー対策特別会計電源開発促進勘定</v>
      </c>
      <c r="K27" s="12"/>
      <c r="L27" s="12"/>
      <c r="O27" s="12"/>
      <c r="P27" s="12"/>
      <c r="Q27" s="18"/>
      <c r="T27" s="12"/>
      <c r="U27" s="31" t="s">
        <v>530</v>
      </c>
      <c r="Y27" s="31" t="s">
        <v>289</v>
      </c>
      <c r="Z27" s="31" t="s">
        <v>417</v>
      </c>
      <c r="AA27" s="63" t="s">
        <v>383</v>
      </c>
      <c r="AB27" s="63" t="s">
        <v>511</v>
      </c>
      <c r="AC27" s="30"/>
      <c r="AD27" s="30"/>
      <c r="AE27" s="30"/>
      <c r="AF27" s="29"/>
      <c r="AK27" s="38" t="str">
        <f>CHAR(CODE(AK26)+1)</f>
        <v>Z</v>
      </c>
    </row>
    <row r="28" spans="1:37" ht="13.5" customHeight="1" x14ac:dyDescent="0.2">
      <c r="B28" s="12"/>
      <c r="F28" s="17" t="s">
        <v>124</v>
      </c>
      <c r="G28" s="16"/>
      <c r="H28" s="12" t="str">
        <f t="shared" si="1"/>
        <v/>
      </c>
      <c r="I28" s="12" t="str">
        <f t="shared" si="5"/>
        <v>エネルギー対策特別会計電源開発促進勘定</v>
      </c>
      <c r="K28" s="12"/>
      <c r="L28" s="12"/>
      <c r="O28" s="12"/>
      <c r="P28" s="12"/>
      <c r="Q28" s="18"/>
      <c r="T28" s="12"/>
      <c r="U28" s="31" t="s">
        <v>531</v>
      </c>
      <c r="Y28" s="31" t="s">
        <v>290</v>
      </c>
      <c r="Z28" s="31" t="s">
        <v>418</v>
      </c>
      <c r="AA28" s="63" t="s">
        <v>384</v>
      </c>
      <c r="AB28" s="63" t="s">
        <v>512</v>
      </c>
      <c r="AC28" s="30"/>
      <c r="AD28" s="30"/>
      <c r="AE28" s="30"/>
      <c r="AF28" s="29"/>
      <c r="AK28" s="38" t="s">
        <v>180</v>
      </c>
    </row>
    <row r="29" spans="1:37" ht="13.5" customHeight="1" x14ac:dyDescent="0.2">
      <c r="A29" s="12"/>
      <c r="B29" s="12"/>
      <c r="F29" s="17" t="s">
        <v>189</v>
      </c>
      <c r="G29" s="16"/>
      <c r="H29" s="12" t="str">
        <f t="shared" si="1"/>
        <v/>
      </c>
      <c r="I29" s="12" t="str">
        <f t="shared" si="5"/>
        <v>エネルギー対策特別会計電源開発促進勘定</v>
      </c>
      <c r="K29" s="12"/>
      <c r="L29" s="12"/>
      <c r="O29" s="12"/>
      <c r="P29" s="12"/>
      <c r="Q29" s="18"/>
      <c r="T29" s="12"/>
      <c r="U29" s="31" t="s">
        <v>532</v>
      </c>
      <c r="Y29" s="31" t="s">
        <v>291</v>
      </c>
      <c r="Z29" s="31" t="s">
        <v>419</v>
      </c>
      <c r="AA29" s="63" t="s">
        <v>385</v>
      </c>
      <c r="AB29" s="63" t="s">
        <v>513</v>
      </c>
      <c r="AC29" s="30"/>
      <c r="AD29" s="30"/>
      <c r="AE29" s="30"/>
      <c r="AF29" s="29"/>
      <c r="AK29" s="38" t="str">
        <f t="shared" si="7"/>
        <v>b</v>
      </c>
    </row>
    <row r="30" spans="1:37" ht="13.5" customHeight="1" x14ac:dyDescent="0.2">
      <c r="A30" s="12"/>
      <c r="B30" s="12"/>
      <c r="F30" s="17" t="s">
        <v>190</v>
      </c>
      <c r="G30" s="16"/>
      <c r="H30" s="12" t="str">
        <f t="shared" si="1"/>
        <v/>
      </c>
      <c r="I30" s="12" t="str">
        <f t="shared" si="5"/>
        <v>エネルギー対策特別会計電源開発促進勘定</v>
      </c>
      <c r="K30" s="12"/>
      <c r="L30" s="12"/>
      <c r="O30" s="12"/>
      <c r="P30" s="12"/>
      <c r="Q30" s="18"/>
      <c r="T30" s="12"/>
      <c r="U30" s="31" t="s">
        <v>533</v>
      </c>
      <c r="Y30" s="31" t="s">
        <v>292</v>
      </c>
      <c r="Z30" s="31" t="s">
        <v>420</v>
      </c>
      <c r="AA30" s="63" t="s">
        <v>386</v>
      </c>
      <c r="AB30" s="63" t="s">
        <v>514</v>
      </c>
      <c r="AC30" s="30"/>
      <c r="AD30" s="30"/>
      <c r="AE30" s="30"/>
      <c r="AF30" s="29"/>
      <c r="AK30" s="38" t="str">
        <f t="shared" si="7"/>
        <v>c</v>
      </c>
    </row>
    <row r="31" spans="1:37" ht="13.5" customHeight="1" x14ac:dyDescent="0.2">
      <c r="A31" s="12"/>
      <c r="B31" s="12"/>
      <c r="F31" s="17" t="s">
        <v>191</v>
      </c>
      <c r="G31" s="16"/>
      <c r="H31" s="12" t="str">
        <f t="shared" si="1"/>
        <v/>
      </c>
      <c r="I31" s="12" t="str">
        <f t="shared" si="5"/>
        <v>エネルギー対策特別会計電源開発促進勘定</v>
      </c>
      <c r="K31" s="12"/>
      <c r="L31" s="12"/>
      <c r="O31" s="12"/>
      <c r="P31" s="12"/>
      <c r="Q31" s="18"/>
      <c r="T31" s="12"/>
      <c r="U31" s="31" t="s">
        <v>534</v>
      </c>
      <c r="Y31" s="31" t="s">
        <v>293</v>
      </c>
      <c r="Z31" s="31" t="s">
        <v>421</v>
      </c>
      <c r="AA31" s="63" t="s">
        <v>387</v>
      </c>
      <c r="AB31" s="63" t="s">
        <v>515</v>
      </c>
      <c r="AC31" s="30"/>
      <c r="AD31" s="30"/>
      <c r="AE31" s="30"/>
      <c r="AF31" s="29"/>
      <c r="AK31" s="38" t="str">
        <f t="shared" si="7"/>
        <v>d</v>
      </c>
    </row>
    <row r="32" spans="1:37" ht="13.5" customHeight="1" x14ac:dyDescent="0.2">
      <c r="A32" s="12"/>
      <c r="B32" s="12"/>
      <c r="F32" s="17" t="s">
        <v>192</v>
      </c>
      <c r="G32" s="16"/>
      <c r="H32" s="12" t="str">
        <f t="shared" si="1"/>
        <v/>
      </c>
      <c r="I32" s="12" t="str">
        <f t="shared" si="5"/>
        <v>エネルギー対策特別会計電源開発促進勘定</v>
      </c>
      <c r="K32" s="12"/>
      <c r="L32" s="12"/>
      <c r="O32" s="12"/>
      <c r="P32" s="12"/>
      <c r="Q32" s="18"/>
      <c r="T32" s="12"/>
      <c r="U32" s="31" t="s">
        <v>535</v>
      </c>
      <c r="Y32" s="31" t="s">
        <v>294</v>
      </c>
      <c r="Z32" s="31" t="s">
        <v>422</v>
      </c>
      <c r="AA32" s="63" t="s">
        <v>62</v>
      </c>
      <c r="AB32" s="63" t="s">
        <v>62</v>
      </c>
      <c r="AC32" s="30"/>
      <c r="AD32" s="30"/>
      <c r="AE32" s="30"/>
      <c r="AF32" s="29"/>
      <c r="AK32" s="38" t="str">
        <f t="shared" si="7"/>
        <v>e</v>
      </c>
    </row>
    <row r="33" spans="1:37" ht="13.5" customHeight="1" x14ac:dyDescent="0.2">
      <c r="A33" s="12"/>
      <c r="B33" s="12"/>
      <c r="F33" s="17" t="s">
        <v>193</v>
      </c>
      <c r="G33" s="16"/>
      <c r="H33" s="12" t="str">
        <f t="shared" si="1"/>
        <v/>
      </c>
      <c r="I33" s="12" t="str">
        <f t="shared" si="5"/>
        <v>エネルギー対策特別会計電源開発促進勘定</v>
      </c>
      <c r="K33" s="12"/>
      <c r="L33" s="12"/>
      <c r="O33" s="12"/>
      <c r="P33" s="12"/>
      <c r="Q33" s="18"/>
      <c r="T33" s="12"/>
      <c r="U33" s="31" t="s">
        <v>536</v>
      </c>
      <c r="Y33" s="31" t="s">
        <v>295</v>
      </c>
      <c r="Z33" s="31" t="s">
        <v>423</v>
      </c>
      <c r="AA33" s="53"/>
      <c r="AB33" s="30"/>
      <c r="AC33" s="30"/>
      <c r="AD33" s="30"/>
      <c r="AE33" s="30"/>
      <c r="AF33" s="29"/>
      <c r="AK33" s="38" t="str">
        <f t="shared" si="7"/>
        <v>f</v>
      </c>
    </row>
    <row r="34" spans="1:37" ht="13.5" customHeight="1" x14ac:dyDescent="0.2">
      <c r="A34" s="12"/>
      <c r="B34" s="12"/>
      <c r="F34" s="17" t="s">
        <v>194</v>
      </c>
      <c r="G34" s="16"/>
      <c r="H34" s="12" t="str">
        <f t="shared" si="1"/>
        <v/>
      </c>
      <c r="I34" s="12" t="str">
        <f t="shared" si="5"/>
        <v>エネルギー対策特別会計電源開発促進勘定</v>
      </c>
      <c r="K34" s="12"/>
      <c r="L34" s="12"/>
      <c r="O34" s="12"/>
      <c r="P34" s="12"/>
      <c r="Q34" s="18"/>
      <c r="T34" s="12"/>
      <c r="U34" s="31" t="s">
        <v>537</v>
      </c>
      <c r="Y34" s="31" t="s">
        <v>296</v>
      </c>
      <c r="Z34" s="31" t="s">
        <v>424</v>
      </c>
      <c r="AB34" s="30"/>
      <c r="AC34" s="30"/>
      <c r="AD34" s="30"/>
      <c r="AE34" s="30"/>
      <c r="AF34" s="29"/>
      <c r="AK34" s="38" t="str">
        <f t="shared" si="7"/>
        <v>g</v>
      </c>
    </row>
    <row r="35" spans="1:37" ht="13.5" customHeight="1" x14ac:dyDescent="0.2">
      <c r="A35" s="12"/>
      <c r="B35" s="12"/>
      <c r="F35" s="17" t="s">
        <v>195</v>
      </c>
      <c r="G35" s="16"/>
      <c r="H35" s="12" t="str">
        <f t="shared" si="1"/>
        <v/>
      </c>
      <c r="I35" s="12" t="str">
        <f t="shared" si="5"/>
        <v>エネルギー対策特別会計電源開発促進勘定</v>
      </c>
      <c r="K35" s="12"/>
      <c r="L35" s="12"/>
      <c r="O35" s="12"/>
      <c r="P35" s="12"/>
      <c r="Q35" s="18"/>
      <c r="T35" s="12"/>
      <c r="U35" s="31" t="s">
        <v>538</v>
      </c>
      <c r="Y35" s="31" t="s">
        <v>297</v>
      </c>
      <c r="Z35" s="31" t="s">
        <v>425</v>
      </c>
      <c r="AC35" s="30"/>
      <c r="AF35" s="29"/>
      <c r="AK35" s="38" t="str">
        <f t="shared" si="7"/>
        <v>h</v>
      </c>
    </row>
    <row r="36" spans="1:37" ht="13.5" customHeight="1" x14ac:dyDescent="0.2">
      <c r="A36" s="12"/>
      <c r="B36" s="12"/>
      <c r="F36" s="17" t="s">
        <v>196</v>
      </c>
      <c r="G36" s="16"/>
      <c r="H36" s="12" t="str">
        <f t="shared" si="1"/>
        <v/>
      </c>
      <c r="I36" s="12" t="str">
        <f t="shared" si="5"/>
        <v>エネルギー対策特別会計電源開発促進勘定</v>
      </c>
      <c r="K36" s="12"/>
      <c r="L36" s="12"/>
      <c r="O36" s="12"/>
      <c r="P36" s="12"/>
      <c r="Q36" s="18"/>
      <c r="T36" s="12"/>
      <c r="Y36" s="31" t="s">
        <v>298</v>
      </c>
      <c r="Z36" s="31" t="s">
        <v>426</v>
      </c>
      <c r="AF36" s="29"/>
      <c r="AK36" s="38"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31" t="s">
        <v>299</v>
      </c>
      <c r="Z37" s="31" t="s">
        <v>427</v>
      </c>
      <c r="AF37" s="29"/>
      <c r="AK37" s="38" t="str">
        <f t="shared" si="7"/>
        <v>j</v>
      </c>
    </row>
    <row r="38" spans="1:37" x14ac:dyDescent="0.2">
      <c r="A38" s="12"/>
      <c r="B38" s="12"/>
      <c r="F38" s="12"/>
      <c r="G38" s="18"/>
      <c r="K38" s="12"/>
      <c r="L38" s="12"/>
      <c r="O38" s="12"/>
      <c r="P38" s="12"/>
      <c r="Q38" s="18"/>
      <c r="T38" s="12"/>
      <c r="Y38" s="31" t="s">
        <v>300</v>
      </c>
      <c r="Z38" s="31" t="s">
        <v>428</v>
      </c>
      <c r="AF38" s="29"/>
      <c r="AK38" s="38" t="str">
        <f t="shared" si="7"/>
        <v>k</v>
      </c>
    </row>
    <row r="39" spans="1:37" x14ac:dyDescent="0.2">
      <c r="A39" s="12"/>
      <c r="B39" s="12"/>
      <c r="F39" s="12" t="str">
        <f>I37</f>
        <v>エネルギー対策特別会計電源開発促進勘定</v>
      </c>
      <c r="G39" s="18"/>
      <c r="K39" s="12"/>
      <c r="L39" s="12"/>
      <c r="O39" s="12"/>
      <c r="P39" s="12"/>
      <c r="Q39" s="18"/>
      <c r="T39" s="12"/>
      <c r="U39" s="31" t="s">
        <v>540</v>
      </c>
      <c r="Y39" s="31" t="s">
        <v>301</v>
      </c>
      <c r="Z39" s="31" t="s">
        <v>429</v>
      </c>
      <c r="AF39" s="29"/>
      <c r="AK39" s="38" t="str">
        <f t="shared" si="7"/>
        <v>l</v>
      </c>
    </row>
    <row r="40" spans="1:37" x14ac:dyDescent="0.2">
      <c r="A40" s="12"/>
      <c r="B40" s="12"/>
      <c r="F40" s="12"/>
      <c r="G40" s="18"/>
      <c r="K40" s="12"/>
      <c r="L40" s="12"/>
      <c r="O40" s="12"/>
      <c r="P40" s="12"/>
      <c r="Q40" s="18"/>
      <c r="T40" s="12"/>
      <c r="U40" s="31"/>
      <c r="Y40" s="31" t="s">
        <v>302</v>
      </c>
      <c r="Z40" s="31" t="s">
        <v>430</v>
      </c>
      <c r="AF40" s="29"/>
      <c r="AK40" s="38" t="str">
        <f t="shared" si="7"/>
        <v>m</v>
      </c>
    </row>
    <row r="41" spans="1:37" x14ac:dyDescent="0.2">
      <c r="A41" s="12"/>
      <c r="B41" s="12"/>
      <c r="F41" s="12"/>
      <c r="G41" s="18"/>
      <c r="K41" s="12"/>
      <c r="L41" s="12"/>
      <c r="O41" s="12"/>
      <c r="P41" s="12"/>
      <c r="Q41" s="18"/>
      <c r="T41" s="12"/>
      <c r="U41" s="31" t="s">
        <v>242</v>
      </c>
      <c r="Y41" s="31" t="s">
        <v>303</v>
      </c>
      <c r="Z41" s="31" t="s">
        <v>431</v>
      </c>
      <c r="AF41" s="29"/>
      <c r="AK41" s="38" t="str">
        <f t="shared" si="7"/>
        <v>n</v>
      </c>
    </row>
    <row r="42" spans="1:37" x14ac:dyDescent="0.2">
      <c r="A42" s="12"/>
      <c r="B42" s="12"/>
      <c r="F42" s="12"/>
      <c r="G42" s="18"/>
      <c r="K42" s="12"/>
      <c r="L42" s="12"/>
      <c r="O42" s="12"/>
      <c r="P42" s="12"/>
      <c r="Q42" s="18"/>
      <c r="T42" s="12"/>
      <c r="U42" s="31" t="s">
        <v>252</v>
      </c>
      <c r="Y42" s="31" t="s">
        <v>304</v>
      </c>
      <c r="Z42" s="31" t="s">
        <v>432</v>
      </c>
      <c r="AF42" s="29"/>
      <c r="AK42" s="38" t="str">
        <f t="shared" si="7"/>
        <v>o</v>
      </c>
    </row>
    <row r="43" spans="1:37" x14ac:dyDescent="0.2">
      <c r="A43" s="12"/>
      <c r="B43" s="12"/>
      <c r="F43" s="12"/>
      <c r="G43" s="18"/>
      <c r="K43" s="12"/>
      <c r="L43" s="12"/>
      <c r="O43" s="12"/>
      <c r="P43" s="12"/>
      <c r="Q43" s="18"/>
      <c r="T43" s="12"/>
      <c r="Y43" s="31" t="s">
        <v>305</v>
      </c>
      <c r="Z43" s="31" t="s">
        <v>433</v>
      </c>
      <c r="AF43" s="29"/>
      <c r="AK43" s="38" t="str">
        <f t="shared" si="7"/>
        <v>p</v>
      </c>
    </row>
    <row r="44" spans="1:37" x14ac:dyDescent="0.2">
      <c r="A44" s="12"/>
      <c r="B44" s="12"/>
      <c r="F44" s="12"/>
      <c r="G44" s="18"/>
      <c r="K44" s="12"/>
      <c r="L44" s="12"/>
      <c r="O44" s="12"/>
      <c r="P44" s="12"/>
      <c r="Q44" s="18"/>
      <c r="T44" s="12"/>
      <c r="Y44" s="31" t="s">
        <v>306</v>
      </c>
      <c r="Z44" s="31" t="s">
        <v>434</v>
      </c>
      <c r="AF44" s="29"/>
      <c r="AK44" s="38" t="str">
        <f t="shared" si="7"/>
        <v>q</v>
      </c>
    </row>
    <row r="45" spans="1:37" x14ac:dyDescent="0.2">
      <c r="A45" s="12"/>
      <c r="B45" s="12"/>
      <c r="F45" s="12"/>
      <c r="G45" s="18"/>
      <c r="K45" s="12"/>
      <c r="L45" s="12"/>
      <c r="O45" s="12"/>
      <c r="P45" s="12"/>
      <c r="Q45" s="18"/>
      <c r="T45" s="12"/>
      <c r="U45" s="28" t="s">
        <v>156</v>
      </c>
      <c r="Y45" s="31" t="s">
        <v>307</v>
      </c>
      <c r="Z45" s="31" t="s">
        <v>435</v>
      </c>
      <c r="AF45" s="29"/>
      <c r="AK45" s="38" t="str">
        <f t="shared" si="7"/>
        <v>r</v>
      </c>
    </row>
    <row r="46" spans="1:37" x14ac:dyDescent="0.2">
      <c r="A46" s="12"/>
      <c r="B46" s="12"/>
      <c r="F46" s="12"/>
      <c r="G46" s="18"/>
      <c r="K46" s="12"/>
      <c r="L46" s="12"/>
      <c r="O46" s="12"/>
      <c r="P46" s="12"/>
      <c r="Q46" s="18"/>
      <c r="T46" s="12"/>
      <c r="U46" s="70" t="s">
        <v>570</v>
      </c>
      <c r="Y46" s="31" t="s">
        <v>308</v>
      </c>
      <c r="Z46" s="31" t="s">
        <v>436</v>
      </c>
      <c r="AF46" s="29"/>
      <c r="AK46" s="38" t="str">
        <f t="shared" si="7"/>
        <v>s</v>
      </c>
    </row>
    <row r="47" spans="1:37" x14ac:dyDescent="0.2">
      <c r="A47" s="12"/>
      <c r="B47" s="12"/>
      <c r="F47" s="12"/>
      <c r="G47" s="18"/>
      <c r="K47" s="12"/>
      <c r="L47" s="12"/>
      <c r="O47" s="12"/>
      <c r="P47" s="12"/>
      <c r="Q47" s="18"/>
      <c r="T47" s="12"/>
      <c r="Y47" s="31" t="s">
        <v>309</v>
      </c>
      <c r="Z47" s="31" t="s">
        <v>437</v>
      </c>
      <c r="AF47" s="29"/>
      <c r="AK47" s="38" t="str">
        <f t="shared" si="7"/>
        <v>t</v>
      </c>
    </row>
    <row r="48" spans="1:37" x14ac:dyDescent="0.2">
      <c r="A48" s="12"/>
      <c r="B48" s="12"/>
      <c r="F48" s="12"/>
      <c r="G48" s="18"/>
      <c r="K48" s="12"/>
      <c r="L48" s="12"/>
      <c r="O48" s="12"/>
      <c r="P48" s="12"/>
      <c r="Q48" s="18"/>
      <c r="T48" s="12"/>
      <c r="U48" s="70">
        <v>2021</v>
      </c>
      <c r="Y48" s="31" t="s">
        <v>310</v>
      </c>
      <c r="Z48" s="31" t="s">
        <v>438</v>
      </c>
      <c r="AF48" s="29"/>
      <c r="AK48" s="38" t="str">
        <f t="shared" si="7"/>
        <v>u</v>
      </c>
    </row>
    <row r="49" spans="1:37" x14ac:dyDescent="0.2">
      <c r="A49" s="12"/>
      <c r="B49" s="12"/>
      <c r="F49" s="12"/>
      <c r="G49" s="18"/>
      <c r="K49" s="12"/>
      <c r="L49" s="12"/>
      <c r="O49" s="12"/>
      <c r="P49" s="12"/>
      <c r="Q49" s="18"/>
      <c r="T49" s="12"/>
      <c r="U49" s="70">
        <v>2022</v>
      </c>
      <c r="Y49" s="31" t="s">
        <v>311</v>
      </c>
      <c r="Z49" s="31" t="s">
        <v>439</v>
      </c>
      <c r="AF49" s="29"/>
      <c r="AK49" s="38" t="str">
        <f t="shared" si="7"/>
        <v>v</v>
      </c>
    </row>
    <row r="50" spans="1:37" x14ac:dyDescent="0.2">
      <c r="A50" s="12"/>
      <c r="B50" s="12"/>
      <c r="F50" s="12"/>
      <c r="G50" s="18"/>
      <c r="K50" s="12"/>
      <c r="L50" s="12"/>
      <c r="O50" s="12"/>
      <c r="P50" s="12"/>
      <c r="Q50" s="18"/>
      <c r="T50" s="12"/>
      <c r="U50" s="70">
        <v>2023</v>
      </c>
      <c r="Y50" s="31" t="s">
        <v>312</v>
      </c>
      <c r="Z50" s="31" t="s">
        <v>440</v>
      </c>
      <c r="AF50" s="29"/>
    </row>
    <row r="51" spans="1:37" x14ac:dyDescent="0.2">
      <c r="A51" s="12"/>
      <c r="B51" s="12"/>
      <c r="F51" s="12"/>
      <c r="G51" s="18"/>
      <c r="K51" s="12"/>
      <c r="L51" s="12"/>
      <c r="O51" s="12"/>
      <c r="P51" s="12"/>
      <c r="Q51" s="18"/>
      <c r="T51" s="12"/>
      <c r="U51" s="70">
        <v>2024</v>
      </c>
      <c r="Y51" s="31" t="s">
        <v>313</v>
      </c>
      <c r="Z51" s="31" t="s">
        <v>441</v>
      </c>
      <c r="AF51" s="29"/>
    </row>
    <row r="52" spans="1:37" x14ac:dyDescent="0.2">
      <c r="A52" s="12"/>
      <c r="B52" s="12"/>
      <c r="F52" s="12"/>
      <c r="G52" s="18"/>
      <c r="K52" s="12"/>
      <c r="L52" s="12"/>
      <c r="O52" s="12"/>
      <c r="P52" s="12"/>
      <c r="Q52" s="18"/>
      <c r="T52" s="12"/>
      <c r="U52" s="70">
        <v>2025</v>
      </c>
      <c r="Y52" s="31" t="s">
        <v>314</v>
      </c>
      <c r="Z52" s="31" t="s">
        <v>442</v>
      </c>
      <c r="AF52" s="29"/>
    </row>
    <row r="53" spans="1:37" x14ac:dyDescent="0.2">
      <c r="A53" s="12"/>
      <c r="B53" s="12"/>
      <c r="F53" s="12"/>
      <c r="G53" s="18"/>
      <c r="K53" s="12"/>
      <c r="L53" s="12"/>
      <c r="O53" s="12"/>
      <c r="P53" s="12"/>
      <c r="Q53" s="18"/>
      <c r="T53" s="12"/>
      <c r="U53" s="70">
        <v>2026</v>
      </c>
      <c r="Y53" s="31" t="s">
        <v>315</v>
      </c>
      <c r="Z53" s="31" t="s">
        <v>443</v>
      </c>
      <c r="AF53" s="29"/>
    </row>
    <row r="54" spans="1:37" x14ac:dyDescent="0.2">
      <c r="A54" s="12"/>
      <c r="B54" s="12"/>
      <c r="F54" s="12"/>
      <c r="G54" s="18"/>
      <c r="K54" s="12"/>
      <c r="L54" s="12"/>
      <c r="O54" s="12"/>
      <c r="P54" s="19"/>
      <c r="Q54" s="18"/>
      <c r="T54" s="12"/>
      <c r="Y54" s="31" t="s">
        <v>316</v>
      </c>
      <c r="Z54" s="31" t="s">
        <v>444</v>
      </c>
      <c r="AF54" s="29"/>
    </row>
    <row r="55" spans="1:37" x14ac:dyDescent="0.2">
      <c r="A55" s="12"/>
      <c r="B55" s="12"/>
      <c r="F55" s="12"/>
      <c r="G55" s="18"/>
      <c r="K55" s="12"/>
      <c r="L55" s="12"/>
      <c r="O55" s="12"/>
      <c r="P55" s="12"/>
      <c r="Q55" s="18"/>
      <c r="T55" s="12"/>
      <c r="Y55" s="31" t="s">
        <v>317</v>
      </c>
      <c r="Z55" s="31" t="s">
        <v>445</v>
      </c>
      <c r="AF55" s="29"/>
    </row>
    <row r="56" spans="1:37" x14ac:dyDescent="0.2">
      <c r="A56" s="12"/>
      <c r="B56" s="12"/>
      <c r="F56" s="12"/>
      <c r="G56" s="18"/>
      <c r="K56" s="12"/>
      <c r="L56" s="12"/>
      <c r="O56" s="12"/>
      <c r="P56" s="12"/>
      <c r="Q56" s="18"/>
      <c r="T56" s="12"/>
      <c r="U56" s="70">
        <v>20</v>
      </c>
      <c r="Y56" s="31" t="s">
        <v>318</v>
      </c>
      <c r="Z56" s="31" t="s">
        <v>446</v>
      </c>
      <c r="AF56" s="29"/>
    </row>
    <row r="57" spans="1:37" x14ac:dyDescent="0.2">
      <c r="A57" s="12"/>
      <c r="B57" s="12"/>
      <c r="F57" s="12"/>
      <c r="G57" s="18"/>
      <c r="K57" s="12"/>
      <c r="L57" s="12"/>
      <c r="O57" s="12"/>
      <c r="P57" s="12"/>
      <c r="Q57" s="18"/>
      <c r="T57" s="12"/>
      <c r="U57" s="31" t="s">
        <v>516</v>
      </c>
      <c r="Y57" s="31" t="s">
        <v>319</v>
      </c>
      <c r="Z57" s="31" t="s">
        <v>447</v>
      </c>
      <c r="AF57" s="29"/>
    </row>
    <row r="58" spans="1:37" x14ac:dyDescent="0.2">
      <c r="A58" s="12"/>
      <c r="B58" s="12"/>
      <c r="F58" s="12"/>
      <c r="G58" s="18"/>
      <c r="K58" s="12"/>
      <c r="L58" s="12"/>
      <c r="O58" s="12"/>
      <c r="P58" s="12"/>
      <c r="Q58" s="18"/>
      <c r="T58" s="12"/>
      <c r="U58" s="31" t="s">
        <v>517</v>
      </c>
      <c r="Y58" s="31" t="s">
        <v>320</v>
      </c>
      <c r="Z58" s="31" t="s">
        <v>448</v>
      </c>
      <c r="AF58" s="29"/>
    </row>
    <row r="59" spans="1:37" x14ac:dyDescent="0.2">
      <c r="A59" s="12"/>
      <c r="B59" s="12"/>
      <c r="F59" s="12"/>
      <c r="G59" s="18"/>
      <c r="K59" s="12"/>
      <c r="L59" s="12"/>
      <c r="O59" s="12"/>
      <c r="P59" s="12"/>
      <c r="Q59" s="18"/>
      <c r="T59" s="12"/>
      <c r="Y59" s="31" t="s">
        <v>321</v>
      </c>
      <c r="Z59" s="31" t="s">
        <v>449</v>
      </c>
      <c r="AF59" s="29"/>
    </row>
    <row r="60" spans="1:37" x14ac:dyDescent="0.2">
      <c r="A60" s="12"/>
      <c r="B60" s="12"/>
      <c r="F60" s="12"/>
      <c r="G60" s="18"/>
      <c r="K60" s="12"/>
      <c r="L60" s="12"/>
      <c r="O60" s="12"/>
      <c r="P60" s="12"/>
      <c r="Q60" s="18"/>
      <c r="T60" s="12"/>
      <c r="Y60" s="31" t="s">
        <v>322</v>
      </c>
      <c r="Z60" s="31" t="s">
        <v>450</v>
      </c>
      <c r="AF60" s="29"/>
    </row>
    <row r="61" spans="1:37" x14ac:dyDescent="0.2">
      <c r="A61" s="12"/>
      <c r="B61" s="12"/>
      <c r="F61" s="12"/>
      <c r="G61" s="18"/>
      <c r="K61" s="12"/>
      <c r="L61" s="12"/>
      <c r="O61" s="12"/>
      <c r="P61" s="12"/>
      <c r="Q61" s="18"/>
      <c r="T61" s="12"/>
      <c r="Y61" s="31" t="s">
        <v>323</v>
      </c>
      <c r="Z61" s="31" t="s">
        <v>451</v>
      </c>
      <c r="AF61" s="29"/>
    </row>
    <row r="62" spans="1:37" x14ac:dyDescent="0.2">
      <c r="A62" s="12"/>
      <c r="B62" s="12"/>
      <c r="F62" s="12"/>
      <c r="G62" s="18"/>
      <c r="K62" s="12"/>
      <c r="L62" s="12"/>
      <c r="O62" s="12"/>
      <c r="P62" s="12"/>
      <c r="Q62" s="18"/>
      <c r="T62" s="12"/>
      <c r="Y62" s="31" t="s">
        <v>324</v>
      </c>
      <c r="Z62" s="31" t="s">
        <v>452</v>
      </c>
      <c r="AF62" s="29"/>
    </row>
    <row r="63" spans="1:37" x14ac:dyDescent="0.2">
      <c r="A63" s="12"/>
      <c r="B63" s="12"/>
      <c r="F63" s="12"/>
      <c r="G63" s="18"/>
      <c r="K63" s="12"/>
      <c r="L63" s="12"/>
      <c r="O63" s="12"/>
      <c r="P63" s="12"/>
      <c r="Q63" s="18"/>
      <c r="T63" s="12"/>
      <c r="Y63" s="31" t="s">
        <v>325</v>
      </c>
      <c r="Z63" s="31" t="s">
        <v>453</v>
      </c>
      <c r="AF63" s="29"/>
    </row>
    <row r="64" spans="1:37" x14ac:dyDescent="0.2">
      <c r="A64" s="12"/>
      <c r="B64" s="12"/>
      <c r="F64" s="12"/>
      <c r="G64" s="18"/>
      <c r="K64" s="12"/>
      <c r="L64" s="12"/>
      <c r="O64" s="12"/>
      <c r="P64" s="12"/>
      <c r="Q64" s="18"/>
      <c r="T64" s="12"/>
      <c r="Y64" s="31" t="s">
        <v>326</v>
      </c>
      <c r="Z64" s="31" t="s">
        <v>454</v>
      </c>
      <c r="AF64" s="29"/>
    </row>
    <row r="65" spans="1:32" x14ac:dyDescent="0.2">
      <c r="A65" s="12"/>
      <c r="B65" s="12"/>
      <c r="F65" s="12"/>
      <c r="G65" s="18"/>
      <c r="K65" s="12"/>
      <c r="L65" s="12"/>
      <c r="O65" s="12"/>
      <c r="P65" s="12"/>
      <c r="Q65" s="18"/>
      <c r="T65" s="12"/>
      <c r="Y65" s="31" t="s">
        <v>327</v>
      </c>
      <c r="Z65" s="31" t="s">
        <v>455</v>
      </c>
      <c r="AF65" s="29"/>
    </row>
    <row r="66" spans="1:32" x14ac:dyDescent="0.2">
      <c r="A66" s="12"/>
      <c r="B66" s="12"/>
      <c r="F66" s="12"/>
      <c r="G66" s="18"/>
      <c r="K66" s="12"/>
      <c r="L66" s="12"/>
      <c r="O66" s="12"/>
      <c r="P66" s="12"/>
      <c r="Q66" s="18"/>
      <c r="T66" s="12"/>
      <c r="Y66" s="31" t="s">
        <v>63</v>
      </c>
      <c r="Z66" s="31" t="s">
        <v>456</v>
      </c>
      <c r="AF66" s="29"/>
    </row>
    <row r="67" spans="1:32" x14ac:dyDescent="0.2">
      <c r="A67" s="12"/>
      <c r="B67" s="12"/>
      <c r="F67" s="12"/>
      <c r="G67" s="18"/>
      <c r="K67" s="12"/>
      <c r="L67" s="12"/>
      <c r="O67" s="12"/>
      <c r="P67" s="12"/>
      <c r="Q67" s="18"/>
      <c r="T67" s="12"/>
      <c r="Y67" s="31" t="s">
        <v>328</v>
      </c>
      <c r="Z67" s="31" t="s">
        <v>457</v>
      </c>
      <c r="AF67" s="29"/>
    </row>
    <row r="68" spans="1:32" x14ac:dyDescent="0.2">
      <c r="A68" s="12"/>
      <c r="B68" s="12"/>
      <c r="F68" s="12"/>
      <c r="G68" s="18"/>
      <c r="K68" s="12"/>
      <c r="L68" s="12"/>
      <c r="O68" s="12"/>
      <c r="P68" s="12"/>
      <c r="Q68" s="18"/>
      <c r="T68" s="12"/>
      <c r="Y68" s="31" t="s">
        <v>329</v>
      </c>
      <c r="Z68" s="31" t="s">
        <v>458</v>
      </c>
      <c r="AF68" s="29"/>
    </row>
    <row r="69" spans="1:32" x14ac:dyDescent="0.2">
      <c r="A69" s="12"/>
      <c r="B69" s="12"/>
      <c r="F69" s="12"/>
      <c r="G69" s="18"/>
      <c r="K69" s="12"/>
      <c r="L69" s="12"/>
      <c r="O69" s="12"/>
      <c r="P69" s="12"/>
      <c r="Q69" s="18"/>
      <c r="T69" s="12"/>
      <c r="Y69" s="31" t="s">
        <v>330</v>
      </c>
      <c r="Z69" s="31" t="s">
        <v>459</v>
      </c>
      <c r="AF69" s="29"/>
    </row>
    <row r="70" spans="1:32" x14ac:dyDescent="0.2">
      <c r="A70" s="12"/>
      <c r="B70" s="12"/>
      <c r="Y70" s="31" t="s">
        <v>331</v>
      </c>
      <c r="Z70" s="31" t="s">
        <v>460</v>
      </c>
    </row>
    <row r="71" spans="1:32" x14ac:dyDescent="0.2">
      <c r="Y71" s="31" t="s">
        <v>332</v>
      </c>
      <c r="Z71" s="31" t="s">
        <v>461</v>
      </c>
    </row>
    <row r="72" spans="1:32" x14ac:dyDescent="0.2">
      <c r="Y72" s="31" t="s">
        <v>333</v>
      </c>
      <c r="Z72" s="31" t="s">
        <v>462</v>
      </c>
    </row>
    <row r="73" spans="1:32" x14ac:dyDescent="0.2">
      <c r="Y73" s="31" t="s">
        <v>334</v>
      </c>
      <c r="Z73" s="31" t="s">
        <v>463</v>
      </c>
    </row>
    <row r="74" spans="1:32" x14ac:dyDescent="0.2">
      <c r="Y74" s="31" t="s">
        <v>335</v>
      </c>
      <c r="Z74" s="31" t="s">
        <v>464</v>
      </c>
    </row>
    <row r="75" spans="1:32" x14ac:dyDescent="0.2">
      <c r="Y75" s="31" t="s">
        <v>336</v>
      </c>
      <c r="Z75" s="31" t="s">
        <v>465</v>
      </c>
    </row>
    <row r="76" spans="1:32" x14ac:dyDescent="0.2">
      <c r="Y76" s="31" t="s">
        <v>337</v>
      </c>
      <c r="Z76" s="31" t="s">
        <v>466</v>
      </c>
    </row>
    <row r="77" spans="1:32" x14ac:dyDescent="0.2">
      <c r="Y77" s="31" t="s">
        <v>338</v>
      </c>
      <c r="Z77" s="31" t="s">
        <v>467</v>
      </c>
    </row>
    <row r="78" spans="1:32" x14ac:dyDescent="0.2">
      <c r="Y78" s="31" t="s">
        <v>339</v>
      </c>
      <c r="Z78" s="31" t="s">
        <v>468</v>
      </c>
    </row>
    <row r="79" spans="1:32" x14ac:dyDescent="0.2">
      <c r="Y79" s="31" t="s">
        <v>340</v>
      </c>
      <c r="Z79" s="31" t="s">
        <v>469</v>
      </c>
    </row>
    <row r="80" spans="1:32" x14ac:dyDescent="0.2">
      <c r="Y80" s="31" t="s">
        <v>341</v>
      </c>
      <c r="Z80" s="31" t="s">
        <v>470</v>
      </c>
    </row>
    <row r="81" spans="25:26" x14ac:dyDescent="0.2">
      <c r="Y81" s="31" t="s">
        <v>342</v>
      </c>
      <c r="Z81" s="31" t="s">
        <v>471</v>
      </c>
    </row>
    <row r="82" spans="25:26" x14ac:dyDescent="0.2">
      <c r="Y82" s="31" t="s">
        <v>343</v>
      </c>
      <c r="Z82" s="31" t="s">
        <v>472</v>
      </c>
    </row>
    <row r="83" spans="25:26" x14ac:dyDescent="0.2">
      <c r="Y83" s="31" t="s">
        <v>344</v>
      </c>
      <c r="Z83" s="31" t="s">
        <v>473</v>
      </c>
    </row>
    <row r="84" spans="25:26" x14ac:dyDescent="0.2">
      <c r="Y84" s="31" t="s">
        <v>345</v>
      </c>
      <c r="Z84" s="31" t="s">
        <v>474</v>
      </c>
    </row>
    <row r="85" spans="25:26" x14ac:dyDescent="0.2">
      <c r="Y85" s="31" t="s">
        <v>346</v>
      </c>
      <c r="Z85" s="31" t="s">
        <v>475</v>
      </c>
    </row>
    <row r="86" spans="25:26" x14ac:dyDescent="0.2">
      <c r="Y86" s="31" t="s">
        <v>347</v>
      </c>
      <c r="Z86" s="31" t="s">
        <v>476</v>
      </c>
    </row>
    <row r="87" spans="25:26" x14ac:dyDescent="0.2">
      <c r="Y87" s="31" t="s">
        <v>348</v>
      </c>
      <c r="Z87" s="31" t="s">
        <v>477</v>
      </c>
    </row>
    <row r="88" spans="25:26" x14ac:dyDescent="0.2">
      <c r="Y88" s="31" t="s">
        <v>349</v>
      </c>
      <c r="Z88" s="31" t="s">
        <v>478</v>
      </c>
    </row>
    <row r="89" spans="25:26" x14ac:dyDescent="0.2">
      <c r="Y89" s="31" t="s">
        <v>350</v>
      </c>
      <c r="Z89" s="31" t="s">
        <v>479</v>
      </c>
    </row>
    <row r="90" spans="25:26" x14ac:dyDescent="0.2">
      <c r="Y90" s="31" t="s">
        <v>351</v>
      </c>
      <c r="Z90" s="31" t="s">
        <v>480</v>
      </c>
    </row>
    <row r="91" spans="25:26" x14ac:dyDescent="0.2">
      <c r="Y91" s="31" t="s">
        <v>352</v>
      </c>
      <c r="Z91" s="31" t="s">
        <v>481</v>
      </c>
    </row>
    <row r="92" spans="25:26" x14ac:dyDescent="0.2">
      <c r="Y92" s="31" t="s">
        <v>353</v>
      </c>
      <c r="Z92" s="31" t="s">
        <v>482</v>
      </c>
    </row>
    <row r="93" spans="25:26" x14ac:dyDescent="0.2">
      <c r="Y93" s="31" t="s">
        <v>354</v>
      </c>
      <c r="Z93" s="31" t="s">
        <v>483</v>
      </c>
    </row>
    <row r="94" spans="25:26" x14ac:dyDescent="0.2">
      <c r="Y94" s="31" t="s">
        <v>355</v>
      </c>
      <c r="Z94" s="31" t="s">
        <v>484</v>
      </c>
    </row>
    <row r="95" spans="25:26" x14ac:dyDescent="0.2">
      <c r="Y95" s="31" t="s">
        <v>356</v>
      </c>
      <c r="Z95" s="31" t="s">
        <v>485</v>
      </c>
    </row>
    <row r="96" spans="25:26" x14ac:dyDescent="0.2">
      <c r="Y96" s="31" t="s">
        <v>260</v>
      </c>
      <c r="Z96" s="31" t="s">
        <v>486</v>
      </c>
    </row>
    <row r="97" spans="25:26" x14ac:dyDescent="0.2">
      <c r="Y97" s="31" t="s">
        <v>357</v>
      </c>
      <c r="Z97" s="31" t="s">
        <v>487</v>
      </c>
    </row>
    <row r="98" spans="25:26" x14ac:dyDescent="0.2">
      <c r="Y98" s="31" t="s">
        <v>358</v>
      </c>
      <c r="Z98" s="31" t="s">
        <v>488</v>
      </c>
    </row>
    <row r="99" spans="25:26" x14ac:dyDescent="0.2">
      <c r="Y99" s="31" t="s">
        <v>388</v>
      </c>
      <c r="Z99" s="31" t="s">
        <v>489</v>
      </c>
    </row>
    <row r="100" spans="25:26" x14ac:dyDescent="0.2">
      <c r="Y100" s="31" t="s">
        <v>574</v>
      </c>
      <c r="Z100" s="31"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2022-06-13T03:20:49Z</cp:lastPrinted>
  <dcterms:created xsi:type="dcterms:W3CDTF">2012-03-13T00:50:25Z</dcterms:created>
  <dcterms:modified xsi:type="dcterms:W3CDTF">2022-08-26T10:40:58Z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