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行政事業レビューシート!$A$3:$BH$203</definedName>
    <definedName name="_xlnm.Print_Area" localSheetId="0">行政事業レビューシート!$A$1:$AX$200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Q58" i="11" l="1"/>
  <c r="AQ44" i="11"/>
  <c r="AQ30" i="11"/>
  <c r="AE30" i="11"/>
  <c r="AM30" i="11"/>
  <c r="AI30" i="11"/>
  <c r="AQ86" i="11" l="1"/>
  <c r="AM86" i="11"/>
  <c r="AE86" i="11"/>
  <c r="AQ72" i="11"/>
  <c r="AM72" i="11"/>
  <c r="AE72" i="11"/>
  <c r="AY46" i="11" l="1"/>
  <c r="AY51" i="11" s="1"/>
  <c r="AY43" i="11"/>
  <c r="AY44" i="11" s="1"/>
  <c r="AY40" i="11"/>
  <c r="AY42" i="11" s="1"/>
  <c r="AY39" i="11"/>
  <c r="AY187" i="11"/>
  <c r="AY189" i="11" s="1"/>
  <c r="AY174" i="11"/>
  <c r="AY178" i="11" s="1"/>
  <c r="AY190" i="11" l="1"/>
  <c r="AY188" i="11"/>
  <c r="AY45" i="11"/>
  <c r="AY176" i="11"/>
  <c r="AY179" i="11"/>
  <c r="AY175" i="11"/>
  <c r="AY177" i="11"/>
  <c r="AY41" i="11"/>
  <c r="AY50" i="11"/>
  <c r="AY48" i="11"/>
  <c r="AY52" i="11"/>
  <c r="AY49" i="11"/>
  <c r="AY47" i="11"/>
  <c r="AY95" i="11"/>
  <c r="AY88" i="11"/>
  <c r="AY93" i="11" s="1"/>
  <c r="AY85" i="11"/>
  <c r="AY87" i="11" s="1"/>
  <c r="AY82" i="11"/>
  <c r="AY84" i="11" s="1"/>
  <c r="AY71" i="11"/>
  <c r="AY73" i="11" s="1"/>
  <c r="AY68" i="11"/>
  <c r="AY69" i="11" s="1"/>
  <c r="AY67" i="11"/>
  <c r="AY74" i="11"/>
  <c r="AY79" i="11" s="1"/>
  <c r="AY81" i="11"/>
  <c r="AY54" i="11"/>
  <c r="AY55" i="11" s="1"/>
  <c r="AY53" i="11"/>
  <c r="AY57" i="11"/>
  <c r="AY59" i="11" s="1"/>
  <c r="AY86" i="11" l="1"/>
  <c r="AY72" i="11"/>
  <c r="AY56" i="11"/>
  <c r="AY76" i="11"/>
  <c r="AY78" i="11"/>
  <c r="AY80" i="11"/>
  <c r="AY70" i="11"/>
  <c r="AY90" i="11"/>
  <c r="AY92" i="11"/>
  <c r="AY94" i="11"/>
  <c r="AY75" i="11"/>
  <c r="AY77" i="11"/>
  <c r="AY89" i="11"/>
  <c r="AY91" i="11"/>
  <c r="AY83" i="11"/>
  <c r="AY58" i="11"/>
  <c r="AY60" i="11" l="1"/>
  <c r="AY66" i="11" s="1"/>
  <c r="AY63" i="11" l="1"/>
  <c r="AY64" i="11"/>
  <c r="AY61" i="11"/>
  <c r="AY65" i="11"/>
  <c r="AY62" i="11"/>
  <c r="AW148" i="11" l="1"/>
  <c r="AT148" i="11"/>
  <c r="AQ148" i="11"/>
  <c r="AL148" i="11"/>
  <c r="AI148" i="11"/>
  <c r="AF148" i="11"/>
  <c r="Z148" i="11"/>
  <c r="W148" i="11"/>
  <c r="T148" i="11"/>
  <c r="N148" i="11"/>
  <c r="AW147" i="11"/>
  <c r="AT147" i="11"/>
  <c r="AQ147" i="11"/>
  <c r="AL147" i="11"/>
  <c r="AI147" i="11"/>
  <c r="AF147" i="11"/>
  <c r="Z147" i="11"/>
  <c r="W147" i="11"/>
  <c r="T147" i="11"/>
  <c r="N147" i="11"/>
  <c r="K147" i="11"/>
  <c r="H147" i="11"/>
  <c r="AY199" i="11" l="1"/>
  <c r="AY195" i="11"/>
  <c r="AY197" i="11" s="1"/>
  <c r="AY191" i="11"/>
  <c r="AY194" i="11" s="1"/>
  <c r="AY180" i="11"/>
  <c r="AU179" i="11"/>
  <c r="Y179" i="11"/>
  <c r="AU173" i="11"/>
  <c r="Y173" i="11"/>
  <c r="W24" i="11"/>
  <c r="P24" i="11"/>
  <c r="AD21" i="11"/>
  <c r="W21" i="11"/>
  <c r="P21" i="11"/>
  <c r="AR18" i="11"/>
  <c r="AK18" i="11"/>
  <c r="AD18" i="11"/>
  <c r="AD20" i="11" s="1"/>
  <c r="W18" i="11"/>
  <c r="W20" i="11" s="1"/>
  <c r="P18" i="11"/>
  <c r="P20" i="11" s="1"/>
  <c r="AV2" i="11"/>
  <c r="AY198" i="11" l="1"/>
  <c r="AY196" i="11"/>
  <c r="AY193" i="11"/>
  <c r="AY19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<sst xmlns="http://schemas.openxmlformats.org/spreadsheetml/2006/main" count="1081" uniqueCount="686">
  <si>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</si>
  <si>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</si>
  <si>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</si>
  <si>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</si>
  <si>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</si>
  <si>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</si>
  <si>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</si>
  <si>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</si>
  <si>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</si>
  <si>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</si>
  <si>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</si>
  <si>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</si>
  <si>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</si>
  <si>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</si>
  <si>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</si>
  <si>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</si>
  <si>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</si>
  <si>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</si>
  <si>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</si>
  <si>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</si>
  <si>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</si>
  <si>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</si>
  <si>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</si>
  <si>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</si>
  <si>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</si>
  <si>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</si>
  <si>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</si>
  <si>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</si>
  <si>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</si>
  <si>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</si>
  <si>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</si>
  <si>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</si>
  <si>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</si>
  <si>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</si>
  <si>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</si>
  <si>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</si>
  <si>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</si>
  <si>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</si>
  <si>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</si>
  <si>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</si>
  <si>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</si>
  <si>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</si>
  <si>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</si>
  <si>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</si>
  <si>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</si>
  <si>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</si>
  <si>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</si>
  <si>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</si>
  <si>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</si>
  <si>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</si>
  <si>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</si>
  <si>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</si>
  <si>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</si>
  <si>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</si>
  <si>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</si>
  <si>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</si>
  <si>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</si>
  <si>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</si>
  <si>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</si>
  <si>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</si>
  <si>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</si>
  <si>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</si>
  <si>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</si>
  <si>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</si>
  <si>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</si>
  <si>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</si>
  <si>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</si>
  <si>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</si>
  <si>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</si>
  <si>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</si>
  <si>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</si>
  <si>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</si>
  <si>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</si>
  <si>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</si>
  <si>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</si>
  <si>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</si>
  <si>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</si>
  <si>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</si>
  <si>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</si>
  <si>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</si>
  <si>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</si>
  <si>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</si>
  <si>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</si>
  <si>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</si>
  <si>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</si>
  <si>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</si>
  <si>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</si>
  <si>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</si>
  <si>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</si>
  <si>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</si>
  <si>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</si>
  <si>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</si>
  <si>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</si>
  <si>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</si>
  <si>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</si>
  <si>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</si>
  <si>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</si>
  <si>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</si>
  <si>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</si>
  <si>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</si>
  <si>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</si>
  <si>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</si>
  <si>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</si>
  <si>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</si>
  <si>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</si>
  <si>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</si>
  <si>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</si>
  <si>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</si>
  <si>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</si>
  <si>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</si>
  <si>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</si>
  <si>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</si>
  <si>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</si>
  <si>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</si>
  <si>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</si>
  <si>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</si>
  <si>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</si>
  <si>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</si>
  <si>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</si>
  <si>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</si>
  <si>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</si>
  <si>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</si>
  <si>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</si>
  <si>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</si>
  <si>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</si>
  <si>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</si>
  <si>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</si>
  <si>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</si>
  <si>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</si>
  <si>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</si>
  <si>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</si>
  <si>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</si>
  <si>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</si>
  <si>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</si>
  <si>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</si>
  <si>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</si>
  <si>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</si>
  <si>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</si>
  <si>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</si>
  <si>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</si>
  <si>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</si>
  <si>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</si>
  <si>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</si>
  <si>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</si>
  <si>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</si>
  <si>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</si>
  <si>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</si>
  <si>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</si>
  <si>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</si>
  <si>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</si>
  <si>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</si>
  <si>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</si>
  <si>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</si>
  <si>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</si>
  <si>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</si>
  <si>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</si>
  <si>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</si>
  <si>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</si>
  <si>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</si>
  <si>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</si>
  <si>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</si>
  <si>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</si>
  <si>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</si>
  <si>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</si>
  <si>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</si>
  <si>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</si>
  <si>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</si>
  <si>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</si>
  <si>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</si>
  <si>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</si>
  <si>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</si>
  <si>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</si>
  <si>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</si>
  <si>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</si>
  <si>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</si>
  <si>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</si>
  <si>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</si>
  <si>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</si>
  <si>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</si>
  <si>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</si>
  <si>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</si>
  <si>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</si>
  <si>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</si>
  <si>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</si>
  <si>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</si>
  <si>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</si>
  <si>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</si>
  <si>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</si>
  <si>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</si>
  <si>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</si>
  <si>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</si>
  <si>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</si>
  <si>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</si>
  <si>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</si>
  <si>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</si>
  <si>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</si>
  <si>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</si>
  <si>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</si>
  <si>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</si>
  <si>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</si>
  <si>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</si>
  <si>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</si>
  <si>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</si>
  <si>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</si>
  <si>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</si>
  <si>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</si>
  <si>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</si>
  <si>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</si>
  <si>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</si>
  <si>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</si>
  <si>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</si>
  <si>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</si>
  <si>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</si>
  <si>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</si>
  <si>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</si>
  <si>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</si>
  <si>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</si>
  <si>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</si>
  <si>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</si>
  <si>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</si>
  <si>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</si>
  <si>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</si>
  <si>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</si>
  <si>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</si>
  <si>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</si>
  <si>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</si>
  <si>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</si>
  <si>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</si>
  <si>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</si>
  <si>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</si>
  <si>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</si>
  <si>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</si>
  <si>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</si>
  <si>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</si>
  <si>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</si>
  <si>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</si>
  <si>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</si>
  <si>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</si>
  <si>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</si>
  <si>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</si>
  <si>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</si>
  <si>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</si>
  <si>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</si>
  <si>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</si>
  <si>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</si>
  <si>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</si>
  <si>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</si>
  <si>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</si>
  <si>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</si>
  <si>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</si>
  <si>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</si>
  <si>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</si>
  <si>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</si>
  <si>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</si>
  <si>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</si>
  <si>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</si>
  <si>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</si>
  <si>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</si>
  <si>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</si>
  <si>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</si>
  <si>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</si>
  <si>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</si>
  <si>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</si>
  <si>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</si>
  <si>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</si>
  <si>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</si>
  <si>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</si>
  <si>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</si>
  <si>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</si>
  <si>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</si>
  <si>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</si>
  <si>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</si>
  <si>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</si>
  <si>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</si>
  <si>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</si>
  <si>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</si>
  <si>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</si>
  <si>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</si>
  <si>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</si>
  <si>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</si>
  <si>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</si>
  <si>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</si>
  <si>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</si>
  <si>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</si>
  <si>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</si>
  <si>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</si>
  <si>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</si>
  <si>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</si>
  <si>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</si>
  <si>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</si>
  <si>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</si>
  <si>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</si>
  <si>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</si>
  <si>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</si>
  <si>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</si>
  <si>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</si>
  <si>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</si>
  <si>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</si>
  <si>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</si>
  <si>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</si>
  <si>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</si>
  <si>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</si>
  <si>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</si>
  <si>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</si>
  <si>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</si>
  <si>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</si>
  <si>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</si>
  <si>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</si>
  <si>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</si>
  <si>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</si>
  <si>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</si>
  <si>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</si>
  <si>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</si>
  <si>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</si>
  <si>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</si>
  <si>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</si>
  <si>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</si>
  <si>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</si>
  <si>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</si>
  <si>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</si>
  <si>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</si>
  <si>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</si>
  <si>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</si>
  <si>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</si>
  <si>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</si>
  <si>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</si>
  <si>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</si>
  <si>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</si>
  <si>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</si>
  <si>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</si>
  <si>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</si>
  <si>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</si>
  <si>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</si>
  <si>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</si>
  <si>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</si>
  <si>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</si>
  <si>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</si>
  <si>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</si>
  <si>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</si>
  <si>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</si>
  <si>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</si>
  <si>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</si>
  <si>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</si>
  <si>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</si>
  <si>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</si>
  <si>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</si>
  <si>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</si>
  <si>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</si>
  <si>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</si>
  <si>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</si>
  <si>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</si>
  <si>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</si>
  <si>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</si>
  <si>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</si>
  <si>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</si>
  <si>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</si>
  <si>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</si>
  <si>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</si>
  <si>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</si>
  <si>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</si>
  <si>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</si>
  <si>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</si>
  <si>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</si>
  <si>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</si>
  <si>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</si>
  <si>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</si>
  <si>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</si>
  <si>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</si>
  <si>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</si>
  <si>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</si>
  <si>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</si>
  <si>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</si>
  <si>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</si>
  <si>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</si>
  <si>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</si>
  <si>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</si>
  <si>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</si>
  <si>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</si>
  <si>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</si>
  <si>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</si>
  <si>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</si>
  <si>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</si>
  <si>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</si>
  <si>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</si>
  <si>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</si>
  <si>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</si>
  <si>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</si>
  <si>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</si>
  <si>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</si>
  <si>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</si>
  <si>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</si>
  <si>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</si>
  <si>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</si>
  <si>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</si>
  <si>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</si>
  <si>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</si>
  <si>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</si>
  <si>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</si>
  <si>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</si>
  <si>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</si>
  <si>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</si>
  <si>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</si>
  <si>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</si>
  <si>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</si>
  <si>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</si>
  <si>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</si>
  <si>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</si>
  <si>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</si>
  <si>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</si>
  <si>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</si>
  <si>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</si>
  <si>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</si>
  <si>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</si>
  <si>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</si>
  <si>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</si>
  <si>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</si>
  <si>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</si>
  <si>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</si>
  <si>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</si>
  <si>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</si>
  <si>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</si>
  <si>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</si>
  <si>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</si>
  <si>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</si>
  <si>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</si>
  <si>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</si>
  <si>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</si>
  <si>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</si>
  <si>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</si>
  <si>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</si>
  <si>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</si>
  <si>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</si>
  <si>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</si>
  <si>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</si>
  <si>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</si>
  <si>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</si>
  <si>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</si>
  <si>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</si>
  <si>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</si>
  <si>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</si>
  <si>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</si>
  <si>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</si>
  <si>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</si>
  <si>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</si>
  <si>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</si>
  <si>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</si>
  <si>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</si>
  <si>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</si>
  <si>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</si>
  <si>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</si>
  <si>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</si>
  <si>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</si>
  <si>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</si>
  <si>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</si>
  <si>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</si>
  <si>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</si>
  <si>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</si>
  <si>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</si>
  <si>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</si>
  <si>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</si>
  <si>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</si>
  <si>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</si>
  <si>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</si>
  <si>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</si>
  <si>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</si>
  <si>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</si>
  <si>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</si>
  <si>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</si>
  <si>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</si>
  <si>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</si>
  <si>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</si>
  <si>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</si>
  <si>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</si>
  <si>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</si>
  <si>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</si>
  <si>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</si>
  <si>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</si>
  <si>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</si>
  <si>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</si>
  <si>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</si>
  <si>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</si>
  <si>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</si>
  <si>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</si>
  <si>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</si>
  <si>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</si>
  <si>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</si>
  <si>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</si>
  <si>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</si>
  <si>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</si>
  <si>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</si>
  <si>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</si>
  <si>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</si>
  <si>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</si>
  <si>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</si>
  <si>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</si>
  <si>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</si>
  <si>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</si>
  <si>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</si>
  <si>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</si>
  <si>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</si>
  <si>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</si>
  <si>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</si>
  <si>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</si>
  <si>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</si>
  <si>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</si>
  <si>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</si>
  <si>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</si>
  <si>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</si>
  <si>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</si>
  <si>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</si>
  <si>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</si>
  <si>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</si>
  <si>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</si>
  <si>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</si>
  <si>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</si>
  <si>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</si>
  <si>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</si>
  <si>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</si>
  <si>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</si>
  <si>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</si>
  <si>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</si>
  <si>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</si>
  <si>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</si>
  <si>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</si>
  <si>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</si>
  <si>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</si>
  <si>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</si>
  <si>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</si>
  <si>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</si>
  <si>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</si>
  <si>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</si>
  <si>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</si>
  <si>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</si>
  <si>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</si>
  <si>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</si>
  <si>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</si>
  <si>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</si>
  <si>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</si>
  <si>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</si>
  <si>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</si>
  <si>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</si>
  <si>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</si>
  <si>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</si>
  <si>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</si>
  <si>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</si>
  <si>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</si>
  <si>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</si>
  <si>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</si>
  <si>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</si>
  <si>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</si>
  <si>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</si>
  <si>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</si>
  <si>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</si>
  <si>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</si>
  <si>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</si>
  <si>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</si>
  <si>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</si>
  <si>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</si>
  <si>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</si>
  <si>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</si>
  <si>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</si>
  <si>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</si>
  <si>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</si>
  <si>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</si>
  <si>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</si>
  <si>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</si>
  <si>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</si>
  <si>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</si>
  <si>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</si>
  <si>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</si>
  <si>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</si>
  <si>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</si>
  <si>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</si>
  <si>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社会全体としての事業継続体制の構築推進経費</t>
    <phoneticPr fontId="5"/>
  </si>
  <si>
    <t>政策統括官（防災担当）</t>
    <phoneticPr fontId="5"/>
  </si>
  <si>
    <t>参事官（防災計画担当）</t>
    <phoneticPr fontId="5"/>
  </si>
  <si>
    <t>首都直下地震対策特別措置法第５条第１項</t>
    <phoneticPr fontId="5"/>
  </si>
  <si>
    <t>○</t>
  </si>
  <si>
    <t>本事業は、首都直下地震をはじめとする大規模災害の発生に備え、大規模災害時における国民経済及び国民生活への影響を最小化するため、官民が連携した社会全体としての事業継続体制の構築に取り組む。</t>
    <phoneticPr fontId="5"/>
  </si>
  <si>
    <t>災害関係調査費</t>
    <phoneticPr fontId="5"/>
  </si>
  <si>
    <t>-</t>
  </si>
  <si>
    <t>-</t>
    <phoneticPr fontId="5"/>
  </si>
  <si>
    <t>百万円</t>
    <rPh sb="0" eb="3">
      <t>ヒャクマンエン</t>
    </rPh>
    <phoneticPr fontId="5"/>
  </si>
  <si>
    <t>調査等の実施回数</t>
    <rPh sb="0" eb="2">
      <t>チョウサ</t>
    </rPh>
    <rPh sb="2" eb="3">
      <t>トウ</t>
    </rPh>
    <rPh sb="4" eb="6">
      <t>ジッシ</t>
    </rPh>
    <rPh sb="6" eb="8">
      <t>カイスウ</t>
    </rPh>
    <phoneticPr fontId="5"/>
  </si>
  <si>
    <t>回</t>
    <rPh sb="0" eb="1">
      <t>カイ</t>
    </rPh>
    <phoneticPr fontId="5"/>
  </si>
  <si>
    <t>府省</t>
    <phoneticPr fontId="5"/>
  </si>
  <si>
    <t>施策⑤：防災行政の総合的推進</t>
    <phoneticPr fontId="5"/>
  </si>
  <si>
    <t>首都直下地震をはじめとする大規模災害が発生しても、業務を円滑に継続するための対応方針等を定め、行政中枢機能等の維持を図ることは広く国民のニーズがある。</t>
    <phoneticPr fontId="5"/>
  </si>
  <si>
    <t>政府、地方公共団体及び民間企業等を含む社会全体としての事業継続体制の構築を図ることが極めて重要であるため、国において最優先で実施すべき事業である。</t>
    <rPh sb="0" eb="2">
      <t>セイフ</t>
    </rPh>
    <rPh sb="3" eb="5">
      <t>チホウ</t>
    </rPh>
    <rPh sb="5" eb="7">
      <t>コウキョウ</t>
    </rPh>
    <rPh sb="7" eb="9">
      <t>ダンタイ</t>
    </rPh>
    <rPh sb="9" eb="10">
      <t>オヨ</t>
    </rPh>
    <phoneticPr fontId="5"/>
  </si>
  <si>
    <t>首都直下地震をはじめとする大規模災害が発生しても、業務を円滑に継続するための対応方針等を定め、行政中枢機能等の維持を図ることは、防災行政の推進の達成のために必要であり優先度が高い。</t>
    <rPh sb="64" eb="66">
      <t>ボウサイ</t>
    </rPh>
    <rPh sb="66" eb="68">
      <t>ギョウセイ</t>
    </rPh>
    <rPh sb="69" eb="71">
      <t>スイシン</t>
    </rPh>
    <rPh sb="72" eb="74">
      <t>タッセイ</t>
    </rPh>
    <rPh sb="78" eb="80">
      <t>ヒツヨウ</t>
    </rPh>
    <phoneticPr fontId="5"/>
  </si>
  <si>
    <t>有</t>
  </si>
  <si>
    <t>‐</t>
  </si>
  <si>
    <t>過去の調査業務実績を参考にして作成した予定価格以内での落札となっており、コスト水準は妥当である。</t>
    <phoneticPr fontId="5"/>
  </si>
  <si>
    <t>各種検討業務に必要な民間企業への請負経費（雑役務費）に限定されている。</t>
    <phoneticPr fontId="5"/>
  </si>
  <si>
    <t>事業内容を継続的に見直すこと等により、真に必要な費用のみを計上し、コスト削減や効率化を図っている。</t>
    <phoneticPr fontId="5"/>
  </si>
  <si>
    <t>見込みどおり十分な活動がなされている。</t>
    <rPh sb="0" eb="2">
      <t>ミコ</t>
    </rPh>
    <rPh sb="6" eb="8">
      <t>ジュウブン</t>
    </rPh>
    <rPh sb="9" eb="11">
      <t>カツドウ</t>
    </rPh>
    <phoneticPr fontId="5"/>
  </si>
  <si>
    <t>0069、新24-0018</t>
    <phoneticPr fontId="5"/>
  </si>
  <si>
    <t>新26-0002</t>
    <phoneticPr fontId="5"/>
  </si>
  <si>
    <t>新26-0007</t>
    <phoneticPr fontId="5"/>
  </si>
  <si>
    <t>0053</t>
    <phoneticPr fontId="5"/>
  </si>
  <si>
    <t>0047</t>
    <phoneticPr fontId="5"/>
  </si>
  <si>
    <t>0048</t>
    <phoneticPr fontId="5"/>
  </si>
  <si>
    <t>請負【一般競争入札
（総合評価）】</t>
    <rPh sb="0" eb="2">
      <t>ウケオイ</t>
    </rPh>
    <rPh sb="3" eb="5">
      <t>イッパン</t>
    </rPh>
    <rPh sb="5" eb="7">
      <t>キョウソウ</t>
    </rPh>
    <rPh sb="7" eb="9">
      <t>ニュウサツ</t>
    </rPh>
    <rPh sb="11" eb="15">
      <t>ソウゴウヒョウカ</t>
    </rPh>
    <phoneticPr fontId="5"/>
  </si>
  <si>
    <t xml:space="preserve">  </t>
    <phoneticPr fontId="5"/>
  </si>
  <si>
    <t>雑役務費</t>
  </si>
  <si>
    <t>雑役務費</t>
    <rPh sb="0" eb="1">
      <t>ザツ</t>
    </rPh>
    <rPh sb="1" eb="4">
      <t>エキムヒ</t>
    </rPh>
    <phoneticPr fontId="5"/>
  </si>
  <si>
    <t>雑役務費</t>
    <phoneticPr fontId="5"/>
  </si>
  <si>
    <t>中央省庁の非常用発電設備の燃料補給に関する調査業務</t>
    <phoneticPr fontId="5"/>
  </si>
  <si>
    <t>ー</t>
    <phoneticPr fontId="5"/>
  </si>
  <si>
    <t>元年度：省庁業務継続計画の評価事務について（内閣府　R1.7.29）
２年度：省庁業務継続計画の評価事務について（内閣府　R2.9.23）
３年度：省庁業務継続計画の評価事務について（内閣府　R3.7.26）
根拠：首都直下地震緊急対策推進基本計画、政府業務継続計画</t>
    <phoneticPr fontId="5"/>
  </si>
  <si>
    <t>契約業者は1者のみの応札だったが、契約前に相見積もりを行っている。
契約業者の選定は、少額であったことから随意契約としたが、契約前に相見積もりを行っている。</t>
    <phoneticPr fontId="5"/>
  </si>
  <si>
    <t>C．株式会社サイエンスクラフト
１４．２百万円</t>
    <rPh sb="2" eb="4">
      <t>カブシキ</t>
    </rPh>
    <rPh sb="4" eb="6">
      <t>カイシャ</t>
    </rPh>
    <rPh sb="20" eb="23">
      <t>ヒャクマンエン</t>
    </rPh>
    <phoneticPr fontId="5"/>
  </si>
  <si>
    <t>C.株式会社サイエンスクラフト</t>
    <rPh sb="2" eb="4">
      <t>カブシキ</t>
    </rPh>
    <rPh sb="4" eb="6">
      <t>カイシャ</t>
    </rPh>
    <phoneticPr fontId="5"/>
  </si>
  <si>
    <t>請負【一般競争入札
（総合評価）】</t>
    <rPh sb="0" eb="2">
      <t>ウケオイ</t>
    </rPh>
    <rPh sb="3" eb="5">
      <t>イッパン</t>
    </rPh>
    <rPh sb="5" eb="7">
      <t>キョウソウ</t>
    </rPh>
    <rPh sb="7" eb="9">
      <t>ニュウサツ</t>
    </rPh>
    <rPh sb="11" eb="13">
      <t>ソウゴウ</t>
    </rPh>
    <rPh sb="13" eb="15">
      <t>ヒョウカ</t>
    </rPh>
    <phoneticPr fontId="5"/>
  </si>
  <si>
    <t>企業の事業継続及び防災の取組に関する実態調査</t>
    <rPh sb="0" eb="22">
      <t>チョウサ</t>
    </rPh>
    <phoneticPr fontId="5"/>
  </si>
  <si>
    <t>災害リスクマネジメント促進に資する被災事例の調査・検討業務</t>
    <rPh sb="0" eb="29">
      <t>チョウサ</t>
    </rPh>
    <phoneticPr fontId="5"/>
  </si>
  <si>
    <t>中央省庁の業務継続計画の評価結果のフィードバック状況</t>
    <rPh sb="0" eb="2">
      <t>チュウオウ</t>
    </rPh>
    <rPh sb="2" eb="4">
      <t>ショウチョウ</t>
    </rPh>
    <rPh sb="14" eb="16">
      <t>ケッカ</t>
    </rPh>
    <phoneticPr fontId="5"/>
  </si>
  <si>
    <t>事業継続計画の課題等の把握</t>
    <rPh sb="0" eb="2">
      <t>ジギョウ</t>
    </rPh>
    <rPh sb="2" eb="4">
      <t>ケイゾク</t>
    </rPh>
    <rPh sb="4" eb="6">
      <t>ケイカク</t>
    </rPh>
    <rPh sb="7" eb="9">
      <t>カダイ</t>
    </rPh>
    <rPh sb="9" eb="10">
      <t>トウ</t>
    </rPh>
    <rPh sb="11" eb="13">
      <t>ハアク</t>
    </rPh>
    <phoneticPr fontId="5"/>
  </si>
  <si>
    <t>15.4/2</t>
    <phoneticPr fontId="5"/>
  </si>
  <si>
    <t>15.9/2</t>
    <phoneticPr fontId="5"/>
  </si>
  <si>
    <t>16.4/2</t>
    <phoneticPr fontId="5"/>
  </si>
  <si>
    <t>事業継続力の把握</t>
    <rPh sb="0" eb="2">
      <t>ジギョウ</t>
    </rPh>
    <rPh sb="2" eb="4">
      <t>ケイゾク</t>
    </rPh>
    <rPh sb="4" eb="5">
      <t>リョク</t>
    </rPh>
    <rPh sb="6" eb="8">
      <t>ハアク</t>
    </rPh>
    <phoneticPr fontId="5"/>
  </si>
  <si>
    <t>5.0/1</t>
    <phoneticPr fontId="5"/>
  </si>
  <si>
    <t>BCP策定研修会等の実施回数</t>
    <rPh sb="5" eb="8">
      <t>ケンシュウカイ</t>
    </rPh>
    <rPh sb="8" eb="9">
      <t>トウ</t>
    </rPh>
    <rPh sb="10" eb="12">
      <t>ジッシ</t>
    </rPh>
    <rPh sb="12" eb="14">
      <t>カイスウ</t>
    </rPh>
    <phoneticPr fontId="5"/>
  </si>
  <si>
    <t>元年度：地方公共団体における業務継続計画策定状況の調査結果（総務省消防庁　R1.12.26）
２年度：地方公共団体における業務継続計画策定状況の調査結果（総務省消防庁　R3.2.25）
３年度：地方公共団体における業務継続計画策定状況の調査結果（総務省消防庁　R4.3.30）
目標最終年度：南海トラフ地震防災対策推進基本計画</t>
    <phoneticPr fontId="5"/>
  </si>
  <si>
    <t>元年度：令和元年度企業の事業継続及び防災の取組に関する実態調査
３年度：令和３年度企業の事業継続及び防災の取組に関する実態調査
３年度：災害リスクマネジメント促進に資する被災事例の調査・検討業務</t>
    <rPh sb="0" eb="2">
      <t>ガンネン</t>
    </rPh>
    <rPh sb="2" eb="3">
      <t>ド</t>
    </rPh>
    <rPh sb="6" eb="8">
      <t>ガンネン</t>
    </rPh>
    <rPh sb="33" eb="35">
      <t>ネンド</t>
    </rPh>
    <rPh sb="65" eb="67">
      <t>ネンド</t>
    </rPh>
    <rPh sb="68" eb="97">
      <t>チョウサ</t>
    </rPh>
    <phoneticPr fontId="5"/>
  </si>
  <si>
    <t>元年度：令和元年度企業の事業継続及び防災の取組に関する実態調査
３年度：令和３年度企業の事業継続及び防災の取組に関する実態調査
３年度：災害リスクマネジメント促進に資する被災事例の調査・検討業務</t>
    <rPh sb="0" eb="2">
      <t>ガンネン</t>
    </rPh>
    <rPh sb="2" eb="3">
      <t>ド</t>
    </rPh>
    <rPh sb="33" eb="35">
      <t>ネンド</t>
    </rPh>
    <rPh sb="65" eb="67">
      <t>ネンド</t>
    </rPh>
    <phoneticPr fontId="5"/>
  </si>
  <si>
    <t>-</t>
    <phoneticPr fontId="5"/>
  </si>
  <si>
    <t>　　　　　－</t>
    <phoneticPr fontId="5"/>
  </si>
  <si>
    <t>BCP策定研修会等への参加</t>
    <rPh sb="8" eb="9">
      <t>トウ</t>
    </rPh>
    <rPh sb="11" eb="13">
      <t>サンカ</t>
    </rPh>
    <phoneticPr fontId="5"/>
  </si>
  <si>
    <t xml:space="preserve">地方公共団体（首都直下地震緊急対策区域含む）を対象として、業務継続体制の確保に係る取組方策の調査・検討等を行うとともに、BCP策定研修会等を行う。
</t>
    <phoneticPr fontId="5"/>
  </si>
  <si>
    <t>BCP策定研修会等への参加</t>
    <phoneticPr fontId="5"/>
  </si>
  <si>
    <t>地方公共団体（南海トラフ地震防災対策推進地域含む）を対象として、業務継続体制の確保に係る取組方策の調査・検討等を行うとともに、BCP策定研修会等を行う。</t>
    <phoneticPr fontId="5"/>
  </si>
  <si>
    <t>防災基本計画、首都直下地震緊急対策推進基本計画、政府業務継続計画（首都直下地震対策）、中央省庁・地方公共団体の業務継続計画、民間企業における事業継続計画　等</t>
    <rPh sb="43" eb="45">
      <t>チュウオウ</t>
    </rPh>
    <rPh sb="45" eb="47">
      <t>ショウチョウ</t>
    </rPh>
    <phoneticPr fontId="5"/>
  </si>
  <si>
    <t>中央省庁を対象として、業務継続計画に係る有識者による評価等を行う。</t>
    <phoneticPr fontId="5"/>
  </si>
  <si>
    <t>中央省庁の業務継続計画の課題等の把握</t>
    <rPh sb="5" eb="7">
      <t>ギョウム</t>
    </rPh>
    <rPh sb="7" eb="9">
      <t>ケイゾク</t>
    </rPh>
    <rPh sb="9" eb="11">
      <t>ケイカク</t>
    </rPh>
    <rPh sb="12" eb="14">
      <t>カダイ</t>
    </rPh>
    <rPh sb="14" eb="15">
      <t>トウ</t>
    </rPh>
    <rPh sb="16" eb="18">
      <t>ハアク</t>
    </rPh>
    <phoneticPr fontId="5"/>
  </si>
  <si>
    <t>中央省庁の業務継続計画の評価の実施回数</t>
    <rPh sb="5" eb="7">
      <t>ギョウム</t>
    </rPh>
    <rPh sb="7" eb="9">
      <t>ケイゾク</t>
    </rPh>
    <rPh sb="9" eb="11">
      <t>ケイカク</t>
    </rPh>
    <rPh sb="12" eb="14">
      <t>ヒョウカ</t>
    </rPh>
    <rPh sb="15" eb="17">
      <t>ジッシ</t>
    </rPh>
    <rPh sb="17" eb="19">
      <t>カイスウ</t>
    </rPh>
    <phoneticPr fontId="5"/>
  </si>
  <si>
    <t>内閣府が策定した業務継続計画の評価手法等に基づく中央省庁の業務継続計画の評価実施結果のフィードバック実施率100％</t>
    <rPh sb="24" eb="26">
      <t>チュウオウ</t>
    </rPh>
    <rPh sb="26" eb="28">
      <t>ショウチョウ</t>
    </rPh>
    <rPh sb="38" eb="40">
      <t>ジッシ</t>
    </rPh>
    <rPh sb="40" eb="42">
      <t>ケッカ</t>
    </rPh>
    <rPh sb="50" eb="52">
      <t>ジッシ</t>
    </rPh>
    <phoneticPr fontId="5"/>
  </si>
  <si>
    <t>民間企業・団体を対象として、事業継続体制に関する実態調査や災害リスクマネジメント力向上の促進に資する調査等を行う。</t>
    <phoneticPr fontId="5"/>
  </si>
  <si>
    <t>中央省庁の業務継続計画の評価に係る調査・検討業務等</t>
    <phoneticPr fontId="5"/>
  </si>
  <si>
    <t>中央省庁の業務継続計画の評価に係る調査・検討業務等</t>
    <phoneticPr fontId="5"/>
  </si>
  <si>
    <t>○中央省庁における業務継続体制を確保するため、中央省庁の業務継続計画に係る有識者による評価等を行う。
○地方公共団体の業務継続体制の確保に係る取組を推進するため、地方公共団体における取組方策の調査・検討等を行うとともに、BCP策定研修会等を行う。
○民間企業・団体の事業継続の取組を促進するため、民間企業・団体の事業継続体制に関する実態調査、BCM（事業継続マネジメント）の目的を共有化する評価指標の開発・検討、並びに事業継続に関する企業間等での連携訓練及び協定促進の検討等を行う。
○民間企業・団体の災害リスクマネジメント力向上の促進に資する調査・検討を行う。</t>
    <rPh sb="101" eb="102">
      <t>トウ</t>
    </rPh>
    <rPh sb="236" eb="237">
      <t>トウ</t>
    </rPh>
    <phoneticPr fontId="5"/>
  </si>
  <si>
    <t>首都直下地震緊急対策区域の全ての地方公共団体におけるBCP策定率100％</t>
    <phoneticPr fontId="5"/>
  </si>
  <si>
    <t>首都直下地震緊急対策区域の地方公共団体のBCPの策定割合</t>
    <phoneticPr fontId="5"/>
  </si>
  <si>
    <t>元年度：地方公共団体における業務継続計画策定状況の調査結果（総務省消防庁　R1.12.26）
２年度：地方公共団体における業務継続計画策定状況の調査結果（総務省消防庁　R3.2.25）
３年度：地方公共団体における業務継続計画策定状況の調査結果（総務省消防庁　R4.3.30）
目標最終年度：首都直下地震緊急対策推進基本計画</t>
    <phoneticPr fontId="5"/>
  </si>
  <si>
    <t>南海トラフ地震防災対策推進地域の全ての地方公共団体におけるBCP策定率100％</t>
    <phoneticPr fontId="5"/>
  </si>
  <si>
    <t>南海トラフ地震防災対策推進地域の地方公共団体のBCPの策定割合</t>
    <phoneticPr fontId="5"/>
  </si>
  <si>
    <t>ほぼすべての大企業がBCPを策定</t>
    <phoneticPr fontId="5"/>
  </si>
  <si>
    <t>大企業のBCPの策定割合
（隔年調査）</t>
    <phoneticPr fontId="5"/>
  </si>
  <si>
    <t>50%の中堅企業がBCPを策定</t>
    <phoneticPr fontId="5"/>
  </si>
  <si>
    <t>中堅企業のBCPの策定割合
（隔年調査）</t>
    <phoneticPr fontId="5"/>
  </si>
  <si>
    <t>地方公共団体においてはBCP策定率が着実に向上しており、また、民間企業のBCP策定率向上という長期的目標達成に向け、事業を推進しているところである。
中央省庁の業務継続体制については、内閣府が策定した評価手法等に基づき、有識者等による業務継続計画の評価を実施しているところであり、評価結果を踏まえ、引続き業務継続計画の評価を実施していく。</t>
    <phoneticPr fontId="5"/>
  </si>
  <si>
    <t>既に策定されている地方公共団体、民間企業のBCPは、大規模災害時に国民経済及び国民生活への影響を最小化するため活用されるものである。また、中央省庁の業務継続の実効性については、有識者等による評価を踏まえ向上しており、大規模災害時にその効果が発揮されている。</t>
    <phoneticPr fontId="5"/>
  </si>
  <si>
    <t>・中央省庁の業務継続計画について、有識者による評価等を踏まえ、継続的な見直しや検証等が行われており、引き続き事業を推進する必要がある。
・首都直下地震緊急対策区域内及び南海トラフ地震防災対策推進地域内の市町村におけるBCP策定率については継続的な向上が見られることから、引き続き策定率向上に向け研修会を行うなど適切に事業を推進する必要がある。
・民間企業等のBCPについては、今後とも最新の調査データに基づき現状を把握しつつ、策定率向上に向け、適切に事業を推進するものとする。
・また、予算執行は一般競争入札を行い競争性を確保して適正に行っている。</t>
    <rPh sb="1" eb="3">
      <t>チュウオウ</t>
    </rPh>
    <rPh sb="3" eb="5">
      <t>ショウチョウ</t>
    </rPh>
    <phoneticPr fontId="5"/>
  </si>
  <si>
    <t>・成果目標で設定している地方公共団体のBCPの策定率を調査等により把握し、向上させる必要があるため、引き続き、調査等により策定率の把握に努めるとともに、地方公共団体を対象としたBCP策定研修会の実施等に取り組む。
・成果目標で設定している大企業・中堅企業のBCPの策定率を調査等により把握し、向上させる必要があるため、引き続き、調査等により策定率の把握に努めるとともに、実態調査を通じた普及・啓発等に取り組む。
・また、予算執行については、引き続き競争性を確保した契約を行い、効率的な予算執行に取り組む。</t>
    <rPh sb="27" eb="29">
      <t>チョウサ</t>
    </rPh>
    <rPh sb="29" eb="30">
      <t>トウ</t>
    </rPh>
    <rPh sb="50" eb="51">
      <t>ヒ</t>
    </rPh>
    <rPh sb="52" eb="53">
      <t>ツヅ</t>
    </rPh>
    <rPh sb="99" eb="100">
      <t>トウ</t>
    </rPh>
    <rPh sb="101" eb="102">
      <t>ト</t>
    </rPh>
    <rPh sb="103" eb="104">
      <t>ク</t>
    </rPh>
    <phoneticPr fontId="5"/>
  </si>
  <si>
    <t xml:space="preserve"> https://www8.cao.go.jp/hyouka/r1hyouka/r1jigo/r1jigo-10.pdf</t>
    <phoneticPr fontId="5"/>
  </si>
  <si>
    <t xml:space="preserve"> P6、P7</t>
    <phoneticPr fontId="5"/>
  </si>
  <si>
    <t>政策10：防災行政の推進</t>
    <phoneticPr fontId="5"/>
  </si>
  <si>
    <t>内閣府
３０．７百万円</t>
    <rPh sb="0" eb="3">
      <t>ナイカクフ</t>
    </rPh>
    <rPh sb="9" eb="10">
      <t>ヒャク</t>
    </rPh>
    <rPh sb="10" eb="12">
      <t>マンエン</t>
    </rPh>
    <phoneticPr fontId="5"/>
  </si>
  <si>
    <t>-</t>
    <phoneticPr fontId="5"/>
  </si>
  <si>
    <t>請負【随意契約
（少額）】</t>
    <rPh sb="0" eb="2">
      <t>ウケオイ</t>
    </rPh>
    <rPh sb="3" eb="5">
      <t>ズイイ</t>
    </rPh>
    <rPh sb="5" eb="7">
      <t>ケイヤク</t>
    </rPh>
    <rPh sb="9" eb="11">
      <t>ショウガク</t>
    </rPh>
    <phoneticPr fontId="5"/>
  </si>
  <si>
    <t>-</t>
    <phoneticPr fontId="5"/>
  </si>
  <si>
    <t>過去の有識者の所見も踏まえ、今後の展望について検討するとともに、引き続き、効果的・効率的な事業の実施に努める。</t>
    <phoneticPr fontId="5"/>
  </si>
  <si>
    <t>有識者の所見も踏まえ、今後の展望について検討するとともに、引き続き、効果的・効率的な事業の実施に努める。</t>
    <phoneticPr fontId="5"/>
  </si>
  <si>
    <t>山口　博史</t>
    <phoneticPr fontId="5"/>
  </si>
  <si>
    <t>無</t>
  </si>
  <si>
    <t>Ａ．株式会社東京商工リサーチ
９．３百万円</t>
    <phoneticPr fontId="5"/>
  </si>
  <si>
    <t>A.株式会社東京商工リサーチ</t>
    <phoneticPr fontId="5"/>
  </si>
  <si>
    <t>株式会社東京商工リサーチ</t>
    <rPh sb="0" eb="4">
      <t>カブシキガイシャ</t>
    </rPh>
    <rPh sb="4" eb="6">
      <t>トウキョウ</t>
    </rPh>
    <rPh sb="6" eb="8">
      <t>ショウコウ</t>
    </rPh>
    <phoneticPr fontId="5"/>
  </si>
  <si>
    <t>B．応用アール・エム・エス株式会社
６．６百万円</t>
    <rPh sb="2" eb="4">
      <t>オウヨウ</t>
    </rPh>
    <rPh sb="13" eb="17">
      <t>カブシキガイシャ</t>
    </rPh>
    <phoneticPr fontId="5"/>
  </si>
  <si>
    <t>B.応用アール・エム・エス株式会社</t>
    <phoneticPr fontId="5"/>
  </si>
  <si>
    <t>応用アール・エム・エス株式会社</t>
    <rPh sb="0" eb="2">
      <t>オウヨウ</t>
    </rPh>
    <rPh sb="11" eb="15">
      <t>カブシキガイシャ</t>
    </rPh>
    <phoneticPr fontId="5"/>
  </si>
  <si>
    <t>株式会社サイエンスクラフト</t>
    <rPh sb="0" eb="4">
      <t>カブシキガイシャ</t>
    </rPh>
    <phoneticPr fontId="5"/>
  </si>
  <si>
    <t>D.ヒラオカ石油株式会社</t>
    <phoneticPr fontId="5"/>
  </si>
  <si>
    <t>D．ヒラオカ石油株式会社
０．６百万円</t>
    <phoneticPr fontId="5"/>
  </si>
  <si>
    <t>ヒラオカ石油株式会社</t>
    <phoneticPr fontId="5"/>
  </si>
  <si>
    <t>12.8/21</t>
    <phoneticPr fontId="5"/>
  </si>
  <si>
    <t>15.0/21</t>
    <phoneticPr fontId="5"/>
  </si>
  <si>
    <t>14.2/26</t>
    <phoneticPr fontId="5"/>
  </si>
  <si>
    <t>14.6/28</t>
    <phoneticPr fontId="5"/>
  </si>
  <si>
    <t>契約(予算)額／評価の実施回数　　　　　　　　　　　　　　</t>
    <rPh sb="8" eb="10">
      <t>ヒョウカ</t>
    </rPh>
    <rPh sb="11" eb="13">
      <t>ジッシ</t>
    </rPh>
    <rPh sb="13" eb="15">
      <t>カイスウ</t>
    </rPh>
    <phoneticPr fontId="5"/>
  </si>
  <si>
    <t>契約(予算)額／研修会等の実施回数　　　　　　　　　　　</t>
    <phoneticPr fontId="5"/>
  </si>
  <si>
    <t>9.3/7</t>
    <phoneticPr fontId="5"/>
  </si>
  <si>
    <t>契約(予算)額／研修会等の実施回数　　　　　　　　　　　　</t>
    <phoneticPr fontId="5"/>
  </si>
  <si>
    <t>契約(予算)額／調査等の実施回数</t>
    <phoneticPr fontId="5"/>
  </si>
  <si>
    <t>重要政策推進枠：6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</si>
</sst>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horizontal="center" vertical="center" wrapText="1"/>
      <protection locked="0"/>
    </xf>
    <xf numFmtId="0" fontId="11" fillId="0" borderId="40" xfId="1" applyFont="1" applyFill="1" applyBorder="1" applyAlignment="1" applyProtection="1">
      <alignment vertical="top"/>
      <protection locked="0"/>
    </xf>
    <xf numFmtId="0" fontId="11" fillId="0" borderId="63" xfId="1" applyFont="1" applyFill="1" applyBorder="1" applyAlignment="1" applyProtection="1">
      <alignment vertical="top"/>
      <protection locked="0"/>
    </xf>
    <xf numFmtId="0" fontId="11" fillId="0" borderId="0" xfId="1" applyFont="1" applyFill="1" applyBorder="1" applyAlignment="1" applyProtection="1">
      <alignment horizontal="center" vertical="top"/>
      <protection locked="0"/>
    </xf>
    <xf numFmtId="0" fontId="11" fillId="0" borderId="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center" vertical="top" wrapText="1"/>
      <protection locked="0"/>
    </xf>
    <xf numFmtId="0" fontId="11" fillId="0" borderId="0" xfId="1" applyFont="1" applyFill="1" applyBorder="1" applyAlignment="1" applyProtection="1">
      <alignment vertical="center"/>
      <protection locked="0"/>
    </xf>
    <xf numFmtId="0" fontId="11" fillId="0" borderId="63"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center" vertical="top" wrapText="1"/>
      <protection locked="0"/>
    </xf>
    <xf numFmtId="0" fontId="11" fillId="0" borderId="89" xfId="1" applyFont="1" applyFill="1" applyBorder="1" applyAlignment="1" applyProtection="1">
      <alignment horizontal="center" vertical="top" wrapText="1"/>
      <protection locked="0"/>
    </xf>
    <xf numFmtId="0" fontId="11" fillId="0" borderId="40" xfId="1" applyFont="1" applyFill="1" applyBorder="1" applyAlignment="1" applyProtection="1">
      <alignment horizontal="center" vertical="center" wrapText="1"/>
      <protection locked="0"/>
    </xf>
    <xf numFmtId="0" fontId="11" fillId="0" borderId="41" xfId="1" applyFont="1" applyFill="1" applyBorder="1" applyAlignment="1" applyProtection="1">
      <alignment horizontal="center" vertical="center" wrapText="1"/>
      <protection locked="0"/>
    </xf>
    <xf numFmtId="0" fontId="11" fillId="0" borderId="42"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left" vertical="center" wrapText="1"/>
      <protection locked="0"/>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49" fontId="20" fillId="0" borderId="24" xfId="0" quotePrefix="1"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6" borderId="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180" fontId="0" fillId="0" borderId="17"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3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3" fillId="2" borderId="122"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96"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0" fontId="3" fillId="0" borderId="38"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161</xdr:row>
      <xdr:rowOff>0</xdr:rowOff>
    </xdr:from>
    <xdr:to>
      <xdr:col>18</xdr:col>
      <xdr:colOff>190500</xdr:colOff>
      <xdr:row>161</xdr:row>
      <xdr:rowOff>9525</xdr:rowOff>
    </xdr:to>
    <xdr:cxnSp macro="">
      <xdr:nvCxnSpPr>
        <xdr:cNvPr id="45" name="直線矢印コネクタ 44"/>
        <xdr:cNvCxnSpPr/>
      </xdr:nvCxnSpPr>
      <xdr:spPr>
        <a:xfrm flipV="1">
          <a:off x="2400300" y="6593205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158</xdr:row>
      <xdr:rowOff>0</xdr:rowOff>
    </xdr:from>
    <xdr:to>
      <xdr:col>18</xdr:col>
      <xdr:colOff>190500</xdr:colOff>
      <xdr:row>158</xdr:row>
      <xdr:rowOff>9525</xdr:rowOff>
    </xdr:to>
    <xdr:cxnSp macro="">
      <xdr:nvCxnSpPr>
        <xdr:cNvPr id="46" name="直線矢印コネクタ 45"/>
        <xdr:cNvCxnSpPr/>
      </xdr:nvCxnSpPr>
      <xdr:spPr>
        <a:xfrm flipV="1">
          <a:off x="2400300" y="6487477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155</xdr:row>
      <xdr:rowOff>0</xdr:rowOff>
    </xdr:from>
    <xdr:to>
      <xdr:col>18</xdr:col>
      <xdr:colOff>190500</xdr:colOff>
      <xdr:row>155</xdr:row>
      <xdr:rowOff>9525</xdr:rowOff>
    </xdr:to>
    <xdr:cxnSp macro="">
      <xdr:nvCxnSpPr>
        <xdr:cNvPr id="47" name="直線矢印コネクタ 46"/>
        <xdr:cNvCxnSpPr/>
      </xdr:nvCxnSpPr>
      <xdr:spPr>
        <a:xfrm flipV="1">
          <a:off x="2400300" y="6381750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161</xdr:row>
      <xdr:rowOff>0</xdr:rowOff>
    </xdr:from>
    <xdr:to>
      <xdr:col>18</xdr:col>
      <xdr:colOff>190500</xdr:colOff>
      <xdr:row>161</xdr:row>
      <xdr:rowOff>9525</xdr:rowOff>
    </xdr:to>
    <xdr:cxnSp macro="">
      <xdr:nvCxnSpPr>
        <xdr:cNvPr id="50" name="直線矢印コネクタ 49"/>
        <xdr:cNvCxnSpPr/>
      </xdr:nvCxnSpPr>
      <xdr:spPr>
        <a:xfrm flipV="1">
          <a:off x="2400300" y="6593205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163</xdr:row>
      <xdr:rowOff>350520</xdr:rowOff>
    </xdr:from>
    <xdr:to>
      <xdr:col>18</xdr:col>
      <xdr:colOff>173355</xdr:colOff>
      <xdr:row>164</xdr:row>
      <xdr:rowOff>1905</xdr:rowOff>
    </xdr:to>
    <xdr:cxnSp macro="">
      <xdr:nvCxnSpPr>
        <xdr:cNvPr id="51" name="直線矢印コネクタ 50"/>
        <xdr:cNvCxnSpPr/>
      </xdr:nvCxnSpPr>
      <xdr:spPr>
        <a:xfrm flipV="1">
          <a:off x="2400300" y="66987420"/>
          <a:ext cx="1373505" cy="381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163</xdr:row>
      <xdr:rowOff>340995</xdr:rowOff>
    </xdr:from>
    <xdr:to>
      <xdr:col>19</xdr:col>
      <xdr:colOff>0</xdr:colOff>
      <xdr:row>164</xdr:row>
      <xdr:rowOff>0</xdr:rowOff>
    </xdr:to>
    <xdr:cxnSp macro="">
      <xdr:nvCxnSpPr>
        <xdr:cNvPr id="52" name="直線矢印コネクタ 51"/>
        <xdr:cNvCxnSpPr/>
      </xdr:nvCxnSpPr>
      <xdr:spPr>
        <a:xfrm flipV="1">
          <a:off x="2409825" y="66977895"/>
          <a:ext cx="1390650" cy="1143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14082</xdr:colOff>
      <xdr:row>159</xdr:row>
      <xdr:rowOff>340179</xdr:rowOff>
    </xdr:from>
    <xdr:to>
      <xdr:col>49</xdr:col>
      <xdr:colOff>223631</xdr:colOff>
      <xdr:row>162</xdr:row>
      <xdr:rowOff>1</xdr:rowOff>
    </xdr:to>
    <xdr:sp macro="" textlink="">
      <xdr:nvSpPr>
        <xdr:cNvPr id="64" name="大かっこ 63"/>
        <xdr:cNvSpPr/>
      </xdr:nvSpPr>
      <xdr:spPr>
        <a:xfrm>
          <a:off x="7014957" y="65567379"/>
          <a:ext cx="3009899" cy="71709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lnSpc>
              <a:spcPts val="1300"/>
            </a:lnSpc>
          </a:pPr>
          <a:r>
            <a:rPr lang="ja-JP" altLang="en-US" sz="1100" b="0" i="0" u="none" strike="noStrike" baseline="0" smtClean="0">
              <a:solidFill>
                <a:schemeClr val="tx1"/>
              </a:solidFill>
              <a:latin typeface="+mn-lt"/>
              <a:ea typeface="+mn-ea"/>
              <a:cs typeface="+mn-cs"/>
            </a:rPr>
            <a:t>中央省庁の業務継続計画の評価に係る調査・検討業務等</a:t>
          </a:r>
          <a:endParaRPr lang="ja-JP" altLang="ja-JP">
            <a:effectLst/>
          </a:endParaRPr>
        </a:p>
      </xdr:txBody>
    </xdr:sp>
    <xdr:clientData/>
  </xdr:twoCellAnchor>
  <xdr:twoCellAnchor>
    <xdr:from>
      <xdr:col>12</xdr:col>
      <xdr:colOff>0</xdr:colOff>
      <xdr:row>161</xdr:row>
      <xdr:rowOff>0</xdr:rowOff>
    </xdr:from>
    <xdr:to>
      <xdr:col>18</xdr:col>
      <xdr:colOff>190500</xdr:colOff>
      <xdr:row>161</xdr:row>
      <xdr:rowOff>9525</xdr:rowOff>
    </xdr:to>
    <xdr:cxnSp macro="">
      <xdr:nvCxnSpPr>
        <xdr:cNvPr id="65" name="直線矢印コネクタ 64"/>
        <xdr:cNvCxnSpPr/>
      </xdr:nvCxnSpPr>
      <xdr:spPr>
        <a:xfrm flipV="1">
          <a:off x="2400300" y="6593205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158</xdr:row>
      <xdr:rowOff>0</xdr:rowOff>
    </xdr:from>
    <xdr:to>
      <xdr:col>18</xdr:col>
      <xdr:colOff>190500</xdr:colOff>
      <xdr:row>158</xdr:row>
      <xdr:rowOff>9525</xdr:rowOff>
    </xdr:to>
    <xdr:cxnSp macro="">
      <xdr:nvCxnSpPr>
        <xdr:cNvPr id="66" name="直線矢印コネクタ 65"/>
        <xdr:cNvCxnSpPr/>
      </xdr:nvCxnSpPr>
      <xdr:spPr>
        <a:xfrm flipV="1">
          <a:off x="2400300" y="6487477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155</xdr:row>
      <xdr:rowOff>0</xdr:rowOff>
    </xdr:from>
    <xdr:to>
      <xdr:col>18</xdr:col>
      <xdr:colOff>190500</xdr:colOff>
      <xdr:row>155</xdr:row>
      <xdr:rowOff>9525</xdr:rowOff>
    </xdr:to>
    <xdr:cxnSp macro="">
      <xdr:nvCxnSpPr>
        <xdr:cNvPr id="67" name="直線矢印コネクタ 66"/>
        <xdr:cNvCxnSpPr/>
      </xdr:nvCxnSpPr>
      <xdr:spPr>
        <a:xfrm flipV="1">
          <a:off x="2400300" y="6381750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161</xdr:row>
      <xdr:rowOff>0</xdr:rowOff>
    </xdr:from>
    <xdr:to>
      <xdr:col>18</xdr:col>
      <xdr:colOff>190500</xdr:colOff>
      <xdr:row>161</xdr:row>
      <xdr:rowOff>9525</xdr:rowOff>
    </xdr:to>
    <xdr:cxnSp macro="">
      <xdr:nvCxnSpPr>
        <xdr:cNvPr id="70" name="直線矢印コネクタ 69"/>
        <xdr:cNvCxnSpPr/>
      </xdr:nvCxnSpPr>
      <xdr:spPr>
        <a:xfrm flipV="1">
          <a:off x="2400300" y="6593205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163</xdr:row>
      <xdr:rowOff>350520</xdr:rowOff>
    </xdr:from>
    <xdr:to>
      <xdr:col>18</xdr:col>
      <xdr:colOff>173355</xdr:colOff>
      <xdr:row>164</xdr:row>
      <xdr:rowOff>1905</xdr:rowOff>
    </xdr:to>
    <xdr:cxnSp macro="">
      <xdr:nvCxnSpPr>
        <xdr:cNvPr id="71" name="直線矢印コネクタ 70"/>
        <xdr:cNvCxnSpPr/>
      </xdr:nvCxnSpPr>
      <xdr:spPr>
        <a:xfrm flipV="1">
          <a:off x="2400300" y="66987420"/>
          <a:ext cx="1373505" cy="381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163</xdr:row>
      <xdr:rowOff>340995</xdr:rowOff>
    </xdr:from>
    <xdr:to>
      <xdr:col>19</xdr:col>
      <xdr:colOff>0</xdr:colOff>
      <xdr:row>164</xdr:row>
      <xdr:rowOff>0</xdr:rowOff>
    </xdr:to>
    <xdr:cxnSp macro="">
      <xdr:nvCxnSpPr>
        <xdr:cNvPr id="72" name="直線矢印コネクタ 71"/>
        <xdr:cNvCxnSpPr/>
      </xdr:nvCxnSpPr>
      <xdr:spPr>
        <a:xfrm flipV="1">
          <a:off x="2409825" y="66977895"/>
          <a:ext cx="1390650" cy="1143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xdr:colOff>
      <xdr:row>163</xdr:row>
      <xdr:rowOff>13608</xdr:rowOff>
    </xdr:from>
    <xdr:to>
      <xdr:col>49</xdr:col>
      <xdr:colOff>228956</xdr:colOff>
      <xdr:row>165</xdr:row>
      <xdr:rowOff>17307</xdr:rowOff>
    </xdr:to>
    <xdr:sp macro="" textlink="">
      <xdr:nvSpPr>
        <xdr:cNvPr id="73" name="大かっこ 72"/>
        <xdr:cNvSpPr/>
      </xdr:nvSpPr>
      <xdr:spPr>
        <a:xfrm>
          <a:off x="7014482" y="66650508"/>
          <a:ext cx="3015699" cy="7085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中央省庁の</a:t>
          </a:r>
          <a:r>
            <a:rPr lang="ja-JP" altLang="ja-JP" sz="1100">
              <a:solidFill>
                <a:schemeClr val="tx1"/>
              </a:solidFill>
              <a:effectLst/>
              <a:latin typeface="+mn-lt"/>
              <a:ea typeface="+mn-ea"/>
              <a:cs typeface="+mn-cs"/>
            </a:rPr>
            <a:t>非常用発電設備の燃料補給に関する調査</a:t>
          </a:r>
          <a:r>
            <a:rPr kumimoji="1" lang="ja-JP" altLang="ja-JP" sz="1100">
              <a:solidFill>
                <a:schemeClr val="tx1"/>
              </a:solidFill>
              <a:effectLst/>
              <a:latin typeface="+mn-lt"/>
              <a:ea typeface="+mn-ea"/>
              <a:cs typeface="+mn-cs"/>
            </a:rPr>
            <a:t>業務</a:t>
          </a:r>
          <a:endParaRPr lang="ja-JP" altLang="ja-JP">
            <a:effectLst/>
          </a:endParaRPr>
        </a:p>
      </xdr:txBody>
    </xdr:sp>
    <xdr:clientData/>
  </xdr:twoCellAnchor>
  <xdr:twoCellAnchor>
    <xdr:from>
      <xdr:col>35</xdr:col>
      <xdr:colOff>0</xdr:colOff>
      <xdr:row>154</xdr:row>
      <xdr:rowOff>0</xdr:rowOff>
    </xdr:from>
    <xdr:to>
      <xdr:col>49</xdr:col>
      <xdr:colOff>235097</xdr:colOff>
      <xdr:row>156</xdr:row>
      <xdr:rowOff>8920</xdr:rowOff>
    </xdr:to>
    <xdr:sp macro="" textlink="">
      <xdr:nvSpPr>
        <xdr:cNvPr id="102" name="大かっこ 101"/>
        <xdr:cNvSpPr/>
      </xdr:nvSpPr>
      <xdr:spPr>
        <a:xfrm>
          <a:off x="6923942" y="53383962"/>
          <a:ext cx="3004674" cy="7123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企業の事業継続及び防災の取組に関する実態調査</a:t>
          </a:r>
          <a:endParaRPr lang="ja-JP" altLang="ja-JP">
            <a:effectLst/>
          </a:endParaRPr>
        </a:p>
      </xdr:txBody>
    </xdr:sp>
    <xdr:clientData/>
  </xdr:twoCellAnchor>
  <xdr:twoCellAnchor>
    <xdr:from>
      <xdr:col>35</xdr:col>
      <xdr:colOff>0</xdr:colOff>
      <xdr:row>157</xdr:row>
      <xdr:rowOff>7327</xdr:rowOff>
    </xdr:from>
    <xdr:to>
      <xdr:col>49</xdr:col>
      <xdr:colOff>233854</xdr:colOff>
      <xdr:row>159</xdr:row>
      <xdr:rowOff>12934</xdr:rowOff>
    </xdr:to>
    <xdr:sp macro="" textlink="">
      <xdr:nvSpPr>
        <xdr:cNvPr id="103" name="大かっこ 102"/>
        <xdr:cNvSpPr/>
      </xdr:nvSpPr>
      <xdr:spPr>
        <a:xfrm>
          <a:off x="6923942" y="54446365"/>
          <a:ext cx="3003431" cy="7089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災害リスクマネジメント促進に資する被災事例の調査・検討業務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00"/>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8" t="s">
        <v>0</v>
      </c>
      <c r="Y2" s="60"/>
      <c r="Z2" s="44"/>
      <c r="AA2" s="44"/>
      <c r="AB2" s="44"/>
      <c r="AC2" s="44"/>
      <c r="AD2" s="244">
        <v>2022</v>
      </c>
      <c r="AE2" s="244"/>
      <c r="AF2" s="244"/>
      <c r="AG2" s="244"/>
      <c r="AH2" s="244"/>
      <c r="AI2" s="70" t="s">
        <v>254</v>
      </c>
      <c r="AJ2" s="244" t="s">
        <v>571</v>
      </c>
      <c r="AK2" s="244"/>
      <c r="AL2" s="244"/>
      <c r="AM2" s="244"/>
      <c r="AN2" s="70" t="s">
        <v>254</v>
      </c>
      <c r="AO2" s="244">
        <v>21</v>
      </c>
      <c r="AP2" s="244"/>
      <c r="AQ2" s="244"/>
      <c r="AR2" s="71" t="s">
        <v>254</v>
      </c>
      <c r="AS2" s="245">
        <v>62</v>
      </c>
      <c r="AT2" s="245"/>
      <c r="AU2" s="245"/>
      <c r="AV2" s="70" t="str">
        <f>IF(AW2="","","-")</f>
        <v/>
      </c>
      <c r="AW2" s="246"/>
      <c r="AX2" s="246"/>
    </row>
    <row r="3" spans="1:50" ht="21" customHeight="1" thickBot="1" x14ac:dyDescent="0.2">
      <c r="A3" s="247" t="s">
        <v>561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2" t="s">
        <v>56</v>
      </c>
      <c r="AJ3" s="249" t="s">
        <v>572</v>
      </c>
      <c r="AK3" s="249"/>
      <c r="AL3" s="249"/>
      <c r="AM3" s="249"/>
      <c r="AN3" s="249"/>
      <c r="AO3" s="249"/>
      <c r="AP3" s="249"/>
      <c r="AQ3" s="249"/>
      <c r="AR3" s="249"/>
      <c r="AS3" s="249"/>
      <c r="AT3" s="249"/>
      <c r="AU3" s="249"/>
      <c r="AV3" s="249"/>
      <c r="AW3" s="249"/>
      <c r="AX3" s="23" t="s">
        <v>57</v>
      </c>
    </row>
    <row r="4" spans="1:50" ht="24.75" customHeight="1" x14ac:dyDescent="0.15">
      <c r="A4" s="219" t="s">
        <v>23</v>
      </c>
      <c r="B4" s="220"/>
      <c r="C4" s="220"/>
      <c r="D4" s="220"/>
      <c r="E4" s="220"/>
      <c r="F4" s="220"/>
      <c r="G4" s="221" t="s">
        <v>573</v>
      </c>
      <c r="H4" s="222"/>
      <c r="I4" s="222"/>
      <c r="J4" s="222"/>
      <c r="K4" s="222"/>
      <c r="L4" s="222"/>
      <c r="M4" s="222"/>
      <c r="N4" s="222"/>
      <c r="O4" s="222"/>
      <c r="P4" s="222"/>
      <c r="Q4" s="222"/>
      <c r="R4" s="222"/>
      <c r="S4" s="222"/>
      <c r="T4" s="222"/>
      <c r="U4" s="222"/>
      <c r="V4" s="222"/>
      <c r="W4" s="222"/>
      <c r="X4" s="222"/>
      <c r="Y4" s="223" t="s">
        <v>1</v>
      </c>
      <c r="Z4" s="224"/>
      <c r="AA4" s="224"/>
      <c r="AB4" s="224"/>
      <c r="AC4" s="224"/>
      <c r="AD4" s="225"/>
      <c r="AE4" s="226" t="s">
        <v>574</v>
      </c>
      <c r="AF4" s="227"/>
      <c r="AG4" s="227"/>
      <c r="AH4" s="227"/>
      <c r="AI4" s="227"/>
      <c r="AJ4" s="227"/>
      <c r="AK4" s="227"/>
      <c r="AL4" s="227"/>
      <c r="AM4" s="227"/>
      <c r="AN4" s="227"/>
      <c r="AO4" s="227"/>
      <c r="AP4" s="228"/>
      <c r="AQ4" s="229" t="s">
        <v>2</v>
      </c>
      <c r="AR4" s="224"/>
      <c r="AS4" s="224"/>
      <c r="AT4" s="224"/>
      <c r="AU4" s="224"/>
      <c r="AV4" s="224"/>
      <c r="AW4" s="224"/>
      <c r="AX4" s="230"/>
    </row>
    <row r="5" spans="1:50" ht="30" customHeight="1" x14ac:dyDescent="0.15">
      <c r="A5" s="231" t="s">
        <v>59</v>
      </c>
      <c r="B5" s="232"/>
      <c r="C5" s="232"/>
      <c r="D5" s="232"/>
      <c r="E5" s="232"/>
      <c r="F5" s="233"/>
      <c r="G5" s="234" t="s">
        <v>348</v>
      </c>
      <c r="H5" s="235"/>
      <c r="I5" s="235"/>
      <c r="J5" s="235"/>
      <c r="K5" s="235"/>
      <c r="L5" s="235"/>
      <c r="M5" s="236" t="s">
        <v>58</v>
      </c>
      <c r="N5" s="237"/>
      <c r="O5" s="237"/>
      <c r="P5" s="237"/>
      <c r="Q5" s="237"/>
      <c r="R5" s="238"/>
      <c r="S5" s="239" t="s">
        <v>62</v>
      </c>
      <c r="T5" s="235"/>
      <c r="U5" s="235"/>
      <c r="V5" s="235"/>
      <c r="W5" s="235"/>
      <c r="X5" s="240"/>
      <c r="Y5" s="241" t="s">
        <v>3</v>
      </c>
      <c r="Z5" s="242"/>
      <c r="AA5" s="242"/>
      <c r="AB5" s="242"/>
      <c r="AC5" s="242"/>
      <c r="AD5" s="243"/>
      <c r="AE5" s="250" t="s">
        <v>575</v>
      </c>
      <c r="AF5" s="250"/>
      <c r="AG5" s="250"/>
      <c r="AH5" s="250"/>
      <c r="AI5" s="250"/>
      <c r="AJ5" s="250"/>
      <c r="AK5" s="250"/>
      <c r="AL5" s="250"/>
      <c r="AM5" s="250"/>
      <c r="AN5" s="250"/>
      <c r="AO5" s="250"/>
      <c r="AP5" s="251"/>
      <c r="AQ5" s="252" t="s">
        <v>664</v>
      </c>
      <c r="AR5" s="253"/>
      <c r="AS5" s="253"/>
      <c r="AT5" s="253"/>
      <c r="AU5" s="253"/>
      <c r="AV5" s="253"/>
      <c r="AW5" s="253"/>
      <c r="AX5" s="254"/>
    </row>
    <row r="6" spans="1:50" ht="39" customHeight="1" x14ac:dyDescent="0.15">
      <c r="A6" s="172" t="s">
        <v>4</v>
      </c>
      <c r="B6" s="173"/>
      <c r="C6" s="173"/>
      <c r="D6" s="173"/>
      <c r="E6" s="173"/>
      <c r="F6" s="173"/>
      <c r="G6" s="174" t="str">
        <f>入力規則等!F39</f>
        <v>一般会計</v>
      </c>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6"/>
    </row>
    <row r="7" spans="1:50" ht="49.5" customHeight="1" x14ac:dyDescent="0.15">
      <c r="A7" s="138" t="s">
        <v>20</v>
      </c>
      <c r="B7" s="139"/>
      <c r="C7" s="139"/>
      <c r="D7" s="139"/>
      <c r="E7" s="139"/>
      <c r="F7" s="140"/>
      <c r="G7" s="177" t="s">
        <v>576</v>
      </c>
      <c r="H7" s="178"/>
      <c r="I7" s="178"/>
      <c r="J7" s="178"/>
      <c r="K7" s="178"/>
      <c r="L7" s="178"/>
      <c r="M7" s="178"/>
      <c r="N7" s="178"/>
      <c r="O7" s="178"/>
      <c r="P7" s="178"/>
      <c r="Q7" s="178"/>
      <c r="R7" s="178"/>
      <c r="S7" s="178"/>
      <c r="T7" s="178"/>
      <c r="U7" s="178"/>
      <c r="V7" s="178"/>
      <c r="W7" s="178"/>
      <c r="X7" s="179"/>
      <c r="Y7" s="180" t="s">
        <v>239</v>
      </c>
      <c r="Z7" s="181"/>
      <c r="AA7" s="181"/>
      <c r="AB7" s="181"/>
      <c r="AC7" s="181"/>
      <c r="AD7" s="182"/>
      <c r="AE7" s="214" t="s">
        <v>633</v>
      </c>
      <c r="AF7" s="215"/>
      <c r="AG7" s="215"/>
      <c r="AH7" s="215"/>
      <c r="AI7" s="215"/>
      <c r="AJ7" s="215"/>
      <c r="AK7" s="215"/>
      <c r="AL7" s="215"/>
      <c r="AM7" s="215"/>
      <c r="AN7" s="215"/>
      <c r="AO7" s="215"/>
      <c r="AP7" s="215"/>
      <c r="AQ7" s="215"/>
      <c r="AR7" s="215"/>
      <c r="AS7" s="215"/>
      <c r="AT7" s="215"/>
      <c r="AU7" s="215"/>
      <c r="AV7" s="215"/>
      <c r="AW7" s="215"/>
      <c r="AX7" s="216"/>
    </row>
    <row r="8" spans="1:50" ht="53.25" customHeight="1" x14ac:dyDescent="0.15">
      <c r="A8" s="138" t="s">
        <v>174</v>
      </c>
      <c r="B8" s="139"/>
      <c r="C8" s="139"/>
      <c r="D8" s="139"/>
      <c r="E8" s="139"/>
      <c r="F8" s="140"/>
      <c r="G8" s="141" t="str">
        <f>入力規則等!A27</f>
        <v>国土強靱化施策</v>
      </c>
      <c r="H8" s="142"/>
      <c r="I8" s="142"/>
      <c r="J8" s="142"/>
      <c r="K8" s="142"/>
      <c r="L8" s="142"/>
      <c r="M8" s="142"/>
      <c r="N8" s="142"/>
      <c r="O8" s="142"/>
      <c r="P8" s="142"/>
      <c r="Q8" s="142"/>
      <c r="R8" s="142"/>
      <c r="S8" s="142"/>
      <c r="T8" s="142"/>
      <c r="U8" s="142"/>
      <c r="V8" s="142"/>
      <c r="W8" s="142"/>
      <c r="X8" s="143"/>
      <c r="Y8" s="144" t="s">
        <v>175</v>
      </c>
      <c r="Z8" s="145"/>
      <c r="AA8" s="145"/>
      <c r="AB8" s="145"/>
      <c r="AC8" s="145"/>
      <c r="AD8" s="146"/>
      <c r="AE8" s="147" t="str">
        <f>入力規則等!K13</f>
        <v>その他の事項経費</v>
      </c>
      <c r="AF8" s="142"/>
      <c r="AG8" s="142"/>
      <c r="AH8" s="142"/>
      <c r="AI8" s="142"/>
      <c r="AJ8" s="142"/>
      <c r="AK8" s="142"/>
      <c r="AL8" s="142"/>
      <c r="AM8" s="142"/>
      <c r="AN8" s="142"/>
      <c r="AO8" s="142"/>
      <c r="AP8" s="142"/>
      <c r="AQ8" s="142"/>
      <c r="AR8" s="142"/>
      <c r="AS8" s="142"/>
      <c r="AT8" s="142"/>
      <c r="AU8" s="142"/>
      <c r="AV8" s="142"/>
      <c r="AW8" s="142"/>
      <c r="AX8" s="148"/>
    </row>
    <row r="9" spans="1:50" ht="58.5" customHeight="1" x14ac:dyDescent="0.15">
      <c r="A9" s="149" t="s">
        <v>21</v>
      </c>
      <c r="B9" s="150"/>
      <c r="C9" s="150"/>
      <c r="D9" s="150"/>
      <c r="E9" s="150"/>
      <c r="F9" s="150"/>
      <c r="G9" s="151" t="s">
        <v>578</v>
      </c>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3"/>
    </row>
    <row r="10" spans="1:50" ht="80.25" customHeight="1" x14ac:dyDescent="0.15">
      <c r="A10" s="255" t="s">
        <v>27</v>
      </c>
      <c r="B10" s="256"/>
      <c r="C10" s="256"/>
      <c r="D10" s="256"/>
      <c r="E10" s="256"/>
      <c r="F10" s="256"/>
      <c r="G10" s="257" t="s">
        <v>641</v>
      </c>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9"/>
    </row>
    <row r="11" spans="1:50" ht="42" customHeight="1" x14ac:dyDescent="0.15">
      <c r="A11" s="255" t="s">
        <v>5</v>
      </c>
      <c r="B11" s="256"/>
      <c r="C11" s="256"/>
      <c r="D11" s="256"/>
      <c r="E11" s="256"/>
      <c r="F11" s="260"/>
      <c r="G11" s="261" t="str">
        <f>入力規則等!P10</f>
        <v>委託・請負</v>
      </c>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3"/>
    </row>
    <row r="12" spans="1:50" ht="21" customHeight="1" x14ac:dyDescent="0.15">
      <c r="A12" s="264" t="s">
        <v>22</v>
      </c>
      <c r="B12" s="265"/>
      <c r="C12" s="265"/>
      <c r="D12" s="265"/>
      <c r="E12" s="265"/>
      <c r="F12" s="266"/>
      <c r="G12" s="271"/>
      <c r="H12" s="272"/>
      <c r="I12" s="272"/>
      <c r="J12" s="272"/>
      <c r="K12" s="272"/>
      <c r="L12" s="272"/>
      <c r="M12" s="272"/>
      <c r="N12" s="272"/>
      <c r="O12" s="272"/>
      <c r="P12" s="160" t="s">
        <v>386</v>
      </c>
      <c r="Q12" s="161"/>
      <c r="R12" s="161"/>
      <c r="S12" s="161"/>
      <c r="T12" s="161"/>
      <c r="U12" s="161"/>
      <c r="V12" s="273"/>
      <c r="W12" s="160" t="s">
        <v>538</v>
      </c>
      <c r="X12" s="161"/>
      <c r="Y12" s="161"/>
      <c r="Z12" s="161"/>
      <c r="AA12" s="161"/>
      <c r="AB12" s="161"/>
      <c r="AC12" s="273"/>
      <c r="AD12" s="160" t="s">
        <v>540</v>
      </c>
      <c r="AE12" s="161"/>
      <c r="AF12" s="161"/>
      <c r="AG12" s="161"/>
      <c r="AH12" s="161"/>
      <c r="AI12" s="161"/>
      <c r="AJ12" s="273"/>
      <c r="AK12" s="160" t="s">
        <v>553</v>
      </c>
      <c r="AL12" s="161"/>
      <c r="AM12" s="161"/>
      <c r="AN12" s="161"/>
      <c r="AO12" s="161"/>
      <c r="AP12" s="161"/>
      <c r="AQ12" s="273"/>
      <c r="AR12" s="160" t="s">
        <v>554</v>
      </c>
      <c r="AS12" s="161"/>
      <c r="AT12" s="161"/>
      <c r="AU12" s="161"/>
      <c r="AV12" s="161"/>
      <c r="AW12" s="161"/>
      <c r="AX12" s="162"/>
    </row>
    <row r="13" spans="1:50" ht="21" customHeight="1" x14ac:dyDescent="0.15">
      <c r="A13" s="267"/>
      <c r="B13" s="268"/>
      <c r="C13" s="268"/>
      <c r="D13" s="268"/>
      <c r="E13" s="268"/>
      <c r="F13" s="269"/>
      <c r="G13" s="287" t="s">
        <v>6</v>
      </c>
      <c r="H13" s="288"/>
      <c r="I13" s="163" t="s">
        <v>7</v>
      </c>
      <c r="J13" s="164"/>
      <c r="K13" s="164"/>
      <c r="L13" s="164"/>
      <c r="M13" s="164"/>
      <c r="N13" s="164"/>
      <c r="O13" s="165"/>
      <c r="P13" s="157">
        <v>32.862000000000002</v>
      </c>
      <c r="Q13" s="158"/>
      <c r="R13" s="158"/>
      <c r="S13" s="158"/>
      <c r="T13" s="158"/>
      <c r="U13" s="158"/>
      <c r="V13" s="159"/>
      <c r="W13" s="157">
        <v>33.179000000000002</v>
      </c>
      <c r="X13" s="158"/>
      <c r="Y13" s="158"/>
      <c r="Z13" s="158"/>
      <c r="AA13" s="158"/>
      <c r="AB13" s="158"/>
      <c r="AC13" s="159"/>
      <c r="AD13" s="157">
        <v>23.001999999999999</v>
      </c>
      <c r="AE13" s="158"/>
      <c r="AF13" s="158"/>
      <c r="AG13" s="158"/>
      <c r="AH13" s="158"/>
      <c r="AI13" s="158"/>
      <c r="AJ13" s="159"/>
      <c r="AK13" s="157">
        <v>41.65</v>
      </c>
      <c r="AL13" s="158"/>
      <c r="AM13" s="158"/>
      <c r="AN13" s="158"/>
      <c r="AO13" s="158"/>
      <c r="AP13" s="158"/>
      <c r="AQ13" s="159"/>
      <c r="AR13" s="166">
        <v>43.116999999999997</v>
      </c>
      <c r="AS13" s="167"/>
      <c r="AT13" s="167"/>
      <c r="AU13" s="167"/>
      <c r="AV13" s="167"/>
      <c r="AW13" s="167"/>
      <c r="AX13" s="168"/>
    </row>
    <row r="14" spans="1:50" ht="21" customHeight="1" x14ac:dyDescent="0.15">
      <c r="A14" s="267"/>
      <c r="B14" s="268"/>
      <c r="C14" s="268"/>
      <c r="D14" s="268"/>
      <c r="E14" s="268"/>
      <c r="F14" s="269"/>
      <c r="G14" s="289"/>
      <c r="H14" s="290"/>
      <c r="I14" s="169" t="s">
        <v>8</v>
      </c>
      <c r="J14" s="170"/>
      <c r="K14" s="170"/>
      <c r="L14" s="170"/>
      <c r="M14" s="170"/>
      <c r="N14" s="170"/>
      <c r="O14" s="171"/>
      <c r="P14" s="157" t="s">
        <v>659</v>
      </c>
      <c r="Q14" s="158"/>
      <c r="R14" s="158"/>
      <c r="S14" s="158"/>
      <c r="T14" s="158"/>
      <c r="U14" s="158"/>
      <c r="V14" s="159"/>
      <c r="W14" s="157">
        <v>34.734000000000002</v>
      </c>
      <c r="X14" s="158"/>
      <c r="Y14" s="158"/>
      <c r="Z14" s="158"/>
      <c r="AA14" s="158"/>
      <c r="AB14" s="158"/>
      <c r="AC14" s="159"/>
      <c r="AD14" s="157" t="s">
        <v>659</v>
      </c>
      <c r="AE14" s="158"/>
      <c r="AF14" s="158"/>
      <c r="AG14" s="158"/>
      <c r="AH14" s="158"/>
      <c r="AI14" s="158"/>
      <c r="AJ14" s="159"/>
      <c r="AK14" s="157"/>
      <c r="AL14" s="158"/>
      <c r="AM14" s="158"/>
      <c r="AN14" s="158"/>
      <c r="AO14" s="158"/>
      <c r="AP14" s="158"/>
      <c r="AQ14" s="159"/>
      <c r="AR14" s="293"/>
      <c r="AS14" s="293"/>
      <c r="AT14" s="293"/>
      <c r="AU14" s="293"/>
      <c r="AV14" s="293"/>
      <c r="AW14" s="293"/>
      <c r="AX14" s="294"/>
    </row>
    <row r="15" spans="1:50" ht="21" customHeight="1" x14ac:dyDescent="0.15">
      <c r="A15" s="267"/>
      <c r="B15" s="268"/>
      <c r="C15" s="268"/>
      <c r="D15" s="268"/>
      <c r="E15" s="268"/>
      <c r="F15" s="269"/>
      <c r="G15" s="289"/>
      <c r="H15" s="290"/>
      <c r="I15" s="169" t="s">
        <v>47</v>
      </c>
      <c r="J15" s="217"/>
      <c r="K15" s="217"/>
      <c r="L15" s="217"/>
      <c r="M15" s="217"/>
      <c r="N15" s="217"/>
      <c r="O15" s="218"/>
      <c r="P15" s="157" t="s">
        <v>659</v>
      </c>
      <c r="Q15" s="158"/>
      <c r="R15" s="158"/>
      <c r="S15" s="158"/>
      <c r="T15" s="158"/>
      <c r="U15" s="158"/>
      <c r="V15" s="159"/>
      <c r="W15" s="157" t="s">
        <v>659</v>
      </c>
      <c r="X15" s="158"/>
      <c r="Y15" s="158"/>
      <c r="Z15" s="158"/>
      <c r="AA15" s="158"/>
      <c r="AB15" s="158"/>
      <c r="AC15" s="159"/>
      <c r="AD15" s="157">
        <v>34.734000000000002</v>
      </c>
      <c r="AE15" s="158"/>
      <c r="AF15" s="158"/>
      <c r="AG15" s="158"/>
      <c r="AH15" s="158"/>
      <c r="AI15" s="158"/>
      <c r="AJ15" s="159"/>
      <c r="AK15" s="157" t="s">
        <v>659</v>
      </c>
      <c r="AL15" s="158"/>
      <c r="AM15" s="158"/>
      <c r="AN15" s="158"/>
      <c r="AO15" s="158"/>
      <c r="AP15" s="158"/>
      <c r="AQ15" s="159"/>
      <c r="AR15" s="157"/>
      <c r="AS15" s="158"/>
      <c r="AT15" s="158"/>
      <c r="AU15" s="158"/>
      <c r="AV15" s="158"/>
      <c r="AW15" s="158"/>
      <c r="AX15" s="311"/>
    </row>
    <row r="16" spans="1:50" ht="21" customHeight="1" x14ac:dyDescent="0.15">
      <c r="A16" s="267"/>
      <c r="B16" s="268"/>
      <c r="C16" s="268"/>
      <c r="D16" s="268"/>
      <c r="E16" s="268"/>
      <c r="F16" s="269"/>
      <c r="G16" s="289"/>
      <c r="H16" s="290"/>
      <c r="I16" s="169" t="s">
        <v>48</v>
      </c>
      <c r="J16" s="217"/>
      <c r="K16" s="217"/>
      <c r="L16" s="217"/>
      <c r="M16" s="217"/>
      <c r="N16" s="217"/>
      <c r="O16" s="218"/>
      <c r="P16" s="157" t="s">
        <v>659</v>
      </c>
      <c r="Q16" s="158"/>
      <c r="R16" s="158"/>
      <c r="S16" s="158"/>
      <c r="T16" s="158"/>
      <c r="U16" s="158"/>
      <c r="V16" s="159"/>
      <c r="W16" s="157">
        <v>-34.734000000000002</v>
      </c>
      <c r="X16" s="158"/>
      <c r="Y16" s="158"/>
      <c r="Z16" s="158"/>
      <c r="AA16" s="158"/>
      <c r="AB16" s="158"/>
      <c r="AC16" s="159"/>
      <c r="AD16" s="157" t="s">
        <v>659</v>
      </c>
      <c r="AE16" s="158"/>
      <c r="AF16" s="158"/>
      <c r="AG16" s="158"/>
      <c r="AH16" s="158"/>
      <c r="AI16" s="158"/>
      <c r="AJ16" s="159"/>
      <c r="AK16" s="157"/>
      <c r="AL16" s="158"/>
      <c r="AM16" s="158"/>
      <c r="AN16" s="158"/>
      <c r="AO16" s="158"/>
      <c r="AP16" s="158"/>
      <c r="AQ16" s="159"/>
      <c r="AR16" s="154"/>
      <c r="AS16" s="155"/>
      <c r="AT16" s="155"/>
      <c r="AU16" s="155"/>
      <c r="AV16" s="155"/>
      <c r="AW16" s="155"/>
      <c r="AX16" s="156"/>
    </row>
    <row r="17" spans="1:50" ht="24.75" customHeight="1" x14ac:dyDescent="0.15">
      <c r="A17" s="267"/>
      <c r="B17" s="268"/>
      <c r="C17" s="268"/>
      <c r="D17" s="268"/>
      <c r="E17" s="268"/>
      <c r="F17" s="269"/>
      <c r="G17" s="289"/>
      <c r="H17" s="290"/>
      <c r="I17" s="169" t="s">
        <v>46</v>
      </c>
      <c r="J17" s="170"/>
      <c r="K17" s="170"/>
      <c r="L17" s="170"/>
      <c r="M17" s="170"/>
      <c r="N17" s="170"/>
      <c r="O17" s="171"/>
      <c r="P17" s="157" t="s">
        <v>659</v>
      </c>
      <c r="Q17" s="158"/>
      <c r="R17" s="158"/>
      <c r="S17" s="158"/>
      <c r="T17" s="158"/>
      <c r="U17" s="158"/>
      <c r="V17" s="159"/>
      <c r="W17" s="157" t="s">
        <v>659</v>
      </c>
      <c r="X17" s="158"/>
      <c r="Y17" s="158"/>
      <c r="Z17" s="158"/>
      <c r="AA17" s="158"/>
      <c r="AB17" s="158"/>
      <c r="AC17" s="159"/>
      <c r="AD17" s="157" t="s">
        <v>659</v>
      </c>
      <c r="AE17" s="158"/>
      <c r="AF17" s="158"/>
      <c r="AG17" s="158"/>
      <c r="AH17" s="158"/>
      <c r="AI17" s="158"/>
      <c r="AJ17" s="159"/>
      <c r="AK17" s="157"/>
      <c r="AL17" s="158"/>
      <c r="AM17" s="158"/>
      <c r="AN17" s="158"/>
      <c r="AO17" s="158"/>
      <c r="AP17" s="158"/>
      <c r="AQ17" s="159"/>
      <c r="AR17" s="285"/>
      <c r="AS17" s="285"/>
      <c r="AT17" s="285"/>
      <c r="AU17" s="285"/>
      <c r="AV17" s="285"/>
      <c r="AW17" s="285"/>
      <c r="AX17" s="286"/>
    </row>
    <row r="18" spans="1:50" ht="24.75" customHeight="1" x14ac:dyDescent="0.15">
      <c r="A18" s="267"/>
      <c r="B18" s="268"/>
      <c r="C18" s="268"/>
      <c r="D18" s="268"/>
      <c r="E18" s="268"/>
      <c r="F18" s="269"/>
      <c r="G18" s="291"/>
      <c r="H18" s="292"/>
      <c r="I18" s="278" t="s">
        <v>18</v>
      </c>
      <c r="J18" s="279"/>
      <c r="K18" s="279"/>
      <c r="L18" s="279"/>
      <c r="M18" s="279"/>
      <c r="N18" s="279"/>
      <c r="O18" s="280"/>
      <c r="P18" s="281">
        <f>SUM(P13:V17)</f>
        <v>32.862000000000002</v>
      </c>
      <c r="Q18" s="282"/>
      <c r="R18" s="282"/>
      <c r="S18" s="282"/>
      <c r="T18" s="282"/>
      <c r="U18" s="282"/>
      <c r="V18" s="283"/>
      <c r="W18" s="281">
        <f>SUM(W13:AC17)</f>
        <v>33.179000000000009</v>
      </c>
      <c r="X18" s="282"/>
      <c r="Y18" s="282"/>
      <c r="Z18" s="282"/>
      <c r="AA18" s="282"/>
      <c r="AB18" s="282"/>
      <c r="AC18" s="283"/>
      <c r="AD18" s="281">
        <f>SUM(AD13:AJ17)</f>
        <v>57.736000000000004</v>
      </c>
      <c r="AE18" s="282"/>
      <c r="AF18" s="282"/>
      <c r="AG18" s="282"/>
      <c r="AH18" s="282"/>
      <c r="AI18" s="282"/>
      <c r="AJ18" s="283"/>
      <c r="AK18" s="281">
        <f>SUM(AK13:AQ17)</f>
        <v>41.65</v>
      </c>
      <c r="AL18" s="282"/>
      <c r="AM18" s="282"/>
      <c r="AN18" s="282"/>
      <c r="AO18" s="282"/>
      <c r="AP18" s="282"/>
      <c r="AQ18" s="283"/>
      <c r="AR18" s="281">
        <f>SUM(AR13:AX17)</f>
        <v>43.116999999999997</v>
      </c>
      <c r="AS18" s="282"/>
      <c r="AT18" s="282"/>
      <c r="AU18" s="282"/>
      <c r="AV18" s="282"/>
      <c r="AW18" s="282"/>
      <c r="AX18" s="284"/>
    </row>
    <row r="19" spans="1:50" ht="24.75" customHeight="1" x14ac:dyDescent="0.15">
      <c r="A19" s="267"/>
      <c r="B19" s="268"/>
      <c r="C19" s="268"/>
      <c r="D19" s="268"/>
      <c r="E19" s="268"/>
      <c r="F19" s="269"/>
      <c r="G19" s="274" t="s">
        <v>9</v>
      </c>
      <c r="H19" s="275"/>
      <c r="I19" s="275"/>
      <c r="J19" s="275"/>
      <c r="K19" s="275"/>
      <c r="L19" s="275"/>
      <c r="M19" s="275"/>
      <c r="N19" s="275"/>
      <c r="O19" s="275"/>
      <c r="P19" s="157">
        <v>38.110999999999997</v>
      </c>
      <c r="Q19" s="158"/>
      <c r="R19" s="158"/>
      <c r="S19" s="158"/>
      <c r="T19" s="158"/>
      <c r="U19" s="158"/>
      <c r="V19" s="159"/>
      <c r="W19" s="157">
        <v>37.19</v>
      </c>
      <c r="X19" s="158"/>
      <c r="Y19" s="158"/>
      <c r="Z19" s="158"/>
      <c r="AA19" s="158"/>
      <c r="AB19" s="158"/>
      <c r="AC19" s="159"/>
      <c r="AD19" s="157">
        <v>30.704469</v>
      </c>
      <c r="AE19" s="158"/>
      <c r="AF19" s="158"/>
      <c r="AG19" s="158"/>
      <c r="AH19" s="158"/>
      <c r="AI19" s="158"/>
      <c r="AJ19" s="159"/>
      <c r="AK19" s="276"/>
      <c r="AL19" s="276"/>
      <c r="AM19" s="276"/>
      <c r="AN19" s="276"/>
      <c r="AO19" s="276"/>
      <c r="AP19" s="276"/>
      <c r="AQ19" s="276"/>
      <c r="AR19" s="276"/>
      <c r="AS19" s="276"/>
      <c r="AT19" s="276"/>
      <c r="AU19" s="276"/>
      <c r="AV19" s="276"/>
      <c r="AW19" s="276"/>
      <c r="AX19" s="277"/>
    </row>
    <row r="20" spans="1:50" ht="24.75" customHeight="1" x14ac:dyDescent="0.15">
      <c r="A20" s="267"/>
      <c r="B20" s="268"/>
      <c r="C20" s="268"/>
      <c r="D20" s="268"/>
      <c r="E20" s="268"/>
      <c r="F20" s="269"/>
      <c r="G20" s="274" t="s">
        <v>10</v>
      </c>
      <c r="H20" s="275"/>
      <c r="I20" s="275"/>
      <c r="J20" s="275"/>
      <c r="K20" s="275"/>
      <c r="L20" s="275"/>
      <c r="M20" s="275"/>
      <c r="N20" s="275"/>
      <c r="O20" s="275"/>
      <c r="P20" s="309">
        <f>IF(P18=0, "-", SUM(P19)/P18)</f>
        <v>1.1597285618647677</v>
      </c>
      <c r="Q20" s="309"/>
      <c r="R20" s="309"/>
      <c r="S20" s="309"/>
      <c r="T20" s="309"/>
      <c r="U20" s="309"/>
      <c r="V20" s="309"/>
      <c r="W20" s="309">
        <f>IF(W18=0, "-", SUM(W19)/W18)</f>
        <v>1.1208897194008254</v>
      </c>
      <c r="X20" s="309"/>
      <c r="Y20" s="309"/>
      <c r="Z20" s="309"/>
      <c r="AA20" s="309"/>
      <c r="AB20" s="309"/>
      <c r="AC20" s="309"/>
      <c r="AD20" s="309">
        <f>IF(AD18=0, "-", SUM(AD19)/AD18)</f>
        <v>0.53180804004433968</v>
      </c>
      <c r="AE20" s="309"/>
      <c r="AF20" s="309"/>
      <c r="AG20" s="309"/>
      <c r="AH20" s="309"/>
      <c r="AI20" s="309"/>
      <c r="AJ20" s="309"/>
      <c r="AK20" s="276"/>
      <c r="AL20" s="276"/>
      <c r="AM20" s="276"/>
      <c r="AN20" s="276"/>
      <c r="AO20" s="276"/>
      <c r="AP20" s="276"/>
      <c r="AQ20" s="310"/>
      <c r="AR20" s="310"/>
      <c r="AS20" s="310"/>
      <c r="AT20" s="310"/>
      <c r="AU20" s="276"/>
      <c r="AV20" s="276"/>
      <c r="AW20" s="276"/>
      <c r="AX20" s="277"/>
    </row>
    <row r="21" spans="1:50" ht="25.5" customHeight="1" x14ac:dyDescent="0.15">
      <c r="A21" s="149"/>
      <c r="B21" s="150"/>
      <c r="C21" s="150"/>
      <c r="D21" s="150"/>
      <c r="E21" s="150"/>
      <c r="F21" s="270"/>
      <c r="G21" s="307" t="s">
        <v>214</v>
      </c>
      <c r="H21" s="308"/>
      <c r="I21" s="308"/>
      <c r="J21" s="308"/>
      <c r="K21" s="308"/>
      <c r="L21" s="308"/>
      <c r="M21" s="308"/>
      <c r="N21" s="308"/>
      <c r="O21" s="308"/>
      <c r="P21" s="309">
        <f>IF(P19=0, "-", SUM(P19)/SUM(P13,P14))</f>
        <v>1.1597285618647677</v>
      </c>
      <c r="Q21" s="309"/>
      <c r="R21" s="309"/>
      <c r="S21" s="309"/>
      <c r="T21" s="309"/>
      <c r="U21" s="309"/>
      <c r="V21" s="309"/>
      <c r="W21" s="309">
        <f>IF(W19=0, "-", SUM(W19)/SUM(W13,W14))</f>
        <v>0.54761238643558663</v>
      </c>
      <c r="X21" s="309"/>
      <c r="Y21" s="309"/>
      <c r="Z21" s="309"/>
      <c r="AA21" s="309"/>
      <c r="AB21" s="309"/>
      <c r="AC21" s="309"/>
      <c r="AD21" s="309">
        <f>IF(AD19=0, "-", SUM(AD19)/SUM(AD13,AD14))</f>
        <v>1.3348608381879836</v>
      </c>
      <c r="AE21" s="309"/>
      <c r="AF21" s="309"/>
      <c r="AG21" s="309"/>
      <c r="AH21" s="309"/>
      <c r="AI21" s="309"/>
      <c r="AJ21" s="309"/>
      <c r="AK21" s="276"/>
      <c r="AL21" s="276"/>
      <c r="AM21" s="276"/>
      <c r="AN21" s="276"/>
      <c r="AO21" s="276"/>
      <c r="AP21" s="276"/>
      <c r="AQ21" s="310"/>
      <c r="AR21" s="310"/>
      <c r="AS21" s="310"/>
      <c r="AT21" s="310"/>
      <c r="AU21" s="276"/>
      <c r="AV21" s="276"/>
      <c r="AW21" s="276"/>
      <c r="AX21" s="277"/>
    </row>
    <row r="22" spans="1:50" ht="18.75" customHeight="1" x14ac:dyDescent="0.15">
      <c r="A22" s="312" t="s">
        <v>557</v>
      </c>
      <c r="B22" s="313"/>
      <c r="C22" s="313"/>
      <c r="D22" s="313"/>
      <c r="E22" s="313"/>
      <c r="F22" s="314"/>
      <c r="G22" s="318" t="s">
        <v>206</v>
      </c>
      <c r="H22" s="296"/>
      <c r="I22" s="296"/>
      <c r="J22" s="296"/>
      <c r="K22" s="296"/>
      <c r="L22" s="296"/>
      <c r="M22" s="296"/>
      <c r="N22" s="296"/>
      <c r="O22" s="319"/>
      <c r="P22" s="295" t="s">
        <v>555</v>
      </c>
      <c r="Q22" s="296"/>
      <c r="R22" s="296"/>
      <c r="S22" s="296"/>
      <c r="T22" s="296"/>
      <c r="U22" s="296"/>
      <c r="V22" s="319"/>
      <c r="W22" s="295" t="s">
        <v>556</v>
      </c>
      <c r="X22" s="296"/>
      <c r="Y22" s="296"/>
      <c r="Z22" s="296"/>
      <c r="AA22" s="296"/>
      <c r="AB22" s="296"/>
      <c r="AC22" s="319"/>
      <c r="AD22" s="295" t="s">
        <v>205</v>
      </c>
      <c r="AE22" s="296"/>
      <c r="AF22" s="296"/>
      <c r="AG22" s="296"/>
      <c r="AH22" s="296"/>
      <c r="AI22" s="296"/>
      <c r="AJ22" s="296"/>
      <c r="AK22" s="296"/>
      <c r="AL22" s="296"/>
      <c r="AM22" s="296"/>
      <c r="AN22" s="296"/>
      <c r="AO22" s="296"/>
      <c r="AP22" s="296"/>
      <c r="AQ22" s="296"/>
      <c r="AR22" s="296"/>
      <c r="AS22" s="296"/>
      <c r="AT22" s="296"/>
      <c r="AU22" s="296"/>
      <c r="AV22" s="296"/>
      <c r="AW22" s="296"/>
      <c r="AX22" s="297"/>
    </row>
    <row r="23" spans="1:50" ht="25.5" customHeight="1" x14ac:dyDescent="0.15">
      <c r="A23" s="315"/>
      <c r="B23" s="316"/>
      <c r="C23" s="316"/>
      <c r="D23" s="316"/>
      <c r="E23" s="316"/>
      <c r="F23" s="317"/>
      <c r="G23" s="298" t="s">
        <v>579</v>
      </c>
      <c r="H23" s="299"/>
      <c r="I23" s="299"/>
      <c r="J23" s="299"/>
      <c r="K23" s="299"/>
      <c r="L23" s="299"/>
      <c r="M23" s="299"/>
      <c r="N23" s="299"/>
      <c r="O23" s="300"/>
      <c r="P23" s="166">
        <v>41.65</v>
      </c>
      <c r="Q23" s="167"/>
      <c r="R23" s="167"/>
      <c r="S23" s="167"/>
      <c r="T23" s="167"/>
      <c r="U23" s="167"/>
      <c r="V23" s="301"/>
      <c r="W23" s="166">
        <v>43.116999999999997</v>
      </c>
      <c r="X23" s="167"/>
      <c r="Y23" s="167"/>
      <c r="Z23" s="167"/>
      <c r="AA23" s="167"/>
      <c r="AB23" s="167"/>
      <c r="AC23" s="301"/>
      <c r="AD23" s="302" t="s">
        <v>685</v>
      </c>
      <c r="AE23" s="303"/>
      <c r="AF23" s="303"/>
      <c r="AG23" s="303"/>
      <c r="AH23" s="303"/>
      <c r="AI23" s="303"/>
      <c r="AJ23" s="303"/>
      <c r="AK23" s="303"/>
      <c r="AL23" s="303"/>
      <c r="AM23" s="303"/>
      <c r="AN23" s="303"/>
      <c r="AO23" s="303"/>
      <c r="AP23" s="303"/>
      <c r="AQ23" s="303"/>
      <c r="AR23" s="303"/>
      <c r="AS23" s="303"/>
      <c r="AT23" s="303"/>
      <c r="AU23" s="303"/>
      <c r="AV23" s="303"/>
      <c r="AW23" s="303"/>
      <c r="AX23" s="304"/>
    </row>
    <row r="24" spans="1:50" ht="25.5" customHeight="1" thickBot="1" x14ac:dyDescent="0.2">
      <c r="A24" s="315"/>
      <c r="B24" s="316"/>
      <c r="C24" s="316"/>
      <c r="D24" s="316"/>
      <c r="E24" s="316"/>
      <c r="F24" s="317"/>
      <c r="G24" s="204" t="s">
        <v>18</v>
      </c>
      <c r="H24" s="205"/>
      <c r="I24" s="205"/>
      <c r="J24" s="205"/>
      <c r="K24" s="205"/>
      <c r="L24" s="205"/>
      <c r="M24" s="205"/>
      <c r="N24" s="205"/>
      <c r="O24" s="206"/>
      <c r="P24" s="340">
        <f>AK13</f>
        <v>41.65</v>
      </c>
      <c r="Q24" s="341"/>
      <c r="R24" s="341"/>
      <c r="S24" s="341"/>
      <c r="T24" s="341"/>
      <c r="U24" s="341"/>
      <c r="V24" s="342"/>
      <c r="W24" s="343">
        <f>AR13</f>
        <v>43.116999999999997</v>
      </c>
      <c r="X24" s="344"/>
      <c r="Y24" s="344"/>
      <c r="Z24" s="344"/>
      <c r="AA24" s="344"/>
      <c r="AB24" s="344"/>
      <c r="AC24" s="345"/>
      <c r="AD24" s="305"/>
      <c r="AE24" s="305"/>
      <c r="AF24" s="305"/>
      <c r="AG24" s="305"/>
      <c r="AH24" s="305"/>
      <c r="AI24" s="305"/>
      <c r="AJ24" s="305"/>
      <c r="AK24" s="305"/>
      <c r="AL24" s="305"/>
      <c r="AM24" s="305"/>
      <c r="AN24" s="305"/>
      <c r="AO24" s="305"/>
      <c r="AP24" s="305"/>
      <c r="AQ24" s="305"/>
      <c r="AR24" s="305"/>
      <c r="AS24" s="305"/>
      <c r="AT24" s="305"/>
      <c r="AU24" s="305"/>
      <c r="AV24" s="305"/>
      <c r="AW24" s="305"/>
      <c r="AX24" s="306"/>
    </row>
    <row r="25" spans="1:50" ht="47.25" customHeight="1" x14ac:dyDescent="0.15">
      <c r="A25" s="346" t="s">
        <v>545</v>
      </c>
      <c r="B25" s="347"/>
      <c r="C25" s="347"/>
      <c r="D25" s="347"/>
      <c r="E25" s="347"/>
      <c r="F25" s="348"/>
      <c r="G25" s="323" t="s">
        <v>634</v>
      </c>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5"/>
    </row>
    <row r="26" spans="1:50" ht="31.5" customHeight="1" x14ac:dyDescent="0.15">
      <c r="A26" s="351" t="s">
        <v>546</v>
      </c>
      <c r="B26" s="327"/>
      <c r="C26" s="327"/>
      <c r="D26" s="327"/>
      <c r="E26" s="327"/>
      <c r="F26" s="328"/>
      <c r="G26" s="353" t="s">
        <v>542</v>
      </c>
      <c r="H26" s="354"/>
      <c r="I26" s="354"/>
      <c r="J26" s="354"/>
      <c r="K26" s="354"/>
      <c r="L26" s="354"/>
      <c r="M26" s="354"/>
      <c r="N26" s="354"/>
      <c r="O26" s="354"/>
      <c r="P26" s="355" t="s">
        <v>541</v>
      </c>
      <c r="Q26" s="354"/>
      <c r="R26" s="354"/>
      <c r="S26" s="354"/>
      <c r="T26" s="354"/>
      <c r="U26" s="354"/>
      <c r="V26" s="354"/>
      <c r="W26" s="354"/>
      <c r="X26" s="356"/>
      <c r="Y26" s="357"/>
      <c r="Z26" s="358"/>
      <c r="AA26" s="359"/>
      <c r="AB26" s="424" t="s">
        <v>11</v>
      </c>
      <c r="AC26" s="424"/>
      <c r="AD26" s="424"/>
      <c r="AE26" s="398" t="s">
        <v>386</v>
      </c>
      <c r="AF26" s="399"/>
      <c r="AG26" s="399"/>
      <c r="AH26" s="400"/>
      <c r="AI26" s="398" t="s">
        <v>538</v>
      </c>
      <c r="AJ26" s="399"/>
      <c r="AK26" s="399"/>
      <c r="AL26" s="400"/>
      <c r="AM26" s="398" t="s">
        <v>354</v>
      </c>
      <c r="AN26" s="399"/>
      <c r="AO26" s="399"/>
      <c r="AP26" s="400"/>
      <c r="AQ26" s="401" t="s">
        <v>385</v>
      </c>
      <c r="AR26" s="402"/>
      <c r="AS26" s="402"/>
      <c r="AT26" s="403"/>
      <c r="AU26" s="401" t="s">
        <v>558</v>
      </c>
      <c r="AV26" s="402"/>
      <c r="AW26" s="402"/>
      <c r="AX26" s="404"/>
    </row>
    <row r="27" spans="1:50" ht="23.25" customHeight="1" x14ac:dyDescent="0.15">
      <c r="A27" s="351"/>
      <c r="B27" s="327"/>
      <c r="C27" s="327"/>
      <c r="D27" s="327"/>
      <c r="E27" s="327"/>
      <c r="F27" s="328"/>
      <c r="G27" s="360" t="s">
        <v>635</v>
      </c>
      <c r="H27" s="361"/>
      <c r="I27" s="361"/>
      <c r="J27" s="361"/>
      <c r="K27" s="361"/>
      <c r="L27" s="361"/>
      <c r="M27" s="361"/>
      <c r="N27" s="361"/>
      <c r="O27" s="361"/>
      <c r="P27" s="425" t="s">
        <v>636</v>
      </c>
      <c r="Q27" s="426"/>
      <c r="R27" s="426"/>
      <c r="S27" s="426"/>
      <c r="T27" s="426"/>
      <c r="U27" s="426"/>
      <c r="V27" s="426"/>
      <c r="W27" s="426"/>
      <c r="X27" s="427"/>
      <c r="Y27" s="365" t="s">
        <v>51</v>
      </c>
      <c r="Z27" s="366"/>
      <c r="AA27" s="367"/>
      <c r="AB27" s="394" t="s">
        <v>585</v>
      </c>
      <c r="AC27" s="395"/>
      <c r="AD27" s="396"/>
      <c r="AE27" s="370">
        <v>21</v>
      </c>
      <c r="AF27" s="370"/>
      <c r="AG27" s="370"/>
      <c r="AH27" s="370"/>
      <c r="AI27" s="370">
        <v>21</v>
      </c>
      <c r="AJ27" s="370"/>
      <c r="AK27" s="370"/>
      <c r="AL27" s="370"/>
      <c r="AM27" s="385">
        <v>26</v>
      </c>
      <c r="AN27" s="385"/>
      <c r="AO27" s="385"/>
      <c r="AP27" s="385"/>
      <c r="AQ27" s="370" t="s">
        <v>254</v>
      </c>
      <c r="AR27" s="385"/>
      <c r="AS27" s="385"/>
      <c r="AT27" s="385"/>
      <c r="AU27" s="379" t="s">
        <v>254</v>
      </c>
      <c r="AV27" s="386"/>
      <c r="AW27" s="386"/>
      <c r="AX27" s="387"/>
    </row>
    <row r="28" spans="1:50" ht="23.25" customHeight="1" x14ac:dyDescent="0.15">
      <c r="A28" s="352"/>
      <c r="B28" s="330"/>
      <c r="C28" s="330"/>
      <c r="D28" s="330"/>
      <c r="E28" s="330"/>
      <c r="F28" s="331"/>
      <c r="G28" s="362"/>
      <c r="H28" s="363"/>
      <c r="I28" s="363"/>
      <c r="J28" s="363"/>
      <c r="K28" s="363"/>
      <c r="L28" s="363"/>
      <c r="M28" s="363"/>
      <c r="N28" s="363"/>
      <c r="O28" s="363"/>
      <c r="P28" s="428"/>
      <c r="Q28" s="429"/>
      <c r="R28" s="429"/>
      <c r="S28" s="429"/>
      <c r="T28" s="429"/>
      <c r="U28" s="429"/>
      <c r="V28" s="429"/>
      <c r="W28" s="429"/>
      <c r="X28" s="430"/>
      <c r="Y28" s="388" t="s">
        <v>52</v>
      </c>
      <c r="Z28" s="389"/>
      <c r="AA28" s="390"/>
      <c r="AB28" s="391" t="s">
        <v>585</v>
      </c>
      <c r="AC28" s="392"/>
      <c r="AD28" s="393"/>
      <c r="AE28" s="370">
        <v>21</v>
      </c>
      <c r="AF28" s="370"/>
      <c r="AG28" s="370"/>
      <c r="AH28" s="370"/>
      <c r="AI28" s="370">
        <v>21</v>
      </c>
      <c r="AJ28" s="370"/>
      <c r="AK28" s="370"/>
      <c r="AL28" s="370"/>
      <c r="AM28" s="385">
        <v>26</v>
      </c>
      <c r="AN28" s="385"/>
      <c r="AO28" s="385"/>
      <c r="AP28" s="385"/>
      <c r="AQ28" s="385">
        <v>28</v>
      </c>
      <c r="AR28" s="385"/>
      <c r="AS28" s="385"/>
      <c r="AT28" s="385"/>
      <c r="AU28" s="397">
        <v>28</v>
      </c>
      <c r="AV28" s="386"/>
      <c r="AW28" s="386"/>
      <c r="AX28" s="387"/>
    </row>
    <row r="29" spans="1:50" ht="23.25" customHeight="1" x14ac:dyDescent="0.15">
      <c r="A29" s="451" t="s">
        <v>547</v>
      </c>
      <c r="B29" s="452"/>
      <c r="C29" s="452"/>
      <c r="D29" s="452"/>
      <c r="E29" s="452"/>
      <c r="F29" s="453"/>
      <c r="G29" s="161" t="s">
        <v>548</v>
      </c>
      <c r="H29" s="161"/>
      <c r="I29" s="161"/>
      <c r="J29" s="161"/>
      <c r="K29" s="161"/>
      <c r="L29" s="161"/>
      <c r="M29" s="161"/>
      <c r="N29" s="161"/>
      <c r="O29" s="161"/>
      <c r="P29" s="161"/>
      <c r="Q29" s="161"/>
      <c r="R29" s="161"/>
      <c r="S29" s="161"/>
      <c r="T29" s="161"/>
      <c r="U29" s="161"/>
      <c r="V29" s="161"/>
      <c r="W29" s="161"/>
      <c r="X29" s="273"/>
      <c r="Y29" s="459"/>
      <c r="Z29" s="460"/>
      <c r="AA29" s="461"/>
      <c r="AB29" s="160" t="s">
        <v>11</v>
      </c>
      <c r="AC29" s="161"/>
      <c r="AD29" s="273"/>
      <c r="AE29" s="160" t="s">
        <v>386</v>
      </c>
      <c r="AF29" s="161"/>
      <c r="AG29" s="161"/>
      <c r="AH29" s="273"/>
      <c r="AI29" s="160" t="s">
        <v>538</v>
      </c>
      <c r="AJ29" s="161"/>
      <c r="AK29" s="161"/>
      <c r="AL29" s="273"/>
      <c r="AM29" s="160" t="s">
        <v>354</v>
      </c>
      <c r="AN29" s="161"/>
      <c r="AO29" s="161"/>
      <c r="AP29" s="273"/>
      <c r="AQ29" s="406" t="s">
        <v>559</v>
      </c>
      <c r="AR29" s="407"/>
      <c r="AS29" s="407"/>
      <c r="AT29" s="407"/>
      <c r="AU29" s="407"/>
      <c r="AV29" s="407"/>
      <c r="AW29" s="407"/>
      <c r="AX29" s="408"/>
    </row>
    <row r="30" spans="1:50" ht="23.25" customHeight="1" x14ac:dyDescent="0.15">
      <c r="A30" s="454"/>
      <c r="B30" s="455"/>
      <c r="C30" s="455"/>
      <c r="D30" s="455"/>
      <c r="E30" s="455"/>
      <c r="F30" s="456"/>
      <c r="G30" s="375" t="s">
        <v>680</v>
      </c>
      <c r="H30" s="376"/>
      <c r="I30" s="376"/>
      <c r="J30" s="376"/>
      <c r="K30" s="376"/>
      <c r="L30" s="376"/>
      <c r="M30" s="376"/>
      <c r="N30" s="376"/>
      <c r="O30" s="376"/>
      <c r="P30" s="376"/>
      <c r="Q30" s="376"/>
      <c r="R30" s="376"/>
      <c r="S30" s="376"/>
      <c r="T30" s="376"/>
      <c r="U30" s="376"/>
      <c r="V30" s="376"/>
      <c r="W30" s="376"/>
      <c r="X30" s="376"/>
      <c r="Y30" s="415" t="s">
        <v>547</v>
      </c>
      <c r="Z30" s="416"/>
      <c r="AA30" s="417"/>
      <c r="AB30" s="418" t="s">
        <v>582</v>
      </c>
      <c r="AC30" s="419"/>
      <c r="AD30" s="420"/>
      <c r="AE30" s="370">
        <f>12.8/21</f>
        <v>0.60952380952380958</v>
      </c>
      <c r="AF30" s="370"/>
      <c r="AG30" s="370"/>
      <c r="AH30" s="370"/>
      <c r="AI30" s="370">
        <f>15/21</f>
        <v>0.7142857142857143</v>
      </c>
      <c r="AJ30" s="370"/>
      <c r="AK30" s="370"/>
      <c r="AL30" s="370"/>
      <c r="AM30" s="370">
        <f>14.2/26</f>
        <v>0.5461538461538461</v>
      </c>
      <c r="AN30" s="370"/>
      <c r="AO30" s="370"/>
      <c r="AP30" s="370"/>
      <c r="AQ30" s="379">
        <f>14.6/28</f>
        <v>0.52142857142857146</v>
      </c>
      <c r="AR30" s="380"/>
      <c r="AS30" s="380"/>
      <c r="AT30" s="380"/>
      <c r="AU30" s="380"/>
      <c r="AV30" s="380"/>
      <c r="AW30" s="380"/>
      <c r="AX30" s="381"/>
    </row>
    <row r="31" spans="1:50" ht="46.5" customHeight="1" x14ac:dyDescent="0.15">
      <c r="A31" s="457"/>
      <c r="B31" s="181"/>
      <c r="C31" s="181"/>
      <c r="D31" s="181"/>
      <c r="E31" s="181"/>
      <c r="F31" s="458"/>
      <c r="G31" s="377"/>
      <c r="H31" s="378"/>
      <c r="I31" s="378"/>
      <c r="J31" s="378"/>
      <c r="K31" s="378"/>
      <c r="L31" s="378"/>
      <c r="M31" s="378"/>
      <c r="N31" s="378"/>
      <c r="O31" s="378"/>
      <c r="P31" s="378"/>
      <c r="Q31" s="378"/>
      <c r="R31" s="378"/>
      <c r="S31" s="378"/>
      <c r="T31" s="378"/>
      <c r="U31" s="378"/>
      <c r="V31" s="378"/>
      <c r="W31" s="378"/>
      <c r="X31" s="378"/>
      <c r="Y31" s="382" t="s">
        <v>549</v>
      </c>
      <c r="Z31" s="383"/>
      <c r="AA31" s="384"/>
      <c r="AB31" s="421" t="s">
        <v>550</v>
      </c>
      <c r="AC31" s="422"/>
      <c r="AD31" s="423"/>
      <c r="AE31" s="409" t="s">
        <v>676</v>
      </c>
      <c r="AF31" s="409"/>
      <c r="AG31" s="409"/>
      <c r="AH31" s="409"/>
      <c r="AI31" s="409" t="s">
        <v>677</v>
      </c>
      <c r="AJ31" s="409"/>
      <c r="AK31" s="409"/>
      <c r="AL31" s="409"/>
      <c r="AM31" s="409" t="s">
        <v>678</v>
      </c>
      <c r="AN31" s="409"/>
      <c r="AO31" s="409"/>
      <c r="AP31" s="409"/>
      <c r="AQ31" s="409" t="s">
        <v>679</v>
      </c>
      <c r="AR31" s="409"/>
      <c r="AS31" s="409"/>
      <c r="AT31" s="409"/>
      <c r="AU31" s="409"/>
      <c r="AV31" s="409"/>
      <c r="AW31" s="409"/>
      <c r="AX31" s="410"/>
    </row>
    <row r="32" spans="1:50" ht="18.75" customHeight="1" x14ac:dyDescent="0.15">
      <c r="A32" s="473" t="s">
        <v>212</v>
      </c>
      <c r="B32" s="474"/>
      <c r="C32" s="474"/>
      <c r="D32" s="474"/>
      <c r="E32" s="474"/>
      <c r="F32" s="475"/>
      <c r="G32" s="483" t="s">
        <v>135</v>
      </c>
      <c r="H32" s="332"/>
      <c r="I32" s="332"/>
      <c r="J32" s="332"/>
      <c r="K32" s="332"/>
      <c r="L32" s="332"/>
      <c r="M32" s="332"/>
      <c r="N32" s="332"/>
      <c r="O32" s="333"/>
      <c r="P32" s="336" t="s">
        <v>55</v>
      </c>
      <c r="Q32" s="332"/>
      <c r="R32" s="332"/>
      <c r="S32" s="332"/>
      <c r="T32" s="332"/>
      <c r="U32" s="332"/>
      <c r="V32" s="332"/>
      <c r="W32" s="332"/>
      <c r="X32" s="333"/>
      <c r="Y32" s="484"/>
      <c r="Z32" s="485"/>
      <c r="AA32" s="486"/>
      <c r="AB32" s="490" t="s">
        <v>11</v>
      </c>
      <c r="AC32" s="491"/>
      <c r="AD32" s="492"/>
      <c r="AE32" s="490" t="s">
        <v>386</v>
      </c>
      <c r="AF32" s="491"/>
      <c r="AG32" s="491"/>
      <c r="AH32" s="492"/>
      <c r="AI32" s="495" t="s">
        <v>538</v>
      </c>
      <c r="AJ32" s="495"/>
      <c r="AK32" s="495"/>
      <c r="AL32" s="490"/>
      <c r="AM32" s="495" t="s">
        <v>354</v>
      </c>
      <c r="AN32" s="495"/>
      <c r="AO32" s="495"/>
      <c r="AP32" s="490"/>
      <c r="AQ32" s="462" t="s">
        <v>165</v>
      </c>
      <c r="AR32" s="463"/>
      <c r="AS32" s="463"/>
      <c r="AT32" s="464"/>
      <c r="AU32" s="332" t="s">
        <v>125</v>
      </c>
      <c r="AV32" s="332"/>
      <c r="AW32" s="332"/>
      <c r="AX32" s="337"/>
    </row>
    <row r="33" spans="1:51" ht="18.75" customHeight="1" x14ac:dyDescent="0.15">
      <c r="A33" s="476"/>
      <c r="B33" s="477"/>
      <c r="C33" s="477"/>
      <c r="D33" s="477"/>
      <c r="E33" s="477"/>
      <c r="F33" s="478"/>
      <c r="G33" s="350"/>
      <c r="H33" s="334"/>
      <c r="I33" s="334"/>
      <c r="J33" s="334"/>
      <c r="K33" s="334"/>
      <c r="L33" s="334"/>
      <c r="M33" s="334"/>
      <c r="N33" s="334"/>
      <c r="O33" s="335"/>
      <c r="P33" s="338"/>
      <c r="Q33" s="334"/>
      <c r="R33" s="334"/>
      <c r="S33" s="334"/>
      <c r="T33" s="334"/>
      <c r="U33" s="334"/>
      <c r="V33" s="334"/>
      <c r="W33" s="334"/>
      <c r="X33" s="335"/>
      <c r="Y33" s="487"/>
      <c r="Z33" s="488"/>
      <c r="AA33" s="489"/>
      <c r="AB33" s="398"/>
      <c r="AC33" s="493"/>
      <c r="AD33" s="494"/>
      <c r="AE33" s="398"/>
      <c r="AF33" s="493"/>
      <c r="AG33" s="493"/>
      <c r="AH33" s="494"/>
      <c r="AI33" s="496"/>
      <c r="AJ33" s="496"/>
      <c r="AK33" s="496"/>
      <c r="AL33" s="398"/>
      <c r="AM33" s="496"/>
      <c r="AN33" s="496"/>
      <c r="AO33" s="496"/>
      <c r="AP33" s="398"/>
      <c r="AQ33" s="411" t="s">
        <v>581</v>
      </c>
      <c r="AR33" s="412"/>
      <c r="AS33" s="413" t="s">
        <v>166</v>
      </c>
      <c r="AT33" s="414"/>
      <c r="AU33" s="364" t="s">
        <v>254</v>
      </c>
      <c r="AV33" s="364"/>
      <c r="AW33" s="334" t="s">
        <v>162</v>
      </c>
      <c r="AX33" s="339"/>
    </row>
    <row r="34" spans="1:51" ht="23.25" customHeight="1" x14ac:dyDescent="0.15">
      <c r="A34" s="479"/>
      <c r="B34" s="477"/>
      <c r="C34" s="477"/>
      <c r="D34" s="477"/>
      <c r="E34" s="477"/>
      <c r="F34" s="478"/>
      <c r="G34" s="431" t="s">
        <v>637</v>
      </c>
      <c r="H34" s="432"/>
      <c r="I34" s="432"/>
      <c r="J34" s="432"/>
      <c r="K34" s="432"/>
      <c r="L34" s="432"/>
      <c r="M34" s="432"/>
      <c r="N34" s="432"/>
      <c r="O34" s="433"/>
      <c r="P34" s="465" t="s">
        <v>616</v>
      </c>
      <c r="Q34" s="465"/>
      <c r="R34" s="465"/>
      <c r="S34" s="465"/>
      <c r="T34" s="465"/>
      <c r="U34" s="465"/>
      <c r="V34" s="465"/>
      <c r="W34" s="465"/>
      <c r="X34" s="466"/>
      <c r="Y34" s="382" t="s">
        <v>12</v>
      </c>
      <c r="Z34" s="471"/>
      <c r="AA34" s="472"/>
      <c r="AB34" s="368" t="s">
        <v>14</v>
      </c>
      <c r="AC34" s="369"/>
      <c r="AD34" s="369"/>
      <c r="AE34" s="370">
        <v>100</v>
      </c>
      <c r="AF34" s="370"/>
      <c r="AG34" s="370"/>
      <c r="AH34" s="370"/>
      <c r="AI34" s="370">
        <v>100</v>
      </c>
      <c r="AJ34" s="370"/>
      <c r="AK34" s="370"/>
      <c r="AL34" s="370"/>
      <c r="AM34" s="379">
        <v>100</v>
      </c>
      <c r="AN34" s="380"/>
      <c r="AO34" s="380"/>
      <c r="AP34" s="380"/>
      <c r="AQ34" s="372" t="s">
        <v>580</v>
      </c>
      <c r="AR34" s="373"/>
      <c r="AS34" s="373"/>
      <c r="AT34" s="374"/>
      <c r="AU34" s="380"/>
      <c r="AV34" s="380"/>
      <c r="AW34" s="380"/>
      <c r="AX34" s="381"/>
    </row>
    <row r="35" spans="1:51" ht="23.25" customHeight="1" x14ac:dyDescent="0.15">
      <c r="A35" s="480"/>
      <c r="B35" s="481"/>
      <c r="C35" s="481"/>
      <c r="D35" s="481"/>
      <c r="E35" s="481"/>
      <c r="F35" s="482"/>
      <c r="G35" s="434"/>
      <c r="H35" s="435"/>
      <c r="I35" s="435"/>
      <c r="J35" s="435"/>
      <c r="K35" s="435"/>
      <c r="L35" s="435"/>
      <c r="M35" s="435"/>
      <c r="N35" s="435"/>
      <c r="O35" s="436"/>
      <c r="P35" s="467"/>
      <c r="Q35" s="467"/>
      <c r="R35" s="467"/>
      <c r="S35" s="467"/>
      <c r="T35" s="467"/>
      <c r="U35" s="467"/>
      <c r="V35" s="467"/>
      <c r="W35" s="467"/>
      <c r="X35" s="468"/>
      <c r="Y35" s="160" t="s">
        <v>50</v>
      </c>
      <c r="Z35" s="161"/>
      <c r="AA35" s="273"/>
      <c r="AB35" s="368" t="s">
        <v>14</v>
      </c>
      <c r="AC35" s="369"/>
      <c r="AD35" s="369"/>
      <c r="AE35" s="372" t="s">
        <v>254</v>
      </c>
      <c r="AF35" s="373"/>
      <c r="AG35" s="373"/>
      <c r="AH35" s="374"/>
      <c r="AI35" s="372" t="s">
        <v>254</v>
      </c>
      <c r="AJ35" s="373"/>
      <c r="AK35" s="373"/>
      <c r="AL35" s="374"/>
      <c r="AM35" s="372" t="s">
        <v>254</v>
      </c>
      <c r="AN35" s="373"/>
      <c r="AO35" s="373"/>
      <c r="AP35" s="374"/>
      <c r="AQ35" s="372" t="s">
        <v>580</v>
      </c>
      <c r="AR35" s="373"/>
      <c r="AS35" s="373"/>
      <c r="AT35" s="374"/>
      <c r="AU35" s="380">
        <v>100</v>
      </c>
      <c r="AV35" s="380"/>
      <c r="AW35" s="380"/>
      <c r="AX35" s="381"/>
    </row>
    <row r="36" spans="1:51" ht="23.25" customHeight="1" x14ac:dyDescent="0.15">
      <c r="A36" s="479"/>
      <c r="B36" s="477"/>
      <c r="C36" s="477"/>
      <c r="D36" s="477"/>
      <c r="E36" s="477"/>
      <c r="F36" s="478"/>
      <c r="G36" s="437"/>
      <c r="H36" s="438"/>
      <c r="I36" s="438"/>
      <c r="J36" s="438"/>
      <c r="K36" s="438"/>
      <c r="L36" s="438"/>
      <c r="M36" s="438"/>
      <c r="N36" s="438"/>
      <c r="O36" s="439"/>
      <c r="P36" s="469"/>
      <c r="Q36" s="469"/>
      <c r="R36" s="469"/>
      <c r="S36" s="469"/>
      <c r="T36" s="469"/>
      <c r="U36" s="469"/>
      <c r="V36" s="469"/>
      <c r="W36" s="469"/>
      <c r="X36" s="470"/>
      <c r="Y36" s="160" t="s">
        <v>13</v>
      </c>
      <c r="Z36" s="161"/>
      <c r="AA36" s="273"/>
      <c r="AB36" s="371" t="s">
        <v>14</v>
      </c>
      <c r="AC36" s="371"/>
      <c r="AD36" s="371"/>
      <c r="AE36" s="372" t="s">
        <v>254</v>
      </c>
      <c r="AF36" s="373"/>
      <c r="AG36" s="373"/>
      <c r="AH36" s="374"/>
      <c r="AI36" s="372" t="s">
        <v>254</v>
      </c>
      <c r="AJ36" s="373"/>
      <c r="AK36" s="373"/>
      <c r="AL36" s="374"/>
      <c r="AM36" s="372" t="s">
        <v>254</v>
      </c>
      <c r="AN36" s="373"/>
      <c r="AO36" s="373"/>
      <c r="AP36" s="374"/>
      <c r="AQ36" s="372" t="s">
        <v>580</v>
      </c>
      <c r="AR36" s="373"/>
      <c r="AS36" s="373"/>
      <c r="AT36" s="374"/>
      <c r="AU36" s="380" t="s">
        <v>254</v>
      </c>
      <c r="AV36" s="380"/>
      <c r="AW36" s="380"/>
      <c r="AX36" s="381"/>
    </row>
    <row r="37" spans="1:51" ht="33.75" customHeight="1" x14ac:dyDescent="0.15">
      <c r="A37" s="443" t="s">
        <v>231</v>
      </c>
      <c r="B37" s="441"/>
      <c r="C37" s="441"/>
      <c r="D37" s="441"/>
      <c r="E37" s="441"/>
      <c r="F37" s="442"/>
      <c r="G37" s="497" t="s">
        <v>609</v>
      </c>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9"/>
    </row>
    <row r="38" spans="1:51" ht="33.75" customHeight="1" thickBot="1" x14ac:dyDescent="0.2">
      <c r="A38" s="352"/>
      <c r="B38" s="330"/>
      <c r="C38" s="330"/>
      <c r="D38" s="330"/>
      <c r="E38" s="330"/>
      <c r="F38" s="331"/>
      <c r="G38" s="500"/>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1"/>
      <c r="AN38" s="501"/>
      <c r="AO38" s="501"/>
      <c r="AP38" s="501"/>
      <c r="AQ38" s="501"/>
      <c r="AR38" s="501"/>
      <c r="AS38" s="501"/>
      <c r="AT38" s="501"/>
      <c r="AU38" s="501"/>
      <c r="AV38" s="501"/>
      <c r="AW38" s="501"/>
      <c r="AX38" s="502"/>
    </row>
    <row r="39" spans="1:51" ht="43.5" customHeight="1" x14ac:dyDescent="0.15">
      <c r="A39" s="346" t="s">
        <v>545</v>
      </c>
      <c r="B39" s="347"/>
      <c r="C39" s="347"/>
      <c r="D39" s="347"/>
      <c r="E39" s="347"/>
      <c r="F39" s="348"/>
      <c r="G39" s="323" t="s">
        <v>630</v>
      </c>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5"/>
      <c r="AY39">
        <f>COUNTA($G$39)</f>
        <v>1</v>
      </c>
    </row>
    <row r="40" spans="1:51" ht="31.5" customHeight="1" x14ac:dyDescent="0.15">
      <c r="A40" s="351" t="s">
        <v>546</v>
      </c>
      <c r="B40" s="327"/>
      <c r="C40" s="327"/>
      <c r="D40" s="327"/>
      <c r="E40" s="327"/>
      <c r="F40" s="328"/>
      <c r="G40" s="353" t="s">
        <v>542</v>
      </c>
      <c r="H40" s="354"/>
      <c r="I40" s="354"/>
      <c r="J40" s="354"/>
      <c r="K40" s="354"/>
      <c r="L40" s="354"/>
      <c r="M40" s="354"/>
      <c r="N40" s="354"/>
      <c r="O40" s="354"/>
      <c r="P40" s="355" t="s">
        <v>541</v>
      </c>
      <c r="Q40" s="354"/>
      <c r="R40" s="354"/>
      <c r="S40" s="354"/>
      <c r="T40" s="354"/>
      <c r="U40" s="354"/>
      <c r="V40" s="354"/>
      <c r="W40" s="354"/>
      <c r="X40" s="356"/>
      <c r="Y40" s="357"/>
      <c r="Z40" s="358"/>
      <c r="AA40" s="359"/>
      <c r="AB40" s="424" t="s">
        <v>11</v>
      </c>
      <c r="AC40" s="424"/>
      <c r="AD40" s="424"/>
      <c r="AE40" s="398" t="s">
        <v>386</v>
      </c>
      <c r="AF40" s="399"/>
      <c r="AG40" s="399"/>
      <c r="AH40" s="400"/>
      <c r="AI40" s="398" t="s">
        <v>538</v>
      </c>
      <c r="AJ40" s="399"/>
      <c r="AK40" s="399"/>
      <c r="AL40" s="400"/>
      <c r="AM40" s="398" t="s">
        <v>354</v>
      </c>
      <c r="AN40" s="399"/>
      <c r="AO40" s="399"/>
      <c r="AP40" s="400"/>
      <c r="AQ40" s="401" t="s">
        <v>385</v>
      </c>
      <c r="AR40" s="402"/>
      <c r="AS40" s="402"/>
      <c r="AT40" s="403"/>
      <c r="AU40" s="401" t="s">
        <v>558</v>
      </c>
      <c r="AV40" s="402"/>
      <c r="AW40" s="402"/>
      <c r="AX40" s="404"/>
      <c r="AY40">
        <f>COUNTA($G$41)</f>
        <v>1</v>
      </c>
    </row>
    <row r="41" spans="1:51" ht="23.25" customHeight="1" x14ac:dyDescent="0.15">
      <c r="A41" s="351"/>
      <c r="B41" s="327"/>
      <c r="C41" s="327"/>
      <c r="D41" s="327"/>
      <c r="E41" s="327"/>
      <c r="F41" s="328"/>
      <c r="G41" s="360" t="s">
        <v>629</v>
      </c>
      <c r="H41" s="361"/>
      <c r="I41" s="361"/>
      <c r="J41" s="361"/>
      <c r="K41" s="361"/>
      <c r="L41" s="361"/>
      <c r="M41" s="361"/>
      <c r="N41" s="361"/>
      <c r="O41" s="361"/>
      <c r="P41" s="425" t="s">
        <v>623</v>
      </c>
      <c r="Q41" s="426"/>
      <c r="R41" s="426"/>
      <c r="S41" s="426"/>
      <c r="T41" s="426"/>
      <c r="U41" s="426"/>
      <c r="V41" s="426"/>
      <c r="W41" s="426"/>
      <c r="X41" s="427"/>
      <c r="Y41" s="365" t="s">
        <v>51</v>
      </c>
      <c r="Z41" s="366"/>
      <c r="AA41" s="367"/>
      <c r="AB41" s="394" t="s">
        <v>584</v>
      </c>
      <c r="AC41" s="395"/>
      <c r="AD41" s="396"/>
      <c r="AE41" s="370">
        <v>5</v>
      </c>
      <c r="AF41" s="370"/>
      <c r="AG41" s="370"/>
      <c r="AH41" s="370"/>
      <c r="AI41" s="370">
        <v>6</v>
      </c>
      <c r="AJ41" s="370"/>
      <c r="AK41" s="370"/>
      <c r="AL41" s="370"/>
      <c r="AM41" s="385">
        <v>11</v>
      </c>
      <c r="AN41" s="385"/>
      <c r="AO41" s="385"/>
      <c r="AP41" s="385"/>
      <c r="AQ41" s="370" t="s">
        <v>254</v>
      </c>
      <c r="AR41" s="385"/>
      <c r="AS41" s="385"/>
      <c r="AT41" s="385"/>
      <c r="AU41" s="379" t="s">
        <v>254</v>
      </c>
      <c r="AV41" s="386"/>
      <c r="AW41" s="386"/>
      <c r="AX41" s="387"/>
      <c r="AY41">
        <f>$AY$40</f>
        <v>1</v>
      </c>
    </row>
    <row r="42" spans="1:51" ht="23.25" customHeight="1" x14ac:dyDescent="0.15">
      <c r="A42" s="352"/>
      <c r="B42" s="330"/>
      <c r="C42" s="330"/>
      <c r="D42" s="330"/>
      <c r="E42" s="330"/>
      <c r="F42" s="331"/>
      <c r="G42" s="362"/>
      <c r="H42" s="363"/>
      <c r="I42" s="363"/>
      <c r="J42" s="363"/>
      <c r="K42" s="363"/>
      <c r="L42" s="363"/>
      <c r="M42" s="363"/>
      <c r="N42" s="363"/>
      <c r="O42" s="363"/>
      <c r="P42" s="428"/>
      <c r="Q42" s="429"/>
      <c r="R42" s="429"/>
      <c r="S42" s="429"/>
      <c r="T42" s="429"/>
      <c r="U42" s="429"/>
      <c r="V42" s="429"/>
      <c r="W42" s="429"/>
      <c r="X42" s="430"/>
      <c r="Y42" s="388" t="s">
        <v>52</v>
      </c>
      <c r="Z42" s="389"/>
      <c r="AA42" s="390"/>
      <c r="AB42" s="391" t="s">
        <v>584</v>
      </c>
      <c r="AC42" s="392"/>
      <c r="AD42" s="393"/>
      <c r="AE42" s="370">
        <v>5</v>
      </c>
      <c r="AF42" s="370"/>
      <c r="AG42" s="370"/>
      <c r="AH42" s="370"/>
      <c r="AI42" s="370">
        <v>5</v>
      </c>
      <c r="AJ42" s="370"/>
      <c r="AK42" s="370"/>
      <c r="AL42" s="370"/>
      <c r="AM42" s="385">
        <v>9</v>
      </c>
      <c r="AN42" s="385"/>
      <c r="AO42" s="385"/>
      <c r="AP42" s="385"/>
      <c r="AQ42" s="385">
        <v>7</v>
      </c>
      <c r="AR42" s="385"/>
      <c r="AS42" s="385"/>
      <c r="AT42" s="385"/>
      <c r="AU42" s="397">
        <v>7</v>
      </c>
      <c r="AV42" s="386"/>
      <c r="AW42" s="386"/>
      <c r="AX42" s="387"/>
      <c r="AY42">
        <f>$AY$40</f>
        <v>1</v>
      </c>
    </row>
    <row r="43" spans="1:51" ht="23.25" customHeight="1" x14ac:dyDescent="0.15">
      <c r="A43" s="451" t="s">
        <v>547</v>
      </c>
      <c r="B43" s="452"/>
      <c r="C43" s="452"/>
      <c r="D43" s="452"/>
      <c r="E43" s="452"/>
      <c r="F43" s="453"/>
      <c r="G43" s="161" t="s">
        <v>548</v>
      </c>
      <c r="H43" s="161"/>
      <c r="I43" s="161"/>
      <c r="J43" s="161"/>
      <c r="K43" s="161"/>
      <c r="L43" s="161"/>
      <c r="M43" s="161"/>
      <c r="N43" s="161"/>
      <c r="O43" s="161"/>
      <c r="P43" s="161"/>
      <c r="Q43" s="161"/>
      <c r="R43" s="161"/>
      <c r="S43" s="161"/>
      <c r="T43" s="161"/>
      <c r="U43" s="161"/>
      <c r="V43" s="161"/>
      <c r="W43" s="161"/>
      <c r="X43" s="273"/>
      <c r="Y43" s="459"/>
      <c r="Z43" s="460"/>
      <c r="AA43" s="461"/>
      <c r="AB43" s="160" t="s">
        <v>11</v>
      </c>
      <c r="AC43" s="161"/>
      <c r="AD43" s="273"/>
      <c r="AE43" s="405" t="s">
        <v>386</v>
      </c>
      <c r="AF43" s="405"/>
      <c r="AG43" s="405"/>
      <c r="AH43" s="405"/>
      <c r="AI43" s="405" t="s">
        <v>538</v>
      </c>
      <c r="AJ43" s="405"/>
      <c r="AK43" s="405"/>
      <c r="AL43" s="405"/>
      <c r="AM43" s="405" t="s">
        <v>354</v>
      </c>
      <c r="AN43" s="405"/>
      <c r="AO43" s="405"/>
      <c r="AP43" s="405"/>
      <c r="AQ43" s="406" t="s">
        <v>559</v>
      </c>
      <c r="AR43" s="407"/>
      <c r="AS43" s="407"/>
      <c r="AT43" s="407"/>
      <c r="AU43" s="407"/>
      <c r="AV43" s="407"/>
      <c r="AW43" s="407"/>
      <c r="AX43" s="408"/>
      <c r="AY43">
        <f>IF(SUBSTITUTE(SUBSTITUTE($G$44,"／",""),"　","")="",0,1)</f>
        <v>1</v>
      </c>
    </row>
    <row r="44" spans="1:51" ht="23.25" customHeight="1" x14ac:dyDescent="0.15">
      <c r="A44" s="454"/>
      <c r="B44" s="455"/>
      <c r="C44" s="455"/>
      <c r="D44" s="455"/>
      <c r="E44" s="455"/>
      <c r="F44" s="456"/>
      <c r="G44" s="375" t="s">
        <v>681</v>
      </c>
      <c r="H44" s="376"/>
      <c r="I44" s="376"/>
      <c r="J44" s="376"/>
      <c r="K44" s="376"/>
      <c r="L44" s="376"/>
      <c r="M44" s="376"/>
      <c r="N44" s="376"/>
      <c r="O44" s="376"/>
      <c r="P44" s="376"/>
      <c r="Q44" s="376"/>
      <c r="R44" s="376"/>
      <c r="S44" s="376"/>
      <c r="T44" s="376"/>
      <c r="U44" s="376"/>
      <c r="V44" s="376"/>
      <c r="W44" s="376"/>
      <c r="X44" s="376"/>
      <c r="Y44" s="415" t="s">
        <v>547</v>
      </c>
      <c r="Z44" s="416"/>
      <c r="AA44" s="417"/>
      <c r="AB44" s="418" t="s">
        <v>582</v>
      </c>
      <c r="AC44" s="419"/>
      <c r="AD44" s="420"/>
      <c r="AE44" s="370" t="s">
        <v>254</v>
      </c>
      <c r="AF44" s="370"/>
      <c r="AG44" s="370"/>
      <c r="AH44" s="370"/>
      <c r="AI44" s="370" t="s">
        <v>254</v>
      </c>
      <c r="AJ44" s="370"/>
      <c r="AK44" s="370"/>
      <c r="AL44" s="370"/>
      <c r="AM44" s="370" t="s">
        <v>254</v>
      </c>
      <c r="AN44" s="370"/>
      <c r="AO44" s="370"/>
      <c r="AP44" s="370"/>
      <c r="AQ44" s="379">
        <f>9.3/7</f>
        <v>1.3285714285714287</v>
      </c>
      <c r="AR44" s="380"/>
      <c r="AS44" s="380"/>
      <c r="AT44" s="380"/>
      <c r="AU44" s="380"/>
      <c r="AV44" s="380"/>
      <c r="AW44" s="380"/>
      <c r="AX44" s="381"/>
      <c r="AY44">
        <f>$AY$43</f>
        <v>1</v>
      </c>
    </row>
    <row r="45" spans="1:51" ht="46.5" customHeight="1" x14ac:dyDescent="0.15">
      <c r="A45" s="457"/>
      <c r="B45" s="181"/>
      <c r="C45" s="181"/>
      <c r="D45" s="181"/>
      <c r="E45" s="181"/>
      <c r="F45" s="458"/>
      <c r="G45" s="377"/>
      <c r="H45" s="378"/>
      <c r="I45" s="378"/>
      <c r="J45" s="378"/>
      <c r="K45" s="378"/>
      <c r="L45" s="378"/>
      <c r="M45" s="378"/>
      <c r="N45" s="378"/>
      <c r="O45" s="378"/>
      <c r="P45" s="378"/>
      <c r="Q45" s="378"/>
      <c r="R45" s="378"/>
      <c r="S45" s="378"/>
      <c r="T45" s="378"/>
      <c r="U45" s="378"/>
      <c r="V45" s="378"/>
      <c r="W45" s="378"/>
      <c r="X45" s="378"/>
      <c r="Y45" s="382" t="s">
        <v>549</v>
      </c>
      <c r="Z45" s="383"/>
      <c r="AA45" s="384"/>
      <c r="AB45" s="421" t="s">
        <v>550</v>
      </c>
      <c r="AC45" s="422"/>
      <c r="AD45" s="423"/>
      <c r="AE45" s="409" t="s">
        <v>608</v>
      </c>
      <c r="AF45" s="409"/>
      <c r="AG45" s="409"/>
      <c r="AH45" s="409"/>
      <c r="AI45" s="409" t="s">
        <v>608</v>
      </c>
      <c r="AJ45" s="409"/>
      <c r="AK45" s="409"/>
      <c r="AL45" s="409"/>
      <c r="AM45" s="409" t="s">
        <v>608</v>
      </c>
      <c r="AN45" s="409"/>
      <c r="AO45" s="409"/>
      <c r="AP45" s="409"/>
      <c r="AQ45" s="409" t="s">
        <v>682</v>
      </c>
      <c r="AR45" s="409"/>
      <c r="AS45" s="409"/>
      <c r="AT45" s="409"/>
      <c r="AU45" s="409"/>
      <c r="AV45" s="409"/>
      <c r="AW45" s="409"/>
      <c r="AX45" s="410"/>
      <c r="AY45">
        <f>$AY$43</f>
        <v>1</v>
      </c>
    </row>
    <row r="46" spans="1:51" ht="18.75" customHeight="1" x14ac:dyDescent="0.15">
      <c r="A46" s="503" t="s">
        <v>212</v>
      </c>
      <c r="B46" s="504"/>
      <c r="C46" s="504"/>
      <c r="D46" s="504"/>
      <c r="E46" s="504"/>
      <c r="F46" s="505"/>
      <c r="G46" s="483" t="s">
        <v>135</v>
      </c>
      <c r="H46" s="332"/>
      <c r="I46" s="332"/>
      <c r="J46" s="332"/>
      <c r="K46" s="332"/>
      <c r="L46" s="332"/>
      <c r="M46" s="332"/>
      <c r="N46" s="332"/>
      <c r="O46" s="333"/>
      <c r="P46" s="336" t="s">
        <v>55</v>
      </c>
      <c r="Q46" s="332"/>
      <c r="R46" s="332"/>
      <c r="S46" s="332"/>
      <c r="T46" s="332"/>
      <c r="U46" s="332"/>
      <c r="V46" s="332"/>
      <c r="W46" s="332"/>
      <c r="X46" s="333"/>
      <c r="Y46" s="484"/>
      <c r="Z46" s="485"/>
      <c r="AA46" s="486"/>
      <c r="AB46" s="490" t="s">
        <v>11</v>
      </c>
      <c r="AC46" s="491"/>
      <c r="AD46" s="492"/>
      <c r="AE46" s="405" t="s">
        <v>386</v>
      </c>
      <c r="AF46" s="405"/>
      <c r="AG46" s="405"/>
      <c r="AH46" s="405"/>
      <c r="AI46" s="405" t="s">
        <v>538</v>
      </c>
      <c r="AJ46" s="405"/>
      <c r="AK46" s="405"/>
      <c r="AL46" s="405"/>
      <c r="AM46" s="405" t="s">
        <v>354</v>
      </c>
      <c r="AN46" s="405"/>
      <c r="AO46" s="405"/>
      <c r="AP46" s="405"/>
      <c r="AQ46" s="462" t="s">
        <v>165</v>
      </c>
      <c r="AR46" s="463"/>
      <c r="AS46" s="463"/>
      <c r="AT46" s="464"/>
      <c r="AU46" s="332" t="s">
        <v>125</v>
      </c>
      <c r="AV46" s="332"/>
      <c r="AW46" s="332"/>
      <c r="AX46" s="337"/>
      <c r="AY46">
        <f>COUNTA($G$48)</f>
        <v>1</v>
      </c>
    </row>
    <row r="47" spans="1:51" ht="18.75" customHeight="1" x14ac:dyDescent="0.15">
      <c r="A47" s="506"/>
      <c r="B47" s="507"/>
      <c r="C47" s="507"/>
      <c r="D47" s="507"/>
      <c r="E47" s="507"/>
      <c r="F47" s="508"/>
      <c r="G47" s="350"/>
      <c r="H47" s="334"/>
      <c r="I47" s="334"/>
      <c r="J47" s="334"/>
      <c r="K47" s="334"/>
      <c r="L47" s="334"/>
      <c r="M47" s="334"/>
      <c r="N47" s="334"/>
      <c r="O47" s="335"/>
      <c r="P47" s="338"/>
      <c r="Q47" s="334"/>
      <c r="R47" s="334"/>
      <c r="S47" s="334"/>
      <c r="T47" s="334"/>
      <c r="U47" s="334"/>
      <c r="V47" s="334"/>
      <c r="W47" s="334"/>
      <c r="X47" s="335"/>
      <c r="Y47" s="487"/>
      <c r="Z47" s="488"/>
      <c r="AA47" s="489"/>
      <c r="AB47" s="398"/>
      <c r="AC47" s="493"/>
      <c r="AD47" s="494"/>
      <c r="AE47" s="405"/>
      <c r="AF47" s="405"/>
      <c r="AG47" s="405"/>
      <c r="AH47" s="405"/>
      <c r="AI47" s="405"/>
      <c r="AJ47" s="405"/>
      <c r="AK47" s="405"/>
      <c r="AL47" s="405"/>
      <c r="AM47" s="405"/>
      <c r="AN47" s="405"/>
      <c r="AO47" s="405"/>
      <c r="AP47" s="405"/>
      <c r="AQ47" s="411" t="s">
        <v>581</v>
      </c>
      <c r="AR47" s="412"/>
      <c r="AS47" s="413" t="s">
        <v>166</v>
      </c>
      <c r="AT47" s="414"/>
      <c r="AU47" s="364">
        <v>6</v>
      </c>
      <c r="AV47" s="364"/>
      <c r="AW47" s="334" t="s">
        <v>162</v>
      </c>
      <c r="AX47" s="339"/>
      <c r="AY47">
        <f t="shared" ref="AY47:AY52" si="0">$AY$46</f>
        <v>1</v>
      </c>
    </row>
    <row r="48" spans="1:51" ht="23.25" customHeight="1" x14ac:dyDescent="0.15">
      <c r="A48" s="509"/>
      <c r="B48" s="507"/>
      <c r="C48" s="507"/>
      <c r="D48" s="507"/>
      <c r="E48" s="507"/>
      <c r="F48" s="508"/>
      <c r="G48" s="431" t="s">
        <v>642</v>
      </c>
      <c r="H48" s="432"/>
      <c r="I48" s="432"/>
      <c r="J48" s="432"/>
      <c r="K48" s="432"/>
      <c r="L48" s="432"/>
      <c r="M48" s="432"/>
      <c r="N48" s="432"/>
      <c r="O48" s="433"/>
      <c r="P48" s="465" t="s">
        <v>643</v>
      </c>
      <c r="Q48" s="465"/>
      <c r="R48" s="465"/>
      <c r="S48" s="465"/>
      <c r="T48" s="465"/>
      <c r="U48" s="465"/>
      <c r="V48" s="465"/>
      <c r="W48" s="465"/>
      <c r="X48" s="466"/>
      <c r="Y48" s="382" t="s">
        <v>12</v>
      </c>
      <c r="Z48" s="471"/>
      <c r="AA48" s="472"/>
      <c r="AB48" s="449" t="s">
        <v>14</v>
      </c>
      <c r="AC48" s="449"/>
      <c r="AD48" s="449"/>
      <c r="AE48" s="379">
        <v>94</v>
      </c>
      <c r="AF48" s="380"/>
      <c r="AG48" s="380"/>
      <c r="AH48" s="380"/>
      <c r="AI48" s="379">
        <v>96</v>
      </c>
      <c r="AJ48" s="380"/>
      <c r="AK48" s="380"/>
      <c r="AL48" s="380"/>
      <c r="AM48" s="379">
        <v>97</v>
      </c>
      <c r="AN48" s="380"/>
      <c r="AO48" s="380"/>
      <c r="AP48" s="380"/>
      <c r="AQ48" s="372" t="s">
        <v>254</v>
      </c>
      <c r="AR48" s="373"/>
      <c r="AS48" s="373"/>
      <c r="AT48" s="374"/>
      <c r="AU48" s="380" t="s">
        <v>254</v>
      </c>
      <c r="AV48" s="380"/>
      <c r="AW48" s="380"/>
      <c r="AX48" s="381"/>
      <c r="AY48">
        <f t="shared" si="0"/>
        <v>1</v>
      </c>
    </row>
    <row r="49" spans="1:51" ht="23.25" customHeight="1" x14ac:dyDescent="0.15">
      <c r="A49" s="510"/>
      <c r="B49" s="511"/>
      <c r="C49" s="511"/>
      <c r="D49" s="511"/>
      <c r="E49" s="511"/>
      <c r="F49" s="512"/>
      <c r="G49" s="434"/>
      <c r="H49" s="435"/>
      <c r="I49" s="435"/>
      <c r="J49" s="435"/>
      <c r="K49" s="435"/>
      <c r="L49" s="435"/>
      <c r="M49" s="435"/>
      <c r="N49" s="435"/>
      <c r="O49" s="436"/>
      <c r="P49" s="467"/>
      <c r="Q49" s="467"/>
      <c r="R49" s="467"/>
      <c r="S49" s="467"/>
      <c r="T49" s="467"/>
      <c r="U49" s="467"/>
      <c r="V49" s="467"/>
      <c r="W49" s="467"/>
      <c r="X49" s="468"/>
      <c r="Y49" s="160" t="s">
        <v>50</v>
      </c>
      <c r="Z49" s="161"/>
      <c r="AA49" s="273"/>
      <c r="AB49" s="450" t="s">
        <v>14</v>
      </c>
      <c r="AC49" s="450"/>
      <c r="AD49" s="450"/>
      <c r="AE49" s="379" t="s">
        <v>254</v>
      </c>
      <c r="AF49" s="380"/>
      <c r="AG49" s="380"/>
      <c r="AH49" s="380"/>
      <c r="AI49" s="379" t="s">
        <v>254</v>
      </c>
      <c r="AJ49" s="380"/>
      <c r="AK49" s="380"/>
      <c r="AL49" s="380"/>
      <c r="AM49" s="379" t="s">
        <v>254</v>
      </c>
      <c r="AN49" s="380"/>
      <c r="AO49" s="380"/>
      <c r="AP49" s="380"/>
      <c r="AQ49" s="372" t="s">
        <v>254</v>
      </c>
      <c r="AR49" s="373"/>
      <c r="AS49" s="373"/>
      <c r="AT49" s="374"/>
      <c r="AU49" s="380">
        <v>100</v>
      </c>
      <c r="AV49" s="380"/>
      <c r="AW49" s="380"/>
      <c r="AX49" s="381"/>
      <c r="AY49">
        <f t="shared" si="0"/>
        <v>1</v>
      </c>
    </row>
    <row r="50" spans="1:51" ht="23.25" customHeight="1" x14ac:dyDescent="0.15">
      <c r="A50" s="509"/>
      <c r="B50" s="507"/>
      <c r="C50" s="507"/>
      <c r="D50" s="507"/>
      <c r="E50" s="507"/>
      <c r="F50" s="508"/>
      <c r="G50" s="437"/>
      <c r="H50" s="438"/>
      <c r="I50" s="438"/>
      <c r="J50" s="438"/>
      <c r="K50" s="438"/>
      <c r="L50" s="438"/>
      <c r="M50" s="438"/>
      <c r="N50" s="438"/>
      <c r="O50" s="439"/>
      <c r="P50" s="469"/>
      <c r="Q50" s="469"/>
      <c r="R50" s="469"/>
      <c r="S50" s="469"/>
      <c r="T50" s="469"/>
      <c r="U50" s="469"/>
      <c r="V50" s="469"/>
      <c r="W50" s="469"/>
      <c r="X50" s="470"/>
      <c r="Y50" s="160" t="s">
        <v>13</v>
      </c>
      <c r="Z50" s="161"/>
      <c r="AA50" s="273"/>
      <c r="AB50" s="371" t="s">
        <v>14</v>
      </c>
      <c r="AC50" s="371"/>
      <c r="AD50" s="371"/>
      <c r="AE50" s="379" t="s">
        <v>254</v>
      </c>
      <c r="AF50" s="380"/>
      <c r="AG50" s="380"/>
      <c r="AH50" s="380"/>
      <c r="AI50" s="379" t="s">
        <v>254</v>
      </c>
      <c r="AJ50" s="380"/>
      <c r="AK50" s="380"/>
      <c r="AL50" s="380"/>
      <c r="AM50" s="379" t="s">
        <v>254</v>
      </c>
      <c r="AN50" s="380"/>
      <c r="AO50" s="380"/>
      <c r="AP50" s="380"/>
      <c r="AQ50" s="372" t="s">
        <v>254</v>
      </c>
      <c r="AR50" s="373"/>
      <c r="AS50" s="373"/>
      <c r="AT50" s="374"/>
      <c r="AU50" s="380" t="s">
        <v>254</v>
      </c>
      <c r="AV50" s="380"/>
      <c r="AW50" s="380"/>
      <c r="AX50" s="381"/>
      <c r="AY50">
        <f t="shared" si="0"/>
        <v>1</v>
      </c>
    </row>
    <row r="51" spans="1:51" ht="34.5" customHeight="1" x14ac:dyDescent="0.15">
      <c r="A51" s="443" t="s">
        <v>231</v>
      </c>
      <c r="B51" s="441"/>
      <c r="C51" s="441"/>
      <c r="D51" s="441"/>
      <c r="E51" s="441"/>
      <c r="F51" s="442"/>
      <c r="G51" s="497" t="s">
        <v>644</v>
      </c>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9"/>
      <c r="AY51">
        <f t="shared" si="0"/>
        <v>1</v>
      </c>
    </row>
    <row r="52" spans="1:51" ht="34.5" customHeight="1" thickBot="1" x14ac:dyDescent="0.2">
      <c r="A52" s="352"/>
      <c r="B52" s="330"/>
      <c r="C52" s="330"/>
      <c r="D52" s="330"/>
      <c r="E52" s="330"/>
      <c r="F52" s="331"/>
      <c r="G52" s="500"/>
      <c r="H52" s="501"/>
      <c r="I52" s="501"/>
      <c r="J52" s="501"/>
      <c r="K52" s="501"/>
      <c r="L52" s="501"/>
      <c r="M52" s="501"/>
      <c r="N52" s="501"/>
      <c r="O52" s="501"/>
      <c r="P52" s="501"/>
      <c r="Q52" s="501"/>
      <c r="R52" s="501"/>
      <c r="S52" s="501"/>
      <c r="T52" s="501"/>
      <c r="U52" s="501"/>
      <c r="V52" s="501"/>
      <c r="W52" s="501"/>
      <c r="X52" s="501"/>
      <c r="Y52" s="501"/>
      <c r="Z52" s="501"/>
      <c r="AA52" s="501"/>
      <c r="AB52" s="501"/>
      <c r="AC52" s="501"/>
      <c r="AD52" s="501"/>
      <c r="AE52" s="501"/>
      <c r="AF52" s="501"/>
      <c r="AG52" s="501"/>
      <c r="AH52" s="501"/>
      <c r="AI52" s="501"/>
      <c r="AJ52" s="501"/>
      <c r="AK52" s="501"/>
      <c r="AL52" s="501"/>
      <c r="AM52" s="501"/>
      <c r="AN52" s="501"/>
      <c r="AO52" s="501"/>
      <c r="AP52" s="501"/>
      <c r="AQ52" s="501"/>
      <c r="AR52" s="501"/>
      <c r="AS52" s="501"/>
      <c r="AT52" s="501"/>
      <c r="AU52" s="501"/>
      <c r="AV52" s="501"/>
      <c r="AW52" s="501"/>
      <c r="AX52" s="502"/>
      <c r="AY52">
        <f t="shared" si="0"/>
        <v>1</v>
      </c>
    </row>
    <row r="53" spans="1:51" ht="48.75" customHeight="1" x14ac:dyDescent="0.15">
      <c r="A53" s="320" t="s">
        <v>545</v>
      </c>
      <c r="B53" s="321"/>
      <c r="C53" s="321"/>
      <c r="D53" s="321"/>
      <c r="E53" s="321"/>
      <c r="F53" s="322"/>
      <c r="G53" s="323" t="s">
        <v>632</v>
      </c>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5"/>
      <c r="AY53">
        <f>COUNTA($G$53)</f>
        <v>1</v>
      </c>
    </row>
    <row r="54" spans="1:51" ht="31.5" customHeight="1" x14ac:dyDescent="0.15">
      <c r="A54" s="351" t="s">
        <v>546</v>
      </c>
      <c r="B54" s="327"/>
      <c r="C54" s="327"/>
      <c r="D54" s="327"/>
      <c r="E54" s="327"/>
      <c r="F54" s="328"/>
      <c r="G54" s="353" t="s">
        <v>542</v>
      </c>
      <c r="H54" s="354"/>
      <c r="I54" s="354"/>
      <c r="J54" s="354"/>
      <c r="K54" s="354"/>
      <c r="L54" s="354"/>
      <c r="M54" s="354"/>
      <c r="N54" s="354"/>
      <c r="O54" s="354"/>
      <c r="P54" s="355" t="s">
        <v>541</v>
      </c>
      <c r="Q54" s="354"/>
      <c r="R54" s="354"/>
      <c r="S54" s="354"/>
      <c r="T54" s="354"/>
      <c r="U54" s="354"/>
      <c r="V54" s="354"/>
      <c r="W54" s="354"/>
      <c r="X54" s="356"/>
      <c r="Y54" s="357"/>
      <c r="Z54" s="358"/>
      <c r="AA54" s="359"/>
      <c r="AB54" s="424" t="s">
        <v>11</v>
      </c>
      <c r="AC54" s="424"/>
      <c r="AD54" s="424"/>
      <c r="AE54" s="405" t="s">
        <v>386</v>
      </c>
      <c r="AF54" s="405"/>
      <c r="AG54" s="405"/>
      <c r="AH54" s="405"/>
      <c r="AI54" s="405" t="s">
        <v>538</v>
      </c>
      <c r="AJ54" s="405"/>
      <c r="AK54" s="405"/>
      <c r="AL54" s="405"/>
      <c r="AM54" s="405" t="s">
        <v>354</v>
      </c>
      <c r="AN54" s="405"/>
      <c r="AO54" s="405"/>
      <c r="AP54" s="405"/>
      <c r="AQ54" s="401" t="s">
        <v>385</v>
      </c>
      <c r="AR54" s="402"/>
      <c r="AS54" s="402"/>
      <c r="AT54" s="403"/>
      <c r="AU54" s="401" t="s">
        <v>558</v>
      </c>
      <c r="AV54" s="402"/>
      <c r="AW54" s="402"/>
      <c r="AX54" s="404"/>
      <c r="AY54">
        <f>COUNTA($G$55)</f>
        <v>1</v>
      </c>
    </row>
    <row r="55" spans="1:51" ht="23.25" customHeight="1" x14ac:dyDescent="0.15">
      <c r="A55" s="351"/>
      <c r="B55" s="327"/>
      <c r="C55" s="327"/>
      <c r="D55" s="327"/>
      <c r="E55" s="327"/>
      <c r="F55" s="328"/>
      <c r="G55" s="360" t="s">
        <v>631</v>
      </c>
      <c r="H55" s="361"/>
      <c r="I55" s="361"/>
      <c r="J55" s="361"/>
      <c r="K55" s="361"/>
      <c r="L55" s="361"/>
      <c r="M55" s="361"/>
      <c r="N55" s="361"/>
      <c r="O55" s="361"/>
      <c r="P55" s="425" t="s">
        <v>623</v>
      </c>
      <c r="Q55" s="426"/>
      <c r="R55" s="426"/>
      <c r="S55" s="426"/>
      <c r="T55" s="426"/>
      <c r="U55" s="426"/>
      <c r="V55" s="426"/>
      <c r="W55" s="426"/>
      <c r="X55" s="427"/>
      <c r="Y55" s="365" t="s">
        <v>51</v>
      </c>
      <c r="Z55" s="366"/>
      <c r="AA55" s="367"/>
      <c r="AB55" s="394" t="s">
        <v>585</v>
      </c>
      <c r="AC55" s="395"/>
      <c r="AD55" s="396"/>
      <c r="AE55" s="370">
        <v>5</v>
      </c>
      <c r="AF55" s="370"/>
      <c r="AG55" s="370"/>
      <c r="AH55" s="370"/>
      <c r="AI55" s="370">
        <v>6</v>
      </c>
      <c r="AJ55" s="370"/>
      <c r="AK55" s="370"/>
      <c r="AL55" s="370"/>
      <c r="AM55" s="385">
        <v>11</v>
      </c>
      <c r="AN55" s="385"/>
      <c r="AO55" s="385"/>
      <c r="AP55" s="385"/>
      <c r="AQ55" s="370" t="s">
        <v>254</v>
      </c>
      <c r="AR55" s="385"/>
      <c r="AS55" s="385"/>
      <c r="AT55" s="385"/>
      <c r="AU55" s="379" t="s">
        <v>254</v>
      </c>
      <c r="AV55" s="386"/>
      <c r="AW55" s="386"/>
      <c r="AX55" s="387"/>
      <c r="AY55">
        <f>$AY$54</f>
        <v>1</v>
      </c>
    </row>
    <row r="56" spans="1:51" ht="23.25" customHeight="1" x14ac:dyDescent="0.15">
      <c r="A56" s="352"/>
      <c r="B56" s="330"/>
      <c r="C56" s="330"/>
      <c r="D56" s="330"/>
      <c r="E56" s="330"/>
      <c r="F56" s="331"/>
      <c r="G56" s="362"/>
      <c r="H56" s="363"/>
      <c r="I56" s="363"/>
      <c r="J56" s="363"/>
      <c r="K56" s="363"/>
      <c r="L56" s="363"/>
      <c r="M56" s="363"/>
      <c r="N56" s="363"/>
      <c r="O56" s="363"/>
      <c r="P56" s="428"/>
      <c r="Q56" s="429"/>
      <c r="R56" s="429"/>
      <c r="S56" s="429"/>
      <c r="T56" s="429"/>
      <c r="U56" s="429"/>
      <c r="V56" s="429"/>
      <c r="W56" s="429"/>
      <c r="X56" s="430"/>
      <c r="Y56" s="388" t="s">
        <v>52</v>
      </c>
      <c r="Z56" s="389"/>
      <c r="AA56" s="390"/>
      <c r="AB56" s="391" t="s">
        <v>585</v>
      </c>
      <c r="AC56" s="392"/>
      <c r="AD56" s="393"/>
      <c r="AE56" s="370">
        <v>5</v>
      </c>
      <c r="AF56" s="370"/>
      <c r="AG56" s="370"/>
      <c r="AH56" s="370"/>
      <c r="AI56" s="370">
        <v>5</v>
      </c>
      <c r="AJ56" s="370"/>
      <c r="AK56" s="370"/>
      <c r="AL56" s="370"/>
      <c r="AM56" s="385">
        <v>9</v>
      </c>
      <c r="AN56" s="385"/>
      <c r="AO56" s="385"/>
      <c r="AP56" s="385"/>
      <c r="AQ56" s="385">
        <v>7</v>
      </c>
      <c r="AR56" s="385"/>
      <c r="AS56" s="385"/>
      <c r="AT56" s="385"/>
      <c r="AU56" s="397">
        <v>7</v>
      </c>
      <c r="AV56" s="386"/>
      <c r="AW56" s="386"/>
      <c r="AX56" s="387"/>
      <c r="AY56">
        <f>$AY$54</f>
        <v>1</v>
      </c>
    </row>
    <row r="57" spans="1:51" ht="23.25" customHeight="1" x14ac:dyDescent="0.15">
      <c r="A57" s="443" t="s">
        <v>547</v>
      </c>
      <c r="B57" s="349"/>
      <c r="C57" s="349"/>
      <c r="D57" s="349"/>
      <c r="E57" s="349"/>
      <c r="F57" s="444"/>
      <c r="G57" s="161" t="s">
        <v>548</v>
      </c>
      <c r="H57" s="161"/>
      <c r="I57" s="161"/>
      <c r="J57" s="161"/>
      <c r="K57" s="161"/>
      <c r="L57" s="161"/>
      <c r="M57" s="161"/>
      <c r="N57" s="161"/>
      <c r="O57" s="161"/>
      <c r="P57" s="161"/>
      <c r="Q57" s="161"/>
      <c r="R57" s="161"/>
      <c r="S57" s="161"/>
      <c r="T57" s="161"/>
      <c r="U57" s="161"/>
      <c r="V57" s="161"/>
      <c r="W57" s="161"/>
      <c r="X57" s="273"/>
      <c r="Y57" s="459"/>
      <c r="Z57" s="460"/>
      <c r="AA57" s="461"/>
      <c r="AB57" s="160" t="s">
        <v>11</v>
      </c>
      <c r="AC57" s="161"/>
      <c r="AD57" s="273"/>
      <c r="AE57" s="405" t="s">
        <v>386</v>
      </c>
      <c r="AF57" s="405"/>
      <c r="AG57" s="405"/>
      <c r="AH57" s="405"/>
      <c r="AI57" s="405" t="s">
        <v>538</v>
      </c>
      <c r="AJ57" s="405"/>
      <c r="AK57" s="405"/>
      <c r="AL57" s="405"/>
      <c r="AM57" s="405" t="s">
        <v>354</v>
      </c>
      <c r="AN57" s="405"/>
      <c r="AO57" s="405"/>
      <c r="AP57" s="405"/>
      <c r="AQ57" s="406" t="s">
        <v>559</v>
      </c>
      <c r="AR57" s="407"/>
      <c r="AS57" s="407"/>
      <c r="AT57" s="407"/>
      <c r="AU57" s="407"/>
      <c r="AV57" s="407"/>
      <c r="AW57" s="407"/>
      <c r="AX57" s="408"/>
      <c r="AY57">
        <f>IF(SUBSTITUTE(SUBSTITUTE($G$58,"／",""),"　","")="",0,1)</f>
        <v>1</v>
      </c>
    </row>
    <row r="58" spans="1:51" ht="23.25" customHeight="1" x14ac:dyDescent="0.15">
      <c r="A58" s="445"/>
      <c r="B58" s="332"/>
      <c r="C58" s="332"/>
      <c r="D58" s="332"/>
      <c r="E58" s="332"/>
      <c r="F58" s="446"/>
      <c r="G58" s="375" t="s">
        <v>683</v>
      </c>
      <c r="H58" s="376"/>
      <c r="I58" s="376"/>
      <c r="J58" s="376"/>
      <c r="K58" s="376"/>
      <c r="L58" s="376"/>
      <c r="M58" s="376"/>
      <c r="N58" s="376"/>
      <c r="O58" s="376"/>
      <c r="P58" s="376"/>
      <c r="Q58" s="376"/>
      <c r="R58" s="376"/>
      <c r="S58" s="376"/>
      <c r="T58" s="376"/>
      <c r="U58" s="376"/>
      <c r="V58" s="376"/>
      <c r="W58" s="376"/>
      <c r="X58" s="376"/>
      <c r="Y58" s="415" t="s">
        <v>547</v>
      </c>
      <c r="Z58" s="416"/>
      <c r="AA58" s="417"/>
      <c r="AB58" s="418" t="s">
        <v>582</v>
      </c>
      <c r="AC58" s="419"/>
      <c r="AD58" s="420"/>
      <c r="AE58" s="370" t="s">
        <v>254</v>
      </c>
      <c r="AF58" s="370"/>
      <c r="AG58" s="370"/>
      <c r="AH58" s="370"/>
      <c r="AI58" s="370" t="s">
        <v>254</v>
      </c>
      <c r="AJ58" s="370"/>
      <c r="AK58" s="370"/>
      <c r="AL58" s="370"/>
      <c r="AM58" s="370" t="s">
        <v>254</v>
      </c>
      <c r="AN58" s="370"/>
      <c r="AO58" s="370"/>
      <c r="AP58" s="370"/>
      <c r="AQ58" s="379">
        <f>9.3/7</f>
        <v>1.3285714285714287</v>
      </c>
      <c r="AR58" s="380"/>
      <c r="AS58" s="380"/>
      <c r="AT58" s="380"/>
      <c r="AU58" s="380"/>
      <c r="AV58" s="380"/>
      <c r="AW58" s="380"/>
      <c r="AX58" s="381"/>
      <c r="AY58">
        <f>$AY$57</f>
        <v>1</v>
      </c>
    </row>
    <row r="59" spans="1:51" ht="46.5" customHeight="1" x14ac:dyDescent="0.15">
      <c r="A59" s="447"/>
      <c r="B59" s="334"/>
      <c r="C59" s="334"/>
      <c r="D59" s="334"/>
      <c r="E59" s="334"/>
      <c r="F59" s="448"/>
      <c r="G59" s="377"/>
      <c r="H59" s="378"/>
      <c r="I59" s="378"/>
      <c r="J59" s="378"/>
      <c r="K59" s="378"/>
      <c r="L59" s="378"/>
      <c r="M59" s="378"/>
      <c r="N59" s="378"/>
      <c r="O59" s="378"/>
      <c r="P59" s="378"/>
      <c r="Q59" s="378"/>
      <c r="R59" s="378"/>
      <c r="S59" s="378"/>
      <c r="T59" s="378"/>
      <c r="U59" s="378"/>
      <c r="V59" s="378"/>
      <c r="W59" s="378"/>
      <c r="X59" s="378"/>
      <c r="Y59" s="382" t="s">
        <v>549</v>
      </c>
      <c r="Z59" s="383"/>
      <c r="AA59" s="384"/>
      <c r="AB59" s="421" t="s">
        <v>550</v>
      </c>
      <c r="AC59" s="422"/>
      <c r="AD59" s="423"/>
      <c r="AE59" s="409" t="s">
        <v>254</v>
      </c>
      <c r="AF59" s="409"/>
      <c r="AG59" s="409"/>
      <c r="AH59" s="409"/>
      <c r="AI59" s="409" t="s">
        <v>254</v>
      </c>
      <c r="AJ59" s="409"/>
      <c r="AK59" s="409"/>
      <c r="AL59" s="409"/>
      <c r="AM59" s="409" t="s">
        <v>254</v>
      </c>
      <c r="AN59" s="409"/>
      <c r="AO59" s="409"/>
      <c r="AP59" s="409"/>
      <c r="AQ59" s="409" t="s">
        <v>682</v>
      </c>
      <c r="AR59" s="409"/>
      <c r="AS59" s="409"/>
      <c r="AT59" s="409"/>
      <c r="AU59" s="409"/>
      <c r="AV59" s="409"/>
      <c r="AW59" s="409"/>
      <c r="AX59" s="410"/>
      <c r="AY59">
        <f>$AY$57</f>
        <v>1</v>
      </c>
    </row>
    <row r="60" spans="1:51" ht="18.75" customHeight="1" x14ac:dyDescent="0.15">
      <c r="A60" s="503" t="s">
        <v>212</v>
      </c>
      <c r="B60" s="504"/>
      <c r="C60" s="504"/>
      <c r="D60" s="504"/>
      <c r="E60" s="504"/>
      <c r="F60" s="505"/>
      <c r="G60" s="483" t="s">
        <v>135</v>
      </c>
      <c r="H60" s="332"/>
      <c r="I60" s="332"/>
      <c r="J60" s="332"/>
      <c r="K60" s="332"/>
      <c r="L60" s="332"/>
      <c r="M60" s="332"/>
      <c r="N60" s="332"/>
      <c r="O60" s="333"/>
      <c r="P60" s="336" t="s">
        <v>55</v>
      </c>
      <c r="Q60" s="332"/>
      <c r="R60" s="332"/>
      <c r="S60" s="332"/>
      <c r="T60" s="332"/>
      <c r="U60" s="332"/>
      <c r="V60" s="332"/>
      <c r="W60" s="332"/>
      <c r="X60" s="333"/>
      <c r="Y60" s="484"/>
      <c r="Z60" s="485"/>
      <c r="AA60" s="486"/>
      <c r="AB60" s="490" t="s">
        <v>11</v>
      </c>
      <c r="AC60" s="491"/>
      <c r="AD60" s="492"/>
      <c r="AE60" s="405" t="s">
        <v>386</v>
      </c>
      <c r="AF60" s="405"/>
      <c r="AG60" s="405"/>
      <c r="AH60" s="405"/>
      <c r="AI60" s="405" t="s">
        <v>538</v>
      </c>
      <c r="AJ60" s="405"/>
      <c r="AK60" s="405"/>
      <c r="AL60" s="405"/>
      <c r="AM60" s="405" t="s">
        <v>354</v>
      </c>
      <c r="AN60" s="405"/>
      <c r="AO60" s="405"/>
      <c r="AP60" s="405"/>
      <c r="AQ60" s="462" t="s">
        <v>165</v>
      </c>
      <c r="AR60" s="463"/>
      <c r="AS60" s="463"/>
      <c r="AT60" s="464"/>
      <c r="AU60" s="332" t="s">
        <v>125</v>
      </c>
      <c r="AV60" s="332"/>
      <c r="AW60" s="332"/>
      <c r="AX60" s="337"/>
      <c r="AY60">
        <f>COUNTA($G$62)</f>
        <v>1</v>
      </c>
    </row>
    <row r="61" spans="1:51" ht="18.75" customHeight="1" x14ac:dyDescent="0.15">
      <c r="A61" s="506"/>
      <c r="B61" s="507"/>
      <c r="C61" s="507"/>
      <c r="D61" s="507"/>
      <c r="E61" s="507"/>
      <c r="F61" s="508"/>
      <c r="G61" s="350"/>
      <c r="H61" s="334"/>
      <c r="I61" s="334"/>
      <c r="J61" s="334"/>
      <c r="K61" s="334"/>
      <c r="L61" s="334"/>
      <c r="M61" s="334"/>
      <c r="N61" s="334"/>
      <c r="O61" s="335"/>
      <c r="P61" s="338"/>
      <c r="Q61" s="334"/>
      <c r="R61" s="334"/>
      <c r="S61" s="334"/>
      <c r="T61" s="334"/>
      <c r="U61" s="334"/>
      <c r="V61" s="334"/>
      <c r="W61" s="334"/>
      <c r="X61" s="335"/>
      <c r="Y61" s="487"/>
      <c r="Z61" s="488"/>
      <c r="AA61" s="489"/>
      <c r="AB61" s="398"/>
      <c r="AC61" s="493"/>
      <c r="AD61" s="494"/>
      <c r="AE61" s="405"/>
      <c r="AF61" s="405"/>
      <c r="AG61" s="405"/>
      <c r="AH61" s="405"/>
      <c r="AI61" s="405"/>
      <c r="AJ61" s="405"/>
      <c r="AK61" s="405"/>
      <c r="AL61" s="405"/>
      <c r="AM61" s="405"/>
      <c r="AN61" s="405"/>
      <c r="AO61" s="405"/>
      <c r="AP61" s="405"/>
      <c r="AQ61" s="411" t="s">
        <v>581</v>
      </c>
      <c r="AR61" s="412"/>
      <c r="AS61" s="413" t="s">
        <v>166</v>
      </c>
      <c r="AT61" s="414"/>
      <c r="AU61" s="364">
        <v>5</v>
      </c>
      <c r="AV61" s="364"/>
      <c r="AW61" s="334" t="s">
        <v>162</v>
      </c>
      <c r="AX61" s="339"/>
      <c r="AY61">
        <f t="shared" ref="AY61:AY66" si="1">$AY$60</f>
        <v>1</v>
      </c>
    </row>
    <row r="62" spans="1:51" ht="23.25" customHeight="1" x14ac:dyDescent="0.15">
      <c r="A62" s="509"/>
      <c r="B62" s="507"/>
      <c r="C62" s="507"/>
      <c r="D62" s="507"/>
      <c r="E62" s="507"/>
      <c r="F62" s="508"/>
      <c r="G62" s="431" t="s">
        <v>645</v>
      </c>
      <c r="H62" s="515"/>
      <c r="I62" s="515"/>
      <c r="J62" s="515"/>
      <c r="K62" s="515"/>
      <c r="L62" s="515"/>
      <c r="M62" s="515"/>
      <c r="N62" s="515"/>
      <c r="O62" s="516"/>
      <c r="P62" s="465" t="s">
        <v>646</v>
      </c>
      <c r="Q62" s="426"/>
      <c r="R62" s="426"/>
      <c r="S62" s="426"/>
      <c r="T62" s="426"/>
      <c r="U62" s="426"/>
      <c r="V62" s="426"/>
      <c r="W62" s="426"/>
      <c r="X62" s="427"/>
      <c r="Y62" s="382" t="s">
        <v>12</v>
      </c>
      <c r="Z62" s="471"/>
      <c r="AA62" s="472"/>
      <c r="AB62" s="394" t="s">
        <v>14</v>
      </c>
      <c r="AC62" s="395"/>
      <c r="AD62" s="396"/>
      <c r="AE62" s="379">
        <v>91</v>
      </c>
      <c r="AF62" s="380"/>
      <c r="AG62" s="380"/>
      <c r="AH62" s="380"/>
      <c r="AI62" s="379">
        <v>96</v>
      </c>
      <c r="AJ62" s="380"/>
      <c r="AK62" s="380"/>
      <c r="AL62" s="380"/>
      <c r="AM62" s="379">
        <v>98</v>
      </c>
      <c r="AN62" s="380"/>
      <c r="AO62" s="380"/>
      <c r="AP62" s="380"/>
      <c r="AQ62" s="372" t="s">
        <v>254</v>
      </c>
      <c r="AR62" s="373"/>
      <c r="AS62" s="373"/>
      <c r="AT62" s="374"/>
      <c r="AU62" s="380" t="s">
        <v>254</v>
      </c>
      <c r="AV62" s="380"/>
      <c r="AW62" s="380"/>
      <c r="AX62" s="381"/>
      <c r="AY62">
        <f t="shared" si="1"/>
        <v>1</v>
      </c>
    </row>
    <row r="63" spans="1:51" ht="23.25" customHeight="1" x14ac:dyDescent="0.15">
      <c r="A63" s="510"/>
      <c r="B63" s="511"/>
      <c r="C63" s="511"/>
      <c r="D63" s="511"/>
      <c r="E63" s="511"/>
      <c r="F63" s="512"/>
      <c r="G63" s="517"/>
      <c r="H63" s="518"/>
      <c r="I63" s="518"/>
      <c r="J63" s="518"/>
      <c r="K63" s="518"/>
      <c r="L63" s="518"/>
      <c r="M63" s="518"/>
      <c r="N63" s="518"/>
      <c r="O63" s="519"/>
      <c r="P63" s="523"/>
      <c r="Q63" s="523"/>
      <c r="R63" s="523"/>
      <c r="S63" s="523"/>
      <c r="T63" s="523"/>
      <c r="U63" s="523"/>
      <c r="V63" s="523"/>
      <c r="W63" s="523"/>
      <c r="X63" s="524"/>
      <c r="Y63" s="160" t="s">
        <v>50</v>
      </c>
      <c r="Z63" s="161"/>
      <c r="AA63" s="273"/>
      <c r="AB63" s="391" t="s">
        <v>14</v>
      </c>
      <c r="AC63" s="392"/>
      <c r="AD63" s="393"/>
      <c r="AE63" s="379" t="s">
        <v>254</v>
      </c>
      <c r="AF63" s="380"/>
      <c r="AG63" s="380"/>
      <c r="AH63" s="380"/>
      <c r="AI63" s="379" t="s">
        <v>254</v>
      </c>
      <c r="AJ63" s="380"/>
      <c r="AK63" s="380"/>
      <c r="AL63" s="380"/>
      <c r="AM63" s="379" t="s">
        <v>254</v>
      </c>
      <c r="AN63" s="380"/>
      <c r="AO63" s="380"/>
      <c r="AP63" s="380"/>
      <c r="AQ63" s="372" t="s">
        <v>254</v>
      </c>
      <c r="AR63" s="373"/>
      <c r="AS63" s="373"/>
      <c r="AT63" s="374"/>
      <c r="AU63" s="380">
        <v>100</v>
      </c>
      <c r="AV63" s="380"/>
      <c r="AW63" s="380"/>
      <c r="AX63" s="381"/>
      <c r="AY63">
        <f t="shared" si="1"/>
        <v>1</v>
      </c>
    </row>
    <row r="64" spans="1:51" ht="23.25" customHeight="1" x14ac:dyDescent="0.15">
      <c r="A64" s="509"/>
      <c r="B64" s="507"/>
      <c r="C64" s="507"/>
      <c r="D64" s="507"/>
      <c r="E64" s="507"/>
      <c r="F64" s="508"/>
      <c r="G64" s="520"/>
      <c r="H64" s="521"/>
      <c r="I64" s="521"/>
      <c r="J64" s="521"/>
      <c r="K64" s="521"/>
      <c r="L64" s="521"/>
      <c r="M64" s="521"/>
      <c r="N64" s="521"/>
      <c r="O64" s="522"/>
      <c r="P64" s="429"/>
      <c r="Q64" s="429"/>
      <c r="R64" s="429"/>
      <c r="S64" s="429"/>
      <c r="T64" s="429"/>
      <c r="U64" s="429"/>
      <c r="V64" s="429"/>
      <c r="W64" s="429"/>
      <c r="X64" s="430"/>
      <c r="Y64" s="160" t="s">
        <v>13</v>
      </c>
      <c r="Z64" s="161"/>
      <c r="AA64" s="273"/>
      <c r="AB64" s="371" t="s">
        <v>14</v>
      </c>
      <c r="AC64" s="371"/>
      <c r="AD64" s="371"/>
      <c r="AE64" s="379" t="s">
        <v>254</v>
      </c>
      <c r="AF64" s="380"/>
      <c r="AG64" s="380"/>
      <c r="AH64" s="380"/>
      <c r="AI64" s="379" t="s">
        <v>254</v>
      </c>
      <c r="AJ64" s="380"/>
      <c r="AK64" s="380"/>
      <c r="AL64" s="380"/>
      <c r="AM64" s="379" t="s">
        <v>254</v>
      </c>
      <c r="AN64" s="380"/>
      <c r="AO64" s="380"/>
      <c r="AP64" s="380"/>
      <c r="AQ64" s="372" t="s">
        <v>254</v>
      </c>
      <c r="AR64" s="373"/>
      <c r="AS64" s="373"/>
      <c r="AT64" s="374"/>
      <c r="AU64" s="380" t="s">
        <v>254</v>
      </c>
      <c r="AV64" s="380"/>
      <c r="AW64" s="380"/>
      <c r="AX64" s="381"/>
      <c r="AY64">
        <f t="shared" si="1"/>
        <v>1</v>
      </c>
    </row>
    <row r="65" spans="1:51" ht="23.25" customHeight="1" x14ac:dyDescent="0.15">
      <c r="A65" s="443" t="s">
        <v>231</v>
      </c>
      <c r="B65" s="441"/>
      <c r="C65" s="441"/>
      <c r="D65" s="441"/>
      <c r="E65" s="441"/>
      <c r="F65" s="442"/>
      <c r="G65" s="497" t="s">
        <v>624</v>
      </c>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9"/>
      <c r="AY65">
        <f t="shared" si="1"/>
        <v>1</v>
      </c>
    </row>
    <row r="66" spans="1:51" ht="42" customHeight="1" thickBot="1" x14ac:dyDescent="0.2">
      <c r="A66" s="352"/>
      <c r="B66" s="330"/>
      <c r="C66" s="330"/>
      <c r="D66" s="330"/>
      <c r="E66" s="330"/>
      <c r="F66" s="331"/>
      <c r="G66" s="500"/>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501"/>
      <c r="AU66" s="501"/>
      <c r="AV66" s="501"/>
      <c r="AW66" s="501"/>
      <c r="AX66" s="502"/>
      <c r="AY66">
        <f t="shared" si="1"/>
        <v>1</v>
      </c>
    </row>
    <row r="67" spans="1:51" ht="48.75" customHeight="1" x14ac:dyDescent="0.15">
      <c r="A67" s="320" t="s">
        <v>545</v>
      </c>
      <c r="B67" s="321"/>
      <c r="C67" s="321"/>
      <c r="D67" s="321"/>
      <c r="E67" s="321"/>
      <c r="F67" s="322"/>
      <c r="G67" s="323" t="s">
        <v>638</v>
      </c>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5"/>
      <c r="AY67">
        <f>COUNTA($G$67)</f>
        <v>1</v>
      </c>
    </row>
    <row r="68" spans="1:51" ht="31.5" customHeight="1" x14ac:dyDescent="0.15">
      <c r="A68" s="351" t="s">
        <v>546</v>
      </c>
      <c r="B68" s="327"/>
      <c r="C68" s="327"/>
      <c r="D68" s="327"/>
      <c r="E68" s="327"/>
      <c r="F68" s="328"/>
      <c r="G68" s="353" t="s">
        <v>542</v>
      </c>
      <c r="H68" s="354"/>
      <c r="I68" s="354"/>
      <c r="J68" s="354"/>
      <c r="K68" s="354"/>
      <c r="L68" s="354"/>
      <c r="M68" s="354"/>
      <c r="N68" s="354"/>
      <c r="O68" s="354"/>
      <c r="P68" s="355" t="s">
        <v>541</v>
      </c>
      <c r="Q68" s="354"/>
      <c r="R68" s="354"/>
      <c r="S68" s="354"/>
      <c r="T68" s="354"/>
      <c r="U68" s="354"/>
      <c r="V68" s="354"/>
      <c r="W68" s="354"/>
      <c r="X68" s="356"/>
      <c r="Y68" s="357"/>
      <c r="Z68" s="358"/>
      <c r="AA68" s="359"/>
      <c r="AB68" s="424" t="s">
        <v>11</v>
      </c>
      <c r="AC68" s="424"/>
      <c r="AD68" s="424"/>
      <c r="AE68" s="405" t="s">
        <v>386</v>
      </c>
      <c r="AF68" s="405"/>
      <c r="AG68" s="405"/>
      <c r="AH68" s="405"/>
      <c r="AI68" s="405" t="s">
        <v>538</v>
      </c>
      <c r="AJ68" s="405"/>
      <c r="AK68" s="405"/>
      <c r="AL68" s="405"/>
      <c r="AM68" s="405" t="s">
        <v>354</v>
      </c>
      <c r="AN68" s="405"/>
      <c r="AO68" s="405"/>
      <c r="AP68" s="405"/>
      <c r="AQ68" s="401" t="s">
        <v>385</v>
      </c>
      <c r="AR68" s="402"/>
      <c r="AS68" s="402"/>
      <c r="AT68" s="403"/>
      <c r="AU68" s="401" t="s">
        <v>558</v>
      </c>
      <c r="AV68" s="402"/>
      <c r="AW68" s="402"/>
      <c r="AX68" s="404"/>
      <c r="AY68">
        <f>COUNTA($G$69)</f>
        <v>1</v>
      </c>
    </row>
    <row r="69" spans="1:51" ht="23.25" customHeight="1" x14ac:dyDescent="0.15">
      <c r="A69" s="351"/>
      <c r="B69" s="327"/>
      <c r="C69" s="327"/>
      <c r="D69" s="327"/>
      <c r="E69" s="327"/>
      <c r="F69" s="328"/>
      <c r="G69" s="360" t="s">
        <v>617</v>
      </c>
      <c r="H69" s="361"/>
      <c r="I69" s="361"/>
      <c r="J69" s="361"/>
      <c r="K69" s="361"/>
      <c r="L69" s="361"/>
      <c r="M69" s="361"/>
      <c r="N69" s="361"/>
      <c r="O69" s="361"/>
      <c r="P69" s="425" t="s">
        <v>583</v>
      </c>
      <c r="Q69" s="426"/>
      <c r="R69" s="426"/>
      <c r="S69" s="426"/>
      <c r="T69" s="426"/>
      <c r="U69" s="426"/>
      <c r="V69" s="426"/>
      <c r="W69" s="426"/>
      <c r="X69" s="427"/>
      <c r="Y69" s="365" t="s">
        <v>51</v>
      </c>
      <c r="Z69" s="366"/>
      <c r="AA69" s="367"/>
      <c r="AB69" s="394" t="s">
        <v>584</v>
      </c>
      <c r="AC69" s="395"/>
      <c r="AD69" s="396"/>
      <c r="AE69" s="370">
        <v>2</v>
      </c>
      <c r="AF69" s="370"/>
      <c r="AG69" s="370"/>
      <c r="AH69" s="370"/>
      <c r="AI69" s="370">
        <v>1</v>
      </c>
      <c r="AJ69" s="370"/>
      <c r="AK69" s="370"/>
      <c r="AL69" s="370"/>
      <c r="AM69" s="385">
        <v>2</v>
      </c>
      <c r="AN69" s="385"/>
      <c r="AO69" s="385"/>
      <c r="AP69" s="385"/>
      <c r="AQ69" s="370" t="s">
        <v>254</v>
      </c>
      <c r="AR69" s="385"/>
      <c r="AS69" s="385"/>
      <c r="AT69" s="385"/>
      <c r="AU69" s="379" t="s">
        <v>254</v>
      </c>
      <c r="AV69" s="386"/>
      <c r="AW69" s="386"/>
      <c r="AX69" s="387"/>
      <c r="AY69">
        <f>$AY$68</f>
        <v>1</v>
      </c>
    </row>
    <row r="70" spans="1:51" ht="23.25" customHeight="1" x14ac:dyDescent="0.15">
      <c r="A70" s="352"/>
      <c r="B70" s="330"/>
      <c r="C70" s="330"/>
      <c r="D70" s="330"/>
      <c r="E70" s="330"/>
      <c r="F70" s="331"/>
      <c r="G70" s="362"/>
      <c r="H70" s="363"/>
      <c r="I70" s="363"/>
      <c r="J70" s="363"/>
      <c r="K70" s="363"/>
      <c r="L70" s="363"/>
      <c r="M70" s="363"/>
      <c r="N70" s="363"/>
      <c r="O70" s="363"/>
      <c r="P70" s="428"/>
      <c r="Q70" s="429"/>
      <c r="R70" s="429"/>
      <c r="S70" s="429"/>
      <c r="T70" s="429"/>
      <c r="U70" s="429"/>
      <c r="V70" s="429"/>
      <c r="W70" s="429"/>
      <c r="X70" s="430"/>
      <c r="Y70" s="388" t="s">
        <v>52</v>
      </c>
      <c r="Z70" s="389"/>
      <c r="AA70" s="390"/>
      <c r="AB70" s="391" t="s">
        <v>584</v>
      </c>
      <c r="AC70" s="392"/>
      <c r="AD70" s="393"/>
      <c r="AE70" s="370">
        <v>2</v>
      </c>
      <c r="AF70" s="370"/>
      <c r="AG70" s="370"/>
      <c r="AH70" s="370"/>
      <c r="AI70" s="370">
        <v>1</v>
      </c>
      <c r="AJ70" s="370"/>
      <c r="AK70" s="370"/>
      <c r="AL70" s="370"/>
      <c r="AM70" s="385">
        <v>2</v>
      </c>
      <c r="AN70" s="385"/>
      <c r="AO70" s="385"/>
      <c r="AP70" s="385"/>
      <c r="AQ70" s="385">
        <v>2</v>
      </c>
      <c r="AR70" s="385"/>
      <c r="AS70" s="385"/>
      <c r="AT70" s="385"/>
      <c r="AU70" s="397">
        <v>2</v>
      </c>
      <c r="AV70" s="386"/>
      <c r="AW70" s="386"/>
      <c r="AX70" s="387"/>
      <c r="AY70">
        <f>$AY$68</f>
        <v>1</v>
      </c>
    </row>
    <row r="71" spans="1:51" ht="23.25" customHeight="1" x14ac:dyDescent="0.15">
      <c r="A71" s="443" t="s">
        <v>547</v>
      </c>
      <c r="B71" s="349"/>
      <c r="C71" s="349"/>
      <c r="D71" s="349"/>
      <c r="E71" s="349"/>
      <c r="F71" s="444"/>
      <c r="G71" s="161" t="s">
        <v>548</v>
      </c>
      <c r="H71" s="161"/>
      <c r="I71" s="161"/>
      <c r="J71" s="161"/>
      <c r="K71" s="161"/>
      <c r="L71" s="161"/>
      <c r="M71" s="161"/>
      <c r="N71" s="161"/>
      <c r="O71" s="161"/>
      <c r="P71" s="161"/>
      <c r="Q71" s="161"/>
      <c r="R71" s="161"/>
      <c r="S71" s="161"/>
      <c r="T71" s="161"/>
      <c r="U71" s="161"/>
      <c r="V71" s="161"/>
      <c r="W71" s="161"/>
      <c r="X71" s="273"/>
      <c r="Y71" s="459"/>
      <c r="Z71" s="460"/>
      <c r="AA71" s="461"/>
      <c r="AB71" s="160" t="s">
        <v>11</v>
      </c>
      <c r="AC71" s="161"/>
      <c r="AD71" s="273"/>
      <c r="AE71" s="405" t="s">
        <v>386</v>
      </c>
      <c r="AF71" s="405"/>
      <c r="AG71" s="405"/>
      <c r="AH71" s="405"/>
      <c r="AI71" s="405" t="s">
        <v>538</v>
      </c>
      <c r="AJ71" s="405"/>
      <c r="AK71" s="405"/>
      <c r="AL71" s="405"/>
      <c r="AM71" s="405" t="s">
        <v>354</v>
      </c>
      <c r="AN71" s="405"/>
      <c r="AO71" s="405"/>
      <c r="AP71" s="405"/>
      <c r="AQ71" s="406" t="s">
        <v>559</v>
      </c>
      <c r="AR71" s="407"/>
      <c r="AS71" s="407"/>
      <c r="AT71" s="407"/>
      <c r="AU71" s="407"/>
      <c r="AV71" s="407"/>
      <c r="AW71" s="407"/>
      <c r="AX71" s="408"/>
      <c r="AY71">
        <f>IF(SUBSTITUTE(SUBSTITUTE($G$72,"／",""),"　","")="",0,1)</f>
        <v>1</v>
      </c>
    </row>
    <row r="72" spans="1:51" ht="23.25" customHeight="1" x14ac:dyDescent="0.15">
      <c r="A72" s="445"/>
      <c r="B72" s="332"/>
      <c r="C72" s="332"/>
      <c r="D72" s="332"/>
      <c r="E72" s="332"/>
      <c r="F72" s="446"/>
      <c r="G72" s="375" t="s">
        <v>684</v>
      </c>
      <c r="H72" s="376"/>
      <c r="I72" s="376"/>
      <c r="J72" s="376"/>
      <c r="K72" s="376"/>
      <c r="L72" s="376"/>
      <c r="M72" s="376"/>
      <c r="N72" s="376"/>
      <c r="O72" s="376"/>
      <c r="P72" s="376"/>
      <c r="Q72" s="376"/>
      <c r="R72" s="376"/>
      <c r="S72" s="376"/>
      <c r="T72" s="376"/>
      <c r="U72" s="376"/>
      <c r="V72" s="376"/>
      <c r="W72" s="376"/>
      <c r="X72" s="376"/>
      <c r="Y72" s="415" t="s">
        <v>547</v>
      </c>
      <c r="Z72" s="416"/>
      <c r="AA72" s="417"/>
      <c r="AB72" s="418" t="s">
        <v>582</v>
      </c>
      <c r="AC72" s="419"/>
      <c r="AD72" s="420"/>
      <c r="AE72" s="370">
        <f>+(8.27+7.15)/2</f>
        <v>7.71</v>
      </c>
      <c r="AF72" s="370"/>
      <c r="AG72" s="370"/>
      <c r="AH72" s="370"/>
      <c r="AI72" s="370">
        <v>5</v>
      </c>
      <c r="AJ72" s="370"/>
      <c r="AK72" s="370"/>
      <c r="AL72" s="370"/>
      <c r="AM72" s="370">
        <f>+(9.32+6.6)/2</f>
        <v>7.96</v>
      </c>
      <c r="AN72" s="370"/>
      <c r="AO72" s="370"/>
      <c r="AP72" s="370"/>
      <c r="AQ72" s="379">
        <f>+(9+7.43)/2</f>
        <v>8.2149999999999999</v>
      </c>
      <c r="AR72" s="380"/>
      <c r="AS72" s="380"/>
      <c r="AT72" s="380"/>
      <c r="AU72" s="380"/>
      <c r="AV72" s="380"/>
      <c r="AW72" s="380"/>
      <c r="AX72" s="381"/>
      <c r="AY72">
        <f>$AY$71</f>
        <v>1</v>
      </c>
    </row>
    <row r="73" spans="1:51" ht="46.5" customHeight="1" x14ac:dyDescent="0.15">
      <c r="A73" s="447"/>
      <c r="B73" s="334"/>
      <c r="C73" s="334"/>
      <c r="D73" s="334"/>
      <c r="E73" s="334"/>
      <c r="F73" s="448"/>
      <c r="G73" s="377"/>
      <c r="H73" s="378"/>
      <c r="I73" s="378"/>
      <c r="J73" s="378"/>
      <c r="K73" s="378"/>
      <c r="L73" s="378"/>
      <c r="M73" s="378"/>
      <c r="N73" s="378"/>
      <c r="O73" s="378"/>
      <c r="P73" s="378"/>
      <c r="Q73" s="378"/>
      <c r="R73" s="378"/>
      <c r="S73" s="378"/>
      <c r="T73" s="378"/>
      <c r="U73" s="378"/>
      <c r="V73" s="378"/>
      <c r="W73" s="378"/>
      <c r="X73" s="378"/>
      <c r="Y73" s="382" t="s">
        <v>549</v>
      </c>
      <c r="Z73" s="383"/>
      <c r="AA73" s="384"/>
      <c r="AB73" s="421" t="s">
        <v>550</v>
      </c>
      <c r="AC73" s="422"/>
      <c r="AD73" s="423"/>
      <c r="AE73" s="409" t="s">
        <v>618</v>
      </c>
      <c r="AF73" s="409"/>
      <c r="AG73" s="409"/>
      <c r="AH73" s="409"/>
      <c r="AI73" s="409" t="s">
        <v>622</v>
      </c>
      <c r="AJ73" s="409"/>
      <c r="AK73" s="409"/>
      <c r="AL73" s="409"/>
      <c r="AM73" s="409" t="s">
        <v>619</v>
      </c>
      <c r="AN73" s="409"/>
      <c r="AO73" s="409"/>
      <c r="AP73" s="409"/>
      <c r="AQ73" s="409" t="s">
        <v>620</v>
      </c>
      <c r="AR73" s="409"/>
      <c r="AS73" s="409"/>
      <c r="AT73" s="409"/>
      <c r="AU73" s="409"/>
      <c r="AV73" s="409"/>
      <c r="AW73" s="409"/>
      <c r="AX73" s="410"/>
      <c r="AY73">
        <f>$AY$71</f>
        <v>1</v>
      </c>
    </row>
    <row r="74" spans="1:51" ht="18.75" customHeight="1" x14ac:dyDescent="0.15">
      <c r="A74" s="503" t="s">
        <v>212</v>
      </c>
      <c r="B74" s="504"/>
      <c r="C74" s="504"/>
      <c r="D74" s="504"/>
      <c r="E74" s="504"/>
      <c r="F74" s="505"/>
      <c r="G74" s="483" t="s">
        <v>135</v>
      </c>
      <c r="H74" s="332"/>
      <c r="I74" s="332"/>
      <c r="J74" s="332"/>
      <c r="K74" s="332"/>
      <c r="L74" s="332"/>
      <c r="M74" s="332"/>
      <c r="N74" s="332"/>
      <c r="O74" s="333"/>
      <c r="P74" s="336" t="s">
        <v>55</v>
      </c>
      <c r="Q74" s="332"/>
      <c r="R74" s="332"/>
      <c r="S74" s="332"/>
      <c r="T74" s="332"/>
      <c r="U74" s="332"/>
      <c r="V74" s="332"/>
      <c r="W74" s="332"/>
      <c r="X74" s="333"/>
      <c r="Y74" s="484"/>
      <c r="Z74" s="485"/>
      <c r="AA74" s="486"/>
      <c r="AB74" s="490" t="s">
        <v>11</v>
      </c>
      <c r="AC74" s="491"/>
      <c r="AD74" s="492"/>
      <c r="AE74" s="405" t="s">
        <v>386</v>
      </c>
      <c r="AF74" s="405"/>
      <c r="AG74" s="405"/>
      <c r="AH74" s="405"/>
      <c r="AI74" s="405" t="s">
        <v>538</v>
      </c>
      <c r="AJ74" s="405"/>
      <c r="AK74" s="405"/>
      <c r="AL74" s="405"/>
      <c r="AM74" s="405" t="s">
        <v>354</v>
      </c>
      <c r="AN74" s="405"/>
      <c r="AO74" s="405"/>
      <c r="AP74" s="405"/>
      <c r="AQ74" s="462" t="s">
        <v>165</v>
      </c>
      <c r="AR74" s="463"/>
      <c r="AS74" s="463"/>
      <c r="AT74" s="464"/>
      <c r="AU74" s="332" t="s">
        <v>125</v>
      </c>
      <c r="AV74" s="332"/>
      <c r="AW74" s="332"/>
      <c r="AX74" s="337"/>
      <c r="AY74">
        <f>COUNTA($G$76)</f>
        <v>1</v>
      </c>
    </row>
    <row r="75" spans="1:51" ht="18.75" customHeight="1" x14ac:dyDescent="0.15">
      <c r="A75" s="506"/>
      <c r="B75" s="507"/>
      <c r="C75" s="507"/>
      <c r="D75" s="507"/>
      <c r="E75" s="507"/>
      <c r="F75" s="508"/>
      <c r="G75" s="350"/>
      <c r="H75" s="334"/>
      <c r="I75" s="334"/>
      <c r="J75" s="334"/>
      <c r="K75" s="334"/>
      <c r="L75" s="334"/>
      <c r="M75" s="334"/>
      <c r="N75" s="334"/>
      <c r="O75" s="335"/>
      <c r="P75" s="338"/>
      <c r="Q75" s="334"/>
      <c r="R75" s="334"/>
      <c r="S75" s="334"/>
      <c r="T75" s="334"/>
      <c r="U75" s="334"/>
      <c r="V75" s="334"/>
      <c r="W75" s="334"/>
      <c r="X75" s="335"/>
      <c r="Y75" s="487"/>
      <c r="Z75" s="488"/>
      <c r="AA75" s="489"/>
      <c r="AB75" s="398"/>
      <c r="AC75" s="493"/>
      <c r="AD75" s="494"/>
      <c r="AE75" s="405"/>
      <c r="AF75" s="405"/>
      <c r="AG75" s="405"/>
      <c r="AH75" s="405"/>
      <c r="AI75" s="405"/>
      <c r="AJ75" s="405"/>
      <c r="AK75" s="405"/>
      <c r="AL75" s="405"/>
      <c r="AM75" s="405"/>
      <c r="AN75" s="405"/>
      <c r="AO75" s="405"/>
      <c r="AP75" s="405"/>
      <c r="AQ75" s="411" t="s">
        <v>581</v>
      </c>
      <c r="AR75" s="412"/>
      <c r="AS75" s="413" t="s">
        <v>166</v>
      </c>
      <c r="AT75" s="414"/>
      <c r="AU75" s="364">
        <v>7</v>
      </c>
      <c r="AV75" s="364"/>
      <c r="AW75" s="334" t="s">
        <v>162</v>
      </c>
      <c r="AX75" s="339"/>
      <c r="AY75">
        <f t="shared" ref="AY75:AY80" si="2">$AY$74</f>
        <v>1</v>
      </c>
    </row>
    <row r="76" spans="1:51" ht="23.25" customHeight="1" x14ac:dyDescent="0.15">
      <c r="A76" s="509"/>
      <c r="B76" s="507"/>
      <c r="C76" s="507"/>
      <c r="D76" s="507"/>
      <c r="E76" s="507"/>
      <c r="F76" s="508"/>
      <c r="G76" s="431" t="s">
        <v>647</v>
      </c>
      <c r="H76" s="515"/>
      <c r="I76" s="515"/>
      <c r="J76" s="515"/>
      <c r="K76" s="515"/>
      <c r="L76" s="515"/>
      <c r="M76" s="515"/>
      <c r="N76" s="515"/>
      <c r="O76" s="516"/>
      <c r="P76" s="465" t="s">
        <v>648</v>
      </c>
      <c r="Q76" s="426"/>
      <c r="R76" s="426"/>
      <c r="S76" s="426"/>
      <c r="T76" s="426"/>
      <c r="U76" s="426"/>
      <c r="V76" s="426"/>
      <c r="W76" s="426"/>
      <c r="X76" s="427"/>
      <c r="Y76" s="382" t="s">
        <v>12</v>
      </c>
      <c r="Z76" s="471"/>
      <c r="AA76" s="472"/>
      <c r="AB76" s="449" t="s">
        <v>14</v>
      </c>
      <c r="AC76" s="449"/>
      <c r="AD76" s="449"/>
      <c r="AE76" s="379">
        <v>68.400000000000006</v>
      </c>
      <c r="AF76" s="380"/>
      <c r="AG76" s="380"/>
      <c r="AH76" s="380"/>
      <c r="AI76" s="372" t="s">
        <v>580</v>
      </c>
      <c r="AJ76" s="373"/>
      <c r="AK76" s="373"/>
      <c r="AL76" s="374"/>
      <c r="AM76" s="379">
        <v>70.8</v>
      </c>
      <c r="AN76" s="380"/>
      <c r="AO76" s="380"/>
      <c r="AP76" s="380"/>
      <c r="AQ76" s="372" t="s">
        <v>580</v>
      </c>
      <c r="AR76" s="373"/>
      <c r="AS76" s="373"/>
      <c r="AT76" s="374"/>
      <c r="AU76" s="380"/>
      <c r="AV76" s="380"/>
      <c r="AW76" s="380"/>
      <c r="AX76" s="381"/>
      <c r="AY76">
        <f t="shared" si="2"/>
        <v>1</v>
      </c>
    </row>
    <row r="77" spans="1:51" ht="23.25" customHeight="1" x14ac:dyDescent="0.15">
      <c r="A77" s="510"/>
      <c r="B77" s="511"/>
      <c r="C77" s="511"/>
      <c r="D77" s="511"/>
      <c r="E77" s="511"/>
      <c r="F77" s="512"/>
      <c r="G77" s="517"/>
      <c r="H77" s="518"/>
      <c r="I77" s="518"/>
      <c r="J77" s="518"/>
      <c r="K77" s="518"/>
      <c r="L77" s="518"/>
      <c r="M77" s="518"/>
      <c r="N77" s="518"/>
      <c r="O77" s="519"/>
      <c r="P77" s="523"/>
      <c r="Q77" s="523"/>
      <c r="R77" s="523"/>
      <c r="S77" s="523"/>
      <c r="T77" s="523"/>
      <c r="U77" s="523"/>
      <c r="V77" s="523"/>
      <c r="W77" s="523"/>
      <c r="X77" s="524"/>
      <c r="Y77" s="160" t="s">
        <v>50</v>
      </c>
      <c r="Z77" s="161"/>
      <c r="AA77" s="273"/>
      <c r="AB77" s="450" t="s">
        <v>14</v>
      </c>
      <c r="AC77" s="450"/>
      <c r="AD77" s="450"/>
      <c r="AE77" s="372" t="s">
        <v>580</v>
      </c>
      <c r="AF77" s="373"/>
      <c r="AG77" s="373"/>
      <c r="AH77" s="374"/>
      <c r="AI77" s="372" t="s">
        <v>580</v>
      </c>
      <c r="AJ77" s="373"/>
      <c r="AK77" s="373"/>
      <c r="AL77" s="374"/>
      <c r="AM77" s="372" t="s">
        <v>254</v>
      </c>
      <c r="AN77" s="373"/>
      <c r="AO77" s="373"/>
      <c r="AP77" s="374"/>
      <c r="AQ77" s="372" t="s">
        <v>580</v>
      </c>
      <c r="AR77" s="373"/>
      <c r="AS77" s="373"/>
      <c r="AT77" s="374"/>
      <c r="AU77" s="380">
        <v>100</v>
      </c>
      <c r="AV77" s="380"/>
      <c r="AW77" s="380"/>
      <c r="AX77" s="381"/>
      <c r="AY77">
        <f t="shared" si="2"/>
        <v>1</v>
      </c>
    </row>
    <row r="78" spans="1:51" ht="23.25" customHeight="1" x14ac:dyDescent="0.15">
      <c r="A78" s="509"/>
      <c r="B78" s="507"/>
      <c r="C78" s="507"/>
      <c r="D78" s="507"/>
      <c r="E78" s="507"/>
      <c r="F78" s="508"/>
      <c r="G78" s="520"/>
      <c r="H78" s="521"/>
      <c r="I78" s="521"/>
      <c r="J78" s="521"/>
      <c r="K78" s="521"/>
      <c r="L78" s="521"/>
      <c r="M78" s="521"/>
      <c r="N78" s="521"/>
      <c r="O78" s="522"/>
      <c r="P78" s="429"/>
      <c r="Q78" s="429"/>
      <c r="R78" s="429"/>
      <c r="S78" s="429"/>
      <c r="T78" s="429"/>
      <c r="U78" s="429"/>
      <c r="V78" s="429"/>
      <c r="W78" s="429"/>
      <c r="X78" s="430"/>
      <c r="Y78" s="160" t="s">
        <v>13</v>
      </c>
      <c r="Z78" s="161"/>
      <c r="AA78" s="273"/>
      <c r="AB78" s="371" t="s">
        <v>14</v>
      </c>
      <c r="AC78" s="371"/>
      <c r="AD78" s="371"/>
      <c r="AE78" s="372" t="s">
        <v>580</v>
      </c>
      <c r="AF78" s="373"/>
      <c r="AG78" s="373"/>
      <c r="AH78" s="374"/>
      <c r="AI78" s="372" t="s">
        <v>580</v>
      </c>
      <c r="AJ78" s="373"/>
      <c r="AK78" s="373"/>
      <c r="AL78" s="374"/>
      <c r="AM78" s="372" t="s">
        <v>254</v>
      </c>
      <c r="AN78" s="373"/>
      <c r="AO78" s="373"/>
      <c r="AP78" s="374"/>
      <c r="AQ78" s="372" t="s">
        <v>580</v>
      </c>
      <c r="AR78" s="373"/>
      <c r="AS78" s="373"/>
      <c r="AT78" s="374"/>
      <c r="AU78" s="380" t="s">
        <v>254</v>
      </c>
      <c r="AV78" s="380"/>
      <c r="AW78" s="380"/>
      <c r="AX78" s="381"/>
      <c r="AY78">
        <f t="shared" si="2"/>
        <v>1</v>
      </c>
    </row>
    <row r="79" spans="1:51" ht="39.75" customHeight="1" x14ac:dyDescent="0.15">
      <c r="A79" s="443" t="s">
        <v>231</v>
      </c>
      <c r="B79" s="441"/>
      <c r="C79" s="441"/>
      <c r="D79" s="441"/>
      <c r="E79" s="441"/>
      <c r="F79" s="442"/>
      <c r="G79" s="497" t="s">
        <v>625</v>
      </c>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8"/>
      <c r="AT79" s="498"/>
      <c r="AU79" s="498"/>
      <c r="AV79" s="498"/>
      <c r="AW79" s="498"/>
      <c r="AX79" s="499"/>
      <c r="AY79">
        <f t="shared" si="2"/>
        <v>1</v>
      </c>
    </row>
    <row r="80" spans="1:51" ht="23.25" customHeight="1" thickBot="1" x14ac:dyDescent="0.2">
      <c r="A80" s="352"/>
      <c r="B80" s="330"/>
      <c r="C80" s="330"/>
      <c r="D80" s="330"/>
      <c r="E80" s="330"/>
      <c r="F80" s="331"/>
      <c r="G80" s="500"/>
      <c r="H80" s="501"/>
      <c r="I80" s="501"/>
      <c r="J80" s="501"/>
      <c r="K80" s="501"/>
      <c r="L80" s="501"/>
      <c r="M80" s="501"/>
      <c r="N80" s="501"/>
      <c r="O80" s="501"/>
      <c r="P80" s="501"/>
      <c r="Q80" s="501"/>
      <c r="R80" s="501"/>
      <c r="S80" s="501"/>
      <c r="T80" s="501"/>
      <c r="U80" s="501"/>
      <c r="V80" s="501"/>
      <c r="W80" s="501"/>
      <c r="X80" s="501"/>
      <c r="Y80" s="501"/>
      <c r="Z80" s="501"/>
      <c r="AA80" s="501"/>
      <c r="AB80" s="501"/>
      <c r="AC80" s="501"/>
      <c r="AD80" s="501"/>
      <c r="AE80" s="501"/>
      <c r="AF80" s="501"/>
      <c r="AG80" s="501"/>
      <c r="AH80" s="501"/>
      <c r="AI80" s="501"/>
      <c r="AJ80" s="501"/>
      <c r="AK80" s="501"/>
      <c r="AL80" s="501"/>
      <c r="AM80" s="501"/>
      <c r="AN80" s="501"/>
      <c r="AO80" s="501"/>
      <c r="AP80" s="501"/>
      <c r="AQ80" s="501"/>
      <c r="AR80" s="501"/>
      <c r="AS80" s="501"/>
      <c r="AT80" s="501"/>
      <c r="AU80" s="501"/>
      <c r="AV80" s="501"/>
      <c r="AW80" s="501"/>
      <c r="AX80" s="502"/>
      <c r="AY80">
        <f t="shared" si="2"/>
        <v>1</v>
      </c>
    </row>
    <row r="81" spans="1:51" ht="49.5" customHeight="1" x14ac:dyDescent="0.15">
      <c r="A81" s="320" t="s">
        <v>545</v>
      </c>
      <c r="B81" s="321"/>
      <c r="C81" s="321"/>
      <c r="D81" s="321"/>
      <c r="E81" s="321"/>
      <c r="F81" s="322"/>
      <c r="G81" s="323" t="s">
        <v>638</v>
      </c>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5"/>
      <c r="AY81">
        <f>COUNTA($G$81)</f>
        <v>1</v>
      </c>
    </row>
    <row r="82" spans="1:51" ht="31.5" customHeight="1" x14ac:dyDescent="0.15">
      <c r="A82" s="351" t="s">
        <v>546</v>
      </c>
      <c r="B82" s="327"/>
      <c r="C82" s="327"/>
      <c r="D82" s="327"/>
      <c r="E82" s="327"/>
      <c r="F82" s="328"/>
      <c r="G82" s="353" t="s">
        <v>542</v>
      </c>
      <c r="H82" s="354"/>
      <c r="I82" s="354"/>
      <c r="J82" s="354"/>
      <c r="K82" s="354"/>
      <c r="L82" s="354"/>
      <c r="M82" s="354"/>
      <c r="N82" s="354"/>
      <c r="O82" s="354"/>
      <c r="P82" s="355" t="s">
        <v>541</v>
      </c>
      <c r="Q82" s="354"/>
      <c r="R82" s="354"/>
      <c r="S82" s="354"/>
      <c r="T82" s="354"/>
      <c r="U82" s="354"/>
      <c r="V82" s="354"/>
      <c r="W82" s="354"/>
      <c r="X82" s="356"/>
      <c r="Y82" s="357"/>
      <c r="Z82" s="358"/>
      <c r="AA82" s="359"/>
      <c r="AB82" s="424" t="s">
        <v>11</v>
      </c>
      <c r="AC82" s="424"/>
      <c r="AD82" s="424"/>
      <c r="AE82" s="405" t="s">
        <v>386</v>
      </c>
      <c r="AF82" s="405"/>
      <c r="AG82" s="405"/>
      <c r="AH82" s="405"/>
      <c r="AI82" s="405" t="s">
        <v>538</v>
      </c>
      <c r="AJ82" s="405"/>
      <c r="AK82" s="405"/>
      <c r="AL82" s="405"/>
      <c r="AM82" s="405" t="s">
        <v>354</v>
      </c>
      <c r="AN82" s="405"/>
      <c r="AO82" s="405"/>
      <c r="AP82" s="405"/>
      <c r="AQ82" s="401" t="s">
        <v>385</v>
      </c>
      <c r="AR82" s="402"/>
      <c r="AS82" s="402"/>
      <c r="AT82" s="403"/>
      <c r="AU82" s="401" t="s">
        <v>558</v>
      </c>
      <c r="AV82" s="402"/>
      <c r="AW82" s="402"/>
      <c r="AX82" s="404"/>
      <c r="AY82">
        <f>COUNTA($G$83)</f>
        <v>1</v>
      </c>
    </row>
    <row r="83" spans="1:51" ht="23.25" customHeight="1" x14ac:dyDescent="0.15">
      <c r="A83" s="351"/>
      <c r="B83" s="327"/>
      <c r="C83" s="327"/>
      <c r="D83" s="327"/>
      <c r="E83" s="327"/>
      <c r="F83" s="328"/>
      <c r="G83" s="360" t="s">
        <v>621</v>
      </c>
      <c r="H83" s="361"/>
      <c r="I83" s="361"/>
      <c r="J83" s="361"/>
      <c r="K83" s="361"/>
      <c r="L83" s="361"/>
      <c r="M83" s="361"/>
      <c r="N83" s="361"/>
      <c r="O83" s="361"/>
      <c r="P83" s="425" t="s">
        <v>583</v>
      </c>
      <c r="Q83" s="426"/>
      <c r="R83" s="426"/>
      <c r="S83" s="426"/>
      <c r="T83" s="426"/>
      <c r="U83" s="426"/>
      <c r="V83" s="426"/>
      <c r="W83" s="426"/>
      <c r="X83" s="427"/>
      <c r="Y83" s="365" t="s">
        <v>51</v>
      </c>
      <c r="Z83" s="366"/>
      <c r="AA83" s="367"/>
      <c r="AB83" s="394" t="s">
        <v>584</v>
      </c>
      <c r="AC83" s="395"/>
      <c r="AD83" s="396"/>
      <c r="AE83" s="370">
        <v>2</v>
      </c>
      <c r="AF83" s="370"/>
      <c r="AG83" s="370"/>
      <c r="AH83" s="370"/>
      <c r="AI83" s="370">
        <v>1</v>
      </c>
      <c r="AJ83" s="370"/>
      <c r="AK83" s="370"/>
      <c r="AL83" s="370"/>
      <c r="AM83" s="385">
        <v>2</v>
      </c>
      <c r="AN83" s="385"/>
      <c r="AO83" s="385"/>
      <c r="AP83" s="385"/>
      <c r="AQ83" s="370" t="s">
        <v>254</v>
      </c>
      <c r="AR83" s="385"/>
      <c r="AS83" s="385"/>
      <c r="AT83" s="385"/>
      <c r="AU83" s="379" t="s">
        <v>254</v>
      </c>
      <c r="AV83" s="386"/>
      <c r="AW83" s="386"/>
      <c r="AX83" s="387"/>
      <c r="AY83">
        <f>$AY$82</f>
        <v>1</v>
      </c>
    </row>
    <row r="84" spans="1:51" ht="23.25" customHeight="1" x14ac:dyDescent="0.15">
      <c r="A84" s="352"/>
      <c r="B84" s="330"/>
      <c r="C84" s="330"/>
      <c r="D84" s="330"/>
      <c r="E84" s="330"/>
      <c r="F84" s="331"/>
      <c r="G84" s="362"/>
      <c r="H84" s="363"/>
      <c r="I84" s="363"/>
      <c r="J84" s="363"/>
      <c r="K84" s="363"/>
      <c r="L84" s="363"/>
      <c r="M84" s="363"/>
      <c r="N84" s="363"/>
      <c r="O84" s="363"/>
      <c r="P84" s="428"/>
      <c r="Q84" s="429"/>
      <c r="R84" s="429"/>
      <c r="S84" s="429"/>
      <c r="T84" s="429"/>
      <c r="U84" s="429"/>
      <c r="V84" s="429"/>
      <c r="W84" s="429"/>
      <c r="X84" s="430"/>
      <c r="Y84" s="388" t="s">
        <v>52</v>
      </c>
      <c r="Z84" s="389"/>
      <c r="AA84" s="390"/>
      <c r="AB84" s="391" t="s">
        <v>584</v>
      </c>
      <c r="AC84" s="392"/>
      <c r="AD84" s="393"/>
      <c r="AE84" s="370">
        <v>2</v>
      </c>
      <c r="AF84" s="370"/>
      <c r="AG84" s="370"/>
      <c r="AH84" s="370"/>
      <c r="AI84" s="370">
        <v>1</v>
      </c>
      <c r="AJ84" s="370"/>
      <c r="AK84" s="370"/>
      <c r="AL84" s="370"/>
      <c r="AM84" s="385">
        <v>2</v>
      </c>
      <c r="AN84" s="385"/>
      <c r="AO84" s="385"/>
      <c r="AP84" s="385"/>
      <c r="AQ84" s="385">
        <v>2</v>
      </c>
      <c r="AR84" s="385"/>
      <c r="AS84" s="385"/>
      <c r="AT84" s="385"/>
      <c r="AU84" s="397">
        <v>2</v>
      </c>
      <c r="AV84" s="386"/>
      <c r="AW84" s="386"/>
      <c r="AX84" s="387"/>
      <c r="AY84">
        <f>$AY$82</f>
        <v>1</v>
      </c>
    </row>
    <row r="85" spans="1:51" ht="23.25" customHeight="1" x14ac:dyDescent="0.15">
      <c r="A85" s="443" t="s">
        <v>547</v>
      </c>
      <c r="B85" s="349"/>
      <c r="C85" s="349"/>
      <c r="D85" s="349"/>
      <c r="E85" s="349"/>
      <c r="F85" s="444"/>
      <c r="G85" s="161" t="s">
        <v>548</v>
      </c>
      <c r="H85" s="161"/>
      <c r="I85" s="161"/>
      <c r="J85" s="161"/>
      <c r="K85" s="161"/>
      <c r="L85" s="161"/>
      <c r="M85" s="161"/>
      <c r="N85" s="161"/>
      <c r="O85" s="161"/>
      <c r="P85" s="161"/>
      <c r="Q85" s="161"/>
      <c r="R85" s="161"/>
      <c r="S85" s="161"/>
      <c r="T85" s="161"/>
      <c r="U85" s="161"/>
      <c r="V85" s="161"/>
      <c r="W85" s="161"/>
      <c r="X85" s="273"/>
      <c r="Y85" s="459"/>
      <c r="Z85" s="460"/>
      <c r="AA85" s="461"/>
      <c r="AB85" s="160" t="s">
        <v>11</v>
      </c>
      <c r="AC85" s="161"/>
      <c r="AD85" s="273"/>
      <c r="AE85" s="405" t="s">
        <v>386</v>
      </c>
      <c r="AF85" s="405"/>
      <c r="AG85" s="405"/>
      <c r="AH85" s="405"/>
      <c r="AI85" s="405" t="s">
        <v>538</v>
      </c>
      <c r="AJ85" s="405"/>
      <c r="AK85" s="405"/>
      <c r="AL85" s="405"/>
      <c r="AM85" s="405" t="s">
        <v>354</v>
      </c>
      <c r="AN85" s="405"/>
      <c r="AO85" s="405"/>
      <c r="AP85" s="405"/>
      <c r="AQ85" s="406" t="s">
        <v>559</v>
      </c>
      <c r="AR85" s="407"/>
      <c r="AS85" s="407"/>
      <c r="AT85" s="407"/>
      <c r="AU85" s="407"/>
      <c r="AV85" s="407"/>
      <c r="AW85" s="407"/>
      <c r="AX85" s="408"/>
      <c r="AY85">
        <f>IF(SUBSTITUTE(SUBSTITUTE($G$86,"／",""),"　","")="",0,1)</f>
        <v>1</v>
      </c>
    </row>
    <row r="86" spans="1:51" ht="23.25" customHeight="1" x14ac:dyDescent="0.15">
      <c r="A86" s="445"/>
      <c r="B86" s="332"/>
      <c r="C86" s="332"/>
      <c r="D86" s="332"/>
      <c r="E86" s="332"/>
      <c r="F86" s="446"/>
      <c r="G86" s="375" t="s">
        <v>684</v>
      </c>
      <c r="H86" s="376"/>
      <c r="I86" s="376"/>
      <c r="J86" s="376"/>
      <c r="K86" s="376"/>
      <c r="L86" s="376"/>
      <c r="M86" s="376"/>
      <c r="N86" s="376"/>
      <c r="O86" s="376"/>
      <c r="P86" s="376"/>
      <c r="Q86" s="376"/>
      <c r="R86" s="376"/>
      <c r="S86" s="376"/>
      <c r="T86" s="376"/>
      <c r="U86" s="376"/>
      <c r="V86" s="376"/>
      <c r="W86" s="376"/>
      <c r="X86" s="376"/>
      <c r="Y86" s="415" t="s">
        <v>547</v>
      </c>
      <c r="Z86" s="416"/>
      <c r="AA86" s="417"/>
      <c r="AB86" s="418" t="s">
        <v>582</v>
      </c>
      <c r="AC86" s="419"/>
      <c r="AD86" s="420"/>
      <c r="AE86" s="370">
        <f>+(8.27+7.15)/2</f>
        <v>7.71</v>
      </c>
      <c r="AF86" s="370"/>
      <c r="AG86" s="370"/>
      <c r="AH86" s="370"/>
      <c r="AI86" s="370">
        <v>5</v>
      </c>
      <c r="AJ86" s="370"/>
      <c r="AK86" s="370"/>
      <c r="AL86" s="370"/>
      <c r="AM86" s="370">
        <f>+(9.32+6.6)/2</f>
        <v>7.96</v>
      </c>
      <c r="AN86" s="370"/>
      <c r="AO86" s="370"/>
      <c r="AP86" s="370"/>
      <c r="AQ86" s="379">
        <f>+(9+7.43)/2</f>
        <v>8.2149999999999999</v>
      </c>
      <c r="AR86" s="380"/>
      <c r="AS86" s="380"/>
      <c r="AT86" s="380"/>
      <c r="AU86" s="380"/>
      <c r="AV86" s="380"/>
      <c r="AW86" s="380"/>
      <c r="AX86" s="381"/>
      <c r="AY86">
        <f>$AY$85</f>
        <v>1</v>
      </c>
    </row>
    <row r="87" spans="1:51" ht="46.5" customHeight="1" x14ac:dyDescent="0.15">
      <c r="A87" s="447"/>
      <c r="B87" s="334"/>
      <c r="C87" s="334"/>
      <c r="D87" s="334"/>
      <c r="E87" s="334"/>
      <c r="F87" s="448"/>
      <c r="G87" s="377"/>
      <c r="H87" s="378"/>
      <c r="I87" s="378"/>
      <c r="J87" s="378"/>
      <c r="K87" s="378"/>
      <c r="L87" s="378"/>
      <c r="M87" s="378"/>
      <c r="N87" s="378"/>
      <c r="O87" s="378"/>
      <c r="P87" s="378"/>
      <c r="Q87" s="378"/>
      <c r="R87" s="378"/>
      <c r="S87" s="378"/>
      <c r="T87" s="378"/>
      <c r="U87" s="378"/>
      <c r="V87" s="378"/>
      <c r="W87" s="378"/>
      <c r="X87" s="378"/>
      <c r="Y87" s="382" t="s">
        <v>549</v>
      </c>
      <c r="Z87" s="383"/>
      <c r="AA87" s="384"/>
      <c r="AB87" s="421" t="s">
        <v>550</v>
      </c>
      <c r="AC87" s="422"/>
      <c r="AD87" s="423"/>
      <c r="AE87" s="409" t="s">
        <v>618</v>
      </c>
      <c r="AF87" s="409"/>
      <c r="AG87" s="409"/>
      <c r="AH87" s="409"/>
      <c r="AI87" s="409" t="s">
        <v>622</v>
      </c>
      <c r="AJ87" s="409"/>
      <c r="AK87" s="409"/>
      <c r="AL87" s="409"/>
      <c r="AM87" s="409" t="s">
        <v>619</v>
      </c>
      <c r="AN87" s="409"/>
      <c r="AO87" s="409"/>
      <c r="AP87" s="409"/>
      <c r="AQ87" s="409" t="s">
        <v>620</v>
      </c>
      <c r="AR87" s="409"/>
      <c r="AS87" s="409"/>
      <c r="AT87" s="409"/>
      <c r="AU87" s="409"/>
      <c r="AV87" s="409"/>
      <c r="AW87" s="409"/>
      <c r="AX87" s="410"/>
      <c r="AY87">
        <f>$AY$85</f>
        <v>1</v>
      </c>
    </row>
    <row r="88" spans="1:51" ht="18.75" customHeight="1" x14ac:dyDescent="0.15">
      <c r="A88" s="503" t="s">
        <v>212</v>
      </c>
      <c r="B88" s="504"/>
      <c r="C88" s="504"/>
      <c r="D88" s="504"/>
      <c r="E88" s="504"/>
      <c r="F88" s="505"/>
      <c r="G88" s="483" t="s">
        <v>135</v>
      </c>
      <c r="H88" s="332"/>
      <c r="I88" s="332"/>
      <c r="J88" s="332"/>
      <c r="K88" s="332"/>
      <c r="L88" s="332"/>
      <c r="M88" s="332"/>
      <c r="N88" s="332"/>
      <c r="O88" s="333"/>
      <c r="P88" s="336" t="s">
        <v>55</v>
      </c>
      <c r="Q88" s="332"/>
      <c r="R88" s="332"/>
      <c r="S88" s="332"/>
      <c r="T88" s="332"/>
      <c r="U88" s="332"/>
      <c r="V88" s="332"/>
      <c r="W88" s="332"/>
      <c r="X88" s="333"/>
      <c r="Y88" s="484"/>
      <c r="Z88" s="485"/>
      <c r="AA88" s="486"/>
      <c r="AB88" s="490" t="s">
        <v>11</v>
      </c>
      <c r="AC88" s="491"/>
      <c r="AD88" s="492"/>
      <c r="AE88" s="405" t="s">
        <v>386</v>
      </c>
      <c r="AF88" s="405"/>
      <c r="AG88" s="405"/>
      <c r="AH88" s="405"/>
      <c r="AI88" s="405" t="s">
        <v>538</v>
      </c>
      <c r="AJ88" s="405"/>
      <c r="AK88" s="405"/>
      <c r="AL88" s="405"/>
      <c r="AM88" s="405" t="s">
        <v>354</v>
      </c>
      <c r="AN88" s="405"/>
      <c r="AO88" s="405"/>
      <c r="AP88" s="405"/>
      <c r="AQ88" s="462" t="s">
        <v>165</v>
      </c>
      <c r="AR88" s="463"/>
      <c r="AS88" s="463"/>
      <c r="AT88" s="464"/>
      <c r="AU88" s="332" t="s">
        <v>125</v>
      </c>
      <c r="AV88" s="332"/>
      <c r="AW88" s="332"/>
      <c r="AX88" s="337"/>
      <c r="AY88">
        <f>COUNTA($G$90)</f>
        <v>1</v>
      </c>
    </row>
    <row r="89" spans="1:51" ht="18.75" customHeight="1" x14ac:dyDescent="0.15">
      <c r="A89" s="506"/>
      <c r="B89" s="507"/>
      <c r="C89" s="507"/>
      <c r="D89" s="507"/>
      <c r="E89" s="507"/>
      <c r="F89" s="508"/>
      <c r="G89" s="350"/>
      <c r="H89" s="334"/>
      <c r="I89" s="334"/>
      <c r="J89" s="334"/>
      <c r="K89" s="334"/>
      <c r="L89" s="334"/>
      <c r="M89" s="334"/>
      <c r="N89" s="334"/>
      <c r="O89" s="335"/>
      <c r="P89" s="338"/>
      <c r="Q89" s="334"/>
      <c r="R89" s="334"/>
      <c r="S89" s="334"/>
      <c r="T89" s="334"/>
      <c r="U89" s="334"/>
      <c r="V89" s="334"/>
      <c r="W89" s="334"/>
      <c r="X89" s="335"/>
      <c r="Y89" s="487"/>
      <c r="Z89" s="488"/>
      <c r="AA89" s="489"/>
      <c r="AB89" s="398"/>
      <c r="AC89" s="493"/>
      <c r="AD89" s="494"/>
      <c r="AE89" s="405"/>
      <c r="AF89" s="405"/>
      <c r="AG89" s="405"/>
      <c r="AH89" s="405"/>
      <c r="AI89" s="405"/>
      <c r="AJ89" s="405"/>
      <c r="AK89" s="405"/>
      <c r="AL89" s="405"/>
      <c r="AM89" s="405"/>
      <c r="AN89" s="405"/>
      <c r="AO89" s="405"/>
      <c r="AP89" s="405"/>
      <c r="AQ89" s="411" t="s">
        <v>581</v>
      </c>
      <c r="AR89" s="412"/>
      <c r="AS89" s="413" t="s">
        <v>166</v>
      </c>
      <c r="AT89" s="414"/>
      <c r="AU89" s="364">
        <v>7</v>
      </c>
      <c r="AV89" s="364"/>
      <c r="AW89" s="334" t="s">
        <v>162</v>
      </c>
      <c r="AX89" s="339"/>
      <c r="AY89">
        <f t="shared" ref="AY89:AY94" si="3">$AY$88</f>
        <v>1</v>
      </c>
    </row>
    <row r="90" spans="1:51" ht="23.25" customHeight="1" x14ac:dyDescent="0.15">
      <c r="A90" s="509"/>
      <c r="B90" s="507"/>
      <c r="C90" s="507"/>
      <c r="D90" s="507"/>
      <c r="E90" s="507"/>
      <c r="F90" s="508"/>
      <c r="G90" s="431" t="s">
        <v>649</v>
      </c>
      <c r="H90" s="432"/>
      <c r="I90" s="432"/>
      <c r="J90" s="432"/>
      <c r="K90" s="432"/>
      <c r="L90" s="432"/>
      <c r="M90" s="432"/>
      <c r="N90" s="432"/>
      <c r="O90" s="433"/>
      <c r="P90" s="465" t="s">
        <v>650</v>
      </c>
      <c r="Q90" s="465"/>
      <c r="R90" s="465"/>
      <c r="S90" s="465"/>
      <c r="T90" s="465"/>
      <c r="U90" s="465"/>
      <c r="V90" s="465"/>
      <c r="W90" s="465"/>
      <c r="X90" s="466"/>
      <c r="Y90" s="382" t="s">
        <v>12</v>
      </c>
      <c r="Z90" s="471"/>
      <c r="AA90" s="472"/>
      <c r="AB90" s="449" t="s">
        <v>14</v>
      </c>
      <c r="AC90" s="784"/>
      <c r="AD90" s="784"/>
      <c r="AE90" s="379">
        <v>34.4</v>
      </c>
      <c r="AF90" s="380"/>
      <c r="AG90" s="380"/>
      <c r="AH90" s="380"/>
      <c r="AI90" s="372" t="s">
        <v>580</v>
      </c>
      <c r="AJ90" s="373"/>
      <c r="AK90" s="373"/>
      <c r="AL90" s="374"/>
      <c r="AM90" s="379">
        <v>40.200000000000003</v>
      </c>
      <c r="AN90" s="380"/>
      <c r="AO90" s="380"/>
      <c r="AP90" s="380"/>
      <c r="AQ90" s="372" t="s">
        <v>580</v>
      </c>
      <c r="AR90" s="373"/>
      <c r="AS90" s="373"/>
      <c r="AT90" s="374"/>
      <c r="AU90" s="380"/>
      <c r="AV90" s="380"/>
      <c r="AW90" s="380"/>
      <c r="AX90" s="381"/>
      <c r="AY90">
        <f t="shared" si="3"/>
        <v>1</v>
      </c>
    </row>
    <row r="91" spans="1:51" ht="23.25" customHeight="1" x14ac:dyDescent="0.15">
      <c r="A91" s="510"/>
      <c r="B91" s="511"/>
      <c r="C91" s="511"/>
      <c r="D91" s="511"/>
      <c r="E91" s="511"/>
      <c r="F91" s="512"/>
      <c r="G91" s="434"/>
      <c r="H91" s="435"/>
      <c r="I91" s="435"/>
      <c r="J91" s="435"/>
      <c r="K91" s="435"/>
      <c r="L91" s="435"/>
      <c r="M91" s="435"/>
      <c r="N91" s="435"/>
      <c r="O91" s="436"/>
      <c r="P91" s="467"/>
      <c r="Q91" s="467"/>
      <c r="R91" s="467"/>
      <c r="S91" s="467"/>
      <c r="T91" s="467"/>
      <c r="U91" s="467"/>
      <c r="V91" s="467"/>
      <c r="W91" s="467"/>
      <c r="X91" s="468"/>
      <c r="Y91" s="160" t="s">
        <v>50</v>
      </c>
      <c r="Z91" s="161"/>
      <c r="AA91" s="273"/>
      <c r="AB91" s="450" t="s">
        <v>14</v>
      </c>
      <c r="AC91" s="783"/>
      <c r="AD91" s="783"/>
      <c r="AE91" s="379" t="s">
        <v>254</v>
      </c>
      <c r="AF91" s="380"/>
      <c r="AG91" s="380"/>
      <c r="AH91" s="380"/>
      <c r="AI91" s="372" t="s">
        <v>580</v>
      </c>
      <c r="AJ91" s="373"/>
      <c r="AK91" s="373"/>
      <c r="AL91" s="374"/>
      <c r="AM91" s="379" t="s">
        <v>254</v>
      </c>
      <c r="AN91" s="380"/>
      <c r="AO91" s="380"/>
      <c r="AP91" s="380"/>
      <c r="AQ91" s="372" t="s">
        <v>580</v>
      </c>
      <c r="AR91" s="373"/>
      <c r="AS91" s="373"/>
      <c r="AT91" s="374"/>
      <c r="AU91" s="380">
        <v>50</v>
      </c>
      <c r="AV91" s="380"/>
      <c r="AW91" s="380"/>
      <c r="AX91" s="381"/>
      <c r="AY91">
        <f t="shared" si="3"/>
        <v>1</v>
      </c>
    </row>
    <row r="92" spans="1:51" ht="23.25" customHeight="1" x14ac:dyDescent="0.15">
      <c r="A92" s="509"/>
      <c r="B92" s="507"/>
      <c r="C92" s="507"/>
      <c r="D92" s="507"/>
      <c r="E92" s="507"/>
      <c r="F92" s="508"/>
      <c r="G92" s="437"/>
      <c r="H92" s="438"/>
      <c r="I92" s="438"/>
      <c r="J92" s="438"/>
      <c r="K92" s="438"/>
      <c r="L92" s="438"/>
      <c r="M92" s="438"/>
      <c r="N92" s="438"/>
      <c r="O92" s="439"/>
      <c r="P92" s="469"/>
      <c r="Q92" s="469"/>
      <c r="R92" s="469"/>
      <c r="S92" s="469"/>
      <c r="T92" s="469"/>
      <c r="U92" s="469"/>
      <c r="V92" s="469"/>
      <c r="W92" s="469"/>
      <c r="X92" s="470"/>
      <c r="Y92" s="160" t="s">
        <v>13</v>
      </c>
      <c r="Z92" s="161"/>
      <c r="AA92" s="273"/>
      <c r="AB92" s="371" t="s">
        <v>14</v>
      </c>
      <c r="AC92" s="371"/>
      <c r="AD92" s="371"/>
      <c r="AE92" s="379" t="s">
        <v>254</v>
      </c>
      <c r="AF92" s="380"/>
      <c r="AG92" s="380"/>
      <c r="AH92" s="380"/>
      <c r="AI92" s="372" t="s">
        <v>580</v>
      </c>
      <c r="AJ92" s="373"/>
      <c r="AK92" s="373"/>
      <c r="AL92" s="374"/>
      <c r="AM92" s="379" t="s">
        <v>254</v>
      </c>
      <c r="AN92" s="380"/>
      <c r="AO92" s="380"/>
      <c r="AP92" s="380"/>
      <c r="AQ92" s="372" t="s">
        <v>580</v>
      </c>
      <c r="AR92" s="373"/>
      <c r="AS92" s="373"/>
      <c r="AT92" s="374"/>
      <c r="AU92" s="380" t="s">
        <v>254</v>
      </c>
      <c r="AV92" s="380"/>
      <c r="AW92" s="380"/>
      <c r="AX92" s="381"/>
      <c r="AY92">
        <f t="shared" si="3"/>
        <v>1</v>
      </c>
    </row>
    <row r="93" spans="1:51" ht="36.75" customHeight="1" x14ac:dyDescent="0.15">
      <c r="A93" s="443" t="s">
        <v>231</v>
      </c>
      <c r="B93" s="441"/>
      <c r="C93" s="441"/>
      <c r="D93" s="441"/>
      <c r="E93" s="441"/>
      <c r="F93" s="442"/>
      <c r="G93" s="497" t="s">
        <v>626</v>
      </c>
      <c r="H93" s="498"/>
      <c r="I93" s="498"/>
      <c r="J93" s="498"/>
      <c r="K93" s="498"/>
      <c r="L93" s="498"/>
      <c r="M93" s="498"/>
      <c r="N93" s="498"/>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c r="AL93" s="498"/>
      <c r="AM93" s="498"/>
      <c r="AN93" s="498"/>
      <c r="AO93" s="498"/>
      <c r="AP93" s="498"/>
      <c r="AQ93" s="498"/>
      <c r="AR93" s="498"/>
      <c r="AS93" s="498"/>
      <c r="AT93" s="498"/>
      <c r="AU93" s="498"/>
      <c r="AV93" s="498"/>
      <c r="AW93" s="498"/>
      <c r="AX93" s="499"/>
      <c r="AY93">
        <f t="shared" si="3"/>
        <v>1</v>
      </c>
    </row>
    <row r="94" spans="1:51" ht="23.25" customHeight="1" x14ac:dyDescent="0.15">
      <c r="A94" s="352"/>
      <c r="B94" s="330"/>
      <c r="C94" s="330"/>
      <c r="D94" s="330"/>
      <c r="E94" s="330"/>
      <c r="F94" s="331"/>
      <c r="G94" s="500"/>
      <c r="H94" s="501"/>
      <c r="I94" s="501"/>
      <c r="J94" s="501"/>
      <c r="K94" s="501"/>
      <c r="L94" s="501"/>
      <c r="M94" s="501"/>
      <c r="N94" s="501"/>
      <c r="O94" s="501"/>
      <c r="P94" s="501"/>
      <c r="Q94" s="501"/>
      <c r="R94" s="501"/>
      <c r="S94" s="501"/>
      <c r="T94" s="501"/>
      <c r="U94" s="501"/>
      <c r="V94" s="501"/>
      <c r="W94" s="501"/>
      <c r="X94" s="501"/>
      <c r="Y94" s="501"/>
      <c r="Z94" s="501"/>
      <c r="AA94" s="501"/>
      <c r="AB94" s="501"/>
      <c r="AC94" s="501"/>
      <c r="AD94" s="501"/>
      <c r="AE94" s="501"/>
      <c r="AF94" s="501"/>
      <c r="AG94" s="501"/>
      <c r="AH94" s="501"/>
      <c r="AI94" s="501"/>
      <c r="AJ94" s="501"/>
      <c r="AK94" s="501"/>
      <c r="AL94" s="501"/>
      <c r="AM94" s="501"/>
      <c r="AN94" s="501"/>
      <c r="AO94" s="501"/>
      <c r="AP94" s="501"/>
      <c r="AQ94" s="501"/>
      <c r="AR94" s="501"/>
      <c r="AS94" s="501"/>
      <c r="AT94" s="501"/>
      <c r="AU94" s="501"/>
      <c r="AV94" s="501"/>
      <c r="AW94" s="501"/>
      <c r="AX94" s="502"/>
      <c r="AY94">
        <f t="shared" si="3"/>
        <v>1</v>
      </c>
    </row>
    <row r="95" spans="1:51" ht="18.75" customHeight="1" thickBot="1" x14ac:dyDescent="0.2">
      <c r="A95" s="503" t="s">
        <v>543</v>
      </c>
      <c r="B95" s="563"/>
      <c r="C95" s="563"/>
      <c r="D95" s="563"/>
      <c r="E95" s="563"/>
      <c r="F95" s="563"/>
      <c r="G95" s="563"/>
      <c r="H95" s="563"/>
      <c r="I95" s="563"/>
      <c r="J95" s="563"/>
      <c r="K95" s="563"/>
      <c r="L95" s="563"/>
      <c r="M95" s="563"/>
      <c r="N95" s="563"/>
      <c r="O95" s="563"/>
      <c r="P95" s="563"/>
      <c r="Q95" s="563"/>
      <c r="R95" s="563"/>
      <c r="S95" s="563"/>
      <c r="T95" s="563"/>
      <c r="U95" s="563"/>
      <c r="V95" s="563"/>
      <c r="W95" s="563"/>
      <c r="X95" s="563"/>
      <c r="Y95" s="563"/>
      <c r="Z95" s="563"/>
      <c r="AA95" s="563"/>
      <c r="AB95" s="563"/>
      <c r="AC95" s="563"/>
      <c r="AD95" s="563"/>
      <c r="AE95" s="563"/>
      <c r="AF95" s="563"/>
      <c r="AG95" s="563"/>
      <c r="AH95" s="563"/>
      <c r="AI95" s="563"/>
      <c r="AJ95" s="563"/>
      <c r="AK95" s="563"/>
      <c r="AL95" s="563"/>
      <c r="AM95" s="563"/>
      <c r="AN95" s="563"/>
      <c r="AO95" s="564" t="s">
        <v>209</v>
      </c>
      <c r="AP95" s="565"/>
      <c r="AQ95" s="565"/>
      <c r="AR95" s="76"/>
      <c r="AS95" s="564"/>
      <c r="AT95" s="565"/>
      <c r="AU95" s="565"/>
      <c r="AV95" s="565"/>
      <c r="AW95" s="565"/>
      <c r="AX95" s="566"/>
      <c r="AY95">
        <f>COUNTIF($AR$95,"☑")</f>
        <v>0</v>
      </c>
    </row>
    <row r="96" spans="1:51" x14ac:dyDescent="0.15">
      <c r="A96" s="554" t="s">
        <v>253</v>
      </c>
      <c r="B96" s="555"/>
      <c r="C96" s="557" t="s">
        <v>167</v>
      </c>
      <c r="D96" s="555"/>
      <c r="E96" s="558" t="s">
        <v>180</v>
      </c>
      <c r="F96" s="559"/>
      <c r="G96" s="560" t="s">
        <v>657</v>
      </c>
      <c r="H96" s="561"/>
      <c r="I96" s="561"/>
      <c r="J96" s="561"/>
      <c r="K96" s="561"/>
      <c r="L96" s="561"/>
      <c r="M96" s="561"/>
      <c r="N96" s="561"/>
      <c r="O96" s="561"/>
      <c r="P96" s="561"/>
      <c r="Q96" s="561"/>
      <c r="R96" s="561"/>
      <c r="S96" s="561"/>
      <c r="T96" s="561"/>
      <c r="U96" s="561"/>
      <c r="V96" s="561"/>
      <c r="W96" s="561"/>
      <c r="X96" s="561"/>
      <c r="Y96" s="561"/>
      <c r="Z96" s="561"/>
      <c r="AA96" s="561"/>
      <c r="AB96" s="561"/>
      <c r="AC96" s="561"/>
      <c r="AD96" s="561"/>
      <c r="AE96" s="561"/>
      <c r="AF96" s="561"/>
      <c r="AG96" s="561"/>
      <c r="AH96" s="561"/>
      <c r="AI96" s="561"/>
      <c r="AJ96" s="561"/>
      <c r="AK96" s="561"/>
      <c r="AL96" s="561"/>
      <c r="AM96" s="561"/>
      <c r="AN96" s="561"/>
      <c r="AO96" s="561"/>
      <c r="AP96" s="561"/>
      <c r="AQ96" s="561"/>
      <c r="AR96" s="561"/>
      <c r="AS96" s="561"/>
      <c r="AT96" s="561"/>
      <c r="AU96" s="561"/>
      <c r="AV96" s="561"/>
      <c r="AW96" s="561"/>
      <c r="AX96" s="562"/>
    </row>
    <row r="97" spans="1:51" ht="32.25" customHeight="1" x14ac:dyDescent="0.15">
      <c r="A97" s="556"/>
      <c r="B97" s="550"/>
      <c r="C97" s="549"/>
      <c r="D97" s="550"/>
      <c r="E97" s="440" t="s">
        <v>179</v>
      </c>
      <c r="F97" s="442"/>
      <c r="G97" s="513" t="s">
        <v>586</v>
      </c>
      <c r="H97" s="465"/>
      <c r="I97" s="465"/>
      <c r="J97" s="465"/>
      <c r="K97" s="465"/>
      <c r="L97" s="465"/>
      <c r="M97" s="465"/>
      <c r="N97" s="465"/>
      <c r="O97" s="465"/>
      <c r="P97" s="465"/>
      <c r="Q97" s="465"/>
      <c r="R97" s="465"/>
      <c r="S97" s="465"/>
      <c r="T97" s="465"/>
      <c r="U97" s="465"/>
      <c r="V97" s="466"/>
      <c r="W97" s="538" t="s">
        <v>551</v>
      </c>
      <c r="X97" s="539"/>
      <c r="Y97" s="539"/>
      <c r="Z97" s="539"/>
      <c r="AA97" s="540"/>
      <c r="AB97" s="541" t="s">
        <v>655</v>
      </c>
      <c r="AC97" s="542"/>
      <c r="AD97" s="542"/>
      <c r="AE97" s="542"/>
      <c r="AF97" s="542"/>
      <c r="AG97" s="542"/>
      <c r="AH97" s="542"/>
      <c r="AI97" s="542"/>
      <c r="AJ97" s="542"/>
      <c r="AK97" s="542"/>
      <c r="AL97" s="542"/>
      <c r="AM97" s="542"/>
      <c r="AN97" s="542"/>
      <c r="AO97" s="542"/>
      <c r="AP97" s="542"/>
      <c r="AQ97" s="542"/>
      <c r="AR97" s="542"/>
      <c r="AS97" s="542"/>
      <c r="AT97" s="542"/>
      <c r="AU97" s="542"/>
      <c r="AV97" s="542"/>
      <c r="AW97" s="542"/>
      <c r="AX97" s="543"/>
    </row>
    <row r="98" spans="1:51" ht="21" customHeight="1" x14ac:dyDescent="0.15">
      <c r="A98" s="556"/>
      <c r="B98" s="550"/>
      <c r="C98" s="549"/>
      <c r="D98" s="550"/>
      <c r="E98" s="329"/>
      <c r="F98" s="331"/>
      <c r="G98" s="514"/>
      <c r="H98" s="469"/>
      <c r="I98" s="469"/>
      <c r="J98" s="469"/>
      <c r="K98" s="469"/>
      <c r="L98" s="469"/>
      <c r="M98" s="469"/>
      <c r="N98" s="469"/>
      <c r="O98" s="469"/>
      <c r="P98" s="469"/>
      <c r="Q98" s="469"/>
      <c r="R98" s="469"/>
      <c r="S98" s="469"/>
      <c r="T98" s="469"/>
      <c r="U98" s="469"/>
      <c r="V98" s="470"/>
      <c r="W98" s="544" t="s">
        <v>552</v>
      </c>
      <c r="X98" s="545"/>
      <c r="Y98" s="545"/>
      <c r="Z98" s="545"/>
      <c r="AA98" s="546"/>
      <c r="AB98" s="541" t="s">
        <v>656</v>
      </c>
      <c r="AC98" s="542"/>
      <c r="AD98" s="542"/>
      <c r="AE98" s="542"/>
      <c r="AF98" s="542"/>
      <c r="AG98" s="542"/>
      <c r="AH98" s="542"/>
      <c r="AI98" s="542"/>
      <c r="AJ98" s="542"/>
      <c r="AK98" s="542"/>
      <c r="AL98" s="542"/>
      <c r="AM98" s="542"/>
      <c r="AN98" s="542"/>
      <c r="AO98" s="542"/>
      <c r="AP98" s="542"/>
      <c r="AQ98" s="542"/>
      <c r="AR98" s="542"/>
      <c r="AS98" s="542"/>
      <c r="AT98" s="542"/>
      <c r="AU98" s="542"/>
      <c r="AV98" s="542"/>
      <c r="AW98" s="542"/>
      <c r="AX98" s="543"/>
    </row>
    <row r="99" spans="1:51" ht="34.5" customHeight="1" x14ac:dyDescent="0.15">
      <c r="A99" s="556"/>
      <c r="B99" s="550"/>
      <c r="C99" s="547" t="s">
        <v>563</v>
      </c>
      <c r="D99" s="548"/>
      <c r="E99" s="440" t="s">
        <v>249</v>
      </c>
      <c r="F99" s="442"/>
      <c r="G99" s="528" t="s">
        <v>170</v>
      </c>
      <c r="H99" s="529"/>
      <c r="I99" s="529"/>
      <c r="J99" s="551" t="s">
        <v>627</v>
      </c>
      <c r="K99" s="552"/>
      <c r="L99" s="552"/>
      <c r="M99" s="552"/>
      <c r="N99" s="552"/>
      <c r="O99" s="552"/>
      <c r="P99" s="552"/>
      <c r="Q99" s="552"/>
      <c r="R99" s="552"/>
      <c r="S99" s="552"/>
      <c r="T99" s="553"/>
      <c r="U99" s="526" t="s">
        <v>628</v>
      </c>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7"/>
      <c r="AY99" s="65"/>
    </row>
    <row r="100" spans="1:51" ht="34.5" customHeight="1" x14ac:dyDescent="0.15">
      <c r="A100" s="556"/>
      <c r="B100" s="550"/>
      <c r="C100" s="549"/>
      <c r="D100" s="550"/>
      <c r="E100" s="326"/>
      <c r="F100" s="328"/>
      <c r="G100" s="528" t="s">
        <v>564</v>
      </c>
      <c r="H100" s="529"/>
      <c r="I100" s="529"/>
      <c r="J100" s="529"/>
      <c r="K100" s="529"/>
      <c r="L100" s="529"/>
      <c r="M100" s="529"/>
      <c r="N100" s="529"/>
      <c r="O100" s="529"/>
      <c r="P100" s="529"/>
      <c r="Q100" s="529"/>
      <c r="R100" s="529"/>
      <c r="S100" s="529"/>
      <c r="T100" s="529"/>
      <c r="U100" s="525" t="s">
        <v>628</v>
      </c>
      <c r="V100" s="526"/>
      <c r="W100" s="526"/>
      <c r="X100" s="526"/>
      <c r="Y100" s="526"/>
      <c r="Z100" s="526"/>
      <c r="AA100" s="526"/>
      <c r="AB100" s="526"/>
      <c r="AC100" s="526"/>
      <c r="AD100" s="526"/>
      <c r="AE100" s="526"/>
      <c r="AF100" s="526"/>
      <c r="AG100" s="526"/>
      <c r="AH100" s="526"/>
      <c r="AI100" s="526"/>
      <c r="AJ100" s="526"/>
      <c r="AK100" s="526"/>
      <c r="AL100" s="526"/>
      <c r="AM100" s="526"/>
      <c r="AN100" s="526"/>
      <c r="AO100" s="526"/>
      <c r="AP100" s="526"/>
      <c r="AQ100" s="526"/>
      <c r="AR100" s="526"/>
      <c r="AS100" s="526"/>
      <c r="AT100" s="526"/>
      <c r="AU100" s="526"/>
      <c r="AV100" s="526"/>
      <c r="AW100" s="526"/>
      <c r="AX100" s="527"/>
      <c r="AY100" s="65"/>
    </row>
    <row r="101" spans="1:51" ht="34.5" customHeight="1" thickBot="1" x14ac:dyDescent="0.2">
      <c r="A101" s="556"/>
      <c r="B101" s="550"/>
      <c r="C101" s="549"/>
      <c r="D101" s="550"/>
      <c r="E101" s="329"/>
      <c r="F101" s="331"/>
      <c r="G101" s="528" t="s">
        <v>552</v>
      </c>
      <c r="H101" s="529"/>
      <c r="I101" s="529"/>
      <c r="J101" s="529"/>
      <c r="K101" s="529"/>
      <c r="L101" s="529"/>
      <c r="M101" s="529"/>
      <c r="N101" s="529"/>
      <c r="O101" s="529"/>
      <c r="P101" s="529"/>
      <c r="Q101" s="529"/>
      <c r="R101" s="529"/>
      <c r="S101" s="529"/>
      <c r="T101" s="529"/>
      <c r="U101" s="567" t="s">
        <v>628</v>
      </c>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7"/>
      <c r="AY101" s="65"/>
    </row>
    <row r="102" spans="1:51" ht="14.25" x14ac:dyDescent="0.15">
      <c r="A102" s="530" t="s">
        <v>44</v>
      </c>
      <c r="B102" s="531"/>
      <c r="C102" s="531"/>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531"/>
      <c r="AL102" s="531"/>
      <c r="AM102" s="531"/>
      <c r="AN102" s="531"/>
      <c r="AO102" s="531"/>
      <c r="AP102" s="531"/>
      <c r="AQ102" s="531"/>
      <c r="AR102" s="531"/>
      <c r="AS102" s="531"/>
      <c r="AT102" s="531"/>
      <c r="AU102" s="531"/>
      <c r="AV102" s="531"/>
      <c r="AW102" s="531"/>
      <c r="AX102" s="532"/>
    </row>
    <row r="103" spans="1:51" x14ac:dyDescent="0.15">
      <c r="A103" s="5"/>
      <c r="B103" s="6"/>
      <c r="C103" s="533" t="s">
        <v>29</v>
      </c>
      <c r="D103" s="534"/>
      <c r="E103" s="534"/>
      <c r="F103" s="534"/>
      <c r="G103" s="534"/>
      <c r="H103" s="534"/>
      <c r="I103" s="534"/>
      <c r="J103" s="534"/>
      <c r="K103" s="534"/>
      <c r="L103" s="534"/>
      <c r="M103" s="534"/>
      <c r="N103" s="534"/>
      <c r="O103" s="534"/>
      <c r="P103" s="534"/>
      <c r="Q103" s="534"/>
      <c r="R103" s="534"/>
      <c r="S103" s="534"/>
      <c r="T103" s="534"/>
      <c r="U103" s="534"/>
      <c r="V103" s="534"/>
      <c r="W103" s="534"/>
      <c r="X103" s="534"/>
      <c r="Y103" s="534"/>
      <c r="Z103" s="534"/>
      <c r="AA103" s="534"/>
      <c r="AB103" s="534"/>
      <c r="AC103" s="535"/>
      <c r="AD103" s="534" t="s">
        <v>33</v>
      </c>
      <c r="AE103" s="534"/>
      <c r="AF103" s="534"/>
      <c r="AG103" s="536" t="s">
        <v>28</v>
      </c>
      <c r="AH103" s="534"/>
      <c r="AI103" s="534"/>
      <c r="AJ103" s="534"/>
      <c r="AK103" s="534"/>
      <c r="AL103" s="534"/>
      <c r="AM103" s="534"/>
      <c r="AN103" s="534"/>
      <c r="AO103" s="534"/>
      <c r="AP103" s="534"/>
      <c r="AQ103" s="534"/>
      <c r="AR103" s="534"/>
      <c r="AS103" s="534"/>
      <c r="AT103" s="534"/>
      <c r="AU103" s="534"/>
      <c r="AV103" s="534"/>
      <c r="AW103" s="534"/>
      <c r="AX103" s="537"/>
    </row>
    <row r="104" spans="1:51" ht="45" customHeight="1" x14ac:dyDescent="0.15">
      <c r="A104" s="568" t="s">
        <v>130</v>
      </c>
      <c r="B104" s="569"/>
      <c r="C104" s="574" t="s">
        <v>131</v>
      </c>
      <c r="D104" s="575"/>
      <c r="E104" s="575"/>
      <c r="F104" s="575"/>
      <c r="G104" s="575"/>
      <c r="H104" s="575"/>
      <c r="I104" s="575"/>
      <c r="J104" s="575"/>
      <c r="K104" s="575"/>
      <c r="L104" s="575"/>
      <c r="M104" s="575"/>
      <c r="N104" s="575"/>
      <c r="O104" s="575"/>
      <c r="P104" s="575"/>
      <c r="Q104" s="575"/>
      <c r="R104" s="575"/>
      <c r="S104" s="575"/>
      <c r="T104" s="575"/>
      <c r="U104" s="575"/>
      <c r="V104" s="575"/>
      <c r="W104" s="575"/>
      <c r="X104" s="575"/>
      <c r="Y104" s="575"/>
      <c r="Z104" s="575"/>
      <c r="AA104" s="575"/>
      <c r="AB104" s="575"/>
      <c r="AC104" s="576"/>
      <c r="AD104" s="577" t="s">
        <v>577</v>
      </c>
      <c r="AE104" s="578"/>
      <c r="AF104" s="578"/>
      <c r="AG104" s="579" t="s">
        <v>587</v>
      </c>
      <c r="AH104" s="580"/>
      <c r="AI104" s="580"/>
      <c r="AJ104" s="580"/>
      <c r="AK104" s="580"/>
      <c r="AL104" s="580"/>
      <c r="AM104" s="580"/>
      <c r="AN104" s="580"/>
      <c r="AO104" s="580"/>
      <c r="AP104" s="580"/>
      <c r="AQ104" s="580"/>
      <c r="AR104" s="580"/>
      <c r="AS104" s="580"/>
      <c r="AT104" s="580"/>
      <c r="AU104" s="580"/>
      <c r="AV104" s="580"/>
      <c r="AW104" s="580"/>
      <c r="AX104" s="581"/>
    </row>
    <row r="105" spans="1:51" ht="45.75" customHeight="1" x14ac:dyDescent="0.15">
      <c r="A105" s="570"/>
      <c r="B105" s="571"/>
      <c r="C105" s="582" t="s">
        <v>34</v>
      </c>
      <c r="D105" s="583"/>
      <c r="E105" s="583"/>
      <c r="F105" s="583"/>
      <c r="G105" s="583"/>
      <c r="H105" s="583"/>
      <c r="I105" s="583"/>
      <c r="J105" s="583"/>
      <c r="K105" s="583"/>
      <c r="L105" s="583"/>
      <c r="M105" s="583"/>
      <c r="N105" s="583"/>
      <c r="O105" s="583"/>
      <c r="P105" s="583"/>
      <c r="Q105" s="583"/>
      <c r="R105" s="583"/>
      <c r="S105" s="583"/>
      <c r="T105" s="583"/>
      <c r="U105" s="583"/>
      <c r="V105" s="583"/>
      <c r="W105" s="583"/>
      <c r="X105" s="583"/>
      <c r="Y105" s="583"/>
      <c r="Z105" s="583"/>
      <c r="AA105" s="583"/>
      <c r="AB105" s="583"/>
      <c r="AC105" s="584"/>
      <c r="AD105" s="585" t="s">
        <v>577</v>
      </c>
      <c r="AE105" s="586"/>
      <c r="AF105" s="586"/>
      <c r="AG105" s="587" t="s">
        <v>588</v>
      </c>
      <c r="AH105" s="588"/>
      <c r="AI105" s="588"/>
      <c r="AJ105" s="588"/>
      <c r="AK105" s="588"/>
      <c r="AL105" s="588"/>
      <c r="AM105" s="588"/>
      <c r="AN105" s="588"/>
      <c r="AO105" s="588"/>
      <c r="AP105" s="588"/>
      <c r="AQ105" s="588"/>
      <c r="AR105" s="588"/>
      <c r="AS105" s="588"/>
      <c r="AT105" s="588"/>
      <c r="AU105" s="588"/>
      <c r="AV105" s="588"/>
      <c r="AW105" s="588"/>
      <c r="AX105" s="589"/>
    </row>
    <row r="106" spans="1:51" ht="60.75" customHeight="1" x14ac:dyDescent="0.15">
      <c r="A106" s="572"/>
      <c r="B106" s="573"/>
      <c r="C106" s="590" t="s">
        <v>132</v>
      </c>
      <c r="D106" s="591"/>
      <c r="E106" s="591"/>
      <c r="F106" s="591"/>
      <c r="G106" s="591"/>
      <c r="H106" s="591"/>
      <c r="I106" s="591"/>
      <c r="J106" s="591"/>
      <c r="K106" s="591"/>
      <c r="L106" s="591"/>
      <c r="M106" s="591"/>
      <c r="N106" s="591"/>
      <c r="O106" s="591"/>
      <c r="P106" s="591"/>
      <c r="Q106" s="591"/>
      <c r="R106" s="591"/>
      <c r="S106" s="591"/>
      <c r="T106" s="591"/>
      <c r="U106" s="591"/>
      <c r="V106" s="591"/>
      <c r="W106" s="591"/>
      <c r="X106" s="591"/>
      <c r="Y106" s="591"/>
      <c r="Z106" s="591"/>
      <c r="AA106" s="591"/>
      <c r="AB106" s="591"/>
      <c r="AC106" s="592"/>
      <c r="AD106" s="593" t="s">
        <v>577</v>
      </c>
      <c r="AE106" s="594"/>
      <c r="AF106" s="594"/>
      <c r="AG106" s="595" t="s">
        <v>589</v>
      </c>
      <c r="AH106" s="467"/>
      <c r="AI106" s="467"/>
      <c r="AJ106" s="467"/>
      <c r="AK106" s="467"/>
      <c r="AL106" s="467"/>
      <c r="AM106" s="467"/>
      <c r="AN106" s="467"/>
      <c r="AO106" s="467"/>
      <c r="AP106" s="467"/>
      <c r="AQ106" s="467"/>
      <c r="AR106" s="467"/>
      <c r="AS106" s="467"/>
      <c r="AT106" s="467"/>
      <c r="AU106" s="467"/>
      <c r="AV106" s="467"/>
      <c r="AW106" s="467"/>
      <c r="AX106" s="596"/>
    </row>
    <row r="107" spans="1:51" x14ac:dyDescent="0.15">
      <c r="A107" s="200" t="s">
        <v>36</v>
      </c>
      <c r="B107" s="636"/>
      <c r="C107" s="638" t="s">
        <v>38</v>
      </c>
      <c r="D107" s="639"/>
      <c r="E107" s="640"/>
      <c r="F107" s="640"/>
      <c r="G107" s="640"/>
      <c r="H107" s="640"/>
      <c r="I107" s="640"/>
      <c r="J107" s="640"/>
      <c r="K107" s="640"/>
      <c r="L107" s="640"/>
      <c r="M107" s="640"/>
      <c r="N107" s="640"/>
      <c r="O107" s="640"/>
      <c r="P107" s="640"/>
      <c r="Q107" s="640"/>
      <c r="R107" s="640"/>
      <c r="S107" s="640"/>
      <c r="T107" s="640"/>
      <c r="U107" s="640"/>
      <c r="V107" s="640"/>
      <c r="W107" s="640"/>
      <c r="X107" s="640"/>
      <c r="Y107" s="640"/>
      <c r="Z107" s="640"/>
      <c r="AA107" s="640"/>
      <c r="AB107" s="640"/>
      <c r="AC107" s="641"/>
      <c r="AD107" s="642" t="s">
        <v>577</v>
      </c>
      <c r="AE107" s="643"/>
      <c r="AF107" s="643"/>
      <c r="AG107" s="425" t="s">
        <v>610</v>
      </c>
      <c r="AH107" s="465"/>
      <c r="AI107" s="465"/>
      <c r="AJ107" s="465"/>
      <c r="AK107" s="465"/>
      <c r="AL107" s="465"/>
      <c r="AM107" s="465"/>
      <c r="AN107" s="465"/>
      <c r="AO107" s="465"/>
      <c r="AP107" s="465"/>
      <c r="AQ107" s="465"/>
      <c r="AR107" s="465"/>
      <c r="AS107" s="465"/>
      <c r="AT107" s="465"/>
      <c r="AU107" s="465"/>
      <c r="AV107" s="465"/>
      <c r="AW107" s="465"/>
      <c r="AX107" s="644"/>
    </row>
    <row r="108" spans="1:51" ht="35.25" customHeight="1" x14ac:dyDescent="0.15">
      <c r="A108" s="623"/>
      <c r="B108" s="637"/>
      <c r="C108" s="645"/>
      <c r="D108" s="646"/>
      <c r="E108" s="649" t="s">
        <v>232</v>
      </c>
      <c r="F108" s="650"/>
      <c r="G108" s="650"/>
      <c r="H108" s="650"/>
      <c r="I108" s="650"/>
      <c r="J108" s="650"/>
      <c r="K108" s="650"/>
      <c r="L108" s="650"/>
      <c r="M108" s="650"/>
      <c r="N108" s="650"/>
      <c r="O108" s="650"/>
      <c r="P108" s="650"/>
      <c r="Q108" s="650"/>
      <c r="R108" s="650"/>
      <c r="S108" s="650"/>
      <c r="T108" s="650"/>
      <c r="U108" s="650"/>
      <c r="V108" s="650"/>
      <c r="W108" s="650"/>
      <c r="X108" s="650"/>
      <c r="Y108" s="650"/>
      <c r="Z108" s="650"/>
      <c r="AA108" s="650"/>
      <c r="AB108" s="650"/>
      <c r="AC108" s="651"/>
      <c r="AD108" s="585" t="s">
        <v>590</v>
      </c>
      <c r="AE108" s="586"/>
      <c r="AF108" s="600"/>
      <c r="AG108" s="595"/>
      <c r="AH108" s="467"/>
      <c r="AI108" s="467"/>
      <c r="AJ108" s="467"/>
      <c r="AK108" s="467"/>
      <c r="AL108" s="467"/>
      <c r="AM108" s="467"/>
      <c r="AN108" s="467"/>
      <c r="AO108" s="467"/>
      <c r="AP108" s="467"/>
      <c r="AQ108" s="467"/>
      <c r="AR108" s="467"/>
      <c r="AS108" s="467"/>
      <c r="AT108" s="467"/>
      <c r="AU108" s="467"/>
      <c r="AV108" s="467"/>
      <c r="AW108" s="467"/>
      <c r="AX108" s="596"/>
    </row>
    <row r="109" spans="1:51" x14ac:dyDescent="0.15">
      <c r="A109" s="623"/>
      <c r="B109" s="637"/>
      <c r="C109" s="647"/>
      <c r="D109" s="648"/>
      <c r="E109" s="652" t="s">
        <v>199</v>
      </c>
      <c r="F109" s="653"/>
      <c r="G109" s="653"/>
      <c r="H109" s="653"/>
      <c r="I109" s="653"/>
      <c r="J109" s="653"/>
      <c r="K109" s="653"/>
      <c r="L109" s="653"/>
      <c r="M109" s="653"/>
      <c r="N109" s="653"/>
      <c r="O109" s="653"/>
      <c r="P109" s="653"/>
      <c r="Q109" s="653"/>
      <c r="R109" s="653"/>
      <c r="S109" s="653"/>
      <c r="T109" s="653"/>
      <c r="U109" s="653"/>
      <c r="V109" s="653"/>
      <c r="W109" s="653"/>
      <c r="X109" s="653"/>
      <c r="Y109" s="653"/>
      <c r="Z109" s="653"/>
      <c r="AA109" s="653"/>
      <c r="AB109" s="653"/>
      <c r="AC109" s="654"/>
      <c r="AD109" s="655" t="s">
        <v>665</v>
      </c>
      <c r="AE109" s="656"/>
      <c r="AF109" s="656"/>
      <c r="AG109" s="595"/>
      <c r="AH109" s="467"/>
      <c r="AI109" s="467"/>
      <c r="AJ109" s="467"/>
      <c r="AK109" s="467"/>
      <c r="AL109" s="467"/>
      <c r="AM109" s="467"/>
      <c r="AN109" s="467"/>
      <c r="AO109" s="467"/>
      <c r="AP109" s="467"/>
      <c r="AQ109" s="467"/>
      <c r="AR109" s="467"/>
      <c r="AS109" s="467"/>
      <c r="AT109" s="467"/>
      <c r="AU109" s="467"/>
      <c r="AV109" s="467"/>
      <c r="AW109" s="467"/>
      <c r="AX109" s="596"/>
    </row>
    <row r="110" spans="1:51" x14ac:dyDescent="0.15">
      <c r="A110" s="623"/>
      <c r="B110" s="624"/>
      <c r="C110" s="657" t="s">
        <v>39</v>
      </c>
      <c r="D110" s="658"/>
      <c r="E110" s="658"/>
      <c r="F110" s="658"/>
      <c r="G110" s="658"/>
      <c r="H110" s="658"/>
      <c r="I110" s="658"/>
      <c r="J110" s="658"/>
      <c r="K110" s="658"/>
      <c r="L110" s="658"/>
      <c r="M110" s="658"/>
      <c r="N110" s="658"/>
      <c r="O110" s="658"/>
      <c r="P110" s="658"/>
      <c r="Q110" s="658"/>
      <c r="R110" s="658"/>
      <c r="S110" s="658"/>
      <c r="T110" s="658"/>
      <c r="U110" s="658"/>
      <c r="V110" s="658"/>
      <c r="W110" s="658"/>
      <c r="X110" s="658"/>
      <c r="Y110" s="658"/>
      <c r="Z110" s="658"/>
      <c r="AA110" s="658"/>
      <c r="AB110" s="658"/>
      <c r="AC110" s="658"/>
      <c r="AD110" s="615" t="s">
        <v>591</v>
      </c>
      <c r="AE110" s="616"/>
      <c r="AF110" s="616"/>
      <c r="AG110" s="617"/>
      <c r="AH110" s="618"/>
      <c r="AI110" s="618"/>
      <c r="AJ110" s="618"/>
      <c r="AK110" s="618"/>
      <c r="AL110" s="618"/>
      <c r="AM110" s="618"/>
      <c r="AN110" s="618"/>
      <c r="AO110" s="618"/>
      <c r="AP110" s="618"/>
      <c r="AQ110" s="618"/>
      <c r="AR110" s="618"/>
      <c r="AS110" s="618"/>
      <c r="AT110" s="618"/>
      <c r="AU110" s="618"/>
      <c r="AV110" s="618"/>
      <c r="AW110" s="618"/>
      <c r="AX110" s="619"/>
    </row>
    <row r="111" spans="1:51" ht="33" customHeight="1" x14ac:dyDescent="0.15">
      <c r="A111" s="623"/>
      <c r="B111" s="624"/>
      <c r="C111" s="610" t="s">
        <v>133</v>
      </c>
      <c r="D111" s="584"/>
      <c r="E111" s="584"/>
      <c r="F111" s="584"/>
      <c r="G111" s="584"/>
      <c r="H111" s="584"/>
      <c r="I111" s="584"/>
      <c r="J111" s="584"/>
      <c r="K111" s="584"/>
      <c r="L111" s="584"/>
      <c r="M111" s="584"/>
      <c r="N111" s="584"/>
      <c r="O111" s="584"/>
      <c r="P111" s="584"/>
      <c r="Q111" s="584"/>
      <c r="R111" s="584"/>
      <c r="S111" s="584"/>
      <c r="T111" s="584"/>
      <c r="U111" s="584"/>
      <c r="V111" s="584"/>
      <c r="W111" s="584"/>
      <c r="X111" s="584"/>
      <c r="Y111" s="584"/>
      <c r="Z111" s="584"/>
      <c r="AA111" s="584"/>
      <c r="AB111" s="584"/>
      <c r="AC111" s="584"/>
      <c r="AD111" s="585" t="s">
        <v>577</v>
      </c>
      <c r="AE111" s="586"/>
      <c r="AF111" s="586"/>
      <c r="AG111" s="587" t="s">
        <v>592</v>
      </c>
      <c r="AH111" s="588"/>
      <c r="AI111" s="588"/>
      <c r="AJ111" s="588"/>
      <c r="AK111" s="588"/>
      <c r="AL111" s="588"/>
      <c r="AM111" s="588"/>
      <c r="AN111" s="588"/>
      <c r="AO111" s="588"/>
      <c r="AP111" s="588"/>
      <c r="AQ111" s="588"/>
      <c r="AR111" s="588"/>
      <c r="AS111" s="588"/>
      <c r="AT111" s="588"/>
      <c r="AU111" s="588"/>
      <c r="AV111" s="588"/>
      <c r="AW111" s="588"/>
      <c r="AX111" s="589"/>
    </row>
    <row r="112" spans="1:51" x14ac:dyDescent="0.15">
      <c r="A112" s="623"/>
      <c r="B112" s="624"/>
      <c r="C112" s="610" t="s">
        <v>35</v>
      </c>
      <c r="D112" s="584"/>
      <c r="E112" s="584"/>
      <c r="F112" s="584"/>
      <c r="G112" s="584"/>
      <c r="H112" s="584"/>
      <c r="I112" s="584"/>
      <c r="J112" s="584"/>
      <c r="K112" s="584"/>
      <c r="L112" s="584"/>
      <c r="M112" s="584"/>
      <c r="N112" s="584"/>
      <c r="O112" s="584"/>
      <c r="P112" s="584"/>
      <c r="Q112" s="584"/>
      <c r="R112" s="584"/>
      <c r="S112" s="584"/>
      <c r="T112" s="584"/>
      <c r="U112" s="584"/>
      <c r="V112" s="584"/>
      <c r="W112" s="584"/>
      <c r="X112" s="584"/>
      <c r="Y112" s="584"/>
      <c r="Z112" s="584"/>
      <c r="AA112" s="584"/>
      <c r="AB112" s="584"/>
      <c r="AC112" s="584"/>
      <c r="AD112" s="585" t="s">
        <v>591</v>
      </c>
      <c r="AE112" s="586"/>
      <c r="AF112" s="586"/>
      <c r="AG112" s="587"/>
      <c r="AH112" s="588"/>
      <c r="AI112" s="588"/>
      <c r="AJ112" s="588"/>
      <c r="AK112" s="588"/>
      <c r="AL112" s="588"/>
      <c r="AM112" s="588"/>
      <c r="AN112" s="588"/>
      <c r="AO112" s="588"/>
      <c r="AP112" s="588"/>
      <c r="AQ112" s="588"/>
      <c r="AR112" s="588"/>
      <c r="AS112" s="588"/>
      <c r="AT112" s="588"/>
      <c r="AU112" s="588"/>
      <c r="AV112" s="588"/>
      <c r="AW112" s="588"/>
      <c r="AX112" s="589"/>
    </row>
    <row r="113" spans="1:50" ht="35.25" customHeight="1" x14ac:dyDescent="0.15">
      <c r="A113" s="623"/>
      <c r="B113" s="624"/>
      <c r="C113" s="610" t="s">
        <v>40</v>
      </c>
      <c r="D113" s="584"/>
      <c r="E113" s="584"/>
      <c r="F113" s="584"/>
      <c r="G113" s="584"/>
      <c r="H113" s="584"/>
      <c r="I113" s="584"/>
      <c r="J113" s="584"/>
      <c r="K113" s="584"/>
      <c r="L113" s="584"/>
      <c r="M113" s="584"/>
      <c r="N113" s="584"/>
      <c r="O113" s="584"/>
      <c r="P113" s="584"/>
      <c r="Q113" s="584"/>
      <c r="R113" s="584"/>
      <c r="S113" s="584"/>
      <c r="T113" s="584"/>
      <c r="U113" s="584"/>
      <c r="V113" s="584"/>
      <c r="W113" s="584"/>
      <c r="X113" s="584"/>
      <c r="Y113" s="584"/>
      <c r="Z113" s="584"/>
      <c r="AA113" s="584"/>
      <c r="AB113" s="584"/>
      <c r="AC113" s="611"/>
      <c r="AD113" s="585" t="s">
        <v>577</v>
      </c>
      <c r="AE113" s="586"/>
      <c r="AF113" s="586"/>
      <c r="AG113" s="587" t="s">
        <v>593</v>
      </c>
      <c r="AH113" s="588"/>
      <c r="AI113" s="588"/>
      <c r="AJ113" s="588"/>
      <c r="AK113" s="588"/>
      <c r="AL113" s="588"/>
      <c r="AM113" s="588"/>
      <c r="AN113" s="588"/>
      <c r="AO113" s="588"/>
      <c r="AP113" s="588"/>
      <c r="AQ113" s="588"/>
      <c r="AR113" s="588"/>
      <c r="AS113" s="588"/>
      <c r="AT113" s="588"/>
      <c r="AU113" s="588"/>
      <c r="AV113" s="588"/>
      <c r="AW113" s="588"/>
      <c r="AX113" s="589"/>
    </row>
    <row r="114" spans="1:50" x14ac:dyDescent="0.15">
      <c r="A114" s="623"/>
      <c r="B114" s="624"/>
      <c r="C114" s="610" t="s">
        <v>210</v>
      </c>
      <c r="D114" s="584"/>
      <c r="E114" s="584"/>
      <c r="F114" s="584"/>
      <c r="G114" s="584"/>
      <c r="H114" s="584"/>
      <c r="I114" s="584"/>
      <c r="J114" s="584"/>
      <c r="K114" s="584"/>
      <c r="L114" s="584"/>
      <c r="M114" s="584"/>
      <c r="N114" s="584"/>
      <c r="O114" s="584"/>
      <c r="P114" s="584"/>
      <c r="Q114" s="584"/>
      <c r="R114" s="584"/>
      <c r="S114" s="584"/>
      <c r="T114" s="584"/>
      <c r="U114" s="584"/>
      <c r="V114" s="584"/>
      <c r="W114" s="584"/>
      <c r="X114" s="584"/>
      <c r="Y114" s="584"/>
      <c r="Z114" s="584"/>
      <c r="AA114" s="584"/>
      <c r="AB114" s="584"/>
      <c r="AC114" s="611"/>
      <c r="AD114" s="593" t="s">
        <v>591</v>
      </c>
      <c r="AE114" s="594"/>
      <c r="AF114" s="594"/>
      <c r="AG114" s="612"/>
      <c r="AH114" s="613"/>
      <c r="AI114" s="613"/>
      <c r="AJ114" s="613"/>
      <c r="AK114" s="613"/>
      <c r="AL114" s="613"/>
      <c r="AM114" s="613"/>
      <c r="AN114" s="613"/>
      <c r="AO114" s="613"/>
      <c r="AP114" s="613"/>
      <c r="AQ114" s="613"/>
      <c r="AR114" s="613"/>
      <c r="AS114" s="613"/>
      <c r="AT114" s="613"/>
      <c r="AU114" s="613"/>
      <c r="AV114" s="613"/>
      <c r="AW114" s="613"/>
      <c r="AX114" s="614"/>
    </row>
    <row r="115" spans="1:50" x14ac:dyDescent="0.15">
      <c r="A115" s="623"/>
      <c r="B115" s="624"/>
      <c r="C115" s="597" t="s">
        <v>211</v>
      </c>
      <c r="D115" s="598"/>
      <c r="E115" s="598"/>
      <c r="F115" s="598"/>
      <c r="G115" s="598"/>
      <c r="H115" s="598"/>
      <c r="I115" s="598"/>
      <c r="J115" s="598"/>
      <c r="K115" s="598"/>
      <c r="L115" s="598"/>
      <c r="M115" s="598"/>
      <c r="N115" s="598"/>
      <c r="O115" s="598"/>
      <c r="P115" s="598"/>
      <c r="Q115" s="598"/>
      <c r="R115" s="598"/>
      <c r="S115" s="598"/>
      <c r="T115" s="598"/>
      <c r="U115" s="598"/>
      <c r="V115" s="598"/>
      <c r="W115" s="598"/>
      <c r="X115" s="598"/>
      <c r="Y115" s="598"/>
      <c r="Z115" s="598"/>
      <c r="AA115" s="598"/>
      <c r="AB115" s="598"/>
      <c r="AC115" s="599"/>
      <c r="AD115" s="585" t="s">
        <v>591</v>
      </c>
      <c r="AE115" s="586"/>
      <c r="AF115" s="600"/>
      <c r="AG115" s="587"/>
      <c r="AH115" s="588"/>
      <c r="AI115" s="588"/>
      <c r="AJ115" s="588"/>
      <c r="AK115" s="588"/>
      <c r="AL115" s="588"/>
      <c r="AM115" s="588"/>
      <c r="AN115" s="588"/>
      <c r="AO115" s="588"/>
      <c r="AP115" s="588"/>
      <c r="AQ115" s="588"/>
      <c r="AR115" s="588"/>
      <c r="AS115" s="588"/>
      <c r="AT115" s="588"/>
      <c r="AU115" s="588"/>
      <c r="AV115" s="588"/>
      <c r="AW115" s="588"/>
      <c r="AX115" s="589"/>
    </row>
    <row r="116" spans="1:50" ht="33" customHeight="1" x14ac:dyDescent="0.15">
      <c r="A116" s="625"/>
      <c r="B116" s="626"/>
      <c r="C116" s="601" t="s">
        <v>201</v>
      </c>
      <c r="D116" s="602"/>
      <c r="E116" s="602"/>
      <c r="F116" s="602"/>
      <c r="G116" s="602"/>
      <c r="H116" s="602"/>
      <c r="I116" s="602"/>
      <c r="J116" s="602"/>
      <c r="K116" s="602"/>
      <c r="L116" s="602"/>
      <c r="M116" s="602"/>
      <c r="N116" s="602"/>
      <c r="O116" s="602"/>
      <c r="P116" s="602"/>
      <c r="Q116" s="602"/>
      <c r="R116" s="602"/>
      <c r="S116" s="602"/>
      <c r="T116" s="602"/>
      <c r="U116" s="602"/>
      <c r="V116" s="602"/>
      <c r="W116" s="602"/>
      <c r="X116" s="602"/>
      <c r="Y116" s="602"/>
      <c r="Z116" s="602"/>
      <c r="AA116" s="602"/>
      <c r="AB116" s="602"/>
      <c r="AC116" s="603"/>
      <c r="AD116" s="604" t="s">
        <v>577</v>
      </c>
      <c r="AE116" s="605"/>
      <c r="AF116" s="606"/>
      <c r="AG116" s="607" t="s">
        <v>594</v>
      </c>
      <c r="AH116" s="608"/>
      <c r="AI116" s="608"/>
      <c r="AJ116" s="608"/>
      <c r="AK116" s="608"/>
      <c r="AL116" s="608"/>
      <c r="AM116" s="608"/>
      <c r="AN116" s="608"/>
      <c r="AO116" s="608"/>
      <c r="AP116" s="608"/>
      <c r="AQ116" s="608"/>
      <c r="AR116" s="608"/>
      <c r="AS116" s="608"/>
      <c r="AT116" s="608"/>
      <c r="AU116" s="608"/>
      <c r="AV116" s="608"/>
      <c r="AW116" s="608"/>
      <c r="AX116" s="609"/>
    </row>
    <row r="117" spans="1:50" ht="108.75" customHeight="1" x14ac:dyDescent="0.15">
      <c r="A117" s="200" t="s">
        <v>37</v>
      </c>
      <c r="B117" s="622"/>
      <c r="C117" s="627" t="s">
        <v>202</v>
      </c>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c r="AA117" s="628"/>
      <c r="AB117" s="628"/>
      <c r="AC117" s="629"/>
      <c r="AD117" s="615" t="s">
        <v>577</v>
      </c>
      <c r="AE117" s="616"/>
      <c r="AF117" s="630"/>
      <c r="AG117" s="617" t="s">
        <v>651</v>
      </c>
      <c r="AH117" s="618"/>
      <c r="AI117" s="618"/>
      <c r="AJ117" s="618"/>
      <c r="AK117" s="618"/>
      <c r="AL117" s="618"/>
      <c r="AM117" s="618"/>
      <c r="AN117" s="618"/>
      <c r="AO117" s="618"/>
      <c r="AP117" s="618"/>
      <c r="AQ117" s="618"/>
      <c r="AR117" s="618"/>
      <c r="AS117" s="618"/>
      <c r="AT117" s="618"/>
      <c r="AU117" s="618"/>
      <c r="AV117" s="618"/>
      <c r="AW117" s="618"/>
      <c r="AX117" s="619"/>
    </row>
    <row r="118" spans="1:50" ht="28.5" customHeight="1" x14ac:dyDescent="0.15">
      <c r="A118" s="623"/>
      <c r="B118" s="624"/>
      <c r="C118" s="631" t="s">
        <v>42</v>
      </c>
      <c r="D118" s="632"/>
      <c r="E118" s="632"/>
      <c r="F118" s="632"/>
      <c r="G118" s="632"/>
      <c r="H118" s="632"/>
      <c r="I118" s="632"/>
      <c r="J118" s="632"/>
      <c r="K118" s="632"/>
      <c r="L118" s="632"/>
      <c r="M118" s="632"/>
      <c r="N118" s="632"/>
      <c r="O118" s="632"/>
      <c r="P118" s="632"/>
      <c r="Q118" s="632"/>
      <c r="R118" s="632"/>
      <c r="S118" s="632"/>
      <c r="T118" s="632"/>
      <c r="U118" s="632"/>
      <c r="V118" s="632"/>
      <c r="W118" s="632"/>
      <c r="X118" s="632"/>
      <c r="Y118" s="632"/>
      <c r="Z118" s="632"/>
      <c r="AA118" s="632"/>
      <c r="AB118" s="632"/>
      <c r="AC118" s="633"/>
      <c r="AD118" s="634" t="s">
        <v>591</v>
      </c>
      <c r="AE118" s="635"/>
      <c r="AF118" s="635"/>
      <c r="AG118" s="587"/>
      <c r="AH118" s="588"/>
      <c r="AI118" s="588"/>
      <c r="AJ118" s="588"/>
      <c r="AK118" s="588"/>
      <c r="AL118" s="588"/>
      <c r="AM118" s="588"/>
      <c r="AN118" s="588"/>
      <c r="AO118" s="588"/>
      <c r="AP118" s="588"/>
      <c r="AQ118" s="588"/>
      <c r="AR118" s="588"/>
      <c r="AS118" s="588"/>
      <c r="AT118" s="588"/>
      <c r="AU118" s="588"/>
      <c r="AV118" s="588"/>
      <c r="AW118" s="588"/>
      <c r="AX118" s="589"/>
    </row>
    <row r="119" spans="1:50" ht="27" customHeight="1" x14ac:dyDescent="0.15">
      <c r="A119" s="623"/>
      <c r="B119" s="624"/>
      <c r="C119" s="610" t="s">
        <v>168</v>
      </c>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4"/>
      <c r="AD119" s="585" t="s">
        <v>577</v>
      </c>
      <c r="AE119" s="586"/>
      <c r="AF119" s="586"/>
      <c r="AG119" s="587" t="s">
        <v>595</v>
      </c>
      <c r="AH119" s="588"/>
      <c r="AI119" s="588"/>
      <c r="AJ119" s="588"/>
      <c r="AK119" s="588"/>
      <c r="AL119" s="588"/>
      <c r="AM119" s="588"/>
      <c r="AN119" s="588"/>
      <c r="AO119" s="588"/>
      <c r="AP119" s="588"/>
      <c r="AQ119" s="588"/>
      <c r="AR119" s="588"/>
      <c r="AS119" s="588"/>
      <c r="AT119" s="588"/>
      <c r="AU119" s="588"/>
      <c r="AV119" s="588"/>
      <c r="AW119" s="588"/>
      <c r="AX119" s="589"/>
    </row>
    <row r="120" spans="1:50" ht="81" customHeight="1" x14ac:dyDescent="0.15">
      <c r="A120" s="625"/>
      <c r="B120" s="626"/>
      <c r="C120" s="610" t="s">
        <v>41</v>
      </c>
      <c r="D120" s="584"/>
      <c r="E120" s="584"/>
      <c r="F120" s="584"/>
      <c r="G120" s="584"/>
      <c r="H120" s="584"/>
      <c r="I120" s="584"/>
      <c r="J120" s="584"/>
      <c r="K120" s="584"/>
      <c r="L120" s="584"/>
      <c r="M120" s="584"/>
      <c r="N120" s="584"/>
      <c r="O120" s="584"/>
      <c r="P120" s="584"/>
      <c r="Q120" s="584"/>
      <c r="R120" s="584"/>
      <c r="S120" s="584"/>
      <c r="T120" s="584"/>
      <c r="U120" s="584"/>
      <c r="V120" s="584"/>
      <c r="W120" s="584"/>
      <c r="X120" s="584"/>
      <c r="Y120" s="584"/>
      <c r="Z120" s="584"/>
      <c r="AA120" s="584"/>
      <c r="AB120" s="584"/>
      <c r="AC120" s="584"/>
      <c r="AD120" s="585" t="s">
        <v>577</v>
      </c>
      <c r="AE120" s="586"/>
      <c r="AF120" s="586"/>
      <c r="AG120" s="620" t="s">
        <v>652</v>
      </c>
      <c r="AH120" s="469"/>
      <c r="AI120" s="469"/>
      <c r="AJ120" s="469"/>
      <c r="AK120" s="469"/>
      <c r="AL120" s="469"/>
      <c r="AM120" s="469"/>
      <c r="AN120" s="469"/>
      <c r="AO120" s="469"/>
      <c r="AP120" s="469"/>
      <c r="AQ120" s="469"/>
      <c r="AR120" s="469"/>
      <c r="AS120" s="469"/>
      <c r="AT120" s="469"/>
      <c r="AU120" s="469"/>
      <c r="AV120" s="469"/>
      <c r="AW120" s="469"/>
      <c r="AX120" s="621"/>
    </row>
    <row r="121" spans="1:50" ht="41.25" customHeight="1" x14ac:dyDescent="0.15">
      <c r="A121" s="662" t="s">
        <v>54</v>
      </c>
      <c r="B121" s="663"/>
      <c r="C121" s="668" t="s">
        <v>134</v>
      </c>
      <c r="D121" s="669"/>
      <c r="E121" s="669"/>
      <c r="F121" s="669"/>
      <c r="G121" s="669"/>
      <c r="H121" s="669"/>
      <c r="I121" s="669"/>
      <c r="J121" s="669"/>
      <c r="K121" s="669"/>
      <c r="L121" s="669"/>
      <c r="M121" s="669"/>
      <c r="N121" s="669"/>
      <c r="O121" s="669"/>
      <c r="P121" s="669"/>
      <c r="Q121" s="669"/>
      <c r="R121" s="669"/>
      <c r="S121" s="669"/>
      <c r="T121" s="669"/>
      <c r="U121" s="669"/>
      <c r="V121" s="669"/>
      <c r="W121" s="669"/>
      <c r="X121" s="669"/>
      <c r="Y121" s="669"/>
      <c r="Z121" s="669"/>
      <c r="AA121" s="669"/>
      <c r="AB121" s="669"/>
      <c r="AC121" s="639"/>
      <c r="AD121" s="642" t="s">
        <v>591</v>
      </c>
      <c r="AE121" s="643"/>
      <c r="AF121" s="670"/>
      <c r="AG121" s="425"/>
      <c r="AH121" s="465"/>
      <c r="AI121" s="465"/>
      <c r="AJ121" s="465"/>
      <c r="AK121" s="465"/>
      <c r="AL121" s="465"/>
      <c r="AM121" s="465"/>
      <c r="AN121" s="465"/>
      <c r="AO121" s="465"/>
      <c r="AP121" s="465"/>
      <c r="AQ121" s="465"/>
      <c r="AR121" s="465"/>
      <c r="AS121" s="465"/>
      <c r="AT121" s="465"/>
      <c r="AU121" s="465"/>
      <c r="AV121" s="465"/>
      <c r="AW121" s="465"/>
      <c r="AX121" s="644"/>
    </row>
    <row r="122" spans="1:50" ht="19.7" customHeight="1" x14ac:dyDescent="0.15">
      <c r="A122" s="664"/>
      <c r="B122" s="665"/>
      <c r="C122" s="186" t="s">
        <v>0</v>
      </c>
      <c r="D122" s="187"/>
      <c r="E122" s="187"/>
      <c r="F122" s="187"/>
      <c r="G122" s="187"/>
      <c r="H122" s="187"/>
      <c r="I122" s="187"/>
      <c r="J122" s="187"/>
      <c r="K122" s="187"/>
      <c r="L122" s="187"/>
      <c r="M122" s="187"/>
      <c r="N122" s="187"/>
      <c r="O122" s="183" t="s">
        <v>569</v>
      </c>
      <c r="P122" s="184"/>
      <c r="Q122" s="184"/>
      <c r="R122" s="184"/>
      <c r="S122" s="184"/>
      <c r="T122" s="184"/>
      <c r="U122" s="184"/>
      <c r="V122" s="184"/>
      <c r="W122" s="184"/>
      <c r="X122" s="184"/>
      <c r="Y122" s="184"/>
      <c r="Z122" s="184"/>
      <c r="AA122" s="184"/>
      <c r="AB122" s="184"/>
      <c r="AC122" s="184"/>
      <c r="AD122" s="184"/>
      <c r="AE122" s="184"/>
      <c r="AF122" s="185"/>
      <c r="AG122" s="595"/>
      <c r="AH122" s="467"/>
      <c r="AI122" s="467"/>
      <c r="AJ122" s="467"/>
      <c r="AK122" s="467"/>
      <c r="AL122" s="467"/>
      <c r="AM122" s="467"/>
      <c r="AN122" s="467"/>
      <c r="AO122" s="467"/>
      <c r="AP122" s="467"/>
      <c r="AQ122" s="467"/>
      <c r="AR122" s="467"/>
      <c r="AS122" s="467"/>
      <c r="AT122" s="467"/>
      <c r="AU122" s="467"/>
      <c r="AV122" s="467"/>
      <c r="AW122" s="467"/>
      <c r="AX122" s="596"/>
    </row>
    <row r="123" spans="1:50" ht="24.75" customHeight="1" x14ac:dyDescent="0.15">
      <c r="A123" s="664"/>
      <c r="B123" s="665"/>
      <c r="C123" s="97"/>
      <c r="D123" s="98"/>
      <c r="E123" s="99"/>
      <c r="F123" s="99"/>
      <c r="G123" s="99"/>
      <c r="H123" s="100"/>
      <c r="I123" s="100"/>
      <c r="J123" s="101"/>
      <c r="K123" s="101"/>
      <c r="L123" s="101"/>
      <c r="M123" s="100"/>
      <c r="N123" s="102"/>
      <c r="O123" s="103"/>
      <c r="P123" s="104"/>
      <c r="Q123" s="104"/>
      <c r="R123" s="104"/>
      <c r="S123" s="104"/>
      <c r="T123" s="104"/>
      <c r="U123" s="104"/>
      <c r="V123" s="104"/>
      <c r="W123" s="104"/>
      <c r="X123" s="104"/>
      <c r="Y123" s="104"/>
      <c r="Z123" s="104"/>
      <c r="AA123" s="104"/>
      <c r="AB123" s="104"/>
      <c r="AC123" s="104"/>
      <c r="AD123" s="104"/>
      <c r="AE123" s="104"/>
      <c r="AF123" s="105"/>
      <c r="AG123" s="595"/>
      <c r="AH123" s="467"/>
      <c r="AI123" s="467"/>
      <c r="AJ123" s="467"/>
      <c r="AK123" s="467"/>
      <c r="AL123" s="467"/>
      <c r="AM123" s="467"/>
      <c r="AN123" s="467"/>
      <c r="AO123" s="467"/>
      <c r="AP123" s="467"/>
      <c r="AQ123" s="467"/>
      <c r="AR123" s="467"/>
      <c r="AS123" s="467"/>
      <c r="AT123" s="467"/>
      <c r="AU123" s="467"/>
      <c r="AV123" s="467"/>
      <c r="AW123" s="467"/>
      <c r="AX123" s="596"/>
    </row>
    <row r="124" spans="1:50" ht="24.75" customHeight="1" x14ac:dyDescent="0.15">
      <c r="A124" s="664"/>
      <c r="B124" s="665"/>
      <c r="C124" s="188"/>
      <c r="D124" s="189"/>
      <c r="E124" s="99"/>
      <c r="F124" s="99"/>
      <c r="G124" s="99"/>
      <c r="H124" s="100"/>
      <c r="I124" s="100"/>
      <c r="J124" s="659"/>
      <c r="K124" s="659"/>
      <c r="L124" s="659"/>
      <c r="M124" s="660"/>
      <c r="N124" s="661"/>
      <c r="O124" s="106"/>
      <c r="P124" s="107"/>
      <c r="Q124" s="107"/>
      <c r="R124" s="107"/>
      <c r="S124" s="107"/>
      <c r="T124" s="107"/>
      <c r="U124" s="107"/>
      <c r="V124" s="107"/>
      <c r="W124" s="107"/>
      <c r="X124" s="107"/>
      <c r="Y124" s="107"/>
      <c r="Z124" s="107"/>
      <c r="AA124" s="107"/>
      <c r="AB124" s="107"/>
      <c r="AC124" s="107"/>
      <c r="AD124" s="107"/>
      <c r="AE124" s="107"/>
      <c r="AF124" s="108"/>
      <c r="AG124" s="595"/>
      <c r="AH124" s="467"/>
      <c r="AI124" s="467"/>
      <c r="AJ124" s="467"/>
      <c r="AK124" s="467"/>
      <c r="AL124" s="467"/>
      <c r="AM124" s="467"/>
      <c r="AN124" s="467"/>
      <c r="AO124" s="467"/>
      <c r="AP124" s="467"/>
      <c r="AQ124" s="467"/>
      <c r="AR124" s="467"/>
      <c r="AS124" s="467"/>
      <c r="AT124" s="467"/>
      <c r="AU124" s="467"/>
      <c r="AV124" s="467"/>
      <c r="AW124" s="467"/>
      <c r="AX124" s="596"/>
    </row>
    <row r="125" spans="1:50" ht="24.75" customHeight="1" x14ac:dyDescent="0.15">
      <c r="A125" s="664"/>
      <c r="B125" s="665"/>
      <c r="C125" s="188"/>
      <c r="D125" s="189"/>
      <c r="E125" s="99"/>
      <c r="F125" s="99"/>
      <c r="G125" s="99"/>
      <c r="H125" s="100"/>
      <c r="I125" s="100"/>
      <c r="J125" s="659"/>
      <c r="K125" s="659"/>
      <c r="L125" s="659"/>
      <c r="M125" s="660"/>
      <c r="N125" s="661"/>
      <c r="O125" s="106"/>
      <c r="P125" s="107"/>
      <c r="Q125" s="107"/>
      <c r="R125" s="107"/>
      <c r="S125" s="107"/>
      <c r="T125" s="107"/>
      <c r="U125" s="107"/>
      <c r="V125" s="107"/>
      <c r="W125" s="107"/>
      <c r="X125" s="107"/>
      <c r="Y125" s="107"/>
      <c r="Z125" s="107"/>
      <c r="AA125" s="107"/>
      <c r="AB125" s="107"/>
      <c r="AC125" s="107"/>
      <c r="AD125" s="107"/>
      <c r="AE125" s="107"/>
      <c r="AF125" s="108"/>
      <c r="AG125" s="595"/>
      <c r="AH125" s="467"/>
      <c r="AI125" s="467"/>
      <c r="AJ125" s="467"/>
      <c r="AK125" s="467"/>
      <c r="AL125" s="467"/>
      <c r="AM125" s="467"/>
      <c r="AN125" s="467"/>
      <c r="AO125" s="467"/>
      <c r="AP125" s="467"/>
      <c r="AQ125" s="467"/>
      <c r="AR125" s="467"/>
      <c r="AS125" s="467"/>
      <c r="AT125" s="467"/>
      <c r="AU125" s="467"/>
      <c r="AV125" s="467"/>
      <c r="AW125" s="467"/>
      <c r="AX125" s="596"/>
    </row>
    <row r="126" spans="1:50" ht="24.75" customHeight="1" x14ac:dyDescent="0.15">
      <c r="A126" s="664"/>
      <c r="B126" s="665"/>
      <c r="C126" s="188"/>
      <c r="D126" s="189"/>
      <c r="E126" s="99"/>
      <c r="F126" s="99"/>
      <c r="G126" s="99"/>
      <c r="H126" s="100"/>
      <c r="I126" s="100"/>
      <c r="J126" s="659"/>
      <c r="K126" s="659"/>
      <c r="L126" s="659"/>
      <c r="M126" s="660"/>
      <c r="N126" s="661"/>
      <c r="O126" s="106"/>
      <c r="P126" s="107"/>
      <c r="Q126" s="107"/>
      <c r="R126" s="107"/>
      <c r="S126" s="107"/>
      <c r="T126" s="107"/>
      <c r="U126" s="107"/>
      <c r="V126" s="107"/>
      <c r="W126" s="107"/>
      <c r="X126" s="107"/>
      <c r="Y126" s="107"/>
      <c r="Z126" s="107"/>
      <c r="AA126" s="107"/>
      <c r="AB126" s="107"/>
      <c r="AC126" s="107"/>
      <c r="AD126" s="107"/>
      <c r="AE126" s="107"/>
      <c r="AF126" s="108"/>
      <c r="AG126" s="595"/>
      <c r="AH126" s="467"/>
      <c r="AI126" s="467"/>
      <c r="AJ126" s="467"/>
      <c r="AK126" s="467"/>
      <c r="AL126" s="467"/>
      <c r="AM126" s="467"/>
      <c r="AN126" s="467"/>
      <c r="AO126" s="467"/>
      <c r="AP126" s="467"/>
      <c r="AQ126" s="467"/>
      <c r="AR126" s="467"/>
      <c r="AS126" s="467"/>
      <c r="AT126" s="467"/>
      <c r="AU126" s="467"/>
      <c r="AV126" s="467"/>
      <c r="AW126" s="467"/>
      <c r="AX126" s="596"/>
    </row>
    <row r="127" spans="1:50" ht="24.75" customHeight="1" x14ac:dyDescent="0.15">
      <c r="A127" s="666"/>
      <c r="B127" s="667"/>
      <c r="C127" s="671"/>
      <c r="D127" s="672"/>
      <c r="E127" s="99"/>
      <c r="F127" s="99"/>
      <c r="G127" s="99"/>
      <c r="H127" s="100"/>
      <c r="I127" s="100"/>
      <c r="J127" s="673"/>
      <c r="K127" s="673"/>
      <c r="L127" s="673"/>
      <c r="M127" s="95"/>
      <c r="N127" s="96"/>
      <c r="O127" s="109"/>
      <c r="P127" s="110"/>
      <c r="Q127" s="110"/>
      <c r="R127" s="110"/>
      <c r="S127" s="110"/>
      <c r="T127" s="110"/>
      <c r="U127" s="110"/>
      <c r="V127" s="110"/>
      <c r="W127" s="110"/>
      <c r="X127" s="110"/>
      <c r="Y127" s="110"/>
      <c r="Z127" s="110"/>
      <c r="AA127" s="110"/>
      <c r="AB127" s="110"/>
      <c r="AC127" s="110"/>
      <c r="AD127" s="110"/>
      <c r="AE127" s="110"/>
      <c r="AF127" s="111"/>
      <c r="AG127" s="620"/>
      <c r="AH127" s="469"/>
      <c r="AI127" s="469"/>
      <c r="AJ127" s="469"/>
      <c r="AK127" s="469"/>
      <c r="AL127" s="469"/>
      <c r="AM127" s="469"/>
      <c r="AN127" s="469"/>
      <c r="AO127" s="469"/>
      <c r="AP127" s="469"/>
      <c r="AQ127" s="469"/>
      <c r="AR127" s="469"/>
      <c r="AS127" s="469"/>
      <c r="AT127" s="469"/>
      <c r="AU127" s="469"/>
      <c r="AV127" s="469"/>
      <c r="AW127" s="469"/>
      <c r="AX127" s="621"/>
    </row>
    <row r="128" spans="1:50" ht="99" customHeight="1" x14ac:dyDescent="0.15">
      <c r="A128" s="200" t="s">
        <v>45</v>
      </c>
      <c r="B128" s="201"/>
      <c r="C128" s="204" t="s">
        <v>49</v>
      </c>
      <c r="D128" s="205"/>
      <c r="E128" s="205"/>
      <c r="F128" s="206"/>
      <c r="G128" s="207" t="s">
        <v>653</v>
      </c>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8"/>
    </row>
    <row r="129" spans="1:51" ht="99" customHeight="1" thickBot="1" x14ac:dyDescent="0.2">
      <c r="A129" s="202"/>
      <c r="B129" s="203"/>
      <c r="C129" s="209" t="s">
        <v>53</v>
      </c>
      <c r="D129" s="210"/>
      <c r="E129" s="210"/>
      <c r="F129" s="211"/>
      <c r="G129" s="212" t="s">
        <v>654</v>
      </c>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3"/>
    </row>
    <row r="130" spans="1:51" ht="24" customHeight="1" x14ac:dyDescent="0.15">
      <c r="A130" s="190" t="s">
        <v>30</v>
      </c>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2"/>
    </row>
    <row r="131" spans="1:51" ht="67.5" customHeight="1" thickBot="1" x14ac:dyDescent="0.2">
      <c r="A131" s="193"/>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5"/>
    </row>
    <row r="132" spans="1:51" ht="24.75" customHeight="1" x14ac:dyDescent="0.15">
      <c r="A132" s="196" t="s">
        <v>31</v>
      </c>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7"/>
      <c r="AX132" s="198"/>
    </row>
    <row r="133" spans="1:51" ht="67.5" customHeight="1" thickBot="1" x14ac:dyDescent="0.2">
      <c r="A133" s="132" t="s">
        <v>129</v>
      </c>
      <c r="B133" s="133"/>
      <c r="C133" s="133"/>
      <c r="D133" s="133"/>
      <c r="E133" s="134"/>
      <c r="F133" s="199" t="s">
        <v>662</v>
      </c>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c r="AR133" s="194"/>
      <c r="AS133" s="194"/>
      <c r="AT133" s="194"/>
      <c r="AU133" s="194"/>
      <c r="AV133" s="194"/>
      <c r="AW133" s="194"/>
      <c r="AX133" s="195"/>
    </row>
    <row r="134" spans="1:51" ht="24.75" customHeight="1" x14ac:dyDescent="0.15">
      <c r="A134" s="196" t="s">
        <v>43</v>
      </c>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U134" s="197"/>
      <c r="AV134" s="197"/>
      <c r="AW134" s="197"/>
      <c r="AX134" s="198"/>
    </row>
    <row r="135" spans="1:51" ht="66" customHeight="1" thickBot="1" x14ac:dyDescent="0.2">
      <c r="A135" s="132" t="s">
        <v>129</v>
      </c>
      <c r="B135" s="133"/>
      <c r="C135" s="133"/>
      <c r="D135" s="133"/>
      <c r="E135" s="134"/>
      <c r="F135" s="135" t="s">
        <v>663</v>
      </c>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7"/>
    </row>
    <row r="136" spans="1:51" ht="24.75" customHeight="1" x14ac:dyDescent="0.15">
      <c r="A136" s="112" t="s">
        <v>32</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4"/>
    </row>
    <row r="137" spans="1:51" ht="67.5" customHeight="1" thickBot="1" x14ac:dyDescent="0.2">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7"/>
    </row>
    <row r="138" spans="1:51" ht="24.75" customHeight="1" x14ac:dyDescent="0.15">
      <c r="A138" s="118" t="s">
        <v>213</v>
      </c>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20"/>
    </row>
    <row r="139" spans="1:51" ht="24.75" customHeight="1" x14ac:dyDescent="0.15">
      <c r="A139" s="121" t="s">
        <v>247</v>
      </c>
      <c r="B139" s="122"/>
      <c r="C139" s="122"/>
      <c r="D139" s="123"/>
      <c r="E139" s="124" t="s">
        <v>661</v>
      </c>
      <c r="F139" s="125"/>
      <c r="G139" s="125"/>
      <c r="H139" s="125"/>
      <c r="I139" s="125"/>
      <c r="J139" s="125"/>
      <c r="K139" s="125"/>
      <c r="L139" s="125"/>
      <c r="M139" s="125"/>
      <c r="N139" s="125"/>
      <c r="O139" s="125"/>
      <c r="P139" s="126"/>
      <c r="Q139" s="124"/>
      <c r="R139" s="125"/>
      <c r="S139" s="125"/>
      <c r="T139" s="125"/>
      <c r="U139" s="125"/>
      <c r="V139" s="125"/>
      <c r="W139" s="125"/>
      <c r="X139" s="125"/>
      <c r="Y139" s="125"/>
      <c r="Z139" s="125"/>
      <c r="AA139" s="125"/>
      <c r="AB139" s="126"/>
      <c r="AC139" s="124"/>
      <c r="AD139" s="125"/>
      <c r="AE139" s="125"/>
      <c r="AF139" s="125"/>
      <c r="AG139" s="125"/>
      <c r="AH139" s="125"/>
      <c r="AI139" s="125"/>
      <c r="AJ139" s="125"/>
      <c r="AK139" s="125"/>
      <c r="AL139" s="125"/>
      <c r="AM139" s="125"/>
      <c r="AN139" s="126"/>
      <c r="AO139" s="124"/>
      <c r="AP139" s="125"/>
      <c r="AQ139" s="125"/>
      <c r="AR139" s="125"/>
      <c r="AS139" s="125"/>
      <c r="AT139" s="125"/>
      <c r="AU139" s="125"/>
      <c r="AV139" s="125"/>
      <c r="AW139" s="125"/>
      <c r="AX139" s="127"/>
      <c r="AY139" s="69"/>
    </row>
    <row r="140" spans="1:51" ht="24.75" customHeight="1" x14ac:dyDescent="0.15">
      <c r="A140" s="128" t="s">
        <v>246</v>
      </c>
      <c r="B140" s="128"/>
      <c r="C140" s="128"/>
      <c r="D140" s="128"/>
      <c r="E140" s="131" t="s">
        <v>596</v>
      </c>
      <c r="F140" s="125"/>
      <c r="G140" s="125"/>
      <c r="H140" s="125"/>
      <c r="I140" s="125"/>
      <c r="J140" s="125"/>
      <c r="K140" s="125"/>
      <c r="L140" s="125"/>
      <c r="M140" s="125"/>
      <c r="N140" s="125"/>
      <c r="O140" s="125"/>
      <c r="P140" s="126"/>
      <c r="Q140" s="124"/>
      <c r="R140" s="125"/>
      <c r="S140" s="125"/>
      <c r="T140" s="125"/>
      <c r="U140" s="125"/>
      <c r="V140" s="125"/>
      <c r="W140" s="125"/>
      <c r="X140" s="125"/>
      <c r="Y140" s="125"/>
      <c r="Z140" s="125"/>
      <c r="AA140" s="125"/>
      <c r="AB140" s="126"/>
      <c r="AC140" s="124"/>
      <c r="AD140" s="125"/>
      <c r="AE140" s="125"/>
      <c r="AF140" s="125"/>
      <c r="AG140" s="125"/>
      <c r="AH140" s="125"/>
      <c r="AI140" s="125"/>
      <c r="AJ140" s="125"/>
      <c r="AK140" s="125"/>
      <c r="AL140" s="125"/>
      <c r="AM140" s="125"/>
      <c r="AN140" s="126"/>
      <c r="AO140" s="124"/>
      <c r="AP140" s="125"/>
      <c r="AQ140" s="125"/>
      <c r="AR140" s="125"/>
      <c r="AS140" s="125"/>
      <c r="AT140" s="125"/>
      <c r="AU140" s="125"/>
      <c r="AV140" s="125"/>
      <c r="AW140" s="125"/>
      <c r="AX140" s="127"/>
    </row>
    <row r="141" spans="1:51" ht="24.75" customHeight="1" x14ac:dyDescent="0.15">
      <c r="A141" s="128" t="s">
        <v>245</v>
      </c>
      <c r="B141" s="128"/>
      <c r="C141" s="128"/>
      <c r="D141" s="128"/>
      <c r="E141" s="131" t="s">
        <v>597</v>
      </c>
      <c r="F141" s="125"/>
      <c r="G141" s="125"/>
      <c r="H141" s="125"/>
      <c r="I141" s="125"/>
      <c r="J141" s="125"/>
      <c r="K141" s="125"/>
      <c r="L141" s="125"/>
      <c r="M141" s="125"/>
      <c r="N141" s="125"/>
      <c r="O141" s="125"/>
      <c r="P141" s="126"/>
      <c r="Q141" s="124"/>
      <c r="R141" s="125"/>
      <c r="S141" s="125"/>
      <c r="T141" s="125"/>
      <c r="U141" s="125"/>
      <c r="V141" s="125"/>
      <c r="W141" s="125"/>
      <c r="X141" s="125"/>
      <c r="Y141" s="125"/>
      <c r="Z141" s="125"/>
      <c r="AA141" s="125"/>
      <c r="AB141" s="126"/>
      <c r="AC141" s="124"/>
      <c r="AD141" s="125"/>
      <c r="AE141" s="125"/>
      <c r="AF141" s="125"/>
      <c r="AG141" s="125"/>
      <c r="AH141" s="125"/>
      <c r="AI141" s="125"/>
      <c r="AJ141" s="125"/>
      <c r="AK141" s="125"/>
      <c r="AL141" s="125"/>
      <c r="AM141" s="125"/>
      <c r="AN141" s="126"/>
      <c r="AO141" s="124"/>
      <c r="AP141" s="125"/>
      <c r="AQ141" s="125"/>
      <c r="AR141" s="125"/>
      <c r="AS141" s="125"/>
      <c r="AT141" s="125"/>
      <c r="AU141" s="125"/>
      <c r="AV141" s="125"/>
      <c r="AW141" s="125"/>
      <c r="AX141" s="127"/>
    </row>
    <row r="142" spans="1:51" ht="24.75" customHeight="1" x14ac:dyDescent="0.15">
      <c r="A142" s="128" t="s">
        <v>244</v>
      </c>
      <c r="B142" s="128"/>
      <c r="C142" s="128"/>
      <c r="D142" s="128"/>
      <c r="E142" s="131" t="s">
        <v>598</v>
      </c>
      <c r="F142" s="125"/>
      <c r="G142" s="125"/>
      <c r="H142" s="125"/>
      <c r="I142" s="125"/>
      <c r="J142" s="125"/>
      <c r="K142" s="125"/>
      <c r="L142" s="125"/>
      <c r="M142" s="125"/>
      <c r="N142" s="125"/>
      <c r="O142" s="125"/>
      <c r="P142" s="126"/>
      <c r="Q142" s="124"/>
      <c r="R142" s="125"/>
      <c r="S142" s="125"/>
      <c r="T142" s="125"/>
      <c r="U142" s="125"/>
      <c r="V142" s="125"/>
      <c r="W142" s="125"/>
      <c r="X142" s="125"/>
      <c r="Y142" s="125"/>
      <c r="Z142" s="125"/>
      <c r="AA142" s="125"/>
      <c r="AB142" s="126"/>
      <c r="AC142" s="124"/>
      <c r="AD142" s="125"/>
      <c r="AE142" s="125"/>
      <c r="AF142" s="125"/>
      <c r="AG142" s="125"/>
      <c r="AH142" s="125"/>
      <c r="AI142" s="125"/>
      <c r="AJ142" s="125"/>
      <c r="AK142" s="125"/>
      <c r="AL142" s="125"/>
      <c r="AM142" s="125"/>
      <c r="AN142" s="126"/>
      <c r="AO142" s="124"/>
      <c r="AP142" s="125"/>
      <c r="AQ142" s="125"/>
      <c r="AR142" s="125"/>
      <c r="AS142" s="125"/>
      <c r="AT142" s="125"/>
      <c r="AU142" s="125"/>
      <c r="AV142" s="125"/>
      <c r="AW142" s="125"/>
      <c r="AX142" s="127"/>
    </row>
    <row r="143" spans="1:51" ht="24.75" customHeight="1" x14ac:dyDescent="0.15">
      <c r="A143" s="128" t="s">
        <v>243</v>
      </c>
      <c r="B143" s="128"/>
      <c r="C143" s="128"/>
      <c r="D143" s="128"/>
      <c r="E143" s="131" t="s">
        <v>599</v>
      </c>
      <c r="F143" s="125"/>
      <c r="G143" s="125"/>
      <c r="H143" s="125"/>
      <c r="I143" s="125"/>
      <c r="J143" s="125"/>
      <c r="K143" s="125"/>
      <c r="L143" s="125"/>
      <c r="M143" s="125"/>
      <c r="N143" s="125"/>
      <c r="O143" s="125"/>
      <c r="P143" s="126"/>
      <c r="Q143" s="124"/>
      <c r="R143" s="125"/>
      <c r="S143" s="125"/>
      <c r="T143" s="125"/>
      <c r="U143" s="125"/>
      <c r="V143" s="125"/>
      <c r="W143" s="125"/>
      <c r="X143" s="125"/>
      <c r="Y143" s="125"/>
      <c r="Z143" s="125"/>
      <c r="AA143" s="125"/>
      <c r="AB143" s="126"/>
      <c r="AC143" s="124"/>
      <c r="AD143" s="125"/>
      <c r="AE143" s="125"/>
      <c r="AF143" s="125"/>
      <c r="AG143" s="125"/>
      <c r="AH143" s="125"/>
      <c r="AI143" s="125"/>
      <c r="AJ143" s="125"/>
      <c r="AK143" s="125"/>
      <c r="AL143" s="125"/>
      <c r="AM143" s="125"/>
      <c r="AN143" s="126"/>
      <c r="AO143" s="124"/>
      <c r="AP143" s="125"/>
      <c r="AQ143" s="125"/>
      <c r="AR143" s="125"/>
      <c r="AS143" s="125"/>
      <c r="AT143" s="125"/>
      <c r="AU143" s="125"/>
      <c r="AV143" s="125"/>
      <c r="AW143" s="125"/>
      <c r="AX143" s="127"/>
    </row>
    <row r="144" spans="1:51" ht="24.75" customHeight="1" x14ac:dyDescent="0.15">
      <c r="A144" s="128" t="s">
        <v>242</v>
      </c>
      <c r="B144" s="128"/>
      <c r="C144" s="128"/>
      <c r="D144" s="128"/>
      <c r="E144" s="131" t="s">
        <v>600</v>
      </c>
      <c r="F144" s="125"/>
      <c r="G144" s="125"/>
      <c r="H144" s="125"/>
      <c r="I144" s="125"/>
      <c r="J144" s="125"/>
      <c r="K144" s="125"/>
      <c r="L144" s="125"/>
      <c r="M144" s="125"/>
      <c r="N144" s="125"/>
      <c r="O144" s="125"/>
      <c r="P144" s="126"/>
      <c r="Q144" s="124"/>
      <c r="R144" s="125"/>
      <c r="S144" s="125"/>
      <c r="T144" s="125"/>
      <c r="U144" s="125"/>
      <c r="V144" s="125"/>
      <c r="W144" s="125"/>
      <c r="X144" s="125"/>
      <c r="Y144" s="125"/>
      <c r="Z144" s="125"/>
      <c r="AA144" s="125"/>
      <c r="AB144" s="126"/>
      <c r="AC144" s="124"/>
      <c r="AD144" s="125"/>
      <c r="AE144" s="125"/>
      <c r="AF144" s="125"/>
      <c r="AG144" s="125"/>
      <c r="AH144" s="125"/>
      <c r="AI144" s="125"/>
      <c r="AJ144" s="125"/>
      <c r="AK144" s="125"/>
      <c r="AL144" s="125"/>
      <c r="AM144" s="125"/>
      <c r="AN144" s="126"/>
      <c r="AO144" s="124"/>
      <c r="AP144" s="125"/>
      <c r="AQ144" s="125"/>
      <c r="AR144" s="125"/>
      <c r="AS144" s="125"/>
      <c r="AT144" s="125"/>
      <c r="AU144" s="125"/>
      <c r="AV144" s="125"/>
      <c r="AW144" s="125"/>
      <c r="AX144" s="127"/>
    </row>
    <row r="145" spans="1:50" ht="24.75" customHeight="1" x14ac:dyDescent="0.15">
      <c r="A145" s="128" t="s">
        <v>241</v>
      </c>
      <c r="B145" s="128"/>
      <c r="C145" s="128"/>
      <c r="D145" s="128"/>
      <c r="E145" s="124" t="s">
        <v>600</v>
      </c>
      <c r="F145" s="125"/>
      <c r="G145" s="125"/>
      <c r="H145" s="125"/>
      <c r="I145" s="125"/>
      <c r="J145" s="125"/>
      <c r="K145" s="125"/>
      <c r="L145" s="125"/>
      <c r="M145" s="125"/>
      <c r="N145" s="125"/>
      <c r="O145" s="125"/>
      <c r="P145" s="126"/>
      <c r="Q145" s="124"/>
      <c r="R145" s="125"/>
      <c r="S145" s="125"/>
      <c r="T145" s="125"/>
      <c r="U145" s="125"/>
      <c r="V145" s="125"/>
      <c r="W145" s="125"/>
      <c r="X145" s="125"/>
      <c r="Y145" s="125"/>
      <c r="Z145" s="125"/>
      <c r="AA145" s="125"/>
      <c r="AB145" s="126"/>
      <c r="AC145" s="124"/>
      <c r="AD145" s="125"/>
      <c r="AE145" s="125"/>
      <c r="AF145" s="125"/>
      <c r="AG145" s="125"/>
      <c r="AH145" s="125"/>
      <c r="AI145" s="125"/>
      <c r="AJ145" s="125"/>
      <c r="AK145" s="125"/>
      <c r="AL145" s="125"/>
      <c r="AM145" s="125"/>
      <c r="AN145" s="126"/>
      <c r="AO145" s="124"/>
      <c r="AP145" s="125"/>
      <c r="AQ145" s="125"/>
      <c r="AR145" s="125"/>
      <c r="AS145" s="125"/>
      <c r="AT145" s="125"/>
      <c r="AU145" s="125"/>
      <c r="AV145" s="125"/>
      <c r="AW145" s="125"/>
      <c r="AX145" s="127"/>
    </row>
    <row r="146" spans="1:50" ht="24.75" customHeight="1" x14ac:dyDescent="0.15">
      <c r="A146" s="128" t="s">
        <v>240</v>
      </c>
      <c r="B146" s="128"/>
      <c r="C146" s="128"/>
      <c r="D146" s="128"/>
      <c r="E146" s="674" t="s">
        <v>601</v>
      </c>
      <c r="F146" s="675"/>
      <c r="G146" s="675"/>
      <c r="H146" s="675"/>
      <c r="I146" s="675"/>
      <c r="J146" s="675"/>
      <c r="K146" s="675"/>
      <c r="L146" s="675"/>
      <c r="M146" s="675"/>
      <c r="N146" s="675"/>
      <c r="O146" s="675"/>
      <c r="P146" s="676"/>
      <c r="Q146" s="124"/>
      <c r="R146" s="125"/>
      <c r="S146" s="125"/>
      <c r="T146" s="125"/>
      <c r="U146" s="125"/>
      <c r="V146" s="125"/>
      <c r="W146" s="125"/>
      <c r="X146" s="125"/>
      <c r="Y146" s="125"/>
      <c r="Z146" s="125"/>
      <c r="AA146" s="125"/>
      <c r="AB146" s="126"/>
      <c r="AC146" s="124"/>
      <c r="AD146" s="125"/>
      <c r="AE146" s="125"/>
      <c r="AF146" s="125"/>
      <c r="AG146" s="125"/>
      <c r="AH146" s="125"/>
      <c r="AI146" s="125"/>
      <c r="AJ146" s="125"/>
      <c r="AK146" s="125"/>
      <c r="AL146" s="125"/>
      <c r="AM146" s="125"/>
      <c r="AN146" s="126"/>
      <c r="AO146" s="124"/>
      <c r="AP146" s="125"/>
      <c r="AQ146" s="125"/>
      <c r="AR146" s="125"/>
      <c r="AS146" s="125"/>
      <c r="AT146" s="125"/>
      <c r="AU146" s="125"/>
      <c r="AV146" s="125"/>
      <c r="AW146" s="125"/>
      <c r="AX146" s="127"/>
    </row>
    <row r="147" spans="1:50" ht="24.75" customHeight="1" x14ac:dyDescent="0.15">
      <c r="A147" s="128" t="s">
        <v>386</v>
      </c>
      <c r="B147" s="128"/>
      <c r="C147" s="128"/>
      <c r="D147" s="128"/>
      <c r="E147" s="679" t="s">
        <v>572</v>
      </c>
      <c r="F147" s="680"/>
      <c r="G147" s="680"/>
      <c r="H147" s="72" t="str">
        <f>IF(E147="","","-")</f>
        <v>-</v>
      </c>
      <c r="I147" s="680"/>
      <c r="J147" s="680"/>
      <c r="K147" s="72" t="str">
        <f>IF(I147="","","-")</f>
        <v/>
      </c>
      <c r="L147" s="130">
        <v>55</v>
      </c>
      <c r="M147" s="130"/>
      <c r="N147" s="72" t="str">
        <f>IF(O147="","","-")</f>
        <v/>
      </c>
      <c r="O147" s="677"/>
      <c r="P147" s="678"/>
      <c r="Q147" s="679"/>
      <c r="R147" s="680"/>
      <c r="S147" s="680"/>
      <c r="T147" s="72" t="str">
        <f>IF(Q147="","","-")</f>
        <v/>
      </c>
      <c r="U147" s="680"/>
      <c r="V147" s="680"/>
      <c r="W147" s="72" t="str">
        <f>IF(U147="","","-")</f>
        <v/>
      </c>
      <c r="X147" s="130"/>
      <c r="Y147" s="130"/>
      <c r="Z147" s="72" t="str">
        <f>IF(AA147="","","-")</f>
        <v/>
      </c>
      <c r="AA147" s="677"/>
      <c r="AB147" s="678"/>
      <c r="AC147" s="679"/>
      <c r="AD147" s="680"/>
      <c r="AE147" s="680"/>
      <c r="AF147" s="72" t="str">
        <f>IF(AC147="","","-")</f>
        <v/>
      </c>
      <c r="AG147" s="680"/>
      <c r="AH147" s="680"/>
      <c r="AI147" s="72" t="str">
        <f>IF(AG147="","","-")</f>
        <v/>
      </c>
      <c r="AJ147" s="130"/>
      <c r="AK147" s="130"/>
      <c r="AL147" s="72" t="str">
        <f>IF(AM147="","","-")</f>
        <v/>
      </c>
      <c r="AM147" s="677"/>
      <c r="AN147" s="678"/>
      <c r="AO147" s="679"/>
      <c r="AP147" s="680"/>
      <c r="AQ147" s="72" t="str">
        <f>IF(AO147="","","-")</f>
        <v/>
      </c>
      <c r="AR147" s="680"/>
      <c r="AS147" s="680"/>
      <c r="AT147" s="72" t="str">
        <f>IF(AR147="","","-")</f>
        <v/>
      </c>
      <c r="AU147" s="130"/>
      <c r="AV147" s="130"/>
      <c r="AW147" s="72" t="str">
        <f>IF(AX147="","","-")</f>
        <v/>
      </c>
      <c r="AX147" s="75"/>
    </row>
    <row r="148" spans="1:50" ht="24.75" customHeight="1" x14ac:dyDescent="0.15">
      <c r="A148" s="128" t="s">
        <v>560</v>
      </c>
      <c r="B148" s="128"/>
      <c r="C148" s="128"/>
      <c r="D148" s="128"/>
      <c r="E148" s="679" t="s">
        <v>572</v>
      </c>
      <c r="F148" s="680"/>
      <c r="G148" s="680"/>
      <c r="H148" s="72"/>
      <c r="I148" s="680"/>
      <c r="J148" s="680"/>
      <c r="K148" s="72"/>
      <c r="L148" s="130">
        <v>54</v>
      </c>
      <c r="M148" s="130"/>
      <c r="N148" s="72" t="str">
        <f>IF(O148="","","-")</f>
        <v/>
      </c>
      <c r="O148" s="677"/>
      <c r="P148" s="678"/>
      <c r="Q148" s="679"/>
      <c r="R148" s="680"/>
      <c r="S148" s="680"/>
      <c r="T148" s="72" t="str">
        <f>IF(Q148="","","-")</f>
        <v/>
      </c>
      <c r="U148" s="680"/>
      <c r="V148" s="680"/>
      <c r="W148" s="72" t="str">
        <f>IF(U148="","","-")</f>
        <v/>
      </c>
      <c r="X148" s="130"/>
      <c r="Y148" s="130"/>
      <c r="Z148" s="72" t="str">
        <f>IF(AA148="","","-")</f>
        <v/>
      </c>
      <c r="AA148" s="677"/>
      <c r="AB148" s="678"/>
      <c r="AC148" s="679"/>
      <c r="AD148" s="680"/>
      <c r="AE148" s="680"/>
      <c r="AF148" s="72" t="str">
        <f>IF(AC148="","","-")</f>
        <v/>
      </c>
      <c r="AG148" s="680"/>
      <c r="AH148" s="680"/>
      <c r="AI148" s="72" t="str">
        <f>IF(AG148="","","-")</f>
        <v/>
      </c>
      <c r="AJ148" s="130"/>
      <c r="AK148" s="130"/>
      <c r="AL148" s="72" t="str">
        <f>IF(AM148="","","-")</f>
        <v/>
      </c>
      <c r="AM148" s="677"/>
      <c r="AN148" s="678"/>
      <c r="AO148" s="679"/>
      <c r="AP148" s="680"/>
      <c r="AQ148" s="72" t="str">
        <f>IF(AO148="","","-")</f>
        <v/>
      </c>
      <c r="AR148" s="680"/>
      <c r="AS148" s="680"/>
      <c r="AT148" s="72" t="str">
        <f>IF(AR148="","","-")</f>
        <v/>
      </c>
      <c r="AU148" s="130"/>
      <c r="AV148" s="130"/>
      <c r="AW148" s="72" t="str">
        <f>IF(AX148="","","-")</f>
        <v/>
      </c>
      <c r="AX148" s="75"/>
    </row>
    <row r="149" spans="1:50" ht="24.75" customHeight="1" x14ac:dyDescent="0.15">
      <c r="A149" s="128" t="s">
        <v>354</v>
      </c>
      <c r="B149" s="128"/>
      <c r="C149" s="128"/>
      <c r="D149" s="128"/>
      <c r="E149" s="682">
        <v>2021</v>
      </c>
      <c r="F149" s="129"/>
      <c r="G149" s="680" t="s">
        <v>571</v>
      </c>
      <c r="H149" s="680"/>
      <c r="I149" s="680"/>
      <c r="J149" s="129">
        <v>20</v>
      </c>
      <c r="K149" s="129"/>
      <c r="L149" s="130">
        <v>66</v>
      </c>
      <c r="M149" s="130"/>
      <c r="N149" s="130"/>
      <c r="O149" s="129"/>
      <c r="P149" s="129"/>
      <c r="Q149" s="682"/>
      <c r="R149" s="129"/>
      <c r="S149" s="680"/>
      <c r="T149" s="680"/>
      <c r="U149" s="680"/>
      <c r="V149" s="129"/>
      <c r="W149" s="129"/>
      <c r="X149" s="130"/>
      <c r="Y149" s="130"/>
      <c r="Z149" s="130"/>
      <c r="AA149" s="129"/>
      <c r="AB149" s="681"/>
      <c r="AC149" s="682"/>
      <c r="AD149" s="129"/>
      <c r="AE149" s="680"/>
      <c r="AF149" s="680"/>
      <c r="AG149" s="680"/>
      <c r="AH149" s="129"/>
      <c r="AI149" s="129"/>
      <c r="AJ149" s="130"/>
      <c r="AK149" s="130"/>
      <c r="AL149" s="130"/>
      <c r="AM149" s="129"/>
      <c r="AN149" s="681"/>
      <c r="AO149" s="682"/>
      <c r="AP149" s="129"/>
      <c r="AQ149" s="680"/>
      <c r="AR149" s="680"/>
      <c r="AS149" s="680"/>
      <c r="AT149" s="129"/>
      <c r="AU149" s="129"/>
      <c r="AV149" s="130"/>
      <c r="AW149" s="130"/>
      <c r="AX149" s="75"/>
    </row>
    <row r="150" spans="1:50" ht="28.35" customHeight="1" x14ac:dyDescent="0.15">
      <c r="A150" s="267" t="s">
        <v>234</v>
      </c>
      <c r="B150" s="268"/>
      <c r="C150" s="268"/>
      <c r="D150" s="268"/>
      <c r="E150" s="268"/>
      <c r="F150" s="269"/>
      <c r="G150" s="59" t="s">
        <v>562</v>
      </c>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6"/>
    </row>
    <row r="151" spans="1:50" ht="28.35" customHeight="1" x14ac:dyDescent="0.15">
      <c r="A151" s="267"/>
      <c r="B151" s="268"/>
      <c r="C151" s="268"/>
      <c r="D151" s="268"/>
      <c r="E151" s="268"/>
      <c r="F151" s="269"/>
      <c r="G151" s="34"/>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6"/>
    </row>
    <row r="152" spans="1:50" ht="28.35" customHeight="1" x14ac:dyDescent="0.15">
      <c r="A152" s="267"/>
      <c r="B152" s="268"/>
      <c r="C152" s="268"/>
      <c r="D152" s="268"/>
      <c r="E152" s="268"/>
      <c r="F152" s="269"/>
      <c r="G152" s="34"/>
      <c r="H152" s="35"/>
      <c r="I152" s="88" t="s">
        <v>658</v>
      </c>
      <c r="J152" s="89"/>
      <c r="K152" s="89"/>
      <c r="L152" s="89"/>
      <c r="M152" s="89"/>
      <c r="N152" s="89"/>
      <c r="O152" s="89"/>
      <c r="P152" s="89"/>
      <c r="Q152" s="90"/>
      <c r="R152" s="78"/>
      <c r="S152" s="78"/>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6"/>
    </row>
    <row r="153" spans="1:50" ht="28.35" customHeight="1" x14ac:dyDescent="0.15">
      <c r="A153" s="267"/>
      <c r="B153" s="268"/>
      <c r="C153" s="268"/>
      <c r="D153" s="268"/>
      <c r="E153" s="268"/>
      <c r="F153" s="269"/>
      <c r="G153" s="34"/>
      <c r="H153" s="35"/>
      <c r="I153" s="91"/>
      <c r="J153" s="92"/>
      <c r="K153" s="92"/>
      <c r="L153" s="92"/>
      <c r="M153" s="92"/>
      <c r="N153" s="92"/>
      <c r="O153" s="92"/>
      <c r="P153" s="92"/>
      <c r="Q153" s="93"/>
      <c r="R153" s="78"/>
      <c r="S153" s="78"/>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6"/>
    </row>
    <row r="154" spans="1:50" ht="27.75" customHeight="1" x14ac:dyDescent="0.15">
      <c r="A154" s="267"/>
      <c r="B154" s="268"/>
      <c r="C154" s="268"/>
      <c r="D154" s="268"/>
      <c r="E154" s="268"/>
      <c r="F154" s="269"/>
      <c r="G154" s="34"/>
      <c r="H154" s="35"/>
      <c r="I154" s="35"/>
      <c r="J154" s="35"/>
      <c r="K154" s="35"/>
      <c r="L154" s="35"/>
      <c r="M154" s="79"/>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6"/>
    </row>
    <row r="155" spans="1:50" ht="28.35" customHeight="1" x14ac:dyDescent="0.15">
      <c r="A155" s="267"/>
      <c r="B155" s="268"/>
      <c r="C155" s="268"/>
      <c r="D155" s="268"/>
      <c r="E155" s="268"/>
      <c r="F155" s="269"/>
      <c r="G155" s="34"/>
      <c r="H155" s="35"/>
      <c r="I155" s="35"/>
      <c r="J155" s="35"/>
      <c r="K155" s="35"/>
      <c r="L155" s="35"/>
      <c r="M155" s="85" t="s">
        <v>613</v>
      </c>
      <c r="N155" s="86"/>
      <c r="O155" s="86"/>
      <c r="P155" s="86"/>
      <c r="Q155" s="86"/>
      <c r="R155" s="86"/>
      <c r="S155" s="87"/>
      <c r="T155" s="88" t="s">
        <v>666</v>
      </c>
      <c r="U155" s="89"/>
      <c r="V155" s="89"/>
      <c r="W155" s="89"/>
      <c r="X155" s="89"/>
      <c r="Y155" s="89"/>
      <c r="Z155" s="89"/>
      <c r="AA155" s="89"/>
      <c r="AB155" s="89"/>
      <c r="AC155" s="89"/>
      <c r="AD155" s="89"/>
      <c r="AE155" s="89"/>
      <c r="AF155" s="89"/>
      <c r="AG155" s="89"/>
      <c r="AH155" s="90"/>
      <c r="AI155" s="35"/>
      <c r="AJ155" s="94"/>
      <c r="AK155" s="94"/>
      <c r="AL155" s="94"/>
      <c r="AM155" s="94"/>
      <c r="AN155" s="94"/>
      <c r="AO155" s="94"/>
      <c r="AP155" s="94"/>
      <c r="AQ155" s="94"/>
      <c r="AR155" s="94"/>
      <c r="AS155" s="94"/>
      <c r="AT155" s="94"/>
      <c r="AU155" s="94"/>
      <c r="AV155" s="94"/>
      <c r="AW155" s="35"/>
      <c r="AX155" s="36"/>
    </row>
    <row r="156" spans="1:50" ht="28.35" customHeight="1" x14ac:dyDescent="0.15">
      <c r="A156" s="267"/>
      <c r="B156" s="268"/>
      <c r="C156" s="268"/>
      <c r="D156" s="268"/>
      <c r="E156" s="268"/>
      <c r="F156" s="269"/>
      <c r="G156" s="34"/>
      <c r="H156" s="35"/>
      <c r="I156" s="35"/>
      <c r="J156" s="35"/>
      <c r="K156" s="35"/>
      <c r="L156" s="35"/>
      <c r="M156" s="80"/>
      <c r="N156" s="81"/>
      <c r="O156" s="81"/>
      <c r="P156" s="81"/>
      <c r="Q156" s="81"/>
      <c r="R156" s="81"/>
      <c r="S156" s="81"/>
      <c r="T156" s="91"/>
      <c r="U156" s="92"/>
      <c r="V156" s="92"/>
      <c r="W156" s="92"/>
      <c r="X156" s="92"/>
      <c r="Y156" s="92"/>
      <c r="Z156" s="92"/>
      <c r="AA156" s="92"/>
      <c r="AB156" s="92"/>
      <c r="AC156" s="92"/>
      <c r="AD156" s="92"/>
      <c r="AE156" s="92"/>
      <c r="AF156" s="92"/>
      <c r="AG156" s="92"/>
      <c r="AH156" s="93"/>
      <c r="AI156" s="35"/>
      <c r="AJ156" s="82"/>
      <c r="AK156" s="82"/>
      <c r="AL156" s="82"/>
      <c r="AM156" s="82"/>
      <c r="AN156" s="82"/>
      <c r="AO156" s="82"/>
      <c r="AP156" s="82"/>
      <c r="AQ156" s="82"/>
      <c r="AR156" s="82"/>
      <c r="AS156" s="82"/>
      <c r="AT156" s="82"/>
      <c r="AU156" s="82"/>
      <c r="AV156" s="82"/>
      <c r="AW156" s="35"/>
      <c r="AX156" s="36"/>
    </row>
    <row r="157" spans="1:50" ht="27.75" customHeight="1" x14ac:dyDescent="0.15">
      <c r="A157" s="267"/>
      <c r="B157" s="268"/>
      <c r="C157" s="268"/>
      <c r="D157" s="268"/>
      <c r="E157" s="268"/>
      <c r="F157" s="269"/>
      <c r="G157" s="34"/>
      <c r="H157" s="35"/>
      <c r="I157" s="35"/>
      <c r="J157" s="35"/>
      <c r="K157" s="35"/>
      <c r="L157" s="35"/>
      <c r="M157" s="80"/>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6"/>
    </row>
    <row r="158" spans="1:50" ht="28.35" customHeight="1" x14ac:dyDescent="0.15">
      <c r="A158" s="267"/>
      <c r="B158" s="268"/>
      <c r="C158" s="268"/>
      <c r="D158" s="268"/>
      <c r="E158" s="268"/>
      <c r="F158" s="269"/>
      <c r="G158" s="34"/>
      <c r="H158" s="35"/>
      <c r="I158" s="35"/>
      <c r="J158" s="35"/>
      <c r="K158" s="35"/>
      <c r="L158" s="35"/>
      <c r="M158" s="85" t="s">
        <v>602</v>
      </c>
      <c r="N158" s="86"/>
      <c r="O158" s="86"/>
      <c r="P158" s="86"/>
      <c r="Q158" s="86"/>
      <c r="R158" s="86"/>
      <c r="S158" s="87"/>
      <c r="T158" s="88" t="s">
        <v>669</v>
      </c>
      <c r="U158" s="89"/>
      <c r="V158" s="89"/>
      <c r="W158" s="89"/>
      <c r="X158" s="89"/>
      <c r="Y158" s="89"/>
      <c r="Z158" s="89"/>
      <c r="AA158" s="89"/>
      <c r="AB158" s="89"/>
      <c r="AC158" s="89"/>
      <c r="AD158" s="89"/>
      <c r="AE158" s="89"/>
      <c r="AF158" s="89"/>
      <c r="AG158" s="89"/>
      <c r="AH158" s="90"/>
      <c r="AI158" s="35"/>
      <c r="AJ158" s="94" t="s">
        <v>603</v>
      </c>
      <c r="AK158" s="94"/>
      <c r="AL158" s="94"/>
      <c r="AM158" s="94"/>
      <c r="AN158" s="94"/>
      <c r="AO158" s="94"/>
      <c r="AP158" s="94"/>
      <c r="AQ158" s="94"/>
      <c r="AR158" s="94"/>
      <c r="AS158" s="94"/>
      <c r="AT158" s="94"/>
      <c r="AU158" s="94"/>
      <c r="AV158" s="94"/>
      <c r="AW158" s="35"/>
      <c r="AX158" s="36"/>
    </row>
    <row r="159" spans="1:50" ht="28.35" customHeight="1" x14ac:dyDescent="0.15">
      <c r="A159" s="267"/>
      <c r="B159" s="268"/>
      <c r="C159" s="268"/>
      <c r="D159" s="268"/>
      <c r="E159" s="268"/>
      <c r="F159" s="269"/>
      <c r="G159" s="34"/>
      <c r="H159" s="35"/>
      <c r="I159" s="35"/>
      <c r="J159" s="35"/>
      <c r="K159" s="35"/>
      <c r="L159" s="35"/>
      <c r="M159" s="80"/>
      <c r="N159" s="83"/>
      <c r="O159" s="83"/>
      <c r="P159" s="83"/>
      <c r="Q159" s="83"/>
      <c r="R159" s="83"/>
      <c r="S159" s="83"/>
      <c r="T159" s="91"/>
      <c r="U159" s="92"/>
      <c r="V159" s="92"/>
      <c r="W159" s="92"/>
      <c r="X159" s="92"/>
      <c r="Y159" s="92"/>
      <c r="Z159" s="92"/>
      <c r="AA159" s="92"/>
      <c r="AB159" s="92"/>
      <c r="AC159" s="92"/>
      <c r="AD159" s="92"/>
      <c r="AE159" s="92"/>
      <c r="AF159" s="92"/>
      <c r="AG159" s="92"/>
      <c r="AH159" s="93"/>
      <c r="AI159" s="35"/>
      <c r="AJ159" s="82"/>
      <c r="AK159" s="82"/>
      <c r="AL159" s="82"/>
      <c r="AM159" s="82"/>
      <c r="AN159" s="82"/>
      <c r="AO159" s="82"/>
      <c r="AP159" s="82"/>
      <c r="AQ159" s="82"/>
      <c r="AR159" s="82"/>
      <c r="AS159" s="82"/>
      <c r="AT159" s="82"/>
      <c r="AU159" s="82"/>
      <c r="AV159" s="82"/>
      <c r="AW159" s="35"/>
      <c r="AX159" s="36"/>
    </row>
    <row r="160" spans="1:50" ht="28.35" customHeight="1" x14ac:dyDescent="0.15">
      <c r="A160" s="267"/>
      <c r="B160" s="268"/>
      <c r="C160" s="268"/>
      <c r="D160" s="268"/>
      <c r="E160" s="268"/>
      <c r="F160" s="269"/>
      <c r="G160" s="34"/>
      <c r="H160" s="35"/>
      <c r="I160" s="35"/>
      <c r="J160" s="35"/>
      <c r="K160" s="35"/>
      <c r="L160" s="35"/>
      <c r="M160" s="80"/>
      <c r="N160" s="35"/>
      <c r="O160" s="35"/>
      <c r="P160" s="35"/>
      <c r="Q160" s="35"/>
      <c r="R160" s="35"/>
      <c r="S160" s="35"/>
      <c r="T160" s="84"/>
      <c r="U160" s="84"/>
      <c r="V160" s="84"/>
      <c r="W160" s="84"/>
      <c r="X160" s="84"/>
      <c r="Y160" s="84"/>
      <c r="Z160" s="84"/>
      <c r="AA160" s="84"/>
      <c r="AB160" s="84"/>
      <c r="AC160" s="84"/>
      <c r="AD160" s="84"/>
      <c r="AE160" s="84"/>
      <c r="AF160" s="84"/>
      <c r="AG160" s="84"/>
      <c r="AH160" s="84"/>
      <c r="AI160" s="35"/>
      <c r="AJ160" s="35"/>
      <c r="AK160" s="35"/>
      <c r="AL160" s="35"/>
      <c r="AM160" s="35"/>
      <c r="AN160" s="35"/>
      <c r="AO160" s="35"/>
      <c r="AP160" s="35"/>
      <c r="AQ160" s="35"/>
      <c r="AR160" s="35"/>
      <c r="AS160" s="35"/>
      <c r="AT160" s="35"/>
      <c r="AU160" s="35"/>
      <c r="AV160" s="35"/>
      <c r="AW160" s="35"/>
      <c r="AX160" s="36"/>
    </row>
    <row r="161" spans="1:51" ht="28.35" customHeight="1" x14ac:dyDescent="0.15">
      <c r="A161" s="267"/>
      <c r="B161" s="268"/>
      <c r="C161" s="268"/>
      <c r="D161" s="268"/>
      <c r="E161" s="268"/>
      <c r="F161" s="269"/>
      <c r="G161" s="34"/>
      <c r="H161" s="35"/>
      <c r="I161" s="35"/>
      <c r="J161" s="35"/>
      <c r="K161" s="35"/>
      <c r="L161" s="35"/>
      <c r="M161" s="85" t="s">
        <v>602</v>
      </c>
      <c r="N161" s="86"/>
      <c r="O161" s="86"/>
      <c r="P161" s="86"/>
      <c r="Q161" s="86"/>
      <c r="R161" s="86"/>
      <c r="S161" s="87"/>
      <c r="T161" s="88" t="s">
        <v>611</v>
      </c>
      <c r="U161" s="89"/>
      <c r="V161" s="89"/>
      <c r="W161" s="89"/>
      <c r="X161" s="89"/>
      <c r="Y161" s="89"/>
      <c r="Z161" s="89"/>
      <c r="AA161" s="89"/>
      <c r="AB161" s="89"/>
      <c r="AC161" s="89"/>
      <c r="AD161" s="89"/>
      <c r="AE161" s="89"/>
      <c r="AF161" s="89"/>
      <c r="AG161" s="89"/>
      <c r="AH161" s="90"/>
      <c r="AI161" s="35"/>
      <c r="AJ161" s="94"/>
      <c r="AK161" s="94"/>
      <c r="AL161" s="94"/>
      <c r="AM161" s="94"/>
      <c r="AN161" s="94"/>
      <c r="AO161" s="94"/>
      <c r="AP161" s="94"/>
      <c r="AQ161" s="94"/>
      <c r="AR161" s="94"/>
      <c r="AS161" s="94"/>
      <c r="AT161" s="94"/>
      <c r="AU161" s="94"/>
      <c r="AV161" s="94"/>
      <c r="AW161" s="35"/>
      <c r="AX161" s="36"/>
    </row>
    <row r="162" spans="1:51" ht="28.35" customHeight="1" x14ac:dyDescent="0.15">
      <c r="A162" s="267"/>
      <c r="B162" s="268"/>
      <c r="C162" s="268"/>
      <c r="D162" s="268"/>
      <c r="E162" s="268"/>
      <c r="F162" s="269"/>
      <c r="G162" s="34"/>
      <c r="H162" s="35"/>
      <c r="I162" s="35"/>
      <c r="J162" s="35"/>
      <c r="K162" s="35"/>
      <c r="L162" s="35"/>
      <c r="M162" s="80"/>
      <c r="N162" s="83"/>
      <c r="O162" s="83"/>
      <c r="P162" s="83"/>
      <c r="Q162" s="83"/>
      <c r="R162" s="83"/>
      <c r="S162" s="83"/>
      <c r="T162" s="91"/>
      <c r="U162" s="92"/>
      <c r="V162" s="92"/>
      <c r="W162" s="92"/>
      <c r="X162" s="92"/>
      <c r="Y162" s="92"/>
      <c r="Z162" s="92"/>
      <c r="AA162" s="92"/>
      <c r="AB162" s="92"/>
      <c r="AC162" s="92"/>
      <c r="AD162" s="92"/>
      <c r="AE162" s="92"/>
      <c r="AF162" s="92"/>
      <c r="AG162" s="92"/>
      <c r="AH162" s="93"/>
      <c r="AI162" s="35"/>
      <c r="AJ162" s="82"/>
      <c r="AK162" s="82"/>
      <c r="AL162" s="82"/>
      <c r="AM162" s="82"/>
      <c r="AN162" s="82"/>
      <c r="AO162" s="82"/>
      <c r="AP162" s="82"/>
      <c r="AQ162" s="82"/>
      <c r="AR162" s="82"/>
      <c r="AS162" s="82"/>
      <c r="AT162" s="82"/>
      <c r="AU162" s="82"/>
      <c r="AV162" s="82"/>
      <c r="AW162" s="35"/>
      <c r="AX162" s="36"/>
    </row>
    <row r="163" spans="1:51" ht="27.75" customHeight="1" x14ac:dyDescent="0.15">
      <c r="A163" s="267"/>
      <c r="B163" s="268"/>
      <c r="C163" s="268"/>
      <c r="D163" s="268"/>
      <c r="E163" s="268"/>
      <c r="F163" s="269"/>
      <c r="G163" s="34"/>
      <c r="H163" s="35"/>
      <c r="I163" s="35"/>
      <c r="J163" s="35"/>
      <c r="K163" s="35"/>
      <c r="L163" s="35"/>
      <c r="M163" s="80"/>
      <c r="N163" s="35"/>
      <c r="O163" s="35"/>
      <c r="P163" s="35"/>
      <c r="Q163" s="35"/>
      <c r="R163" s="35"/>
      <c r="S163" s="35"/>
      <c r="T163" s="84"/>
      <c r="U163" s="84"/>
      <c r="V163" s="84"/>
      <c r="W163" s="84"/>
      <c r="X163" s="84"/>
      <c r="Y163" s="84"/>
      <c r="Z163" s="84"/>
      <c r="AA163" s="84"/>
      <c r="AB163" s="84"/>
      <c r="AC163" s="84"/>
      <c r="AD163" s="84"/>
      <c r="AE163" s="84"/>
      <c r="AF163" s="84"/>
      <c r="AG163" s="84"/>
      <c r="AH163" s="84"/>
      <c r="AI163" s="35"/>
      <c r="AJ163" s="35"/>
      <c r="AK163" s="35"/>
      <c r="AL163" s="35"/>
      <c r="AM163" s="35"/>
      <c r="AN163" s="35"/>
      <c r="AO163" s="35"/>
      <c r="AP163" s="35"/>
      <c r="AQ163" s="35"/>
      <c r="AR163" s="35"/>
      <c r="AS163" s="35"/>
      <c r="AT163" s="35"/>
      <c r="AU163" s="35"/>
      <c r="AV163" s="35"/>
      <c r="AW163" s="35"/>
      <c r="AX163" s="36"/>
    </row>
    <row r="164" spans="1:51" ht="28.35" customHeight="1" x14ac:dyDescent="0.15">
      <c r="A164" s="267"/>
      <c r="B164" s="268"/>
      <c r="C164" s="268"/>
      <c r="D164" s="268"/>
      <c r="E164" s="268"/>
      <c r="F164" s="269"/>
      <c r="G164" s="34"/>
      <c r="H164" s="35"/>
      <c r="I164" s="35"/>
      <c r="J164" s="35"/>
      <c r="K164" s="35"/>
      <c r="L164" s="35"/>
      <c r="M164" s="85" t="s">
        <v>660</v>
      </c>
      <c r="N164" s="86"/>
      <c r="O164" s="86"/>
      <c r="P164" s="86"/>
      <c r="Q164" s="86"/>
      <c r="R164" s="86"/>
      <c r="S164" s="87"/>
      <c r="T164" s="88" t="s">
        <v>674</v>
      </c>
      <c r="U164" s="89"/>
      <c r="V164" s="89"/>
      <c r="W164" s="89"/>
      <c r="X164" s="89"/>
      <c r="Y164" s="89"/>
      <c r="Z164" s="89"/>
      <c r="AA164" s="89"/>
      <c r="AB164" s="89"/>
      <c r="AC164" s="89"/>
      <c r="AD164" s="89"/>
      <c r="AE164" s="89"/>
      <c r="AF164" s="89"/>
      <c r="AG164" s="89"/>
      <c r="AH164" s="90"/>
      <c r="AI164" s="35"/>
      <c r="AJ164" s="35"/>
      <c r="AK164" s="35"/>
      <c r="AL164" s="35"/>
      <c r="AM164" s="35"/>
      <c r="AN164" s="35"/>
      <c r="AO164" s="35"/>
      <c r="AP164" s="35"/>
      <c r="AQ164" s="35"/>
      <c r="AR164" s="35"/>
      <c r="AS164" s="35"/>
      <c r="AT164" s="35"/>
      <c r="AU164" s="35"/>
      <c r="AV164" s="35"/>
      <c r="AW164" s="35"/>
      <c r="AX164" s="36"/>
    </row>
    <row r="165" spans="1:51" ht="28.35" customHeight="1" x14ac:dyDescent="0.15">
      <c r="A165" s="267"/>
      <c r="B165" s="268"/>
      <c r="C165" s="268"/>
      <c r="D165" s="268"/>
      <c r="E165" s="268"/>
      <c r="F165" s="269"/>
      <c r="G165" s="34"/>
      <c r="H165" s="35"/>
      <c r="I165" s="35"/>
      <c r="J165" s="35"/>
      <c r="K165" s="35"/>
      <c r="L165" s="35"/>
      <c r="M165" s="35"/>
      <c r="N165" s="83"/>
      <c r="O165" s="83"/>
      <c r="P165" s="83"/>
      <c r="Q165" s="83"/>
      <c r="R165" s="83"/>
      <c r="S165" s="83"/>
      <c r="T165" s="91"/>
      <c r="U165" s="92"/>
      <c r="V165" s="92"/>
      <c r="W165" s="92"/>
      <c r="X165" s="92"/>
      <c r="Y165" s="92"/>
      <c r="Z165" s="92"/>
      <c r="AA165" s="92"/>
      <c r="AB165" s="92"/>
      <c r="AC165" s="92"/>
      <c r="AD165" s="92"/>
      <c r="AE165" s="92"/>
      <c r="AF165" s="92"/>
      <c r="AG165" s="92"/>
      <c r="AH165" s="93"/>
      <c r="AI165" s="35"/>
      <c r="AJ165" s="35"/>
      <c r="AK165" s="35"/>
      <c r="AL165" s="35"/>
      <c r="AM165" s="35"/>
      <c r="AN165" s="35"/>
      <c r="AO165" s="35"/>
      <c r="AP165" s="35"/>
      <c r="AQ165" s="35"/>
      <c r="AR165" s="35"/>
      <c r="AS165" s="35"/>
      <c r="AT165" s="35"/>
      <c r="AU165" s="35"/>
      <c r="AV165" s="35"/>
      <c r="AW165" s="35"/>
      <c r="AX165" s="36"/>
    </row>
    <row r="166" spans="1:51" ht="28.35" customHeight="1" x14ac:dyDescent="0.15">
      <c r="A166" s="267"/>
      <c r="B166" s="268"/>
      <c r="C166" s="268"/>
      <c r="D166" s="268"/>
      <c r="E166" s="268"/>
      <c r="F166" s="269"/>
      <c r="G166" s="34"/>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6"/>
    </row>
    <row r="167" spans="1:51" ht="24.75" customHeight="1" thickBot="1" x14ac:dyDescent="0.2">
      <c r="A167" s="683"/>
      <c r="B167" s="684"/>
      <c r="C167" s="684"/>
      <c r="D167" s="684"/>
      <c r="E167" s="684"/>
      <c r="F167" s="685"/>
      <c r="G167" s="37"/>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9"/>
    </row>
    <row r="168" spans="1:51" ht="24.75" customHeight="1" x14ac:dyDescent="0.15">
      <c r="A168" s="686" t="s">
        <v>236</v>
      </c>
      <c r="B168" s="687"/>
      <c r="C168" s="687"/>
      <c r="D168" s="687"/>
      <c r="E168" s="687"/>
      <c r="F168" s="688"/>
      <c r="G168" s="692" t="s">
        <v>667</v>
      </c>
      <c r="H168" s="693"/>
      <c r="I168" s="693"/>
      <c r="J168" s="693"/>
      <c r="K168" s="693"/>
      <c r="L168" s="693"/>
      <c r="M168" s="693"/>
      <c r="N168" s="693"/>
      <c r="O168" s="693"/>
      <c r="P168" s="693"/>
      <c r="Q168" s="693"/>
      <c r="R168" s="693"/>
      <c r="S168" s="693"/>
      <c r="T168" s="693"/>
      <c r="U168" s="693"/>
      <c r="V168" s="693"/>
      <c r="W168" s="693"/>
      <c r="X168" s="693"/>
      <c r="Y168" s="693"/>
      <c r="Z168" s="693"/>
      <c r="AA168" s="693"/>
      <c r="AB168" s="694"/>
      <c r="AC168" s="692" t="s">
        <v>670</v>
      </c>
      <c r="AD168" s="693"/>
      <c r="AE168" s="693"/>
      <c r="AF168" s="693"/>
      <c r="AG168" s="693"/>
      <c r="AH168" s="693"/>
      <c r="AI168" s="693"/>
      <c r="AJ168" s="693"/>
      <c r="AK168" s="693"/>
      <c r="AL168" s="693"/>
      <c r="AM168" s="693"/>
      <c r="AN168" s="693"/>
      <c r="AO168" s="693"/>
      <c r="AP168" s="693"/>
      <c r="AQ168" s="693"/>
      <c r="AR168" s="693"/>
      <c r="AS168" s="693"/>
      <c r="AT168" s="693"/>
      <c r="AU168" s="693"/>
      <c r="AV168" s="693"/>
      <c r="AW168" s="693"/>
      <c r="AX168" s="695"/>
    </row>
    <row r="169" spans="1:51" ht="24.75" customHeight="1" x14ac:dyDescent="0.15">
      <c r="A169" s="689"/>
      <c r="B169" s="690"/>
      <c r="C169" s="690"/>
      <c r="D169" s="690"/>
      <c r="E169" s="690"/>
      <c r="F169" s="691"/>
      <c r="G169" s="204" t="s">
        <v>15</v>
      </c>
      <c r="H169" s="696"/>
      <c r="I169" s="696"/>
      <c r="J169" s="696"/>
      <c r="K169" s="696"/>
      <c r="L169" s="697" t="s">
        <v>16</v>
      </c>
      <c r="M169" s="696"/>
      <c r="N169" s="696"/>
      <c r="O169" s="696"/>
      <c r="P169" s="696"/>
      <c r="Q169" s="696"/>
      <c r="R169" s="696"/>
      <c r="S169" s="696"/>
      <c r="T169" s="696"/>
      <c r="U169" s="696"/>
      <c r="V169" s="696"/>
      <c r="W169" s="696"/>
      <c r="X169" s="698"/>
      <c r="Y169" s="709" t="s">
        <v>17</v>
      </c>
      <c r="Z169" s="710"/>
      <c r="AA169" s="710"/>
      <c r="AB169" s="711"/>
      <c r="AC169" s="204" t="s">
        <v>15</v>
      </c>
      <c r="AD169" s="696"/>
      <c r="AE169" s="696"/>
      <c r="AF169" s="696"/>
      <c r="AG169" s="696"/>
      <c r="AH169" s="697" t="s">
        <v>16</v>
      </c>
      <c r="AI169" s="696"/>
      <c r="AJ169" s="696"/>
      <c r="AK169" s="696"/>
      <c r="AL169" s="696"/>
      <c r="AM169" s="696"/>
      <c r="AN169" s="696"/>
      <c r="AO169" s="696"/>
      <c r="AP169" s="696"/>
      <c r="AQ169" s="696"/>
      <c r="AR169" s="696"/>
      <c r="AS169" s="696"/>
      <c r="AT169" s="698"/>
      <c r="AU169" s="709" t="s">
        <v>17</v>
      </c>
      <c r="AV169" s="710"/>
      <c r="AW169" s="710"/>
      <c r="AX169" s="712"/>
    </row>
    <row r="170" spans="1:51" ht="24.75" customHeight="1" x14ac:dyDescent="0.15">
      <c r="A170" s="689"/>
      <c r="B170" s="690"/>
      <c r="C170" s="690"/>
      <c r="D170" s="690"/>
      <c r="E170" s="690"/>
      <c r="F170" s="691"/>
      <c r="G170" s="713" t="s">
        <v>606</v>
      </c>
      <c r="H170" s="714"/>
      <c r="I170" s="714"/>
      <c r="J170" s="714"/>
      <c r="K170" s="715"/>
      <c r="L170" s="716" t="s">
        <v>614</v>
      </c>
      <c r="M170" s="717"/>
      <c r="N170" s="717"/>
      <c r="O170" s="717"/>
      <c r="P170" s="717"/>
      <c r="Q170" s="717"/>
      <c r="R170" s="717"/>
      <c r="S170" s="717"/>
      <c r="T170" s="717"/>
      <c r="U170" s="717"/>
      <c r="V170" s="717"/>
      <c r="W170" s="717"/>
      <c r="X170" s="718"/>
      <c r="Y170" s="719">
        <v>9.3000000000000007</v>
      </c>
      <c r="Z170" s="720"/>
      <c r="AA170" s="720"/>
      <c r="AB170" s="721"/>
      <c r="AC170" s="699" t="s">
        <v>605</v>
      </c>
      <c r="AD170" s="722"/>
      <c r="AE170" s="722"/>
      <c r="AF170" s="722"/>
      <c r="AG170" s="723"/>
      <c r="AH170" s="702" t="s">
        <v>615</v>
      </c>
      <c r="AI170" s="724"/>
      <c r="AJ170" s="724"/>
      <c r="AK170" s="724"/>
      <c r="AL170" s="724"/>
      <c r="AM170" s="724"/>
      <c r="AN170" s="724"/>
      <c r="AO170" s="724"/>
      <c r="AP170" s="724"/>
      <c r="AQ170" s="724"/>
      <c r="AR170" s="724"/>
      <c r="AS170" s="724"/>
      <c r="AT170" s="725"/>
      <c r="AU170" s="705">
        <v>6.6</v>
      </c>
      <c r="AV170" s="706"/>
      <c r="AW170" s="706"/>
      <c r="AX170" s="707"/>
    </row>
    <row r="171" spans="1:51" ht="24.75" customHeight="1" x14ac:dyDescent="0.15">
      <c r="A171" s="689"/>
      <c r="B171" s="690"/>
      <c r="C171" s="690"/>
      <c r="D171" s="690"/>
      <c r="E171" s="690"/>
      <c r="F171" s="691"/>
      <c r="G171" s="699"/>
      <c r="H171" s="700"/>
      <c r="I171" s="700"/>
      <c r="J171" s="700"/>
      <c r="K171" s="701"/>
      <c r="L171" s="702"/>
      <c r="M171" s="703"/>
      <c r="N171" s="703"/>
      <c r="O171" s="703"/>
      <c r="P171" s="703"/>
      <c r="Q171" s="703"/>
      <c r="R171" s="703"/>
      <c r="S171" s="703"/>
      <c r="T171" s="703"/>
      <c r="U171" s="703"/>
      <c r="V171" s="703"/>
      <c r="W171" s="703"/>
      <c r="X171" s="704"/>
      <c r="Y171" s="705"/>
      <c r="Z171" s="706"/>
      <c r="AA171" s="706"/>
      <c r="AB171" s="707"/>
      <c r="AC171" s="699"/>
      <c r="AD171" s="700"/>
      <c r="AE171" s="700"/>
      <c r="AF171" s="700"/>
      <c r="AG171" s="701"/>
      <c r="AH171" s="702"/>
      <c r="AI171" s="703"/>
      <c r="AJ171" s="703"/>
      <c r="AK171" s="703"/>
      <c r="AL171" s="703"/>
      <c r="AM171" s="703"/>
      <c r="AN171" s="703"/>
      <c r="AO171" s="703"/>
      <c r="AP171" s="703"/>
      <c r="AQ171" s="703"/>
      <c r="AR171" s="703"/>
      <c r="AS171" s="703"/>
      <c r="AT171" s="704"/>
      <c r="AU171" s="705"/>
      <c r="AV171" s="706"/>
      <c r="AW171" s="706"/>
      <c r="AX171" s="708"/>
    </row>
    <row r="172" spans="1:51" ht="24.75" customHeight="1" x14ac:dyDescent="0.15">
      <c r="A172" s="689"/>
      <c r="B172" s="690"/>
      <c r="C172" s="690"/>
      <c r="D172" s="690"/>
      <c r="E172" s="690"/>
      <c r="F172" s="691"/>
      <c r="G172" s="699"/>
      <c r="H172" s="700"/>
      <c r="I172" s="700"/>
      <c r="J172" s="700"/>
      <c r="K172" s="701"/>
      <c r="L172" s="702"/>
      <c r="M172" s="703"/>
      <c r="N172" s="703"/>
      <c r="O172" s="703"/>
      <c r="P172" s="703"/>
      <c r="Q172" s="703"/>
      <c r="R172" s="703"/>
      <c r="S172" s="703"/>
      <c r="T172" s="703"/>
      <c r="U172" s="703"/>
      <c r="V172" s="703"/>
      <c r="W172" s="703"/>
      <c r="X172" s="704"/>
      <c r="Y172" s="705"/>
      <c r="Z172" s="706"/>
      <c r="AA172" s="706"/>
      <c r="AB172" s="707"/>
      <c r="AC172" s="699"/>
      <c r="AD172" s="700"/>
      <c r="AE172" s="700"/>
      <c r="AF172" s="700"/>
      <c r="AG172" s="701"/>
      <c r="AH172" s="702"/>
      <c r="AI172" s="703"/>
      <c r="AJ172" s="703"/>
      <c r="AK172" s="703"/>
      <c r="AL172" s="703"/>
      <c r="AM172" s="703"/>
      <c r="AN172" s="703"/>
      <c r="AO172" s="703"/>
      <c r="AP172" s="703"/>
      <c r="AQ172" s="703"/>
      <c r="AR172" s="703"/>
      <c r="AS172" s="703"/>
      <c r="AT172" s="704"/>
      <c r="AU172" s="705"/>
      <c r="AV172" s="706"/>
      <c r="AW172" s="706"/>
      <c r="AX172" s="708"/>
    </row>
    <row r="173" spans="1:51" ht="24.75" customHeight="1" thickBot="1" x14ac:dyDescent="0.2">
      <c r="A173" s="689"/>
      <c r="B173" s="690"/>
      <c r="C173" s="690"/>
      <c r="D173" s="690"/>
      <c r="E173" s="690"/>
      <c r="F173" s="691"/>
      <c r="G173" s="726" t="s">
        <v>18</v>
      </c>
      <c r="H173" s="727"/>
      <c r="I173" s="727"/>
      <c r="J173" s="727"/>
      <c r="K173" s="727"/>
      <c r="L173" s="728"/>
      <c r="M173" s="729"/>
      <c r="N173" s="729"/>
      <c r="O173" s="729"/>
      <c r="P173" s="729"/>
      <c r="Q173" s="729"/>
      <c r="R173" s="729"/>
      <c r="S173" s="729"/>
      <c r="T173" s="729"/>
      <c r="U173" s="729"/>
      <c r="V173" s="729"/>
      <c r="W173" s="729"/>
      <c r="X173" s="730"/>
      <c r="Y173" s="731">
        <f>SUM(Y170:AB172)</f>
        <v>9.3000000000000007</v>
      </c>
      <c r="Z173" s="732"/>
      <c r="AA173" s="732"/>
      <c r="AB173" s="733"/>
      <c r="AC173" s="726" t="s">
        <v>18</v>
      </c>
      <c r="AD173" s="727"/>
      <c r="AE173" s="727"/>
      <c r="AF173" s="727"/>
      <c r="AG173" s="727"/>
      <c r="AH173" s="728"/>
      <c r="AI173" s="729"/>
      <c r="AJ173" s="729"/>
      <c r="AK173" s="729"/>
      <c r="AL173" s="729"/>
      <c r="AM173" s="729"/>
      <c r="AN173" s="729"/>
      <c r="AO173" s="729"/>
      <c r="AP173" s="729"/>
      <c r="AQ173" s="729"/>
      <c r="AR173" s="729"/>
      <c r="AS173" s="729"/>
      <c r="AT173" s="730"/>
      <c r="AU173" s="731">
        <f>SUM(AU170:AX172)</f>
        <v>6.6</v>
      </c>
      <c r="AV173" s="732"/>
      <c r="AW173" s="732"/>
      <c r="AX173" s="734"/>
    </row>
    <row r="174" spans="1:51" ht="24.75" customHeight="1" x14ac:dyDescent="0.15">
      <c r="A174" s="689"/>
      <c r="B174" s="690"/>
      <c r="C174" s="690"/>
      <c r="D174" s="690"/>
      <c r="E174" s="690"/>
      <c r="F174" s="691"/>
      <c r="G174" s="692" t="s">
        <v>612</v>
      </c>
      <c r="H174" s="693"/>
      <c r="I174" s="693"/>
      <c r="J174" s="693"/>
      <c r="K174" s="693"/>
      <c r="L174" s="693"/>
      <c r="M174" s="693"/>
      <c r="N174" s="693"/>
      <c r="O174" s="693"/>
      <c r="P174" s="693"/>
      <c r="Q174" s="693"/>
      <c r="R174" s="693"/>
      <c r="S174" s="693"/>
      <c r="T174" s="693"/>
      <c r="U174" s="693"/>
      <c r="V174" s="693"/>
      <c r="W174" s="693"/>
      <c r="X174" s="693"/>
      <c r="Y174" s="693"/>
      <c r="Z174" s="693"/>
      <c r="AA174" s="693"/>
      <c r="AB174" s="694"/>
      <c r="AC174" s="692" t="s">
        <v>673</v>
      </c>
      <c r="AD174" s="693"/>
      <c r="AE174" s="693"/>
      <c r="AF174" s="693"/>
      <c r="AG174" s="693"/>
      <c r="AH174" s="693"/>
      <c r="AI174" s="693"/>
      <c r="AJ174" s="693"/>
      <c r="AK174" s="693"/>
      <c r="AL174" s="693"/>
      <c r="AM174" s="693"/>
      <c r="AN174" s="693"/>
      <c r="AO174" s="693"/>
      <c r="AP174" s="693"/>
      <c r="AQ174" s="693"/>
      <c r="AR174" s="693"/>
      <c r="AS174" s="693"/>
      <c r="AT174" s="693"/>
      <c r="AU174" s="693"/>
      <c r="AV174" s="693"/>
      <c r="AW174" s="693"/>
      <c r="AX174" s="695"/>
      <c r="AY174">
        <f>COUNTA($G$176,$AC$176)</f>
        <v>2</v>
      </c>
    </row>
    <row r="175" spans="1:51" ht="24.75" customHeight="1" x14ac:dyDescent="0.15">
      <c r="A175" s="689"/>
      <c r="B175" s="690"/>
      <c r="C175" s="690"/>
      <c r="D175" s="690"/>
      <c r="E175" s="690"/>
      <c r="F175" s="691"/>
      <c r="G175" s="204" t="s">
        <v>15</v>
      </c>
      <c r="H175" s="696"/>
      <c r="I175" s="696"/>
      <c r="J175" s="696"/>
      <c r="K175" s="696"/>
      <c r="L175" s="697" t="s">
        <v>16</v>
      </c>
      <c r="M175" s="696"/>
      <c r="N175" s="696"/>
      <c r="O175" s="696"/>
      <c r="P175" s="696"/>
      <c r="Q175" s="696"/>
      <c r="R175" s="696"/>
      <c r="S175" s="696"/>
      <c r="T175" s="696"/>
      <c r="U175" s="696"/>
      <c r="V175" s="696"/>
      <c r="W175" s="696"/>
      <c r="X175" s="698"/>
      <c r="Y175" s="709" t="s">
        <v>17</v>
      </c>
      <c r="Z175" s="710"/>
      <c r="AA175" s="710"/>
      <c r="AB175" s="711"/>
      <c r="AC175" s="204" t="s">
        <v>15</v>
      </c>
      <c r="AD175" s="696"/>
      <c r="AE175" s="696"/>
      <c r="AF175" s="696"/>
      <c r="AG175" s="696"/>
      <c r="AH175" s="697" t="s">
        <v>16</v>
      </c>
      <c r="AI175" s="696"/>
      <c r="AJ175" s="696"/>
      <c r="AK175" s="696"/>
      <c r="AL175" s="696"/>
      <c r="AM175" s="696"/>
      <c r="AN175" s="696"/>
      <c r="AO175" s="696"/>
      <c r="AP175" s="696"/>
      <c r="AQ175" s="696"/>
      <c r="AR175" s="696"/>
      <c r="AS175" s="696"/>
      <c r="AT175" s="698"/>
      <c r="AU175" s="709" t="s">
        <v>17</v>
      </c>
      <c r="AV175" s="710"/>
      <c r="AW175" s="710"/>
      <c r="AX175" s="712"/>
      <c r="AY175">
        <f>$AY$174</f>
        <v>2</v>
      </c>
    </row>
    <row r="176" spans="1:51" ht="24.75" customHeight="1" x14ac:dyDescent="0.15">
      <c r="A176" s="689"/>
      <c r="B176" s="690"/>
      <c r="C176" s="690"/>
      <c r="D176" s="690"/>
      <c r="E176" s="690"/>
      <c r="F176" s="691"/>
      <c r="G176" s="713" t="s">
        <v>604</v>
      </c>
      <c r="H176" s="735"/>
      <c r="I176" s="735"/>
      <c r="J176" s="735"/>
      <c r="K176" s="736"/>
      <c r="L176" s="716" t="s">
        <v>639</v>
      </c>
      <c r="M176" s="737"/>
      <c r="N176" s="737"/>
      <c r="O176" s="737"/>
      <c r="P176" s="737"/>
      <c r="Q176" s="737"/>
      <c r="R176" s="737"/>
      <c r="S176" s="737"/>
      <c r="T176" s="737"/>
      <c r="U176" s="737"/>
      <c r="V176" s="737"/>
      <c r="W176" s="737"/>
      <c r="X176" s="738"/>
      <c r="Y176" s="719">
        <v>14.2</v>
      </c>
      <c r="Z176" s="720"/>
      <c r="AA176" s="720"/>
      <c r="AB176" s="721"/>
      <c r="AC176" s="713" t="s">
        <v>604</v>
      </c>
      <c r="AD176" s="735"/>
      <c r="AE176" s="735"/>
      <c r="AF176" s="735"/>
      <c r="AG176" s="736"/>
      <c r="AH176" s="716" t="s">
        <v>607</v>
      </c>
      <c r="AI176" s="737"/>
      <c r="AJ176" s="737"/>
      <c r="AK176" s="737"/>
      <c r="AL176" s="737"/>
      <c r="AM176" s="737"/>
      <c r="AN176" s="737"/>
      <c r="AO176" s="737"/>
      <c r="AP176" s="737"/>
      <c r="AQ176" s="737"/>
      <c r="AR176" s="737"/>
      <c r="AS176" s="737"/>
      <c r="AT176" s="738"/>
      <c r="AU176" s="719">
        <v>0.61</v>
      </c>
      <c r="AV176" s="720"/>
      <c r="AW176" s="720"/>
      <c r="AX176" s="721"/>
      <c r="AY176">
        <f>$AY$174</f>
        <v>2</v>
      </c>
    </row>
    <row r="177" spans="1:51" ht="24.75" customHeight="1" x14ac:dyDescent="0.15">
      <c r="A177" s="689"/>
      <c r="B177" s="690"/>
      <c r="C177" s="690"/>
      <c r="D177" s="690"/>
      <c r="E177" s="690"/>
      <c r="F177" s="691"/>
      <c r="G177" s="699"/>
      <c r="H177" s="700"/>
      <c r="I177" s="700"/>
      <c r="J177" s="700"/>
      <c r="K177" s="701"/>
      <c r="L177" s="702"/>
      <c r="M177" s="703"/>
      <c r="N177" s="703"/>
      <c r="O177" s="703"/>
      <c r="P177" s="703"/>
      <c r="Q177" s="703"/>
      <c r="R177" s="703"/>
      <c r="S177" s="703"/>
      <c r="T177" s="703"/>
      <c r="U177" s="703"/>
      <c r="V177" s="703"/>
      <c r="W177" s="703"/>
      <c r="X177" s="704"/>
      <c r="Y177" s="705"/>
      <c r="Z177" s="706"/>
      <c r="AA177" s="706"/>
      <c r="AB177" s="707"/>
      <c r="AC177" s="699"/>
      <c r="AD177" s="700"/>
      <c r="AE177" s="700"/>
      <c r="AF177" s="700"/>
      <c r="AG177" s="701"/>
      <c r="AH177" s="702"/>
      <c r="AI177" s="703"/>
      <c r="AJ177" s="703"/>
      <c r="AK177" s="703"/>
      <c r="AL177" s="703"/>
      <c r="AM177" s="703"/>
      <c r="AN177" s="703"/>
      <c r="AO177" s="703"/>
      <c r="AP177" s="703"/>
      <c r="AQ177" s="703"/>
      <c r="AR177" s="703"/>
      <c r="AS177" s="703"/>
      <c r="AT177" s="704"/>
      <c r="AU177" s="705"/>
      <c r="AV177" s="706"/>
      <c r="AW177" s="706"/>
      <c r="AX177" s="708"/>
      <c r="AY177">
        <f>$AY$174</f>
        <v>2</v>
      </c>
    </row>
    <row r="178" spans="1:51" ht="24.75" customHeight="1" x14ac:dyDescent="0.15">
      <c r="A178" s="689"/>
      <c r="B178" s="690"/>
      <c r="C178" s="690"/>
      <c r="D178" s="690"/>
      <c r="E178" s="690"/>
      <c r="F178" s="691"/>
      <c r="G178" s="699"/>
      <c r="H178" s="700"/>
      <c r="I178" s="700"/>
      <c r="J178" s="700"/>
      <c r="K178" s="701"/>
      <c r="L178" s="702"/>
      <c r="M178" s="703"/>
      <c r="N178" s="703"/>
      <c r="O178" s="703"/>
      <c r="P178" s="703"/>
      <c r="Q178" s="703"/>
      <c r="R178" s="703"/>
      <c r="S178" s="703"/>
      <c r="T178" s="703"/>
      <c r="U178" s="703"/>
      <c r="V178" s="703"/>
      <c r="W178" s="703"/>
      <c r="X178" s="704"/>
      <c r="Y178" s="705"/>
      <c r="Z178" s="706"/>
      <c r="AA178" s="706"/>
      <c r="AB178" s="707"/>
      <c r="AC178" s="699"/>
      <c r="AD178" s="700"/>
      <c r="AE178" s="700"/>
      <c r="AF178" s="700"/>
      <c r="AG178" s="701"/>
      <c r="AH178" s="702"/>
      <c r="AI178" s="703"/>
      <c r="AJ178" s="703"/>
      <c r="AK178" s="703"/>
      <c r="AL178" s="703"/>
      <c r="AM178" s="703"/>
      <c r="AN178" s="703"/>
      <c r="AO178" s="703"/>
      <c r="AP178" s="703"/>
      <c r="AQ178" s="703"/>
      <c r="AR178" s="703"/>
      <c r="AS178" s="703"/>
      <c r="AT178" s="704"/>
      <c r="AU178" s="705"/>
      <c r="AV178" s="706"/>
      <c r="AW178" s="706"/>
      <c r="AX178" s="708"/>
      <c r="AY178">
        <f>$AY$174</f>
        <v>2</v>
      </c>
    </row>
    <row r="179" spans="1:51" ht="24.75" customHeight="1" x14ac:dyDescent="0.15">
      <c r="A179" s="689"/>
      <c r="B179" s="690"/>
      <c r="C179" s="690"/>
      <c r="D179" s="690"/>
      <c r="E179" s="690"/>
      <c r="F179" s="691"/>
      <c r="G179" s="726" t="s">
        <v>18</v>
      </c>
      <c r="H179" s="727"/>
      <c r="I179" s="727"/>
      <c r="J179" s="727"/>
      <c r="K179" s="727"/>
      <c r="L179" s="728"/>
      <c r="M179" s="729"/>
      <c r="N179" s="729"/>
      <c r="O179" s="729"/>
      <c r="P179" s="729"/>
      <c r="Q179" s="729"/>
      <c r="R179" s="729"/>
      <c r="S179" s="729"/>
      <c r="T179" s="729"/>
      <c r="U179" s="729"/>
      <c r="V179" s="729"/>
      <c r="W179" s="729"/>
      <c r="X179" s="730"/>
      <c r="Y179" s="731">
        <f>SUM(Y176:AB178)</f>
        <v>14.2</v>
      </c>
      <c r="Z179" s="732"/>
      <c r="AA179" s="732"/>
      <c r="AB179" s="733"/>
      <c r="AC179" s="726" t="s">
        <v>18</v>
      </c>
      <c r="AD179" s="727"/>
      <c r="AE179" s="727"/>
      <c r="AF179" s="727"/>
      <c r="AG179" s="727"/>
      <c r="AH179" s="728"/>
      <c r="AI179" s="729"/>
      <c r="AJ179" s="729"/>
      <c r="AK179" s="729"/>
      <c r="AL179" s="729"/>
      <c r="AM179" s="729"/>
      <c r="AN179" s="729"/>
      <c r="AO179" s="729"/>
      <c r="AP179" s="729"/>
      <c r="AQ179" s="729"/>
      <c r="AR179" s="729"/>
      <c r="AS179" s="729"/>
      <c r="AT179" s="730"/>
      <c r="AU179" s="731">
        <f>SUM(AU176:AX178)</f>
        <v>0.61</v>
      </c>
      <c r="AV179" s="732"/>
      <c r="AW179" s="732"/>
      <c r="AX179" s="734"/>
      <c r="AY179">
        <f>$AY$174</f>
        <v>2</v>
      </c>
    </row>
    <row r="180" spans="1:51" ht="24.75" customHeight="1" thickBot="1" x14ac:dyDescent="0.2">
      <c r="A180" s="739" t="s">
        <v>544</v>
      </c>
      <c r="B180" s="740"/>
      <c r="C180" s="740"/>
      <c r="D180" s="740"/>
      <c r="E180" s="740"/>
      <c r="F180" s="740"/>
      <c r="G180" s="740"/>
      <c r="H180" s="740"/>
      <c r="I180" s="740"/>
      <c r="J180" s="740"/>
      <c r="K180" s="740"/>
      <c r="L180" s="740"/>
      <c r="M180" s="740"/>
      <c r="N180" s="740"/>
      <c r="O180" s="740"/>
      <c r="P180" s="740"/>
      <c r="Q180" s="740"/>
      <c r="R180" s="740"/>
      <c r="S180" s="740"/>
      <c r="T180" s="740"/>
      <c r="U180" s="740"/>
      <c r="V180" s="740"/>
      <c r="W180" s="740"/>
      <c r="X180" s="740"/>
      <c r="Y180" s="740"/>
      <c r="Z180" s="740"/>
      <c r="AA180" s="740"/>
      <c r="AB180" s="740"/>
      <c r="AC180" s="740"/>
      <c r="AD180" s="740"/>
      <c r="AE180" s="740"/>
      <c r="AF180" s="740"/>
      <c r="AG180" s="740"/>
      <c r="AH180" s="740"/>
      <c r="AI180" s="740"/>
      <c r="AJ180" s="740"/>
      <c r="AK180" s="741"/>
      <c r="AL180" s="742" t="s">
        <v>209</v>
      </c>
      <c r="AM180" s="743"/>
      <c r="AN180" s="743"/>
      <c r="AO180" s="74" t="s">
        <v>208</v>
      </c>
      <c r="AP180" s="20"/>
      <c r="AQ180" s="20"/>
      <c r="AR180" s="20"/>
      <c r="AS180" s="20"/>
      <c r="AT180" s="20"/>
      <c r="AU180" s="20"/>
      <c r="AV180" s="20"/>
      <c r="AW180" s="20"/>
      <c r="AX180" s="21"/>
      <c r="AY180">
        <f>COUNTIF($AO$180,"☑")</f>
        <v>0</v>
      </c>
    </row>
    <row r="181" spans="1:51" ht="24.75" customHeight="1" x14ac:dyDescent="0.15">
      <c r="A181" s="4"/>
      <c r="B181" s="4"/>
      <c r="C181" s="4"/>
      <c r="D181" s="4"/>
      <c r="E181" s="4"/>
      <c r="F181" s="4"/>
      <c r="G181" s="7"/>
      <c r="H181" s="7"/>
      <c r="I181" s="7"/>
      <c r="J181" s="7"/>
      <c r="K181" s="7"/>
      <c r="L181" s="3"/>
      <c r="M181" s="7"/>
      <c r="N181" s="7"/>
      <c r="O181" s="7"/>
      <c r="P181" s="7"/>
      <c r="Q181" s="7"/>
      <c r="R181" s="7"/>
      <c r="S181" s="7"/>
      <c r="T181" s="7"/>
      <c r="U181" s="7"/>
      <c r="V181" s="7"/>
      <c r="W181" s="7"/>
      <c r="X181" s="7"/>
      <c r="Y181" s="8"/>
      <c r="Z181" s="8"/>
      <c r="AA181" s="8"/>
      <c r="AB181" s="8"/>
      <c r="AC181" s="7"/>
      <c r="AD181" s="7"/>
      <c r="AE181" s="7"/>
      <c r="AF181" s="7"/>
      <c r="AG181" s="7"/>
      <c r="AH181" s="3"/>
      <c r="AI181" s="7"/>
      <c r="AJ181" s="7"/>
      <c r="AK181" s="7"/>
      <c r="AL181" s="7"/>
      <c r="AM181" s="7"/>
      <c r="AN181" s="7"/>
      <c r="AO181" s="7"/>
      <c r="AP181" s="7"/>
      <c r="AQ181" s="7"/>
      <c r="AR181" s="7"/>
      <c r="AS181" s="7"/>
      <c r="AT181" s="7"/>
      <c r="AU181" s="8"/>
      <c r="AV181" s="8"/>
      <c r="AW181" s="8"/>
      <c r="AX181" s="8"/>
    </row>
    <row r="182" spans="1:51" ht="24.75" customHeight="1" x14ac:dyDescent="0.15"/>
    <row r="183" spans="1:51" ht="24.75" customHeight="1" x14ac:dyDescent="0.15">
      <c r="A183" s="9"/>
      <c r="B183" s="1" t="s">
        <v>26</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1" ht="24.75" customHeight="1" x14ac:dyDescent="0.15">
      <c r="A184" s="9"/>
      <c r="B184" s="40" t="s">
        <v>217</v>
      </c>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row>
    <row r="185" spans="1:51" ht="59.25" customHeight="1" x14ac:dyDescent="0.15">
      <c r="A185" s="744"/>
      <c r="B185" s="744"/>
      <c r="C185" s="744" t="s">
        <v>24</v>
      </c>
      <c r="D185" s="744"/>
      <c r="E185" s="744"/>
      <c r="F185" s="744"/>
      <c r="G185" s="744"/>
      <c r="H185" s="744"/>
      <c r="I185" s="744"/>
      <c r="J185" s="745" t="s">
        <v>182</v>
      </c>
      <c r="K185" s="128"/>
      <c r="L185" s="128"/>
      <c r="M185" s="128"/>
      <c r="N185" s="128"/>
      <c r="O185" s="128"/>
      <c r="P185" s="405" t="s">
        <v>25</v>
      </c>
      <c r="Q185" s="405"/>
      <c r="R185" s="405"/>
      <c r="S185" s="405"/>
      <c r="T185" s="405"/>
      <c r="U185" s="405"/>
      <c r="V185" s="405"/>
      <c r="W185" s="405"/>
      <c r="X185" s="405"/>
      <c r="Y185" s="746" t="s">
        <v>181</v>
      </c>
      <c r="Z185" s="747"/>
      <c r="AA185" s="747"/>
      <c r="AB185" s="747"/>
      <c r="AC185" s="745" t="s">
        <v>207</v>
      </c>
      <c r="AD185" s="745"/>
      <c r="AE185" s="745"/>
      <c r="AF185" s="745"/>
      <c r="AG185" s="745"/>
      <c r="AH185" s="746" t="s">
        <v>222</v>
      </c>
      <c r="AI185" s="744"/>
      <c r="AJ185" s="744"/>
      <c r="AK185" s="744"/>
      <c r="AL185" s="744" t="s">
        <v>19</v>
      </c>
      <c r="AM185" s="744"/>
      <c r="AN185" s="744"/>
      <c r="AO185" s="748"/>
      <c r="AP185" s="769" t="s">
        <v>183</v>
      </c>
      <c r="AQ185" s="769"/>
      <c r="AR185" s="769"/>
      <c r="AS185" s="769"/>
      <c r="AT185" s="769"/>
      <c r="AU185" s="769"/>
      <c r="AV185" s="769"/>
      <c r="AW185" s="769"/>
      <c r="AX185" s="769"/>
    </row>
    <row r="186" spans="1:51" ht="30" customHeight="1" x14ac:dyDescent="0.15">
      <c r="A186" s="755">
        <v>1</v>
      </c>
      <c r="B186" s="755">
        <v>1</v>
      </c>
      <c r="C186" s="756" t="s">
        <v>668</v>
      </c>
      <c r="D186" s="757"/>
      <c r="E186" s="757"/>
      <c r="F186" s="757"/>
      <c r="G186" s="757"/>
      <c r="H186" s="757"/>
      <c r="I186" s="757"/>
      <c r="J186" s="758">
        <v>5010001134287</v>
      </c>
      <c r="K186" s="759"/>
      <c r="L186" s="759"/>
      <c r="M186" s="759"/>
      <c r="N186" s="759"/>
      <c r="O186" s="759"/>
      <c r="P186" s="770" t="s">
        <v>614</v>
      </c>
      <c r="Q186" s="771"/>
      <c r="R186" s="771"/>
      <c r="S186" s="771"/>
      <c r="T186" s="771"/>
      <c r="U186" s="771"/>
      <c r="V186" s="771"/>
      <c r="W186" s="771"/>
      <c r="X186" s="771"/>
      <c r="Y186" s="762">
        <v>9.3204689999999992</v>
      </c>
      <c r="Z186" s="763"/>
      <c r="AA186" s="763"/>
      <c r="AB186" s="764"/>
      <c r="AC186" s="772" t="s">
        <v>224</v>
      </c>
      <c r="AD186" s="772"/>
      <c r="AE186" s="772"/>
      <c r="AF186" s="772"/>
      <c r="AG186" s="772"/>
      <c r="AH186" s="749">
        <v>2</v>
      </c>
      <c r="AI186" s="750"/>
      <c r="AJ186" s="750"/>
      <c r="AK186" s="750"/>
      <c r="AL186" s="751" t="s">
        <v>254</v>
      </c>
      <c r="AM186" s="752"/>
      <c r="AN186" s="752"/>
      <c r="AO186" s="753"/>
      <c r="AP186" s="754"/>
      <c r="AQ186" s="754"/>
      <c r="AR186" s="754"/>
      <c r="AS186" s="754"/>
      <c r="AT186" s="754"/>
      <c r="AU186" s="754"/>
      <c r="AV186" s="754"/>
      <c r="AW186" s="754"/>
      <c r="AX186" s="754"/>
    </row>
    <row r="187" spans="1:51" ht="24.75" customHeight="1" x14ac:dyDescent="0.15">
      <c r="A187" s="45"/>
      <c r="B187" s="45"/>
      <c r="C187" s="45"/>
      <c r="D187" s="45"/>
      <c r="E187" s="45"/>
      <c r="F187" s="45"/>
      <c r="G187" s="45"/>
      <c r="H187" s="45"/>
      <c r="I187" s="45"/>
      <c r="J187" s="46"/>
      <c r="K187" s="46"/>
      <c r="L187" s="46"/>
      <c r="M187" s="46"/>
      <c r="N187" s="46"/>
      <c r="O187" s="46"/>
      <c r="P187" s="47"/>
      <c r="Q187" s="47"/>
      <c r="R187" s="47"/>
      <c r="S187" s="47"/>
      <c r="T187" s="47"/>
      <c r="U187" s="47"/>
      <c r="V187" s="47"/>
      <c r="W187" s="47"/>
      <c r="X187" s="47"/>
      <c r="Y187" s="48"/>
      <c r="Z187" s="48"/>
      <c r="AA187" s="48"/>
      <c r="AB187" s="48"/>
      <c r="AC187" s="48"/>
      <c r="AD187" s="48"/>
      <c r="AE187" s="48"/>
      <c r="AF187" s="48"/>
      <c r="AG187" s="48"/>
      <c r="AH187" s="48"/>
      <c r="AI187" s="48"/>
      <c r="AJ187" s="48"/>
      <c r="AK187" s="48"/>
      <c r="AL187" s="48"/>
      <c r="AM187" s="48"/>
      <c r="AN187" s="48"/>
      <c r="AO187" s="48"/>
      <c r="AP187" s="47"/>
      <c r="AQ187" s="47"/>
      <c r="AR187" s="47"/>
      <c r="AS187" s="47"/>
      <c r="AT187" s="47"/>
      <c r="AU187" s="47"/>
      <c r="AV187" s="47"/>
      <c r="AW187" s="47"/>
      <c r="AX187" s="47"/>
      <c r="AY187">
        <f>COUNTA($C$190)</f>
        <v>1</v>
      </c>
    </row>
    <row r="188" spans="1:51" ht="24.75" customHeight="1" x14ac:dyDescent="0.15">
      <c r="A188" s="45"/>
      <c r="B188" s="49" t="s">
        <v>163</v>
      </c>
      <c r="C188" s="45"/>
      <c r="D188" s="45"/>
      <c r="E188" s="45"/>
      <c r="F188" s="45"/>
      <c r="G188" s="45"/>
      <c r="H188" s="45"/>
      <c r="I188" s="45"/>
      <c r="J188" s="45"/>
      <c r="K188" s="45"/>
      <c r="L188" s="45"/>
      <c r="M188" s="45"/>
      <c r="N188" s="45"/>
      <c r="O188" s="45"/>
      <c r="P188" s="50"/>
      <c r="Q188" s="50"/>
      <c r="R188" s="50"/>
      <c r="S188" s="50"/>
      <c r="T188" s="50"/>
      <c r="U188" s="50"/>
      <c r="V188" s="50"/>
      <c r="W188" s="50"/>
      <c r="X188" s="50"/>
      <c r="Y188" s="51"/>
      <c r="Z188" s="51"/>
      <c r="AA188" s="51"/>
      <c r="AB188" s="51"/>
      <c r="AC188" s="51"/>
      <c r="AD188" s="51"/>
      <c r="AE188" s="51"/>
      <c r="AF188" s="51"/>
      <c r="AG188" s="51"/>
      <c r="AH188" s="51"/>
      <c r="AI188" s="51"/>
      <c r="AJ188" s="51"/>
      <c r="AK188" s="51"/>
      <c r="AL188" s="51"/>
      <c r="AM188" s="51"/>
      <c r="AN188" s="51"/>
      <c r="AO188" s="51"/>
      <c r="AP188" s="50"/>
      <c r="AQ188" s="50"/>
      <c r="AR188" s="50"/>
      <c r="AS188" s="50"/>
      <c r="AT188" s="50"/>
      <c r="AU188" s="50"/>
      <c r="AV188" s="50"/>
      <c r="AW188" s="50"/>
      <c r="AX188" s="50"/>
      <c r="AY188">
        <f>$AY$187</f>
        <v>1</v>
      </c>
    </row>
    <row r="189" spans="1:51" ht="59.25" customHeight="1" x14ac:dyDescent="0.15">
      <c r="A189" s="744"/>
      <c r="B189" s="744"/>
      <c r="C189" s="744" t="s">
        <v>24</v>
      </c>
      <c r="D189" s="744"/>
      <c r="E189" s="744"/>
      <c r="F189" s="744"/>
      <c r="G189" s="744"/>
      <c r="H189" s="744"/>
      <c r="I189" s="744"/>
      <c r="J189" s="745" t="s">
        <v>182</v>
      </c>
      <c r="K189" s="128"/>
      <c r="L189" s="128"/>
      <c r="M189" s="128"/>
      <c r="N189" s="128"/>
      <c r="O189" s="128"/>
      <c r="P189" s="405" t="s">
        <v>25</v>
      </c>
      <c r="Q189" s="405"/>
      <c r="R189" s="405"/>
      <c r="S189" s="405"/>
      <c r="T189" s="405"/>
      <c r="U189" s="405"/>
      <c r="V189" s="405"/>
      <c r="W189" s="405"/>
      <c r="X189" s="405"/>
      <c r="Y189" s="746" t="s">
        <v>181</v>
      </c>
      <c r="Z189" s="747"/>
      <c r="AA189" s="747"/>
      <c r="AB189" s="747"/>
      <c r="AC189" s="745" t="s">
        <v>207</v>
      </c>
      <c r="AD189" s="745"/>
      <c r="AE189" s="745"/>
      <c r="AF189" s="745"/>
      <c r="AG189" s="745"/>
      <c r="AH189" s="746" t="s">
        <v>222</v>
      </c>
      <c r="AI189" s="744"/>
      <c r="AJ189" s="744"/>
      <c r="AK189" s="744"/>
      <c r="AL189" s="744" t="s">
        <v>19</v>
      </c>
      <c r="AM189" s="744"/>
      <c r="AN189" s="744"/>
      <c r="AO189" s="748"/>
      <c r="AP189" s="769" t="s">
        <v>183</v>
      </c>
      <c r="AQ189" s="769"/>
      <c r="AR189" s="769"/>
      <c r="AS189" s="769"/>
      <c r="AT189" s="769"/>
      <c r="AU189" s="769"/>
      <c r="AV189" s="769"/>
      <c r="AW189" s="769"/>
      <c r="AX189" s="769"/>
      <c r="AY189">
        <f>$AY$187</f>
        <v>1</v>
      </c>
    </row>
    <row r="190" spans="1:51" ht="51" customHeight="1" x14ac:dyDescent="0.15">
      <c r="A190" s="755">
        <v>1</v>
      </c>
      <c r="B190" s="755">
        <v>1</v>
      </c>
      <c r="C190" s="756" t="s">
        <v>671</v>
      </c>
      <c r="D190" s="757"/>
      <c r="E190" s="757"/>
      <c r="F190" s="757"/>
      <c r="G190" s="757"/>
      <c r="H190" s="757"/>
      <c r="I190" s="757"/>
      <c r="J190" s="758">
        <v>9010401065574</v>
      </c>
      <c r="K190" s="759"/>
      <c r="L190" s="759"/>
      <c r="M190" s="759"/>
      <c r="N190" s="759"/>
      <c r="O190" s="759"/>
      <c r="P190" s="770" t="s">
        <v>615</v>
      </c>
      <c r="Q190" s="771"/>
      <c r="R190" s="771"/>
      <c r="S190" s="771"/>
      <c r="T190" s="771"/>
      <c r="U190" s="771"/>
      <c r="V190" s="771"/>
      <c r="W190" s="771"/>
      <c r="X190" s="771"/>
      <c r="Y190" s="762">
        <v>6.6</v>
      </c>
      <c r="Z190" s="763"/>
      <c r="AA190" s="763"/>
      <c r="AB190" s="764"/>
      <c r="AC190" s="772" t="s">
        <v>224</v>
      </c>
      <c r="AD190" s="773"/>
      <c r="AE190" s="773"/>
      <c r="AF190" s="773"/>
      <c r="AG190" s="773"/>
      <c r="AH190" s="749">
        <v>2</v>
      </c>
      <c r="AI190" s="750"/>
      <c r="AJ190" s="750"/>
      <c r="AK190" s="750"/>
      <c r="AL190" s="751" t="s">
        <v>254</v>
      </c>
      <c r="AM190" s="752"/>
      <c r="AN190" s="752"/>
      <c r="AO190" s="753"/>
      <c r="AP190" s="754"/>
      <c r="AQ190" s="754"/>
      <c r="AR190" s="754"/>
      <c r="AS190" s="754"/>
      <c r="AT190" s="754"/>
      <c r="AU190" s="754"/>
      <c r="AV190" s="754"/>
      <c r="AW190" s="754"/>
      <c r="AX190" s="754"/>
      <c r="AY190">
        <f>$AY$187</f>
        <v>1</v>
      </c>
    </row>
    <row r="191" spans="1:51" ht="24.75" customHeight="1" x14ac:dyDescent="0.15">
      <c r="A191" s="52"/>
      <c r="B191" s="52"/>
      <c r="C191" s="52"/>
      <c r="D191" s="52"/>
      <c r="E191" s="52"/>
      <c r="F191" s="52"/>
      <c r="G191" s="52"/>
      <c r="H191" s="52"/>
      <c r="I191" s="52"/>
      <c r="J191" s="52"/>
      <c r="K191" s="52"/>
      <c r="L191" s="52"/>
      <c r="M191" s="52"/>
      <c r="N191" s="52"/>
      <c r="O191" s="52"/>
      <c r="P191" s="53"/>
      <c r="Q191" s="53"/>
      <c r="R191" s="53"/>
      <c r="S191" s="53"/>
      <c r="T191" s="53"/>
      <c r="U191" s="53"/>
      <c r="V191" s="53"/>
      <c r="W191" s="53"/>
      <c r="X191" s="53"/>
      <c r="Y191" s="54"/>
      <c r="Z191" s="54"/>
      <c r="AA191" s="54"/>
      <c r="AB191" s="54"/>
      <c r="AC191" s="54"/>
      <c r="AD191" s="54"/>
      <c r="AE191" s="54"/>
      <c r="AF191" s="54"/>
      <c r="AG191" s="54"/>
      <c r="AH191" s="54"/>
      <c r="AI191" s="54"/>
      <c r="AJ191" s="54"/>
      <c r="AK191" s="54"/>
      <c r="AL191" s="54"/>
      <c r="AM191" s="54"/>
      <c r="AN191" s="54"/>
      <c r="AO191" s="54"/>
      <c r="AP191" s="53"/>
      <c r="AQ191" s="53"/>
      <c r="AR191" s="53"/>
      <c r="AS191" s="53"/>
      <c r="AT191" s="53"/>
      <c r="AU191" s="53"/>
      <c r="AV191" s="53"/>
      <c r="AW191" s="53"/>
      <c r="AX191" s="53"/>
      <c r="AY191">
        <f>COUNTA($C$194)</f>
        <v>1</v>
      </c>
    </row>
    <row r="192" spans="1:51" ht="24.75" customHeight="1" x14ac:dyDescent="0.15">
      <c r="A192" s="45"/>
      <c r="B192" s="49" t="s">
        <v>200</v>
      </c>
      <c r="C192" s="45"/>
      <c r="D192" s="45"/>
      <c r="E192" s="45"/>
      <c r="F192" s="45"/>
      <c r="G192" s="45"/>
      <c r="H192" s="45"/>
      <c r="I192" s="45"/>
      <c r="J192" s="45"/>
      <c r="K192" s="45"/>
      <c r="L192" s="45"/>
      <c r="M192" s="45"/>
      <c r="N192" s="45"/>
      <c r="O192" s="45"/>
      <c r="P192" s="50"/>
      <c r="Q192" s="50"/>
      <c r="R192" s="50"/>
      <c r="S192" s="50"/>
      <c r="T192" s="50"/>
      <c r="U192" s="50"/>
      <c r="V192" s="50"/>
      <c r="W192" s="50"/>
      <c r="X192" s="50"/>
      <c r="Y192" s="51"/>
      <c r="Z192" s="51"/>
      <c r="AA192" s="51"/>
      <c r="AB192" s="51"/>
      <c r="AC192" s="51"/>
      <c r="AD192" s="51"/>
      <c r="AE192" s="51"/>
      <c r="AF192" s="51"/>
      <c r="AG192" s="51"/>
      <c r="AH192" s="51"/>
      <c r="AI192" s="51"/>
      <c r="AJ192" s="51"/>
      <c r="AK192" s="51"/>
      <c r="AL192" s="51"/>
      <c r="AM192" s="51"/>
      <c r="AN192" s="51"/>
      <c r="AO192" s="51"/>
      <c r="AP192" s="50"/>
      <c r="AQ192" s="50"/>
      <c r="AR192" s="50"/>
      <c r="AS192" s="50"/>
      <c r="AT192" s="50"/>
      <c r="AU192" s="50"/>
      <c r="AV192" s="50"/>
      <c r="AW192" s="50"/>
      <c r="AX192" s="50"/>
      <c r="AY192">
        <f>$AY$191</f>
        <v>1</v>
      </c>
    </row>
    <row r="193" spans="1:51" ht="59.25" customHeight="1" x14ac:dyDescent="0.15">
      <c r="A193" s="744"/>
      <c r="B193" s="744"/>
      <c r="C193" s="744" t="s">
        <v>24</v>
      </c>
      <c r="D193" s="744"/>
      <c r="E193" s="744"/>
      <c r="F193" s="744"/>
      <c r="G193" s="744"/>
      <c r="H193" s="744"/>
      <c r="I193" s="744"/>
      <c r="J193" s="745" t="s">
        <v>182</v>
      </c>
      <c r="K193" s="128"/>
      <c r="L193" s="128"/>
      <c r="M193" s="128"/>
      <c r="N193" s="128"/>
      <c r="O193" s="128"/>
      <c r="P193" s="405" t="s">
        <v>25</v>
      </c>
      <c r="Q193" s="405"/>
      <c r="R193" s="405"/>
      <c r="S193" s="405"/>
      <c r="T193" s="405"/>
      <c r="U193" s="405"/>
      <c r="V193" s="405"/>
      <c r="W193" s="405"/>
      <c r="X193" s="405"/>
      <c r="Y193" s="746" t="s">
        <v>181</v>
      </c>
      <c r="Z193" s="747"/>
      <c r="AA193" s="747"/>
      <c r="AB193" s="747"/>
      <c r="AC193" s="745" t="s">
        <v>207</v>
      </c>
      <c r="AD193" s="745"/>
      <c r="AE193" s="745"/>
      <c r="AF193" s="745"/>
      <c r="AG193" s="745"/>
      <c r="AH193" s="746" t="s">
        <v>222</v>
      </c>
      <c r="AI193" s="744"/>
      <c r="AJ193" s="744"/>
      <c r="AK193" s="744"/>
      <c r="AL193" s="744" t="s">
        <v>19</v>
      </c>
      <c r="AM193" s="744"/>
      <c r="AN193" s="744"/>
      <c r="AO193" s="748"/>
      <c r="AP193" s="769" t="s">
        <v>183</v>
      </c>
      <c r="AQ193" s="769"/>
      <c r="AR193" s="769"/>
      <c r="AS193" s="769"/>
      <c r="AT193" s="769"/>
      <c r="AU193" s="769"/>
      <c r="AV193" s="769"/>
      <c r="AW193" s="769"/>
      <c r="AX193" s="769"/>
      <c r="AY193">
        <f>$AY$191</f>
        <v>1</v>
      </c>
    </row>
    <row r="194" spans="1:51" ht="51" customHeight="1" x14ac:dyDescent="0.15">
      <c r="A194" s="755">
        <v>1</v>
      </c>
      <c r="B194" s="755">
        <v>1</v>
      </c>
      <c r="C194" s="774" t="s">
        <v>672</v>
      </c>
      <c r="D194" s="775"/>
      <c r="E194" s="775"/>
      <c r="F194" s="775"/>
      <c r="G194" s="775"/>
      <c r="H194" s="775"/>
      <c r="I194" s="776"/>
      <c r="J194" s="777">
        <v>1210001011627</v>
      </c>
      <c r="K194" s="778"/>
      <c r="L194" s="778"/>
      <c r="M194" s="778"/>
      <c r="N194" s="778"/>
      <c r="O194" s="779"/>
      <c r="P194" s="780" t="s">
        <v>640</v>
      </c>
      <c r="Q194" s="781"/>
      <c r="R194" s="781"/>
      <c r="S194" s="781"/>
      <c r="T194" s="781"/>
      <c r="U194" s="781"/>
      <c r="V194" s="781"/>
      <c r="W194" s="781"/>
      <c r="X194" s="782"/>
      <c r="Y194" s="762">
        <v>14.167999999999999</v>
      </c>
      <c r="Z194" s="763"/>
      <c r="AA194" s="763"/>
      <c r="AB194" s="764"/>
      <c r="AC194" s="765" t="s">
        <v>224</v>
      </c>
      <c r="AD194" s="766"/>
      <c r="AE194" s="766"/>
      <c r="AF194" s="766"/>
      <c r="AG194" s="766"/>
      <c r="AH194" s="749">
        <v>1</v>
      </c>
      <c r="AI194" s="750"/>
      <c r="AJ194" s="750"/>
      <c r="AK194" s="750"/>
      <c r="AL194" s="751" t="s">
        <v>254</v>
      </c>
      <c r="AM194" s="752"/>
      <c r="AN194" s="752"/>
      <c r="AO194" s="753"/>
      <c r="AP194" s="754"/>
      <c r="AQ194" s="754"/>
      <c r="AR194" s="754"/>
      <c r="AS194" s="754"/>
      <c r="AT194" s="754"/>
      <c r="AU194" s="754"/>
      <c r="AV194" s="754"/>
      <c r="AW194" s="754"/>
      <c r="AX194" s="754"/>
      <c r="AY194">
        <f>$AY$191</f>
        <v>1</v>
      </c>
    </row>
    <row r="195" spans="1:51" ht="24.75" customHeight="1" x14ac:dyDescent="0.15">
      <c r="A195" s="52"/>
      <c r="B195" s="52"/>
      <c r="C195" s="52"/>
      <c r="D195" s="52"/>
      <c r="E195" s="52"/>
      <c r="F195" s="52"/>
      <c r="G195" s="52"/>
      <c r="H195" s="52"/>
      <c r="I195" s="52"/>
      <c r="J195" s="52"/>
      <c r="K195" s="52"/>
      <c r="L195" s="52"/>
      <c r="M195" s="52"/>
      <c r="N195" s="52"/>
      <c r="O195" s="52"/>
      <c r="P195" s="53"/>
      <c r="Q195" s="53"/>
      <c r="R195" s="53"/>
      <c r="S195" s="53"/>
      <c r="T195" s="53"/>
      <c r="U195" s="53"/>
      <c r="V195" s="53"/>
      <c r="W195" s="53"/>
      <c r="X195" s="53"/>
      <c r="Y195" s="54"/>
      <c r="Z195" s="54"/>
      <c r="AA195" s="54"/>
      <c r="AB195" s="54"/>
      <c r="AC195" s="54"/>
      <c r="AD195" s="54"/>
      <c r="AE195" s="54"/>
      <c r="AF195" s="54"/>
      <c r="AG195" s="54"/>
      <c r="AH195" s="54"/>
      <c r="AI195" s="54"/>
      <c r="AJ195" s="54"/>
      <c r="AK195" s="54"/>
      <c r="AL195" s="54"/>
      <c r="AM195" s="54"/>
      <c r="AN195" s="54"/>
      <c r="AO195" s="54"/>
      <c r="AP195" s="53"/>
      <c r="AQ195" s="53"/>
      <c r="AR195" s="53"/>
      <c r="AS195" s="53"/>
      <c r="AT195" s="53"/>
      <c r="AU195" s="53"/>
      <c r="AV195" s="53"/>
      <c r="AW195" s="53"/>
      <c r="AX195" s="53"/>
      <c r="AY195">
        <f>COUNTA($C$198)</f>
        <v>1</v>
      </c>
    </row>
    <row r="196" spans="1:51" ht="24.75" customHeight="1" x14ac:dyDescent="0.15">
      <c r="A196" s="45"/>
      <c r="B196" s="49" t="s">
        <v>164</v>
      </c>
      <c r="C196" s="45"/>
      <c r="D196" s="45"/>
      <c r="E196" s="45"/>
      <c r="F196" s="45"/>
      <c r="G196" s="45"/>
      <c r="H196" s="45"/>
      <c r="I196" s="45"/>
      <c r="J196" s="45"/>
      <c r="K196" s="45"/>
      <c r="L196" s="45"/>
      <c r="M196" s="45"/>
      <c r="N196" s="45"/>
      <c r="O196" s="45"/>
      <c r="P196" s="50"/>
      <c r="Q196" s="50"/>
      <c r="R196" s="50"/>
      <c r="S196" s="50"/>
      <c r="T196" s="50"/>
      <c r="U196" s="50"/>
      <c r="V196" s="50"/>
      <c r="W196" s="50"/>
      <c r="X196" s="50"/>
      <c r="Y196" s="51"/>
      <c r="Z196" s="51"/>
      <c r="AA196" s="51"/>
      <c r="AB196" s="51"/>
      <c r="AC196" s="51"/>
      <c r="AD196" s="51"/>
      <c r="AE196" s="51"/>
      <c r="AF196" s="51"/>
      <c r="AG196" s="51"/>
      <c r="AH196" s="51"/>
      <c r="AI196" s="51"/>
      <c r="AJ196" s="51"/>
      <c r="AK196" s="51"/>
      <c r="AL196" s="51"/>
      <c r="AM196" s="51"/>
      <c r="AN196" s="51"/>
      <c r="AO196" s="51"/>
      <c r="AP196" s="50"/>
      <c r="AQ196" s="50"/>
      <c r="AR196" s="50"/>
      <c r="AS196" s="50"/>
      <c r="AT196" s="50"/>
      <c r="AU196" s="50"/>
      <c r="AV196" s="50"/>
      <c r="AW196" s="50"/>
      <c r="AX196" s="50"/>
      <c r="AY196">
        <f>$AY$195</f>
        <v>1</v>
      </c>
    </row>
    <row r="197" spans="1:51" ht="59.25" customHeight="1" x14ac:dyDescent="0.15">
      <c r="A197" s="744"/>
      <c r="B197" s="744"/>
      <c r="C197" s="744" t="s">
        <v>24</v>
      </c>
      <c r="D197" s="744"/>
      <c r="E197" s="744"/>
      <c r="F197" s="744"/>
      <c r="G197" s="744"/>
      <c r="H197" s="744"/>
      <c r="I197" s="744"/>
      <c r="J197" s="745" t="s">
        <v>182</v>
      </c>
      <c r="K197" s="128"/>
      <c r="L197" s="128"/>
      <c r="M197" s="128"/>
      <c r="N197" s="128"/>
      <c r="O197" s="128"/>
      <c r="P197" s="405" t="s">
        <v>25</v>
      </c>
      <c r="Q197" s="405"/>
      <c r="R197" s="405"/>
      <c r="S197" s="405"/>
      <c r="T197" s="405"/>
      <c r="U197" s="405"/>
      <c r="V197" s="405"/>
      <c r="W197" s="405"/>
      <c r="X197" s="405"/>
      <c r="Y197" s="746" t="s">
        <v>181</v>
      </c>
      <c r="Z197" s="747"/>
      <c r="AA197" s="747"/>
      <c r="AB197" s="747"/>
      <c r="AC197" s="745" t="s">
        <v>207</v>
      </c>
      <c r="AD197" s="745"/>
      <c r="AE197" s="745"/>
      <c r="AF197" s="745"/>
      <c r="AG197" s="745"/>
      <c r="AH197" s="746" t="s">
        <v>222</v>
      </c>
      <c r="AI197" s="744"/>
      <c r="AJ197" s="744"/>
      <c r="AK197" s="744"/>
      <c r="AL197" s="744" t="s">
        <v>19</v>
      </c>
      <c r="AM197" s="744"/>
      <c r="AN197" s="744"/>
      <c r="AO197" s="748"/>
      <c r="AP197" s="769" t="s">
        <v>183</v>
      </c>
      <c r="AQ197" s="769"/>
      <c r="AR197" s="769"/>
      <c r="AS197" s="769"/>
      <c r="AT197" s="769"/>
      <c r="AU197" s="769"/>
      <c r="AV197" s="769"/>
      <c r="AW197" s="769"/>
      <c r="AX197" s="769"/>
      <c r="AY197">
        <f>$AY$195</f>
        <v>1</v>
      </c>
    </row>
    <row r="198" spans="1:51" ht="52.5" customHeight="1" x14ac:dyDescent="0.15">
      <c r="A198" s="755">
        <v>1</v>
      </c>
      <c r="B198" s="755">
        <v>1</v>
      </c>
      <c r="C198" s="756" t="s">
        <v>675</v>
      </c>
      <c r="D198" s="757"/>
      <c r="E198" s="757"/>
      <c r="F198" s="757"/>
      <c r="G198" s="757"/>
      <c r="H198" s="757"/>
      <c r="I198" s="757"/>
      <c r="J198" s="758">
        <v>4120101037561</v>
      </c>
      <c r="K198" s="759"/>
      <c r="L198" s="759"/>
      <c r="M198" s="759"/>
      <c r="N198" s="759"/>
      <c r="O198" s="759"/>
      <c r="P198" s="760" t="s">
        <v>607</v>
      </c>
      <c r="Q198" s="761"/>
      <c r="R198" s="761"/>
      <c r="S198" s="761"/>
      <c r="T198" s="761"/>
      <c r="U198" s="761"/>
      <c r="V198" s="761"/>
      <c r="W198" s="761"/>
      <c r="X198" s="761"/>
      <c r="Y198" s="762">
        <v>0.61599999999999999</v>
      </c>
      <c r="Z198" s="763"/>
      <c r="AA198" s="763"/>
      <c r="AB198" s="764"/>
      <c r="AC198" s="765" t="s">
        <v>229</v>
      </c>
      <c r="AD198" s="766"/>
      <c r="AE198" s="766"/>
      <c r="AF198" s="766"/>
      <c r="AG198" s="766"/>
      <c r="AH198" s="767">
        <v>1</v>
      </c>
      <c r="AI198" s="768"/>
      <c r="AJ198" s="768"/>
      <c r="AK198" s="768"/>
      <c r="AL198" s="751" t="s">
        <v>254</v>
      </c>
      <c r="AM198" s="752"/>
      <c r="AN198" s="752"/>
      <c r="AO198" s="753"/>
      <c r="AP198" s="754"/>
      <c r="AQ198" s="754"/>
      <c r="AR198" s="754"/>
      <c r="AS198" s="754"/>
      <c r="AT198" s="754"/>
      <c r="AU198" s="754"/>
      <c r="AV198" s="754"/>
      <c r="AW198" s="754"/>
      <c r="AX198" s="754"/>
      <c r="AY198">
        <f>$AY$195</f>
        <v>1</v>
      </c>
    </row>
    <row r="199" spans="1:51" ht="24.75" customHeight="1" x14ac:dyDescent="0.15">
      <c r="A199" s="52"/>
      <c r="B199" s="52"/>
      <c r="C199" s="52"/>
      <c r="D199" s="52"/>
      <c r="E199" s="52"/>
      <c r="F199" s="52"/>
      <c r="G199" s="52"/>
      <c r="H199" s="52"/>
      <c r="I199" s="52"/>
      <c r="J199" s="52"/>
      <c r="K199" s="52"/>
      <c r="L199" s="52"/>
      <c r="M199" s="52"/>
      <c r="N199" s="52"/>
      <c r="O199" s="52"/>
      <c r="P199" s="53"/>
      <c r="Q199" s="53"/>
      <c r="R199" s="53"/>
      <c r="S199" s="53"/>
      <c r="T199" s="53"/>
      <c r="U199" s="53"/>
      <c r="V199" s="53"/>
      <c r="W199" s="53"/>
      <c r="X199" s="53"/>
      <c r="Y199" s="54"/>
      <c r="Z199" s="54"/>
      <c r="AA199" s="54"/>
      <c r="AB199" s="54"/>
      <c r="AC199" s="54"/>
      <c r="AD199" s="54"/>
      <c r="AE199" s="54"/>
      <c r="AF199" s="54"/>
      <c r="AG199" s="54"/>
      <c r="AH199" s="54"/>
      <c r="AI199" s="54"/>
      <c r="AJ199" s="54"/>
      <c r="AK199" s="54"/>
      <c r="AL199" s="54"/>
      <c r="AM199" s="54"/>
      <c r="AN199" s="54"/>
      <c r="AO199" s="54"/>
      <c r="AP199" s="53"/>
      <c r="AQ199" s="53"/>
      <c r="AR199" s="53"/>
      <c r="AS199" s="53"/>
      <c r="AT199" s="53"/>
      <c r="AU199" s="53"/>
      <c r="AV199" s="53"/>
      <c r="AW199" s="53"/>
      <c r="AX199" s="53"/>
      <c r="AY199">
        <f>COUNTA(#REF!)</f>
        <v>1</v>
      </c>
    </row>
    <row r="200" spans="1:51" ht="24.75" customHeight="1" x14ac:dyDescent="0.1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55"/>
      <c r="AM200" s="55"/>
      <c r="AN200" s="55"/>
      <c r="AO200" s="55"/>
      <c r="AP200" s="55"/>
      <c r="AQ200" s="55"/>
      <c r="AR200" s="55"/>
      <c r="AS200" s="55"/>
      <c r="AT200" s="55"/>
      <c r="AU200" s="55"/>
      <c r="AV200" s="55"/>
      <c r="AW200" s="55"/>
      <c r="AX200" s="55"/>
    </row>
  </sheetData>
  <sheetProtection formatRows="0"/>
  <dataConsolidate link="1"/>
  <mergeCells count="924">
    <mergeCell ref="E149:F149"/>
    <mergeCell ref="G149:I149"/>
    <mergeCell ref="J149:K149"/>
    <mergeCell ref="Q149:R149"/>
    <mergeCell ref="S149:U149"/>
    <mergeCell ref="V149:W149"/>
    <mergeCell ref="AC149:AD149"/>
    <mergeCell ref="AE149:AG149"/>
    <mergeCell ref="AH149:AI149"/>
    <mergeCell ref="AQ149:AS149"/>
    <mergeCell ref="E147:G147"/>
    <mergeCell ref="I147:J147"/>
    <mergeCell ref="L147:M147"/>
    <mergeCell ref="O147:P147"/>
    <mergeCell ref="Q147:S147"/>
    <mergeCell ref="U147:V147"/>
    <mergeCell ref="X147:Y147"/>
    <mergeCell ref="AU147:AV147"/>
    <mergeCell ref="AB90:AD90"/>
    <mergeCell ref="Y90:AA90"/>
    <mergeCell ref="AM90:AP90"/>
    <mergeCell ref="AQ90:AT90"/>
    <mergeCell ref="AU90:AX90"/>
    <mergeCell ref="Y91:AA91"/>
    <mergeCell ref="AB91:AD91"/>
    <mergeCell ref="AE91:AH91"/>
    <mergeCell ref="AI91:AL91"/>
    <mergeCell ref="AM91:AP91"/>
    <mergeCell ref="AQ91:AT91"/>
    <mergeCell ref="AU91:AX91"/>
    <mergeCell ref="G90:O92"/>
    <mergeCell ref="AM92:AP92"/>
    <mergeCell ref="AQ92:AT92"/>
    <mergeCell ref="AU92:AX92"/>
    <mergeCell ref="A93:F94"/>
    <mergeCell ref="G93:AX94"/>
    <mergeCell ref="AM78:AP78"/>
    <mergeCell ref="AQ78:AT78"/>
    <mergeCell ref="AU78:AX78"/>
    <mergeCell ref="A79:F80"/>
    <mergeCell ref="G79:AX80"/>
    <mergeCell ref="AE74:AH75"/>
    <mergeCell ref="AI74:AL75"/>
    <mergeCell ref="AM74:AP75"/>
    <mergeCell ref="AQ74:AT74"/>
    <mergeCell ref="P90:X92"/>
    <mergeCell ref="AM62:AP62"/>
    <mergeCell ref="AQ62:AT62"/>
    <mergeCell ref="AU62:AX62"/>
    <mergeCell ref="Y63:AA63"/>
    <mergeCell ref="AB63:AD63"/>
    <mergeCell ref="AE63:AH63"/>
    <mergeCell ref="AI63:AL63"/>
    <mergeCell ref="Y48:AA48"/>
    <mergeCell ref="AB48:AD48"/>
    <mergeCell ref="AE48:AH48"/>
    <mergeCell ref="AI48:AL48"/>
    <mergeCell ref="AM46:AP47"/>
    <mergeCell ref="AQ46:AT46"/>
    <mergeCell ref="AU46:AX46"/>
    <mergeCell ref="AQ47:AR47"/>
    <mergeCell ref="AS47:AT47"/>
    <mergeCell ref="AU47:AV47"/>
    <mergeCell ref="AM50:AP50"/>
    <mergeCell ref="AQ50:AT50"/>
    <mergeCell ref="AU50:AX50"/>
    <mergeCell ref="Y43:AA43"/>
    <mergeCell ref="AB43:AD43"/>
    <mergeCell ref="AE43:AH43"/>
    <mergeCell ref="AI43:AL43"/>
    <mergeCell ref="G43:X43"/>
    <mergeCell ref="AH198:AK198"/>
    <mergeCell ref="AL198:AO198"/>
    <mergeCell ref="AP198:AX198"/>
    <mergeCell ref="A198:B198"/>
    <mergeCell ref="C198:I198"/>
    <mergeCell ref="J198:O198"/>
    <mergeCell ref="P198:X198"/>
    <mergeCell ref="Y198:AB198"/>
    <mergeCell ref="AC198:AG198"/>
    <mergeCell ref="A197:B197"/>
    <mergeCell ref="C197:I197"/>
    <mergeCell ref="J197:O197"/>
    <mergeCell ref="P197:X197"/>
    <mergeCell ref="Y197:AB197"/>
    <mergeCell ref="AC197:AG197"/>
    <mergeCell ref="AH197:AK197"/>
    <mergeCell ref="AL197:AO197"/>
    <mergeCell ref="AP197:AX197"/>
    <mergeCell ref="AL194:AO194"/>
    <mergeCell ref="AP194:AX194"/>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P190:AX190"/>
    <mergeCell ref="AL189:AO189"/>
    <mergeCell ref="AP189:AX189"/>
    <mergeCell ref="A190:B190"/>
    <mergeCell ref="C190:I190"/>
    <mergeCell ref="J190:O190"/>
    <mergeCell ref="P190:X190"/>
    <mergeCell ref="Y190:AB190"/>
    <mergeCell ref="AC190:AG190"/>
    <mergeCell ref="AH190:AK190"/>
    <mergeCell ref="AL190:AO190"/>
    <mergeCell ref="A189:B189"/>
    <mergeCell ref="C189:I189"/>
    <mergeCell ref="J189:O189"/>
    <mergeCell ref="P189:X189"/>
    <mergeCell ref="Y189:AB189"/>
    <mergeCell ref="AC189:AG189"/>
    <mergeCell ref="AH189:AK189"/>
    <mergeCell ref="AP185:AX185"/>
    <mergeCell ref="A186:B186"/>
    <mergeCell ref="C186:I186"/>
    <mergeCell ref="J186:O186"/>
    <mergeCell ref="P186:X186"/>
    <mergeCell ref="Y186:AB186"/>
    <mergeCell ref="AC186:AG186"/>
    <mergeCell ref="AH186:AK186"/>
    <mergeCell ref="AL186:AO186"/>
    <mergeCell ref="AP186:AX186"/>
    <mergeCell ref="A180:AK180"/>
    <mergeCell ref="AL180:AN180"/>
    <mergeCell ref="A185:B185"/>
    <mergeCell ref="C185:I185"/>
    <mergeCell ref="J185:O185"/>
    <mergeCell ref="P185:X185"/>
    <mergeCell ref="Y185:AB185"/>
    <mergeCell ref="AC185:AG185"/>
    <mergeCell ref="AH185:AK185"/>
    <mergeCell ref="AL185:AO185"/>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4:AB174"/>
    <mergeCell ref="AC174:AX174"/>
    <mergeCell ref="G175:K175"/>
    <mergeCell ref="L175:X175"/>
    <mergeCell ref="Y175:AB175"/>
    <mergeCell ref="AC175:AG175"/>
    <mergeCell ref="AH175:AT175"/>
    <mergeCell ref="AU175:AX175"/>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Y169:AB169"/>
    <mergeCell ref="AC169:AG169"/>
    <mergeCell ref="AH169:AT169"/>
    <mergeCell ref="AU169:AX169"/>
    <mergeCell ref="G170:K170"/>
    <mergeCell ref="L170:X170"/>
    <mergeCell ref="Y170:AB170"/>
    <mergeCell ref="AC170:AG170"/>
    <mergeCell ref="AH170:AT170"/>
    <mergeCell ref="AU170:AX170"/>
    <mergeCell ref="AM149:AN149"/>
    <mergeCell ref="AO149:AP149"/>
    <mergeCell ref="A150:F167"/>
    <mergeCell ref="A168:F179"/>
    <mergeCell ref="G168:AB168"/>
    <mergeCell ref="AC168:AX168"/>
    <mergeCell ref="G169:K169"/>
    <mergeCell ref="L169:X169"/>
    <mergeCell ref="AA149:AB149"/>
    <mergeCell ref="AM148:AN148"/>
    <mergeCell ref="AO148:AP148"/>
    <mergeCell ref="AR148:AS148"/>
    <mergeCell ref="AU148:AV148"/>
    <mergeCell ref="A149:D149"/>
    <mergeCell ref="O149:P149"/>
    <mergeCell ref="U148:V148"/>
    <mergeCell ref="X148:Y148"/>
    <mergeCell ref="AA148:AB148"/>
    <mergeCell ref="AC148:AE148"/>
    <mergeCell ref="AG148:AH148"/>
    <mergeCell ref="AJ148:AK148"/>
    <mergeCell ref="A148:D148"/>
    <mergeCell ref="E148:G148"/>
    <mergeCell ref="I148:J148"/>
    <mergeCell ref="L148:M148"/>
    <mergeCell ref="O148:P148"/>
    <mergeCell ref="Q148:S148"/>
    <mergeCell ref="L149:N149"/>
    <mergeCell ref="E146:P146"/>
    <mergeCell ref="Q146:AB146"/>
    <mergeCell ref="AC146:AN146"/>
    <mergeCell ref="AO146:AX146"/>
    <mergeCell ref="A147:D147"/>
    <mergeCell ref="A144:D144"/>
    <mergeCell ref="E144:P144"/>
    <mergeCell ref="Q144:AB144"/>
    <mergeCell ref="AC144:AN144"/>
    <mergeCell ref="AO144:AX144"/>
    <mergeCell ref="A145:D145"/>
    <mergeCell ref="E145:P145"/>
    <mergeCell ref="Q145:AB145"/>
    <mergeCell ref="AC145:AN145"/>
    <mergeCell ref="AO145:AX145"/>
    <mergeCell ref="A142:D142"/>
    <mergeCell ref="E142:P142"/>
    <mergeCell ref="Q142:AB142"/>
    <mergeCell ref="AC142:AN142"/>
    <mergeCell ref="AO142:AX142"/>
    <mergeCell ref="A143:D143"/>
    <mergeCell ref="E143:P143"/>
    <mergeCell ref="Q143:AB143"/>
    <mergeCell ref="AC143:AN143"/>
    <mergeCell ref="AO143:AX143"/>
    <mergeCell ref="AA147:AB147"/>
    <mergeCell ref="AC147:AE147"/>
    <mergeCell ref="AG147:AH147"/>
    <mergeCell ref="AJ147:AK147"/>
    <mergeCell ref="AM147:AN147"/>
    <mergeCell ref="AO147:AP147"/>
    <mergeCell ref="AR147:AS147"/>
    <mergeCell ref="C124:D124"/>
    <mergeCell ref="E124:G124"/>
    <mergeCell ref="H124:I124"/>
    <mergeCell ref="J124:L124"/>
    <mergeCell ref="M124:N124"/>
    <mergeCell ref="A121:B127"/>
    <mergeCell ref="C121:AC121"/>
    <mergeCell ref="AD121:AF121"/>
    <mergeCell ref="AG121:AX127"/>
    <mergeCell ref="J125:L125"/>
    <mergeCell ref="M125:N125"/>
    <mergeCell ref="C126:D126"/>
    <mergeCell ref="E126:G126"/>
    <mergeCell ref="H126:I126"/>
    <mergeCell ref="J126:L126"/>
    <mergeCell ref="M126:N126"/>
    <mergeCell ref="C127:D127"/>
    <mergeCell ref="E127:G127"/>
    <mergeCell ref="H127:I127"/>
    <mergeCell ref="J127:L127"/>
    <mergeCell ref="AG120:AX120"/>
    <mergeCell ref="A117:B120"/>
    <mergeCell ref="C117:AC117"/>
    <mergeCell ref="AD117:AF117"/>
    <mergeCell ref="AG117:AX117"/>
    <mergeCell ref="C118:AC118"/>
    <mergeCell ref="AD118:AF118"/>
    <mergeCell ref="AG118:AX118"/>
    <mergeCell ref="C119:AC119"/>
    <mergeCell ref="AD119:AF119"/>
    <mergeCell ref="AG119:AX119"/>
    <mergeCell ref="C120:AC120"/>
    <mergeCell ref="AD120:AF120"/>
    <mergeCell ref="A107:B116"/>
    <mergeCell ref="C107:AC107"/>
    <mergeCell ref="AD107:AF107"/>
    <mergeCell ref="AG107:AX109"/>
    <mergeCell ref="C108:D109"/>
    <mergeCell ref="E108:AC108"/>
    <mergeCell ref="AD108:AF108"/>
    <mergeCell ref="E109:AC109"/>
    <mergeCell ref="AD109:AF109"/>
    <mergeCell ref="C110:AC110"/>
    <mergeCell ref="A104:B106"/>
    <mergeCell ref="C104:AC104"/>
    <mergeCell ref="AD104:AF104"/>
    <mergeCell ref="AG104:AX104"/>
    <mergeCell ref="C105:AC105"/>
    <mergeCell ref="AD105:AF105"/>
    <mergeCell ref="AG105:AX105"/>
    <mergeCell ref="C106:AC106"/>
    <mergeCell ref="AD106:AF106"/>
    <mergeCell ref="AG106:AX106"/>
    <mergeCell ref="C115:AC115"/>
    <mergeCell ref="AD115:AF115"/>
    <mergeCell ref="AG115:AX115"/>
    <mergeCell ref="C116:AC116"/>
    <mergeCell ref="AD116:AF116"/>
    <mergeCell ref="AG116:AX116"/>
    <mergeCell ref="C113:AC113"/>
    <mergeCell ref="AD113:AF113"/>
    <mergeCell ref="AG113:AX113"/>
    <mergeCell ref="C114:AC114"/>
    <mergeCell ref="AD114:AF114"/>
    <mergeCell ref="AG114:AX114"/>
    <mergeCell ref="AD110:AF110"/>
    <mergeCell ref="AG110:AX110"/>
    <mergeCell ref="C111:AC111"/>
    <mergeCell ref="AD111:AF111"/>
    <mergeCell ref="AG111:AX111"/>
    <mergeCell ref="C112:AC112"/>
    <mergeCell ref="AD112:AF112"/>
    <mergeCell ref="AG112:AX112"/>
    <mergeCell ref="U100:AX100"/>
    <mergeCell ref="G101:T101"/>
    <mergeCell ref="A102:AX102"/>
    <mergeCell ref="C103:AC103"/>
    <mergeCell ref="AD103:AF103"/>
    <mergeCell ref="AG103:AX103"/>
    <mergeCell ref="W97:AA97"/>
    <mergeCell ref="AB97:AX97"/>
    <mergeCell ref="W98:AA98"/>
    <mergeCell ref="AB98:AX98"/>
    <mergeCell ref="C99:D101"/>
    <mergeCell ref="E99:F101"/>
    <mergeCell ref="G99:I99"/>
    <mergeCell ref="J99:T99"/>
    <mergeCell ref="U99:AX99"/>
    <mergeCell ref="G100:T100"/>
    <mergeCell ref="A96:B101"/>
    <mergeCell ref="C96:D98"/>
    <mergeCell ref="E96:F96"/>
    <mergeCell ref="G96:AX96"/>
    <mergeCell ref="E97:F98"/>
    <mergeCell ref="A95:AN95"/>
    <mergeCell ref="AO95:AQ95"/>
    <mergeCell ref="AS95:AX95"/>
    <mergeCell ref="G97:V98"/>
    <mergeCell ref="U101:AX101"/>
    <mergeCell ref="AM88:AP89"/>
    <mergeCell ref="AQ88:AT88"/>
    <mergeCell ref="AU88:AX88"/>
    <mergeCell ref="AQ89:AR89"/>
    <mergeCell ref="AS89:AT89"/>
    <mergeCell ref="AU89:AV89"/>
    <mergeCell ref="AW89:AX89"/>
    <mergeCell ref="A88:F92"/>
    <mergeCell ref="G88:O89"/>
    <mergeCell ref="P88:X89"/>
    <mergeCell ref="Y88:AA89"/>
    <mergeCell ref="AB88:AD89"/>
    <mergeCell ref="AB76:AD76"/>
    <mergeCell ref="AE76:AH76"/>
    <mergeCell ref="AI76:AL76"/>
    <mergeCell ref="Y78:AA78"/>
    <mergeCell ref="AB78:AD78"/>
    <mergeCell ref="AE78:AH78"/>
    <mergeCell ref="AI78:AL78"/>
    <mergeCell ref="AE90:AH90"/>
    <mergeCell ref="AI90:AL90"/>
    <mergeCell ref="Y92:AA92"/>
    <mergeCell ref="AB92:AD92"/>
    <mergeCell ref="AE92:AH92"/>
    <mergeCell ref="AI92:AL92"/>
    <mergeCell ref="AE88:AH89"/>
    <mergeCell ref="AI88:AL89"/>
    <mergeCell ref="AB87:AD87"/>
    <mergeCell ref="AE87:AH87"/>
    <mergeCell ref="AI87:AL87"/>
    <mergeCell ref="AE77:AH77"/>
    <mergeCell ref="AI77:AL77"/>
    <mergeCell ref="AM83:AP83"/>
    <mergeCell ref="AQ83:AT83"/>
    <mergeCell ref="AU83:AX83"/>
    <mergeCell ref="Y84:AA84"/>
    <mergeCell ref="AU74:AX74"/>
    <mergeCell ref="AQ75:AR75"/>
    <mergeCell ref="AS75:AT75"/>
    <mergeCell ref="AU75:AV75"/>
    <mergeCell ref="AW75:AX75"/>
    <mergeCell ref="AM64:AP64"/>
    <mergeCell ref="AQ64:AT64"/>
    <mergeCell ref="AU64:AX64"/>
    <mergeCell ref="A65:F66"/>
    <mergeCell ref="G65:AX66"/>
    <mergeCell ref="A74:F78"/>
    <mergeCell ref="G74:O75"/>
    <mergeCell ref="P74:X75"/>
    <mergeCell ref="Y74:AA75"/>
    <mergeCell ref="AB74:AD75"/>
    <mergeCell ref="AU76:AX76"/>
    <mergeCell ref="AM77:AP77"/>
    <mergeCell ref="AQ77:AT77"/>
    <mergeCell ref="AU77:AX77"/>
    <mergeCell ref="G76:O78"/>
    <mergeCell ref="A82:F84"/>
    <mergeCell ref="G82:O82"/>
    <mergeCell ref="P82:X82"/>
    <mergeCell ref="Y82:AA82"/>
    <mergeCell ref="AB82:AD82"/>
    <mergeCell ref="AE82:AH82"/>
    <mergeCell ref="P76:X78"/>
    <mergeCell ref="Y76:AA76"/>
    <mergeCell ref="AQ86:AX86"/>
    <mergeCell ref="Y87:AA87"/>
    <mergeCell ref="A85:F87"/>
    <mergeCell ref="G85:X85"/>
    <mergeCell ref="Y85:AA85"/>
    <mergeCell ref="AB85:AD85"/>
    <mergeCell ref="AE85:AH85"/>
    <mergeCell ref="AI85:AL85"/>
    <mergeCell ref="AQ71:AX71"/>
    <mergeCell ref="P69:X70"/>
    <mergeCell ref="AM63:AP63"/>
    <mergeCell ref="AQ63:AT63"/>
    <mergeCell ref="AU63:AX63"/>
    <mergeCell ref="G62:O64"/>
    <mergeCell ref="P62:X64"/>
    <mergeCell ref="Y62:AA62"/>
    <mergeCell ref="AB62:AD62"/>
    <mergeCell ref="AE62:AH62"/>
    <mergeCell ref="AI62:AL62"/>
    <mergeCell ref="Y64:AA64"/>
    <mergeCell ref="AM87:AP87"/>
    <mergeCell ref="AQ87:AX87"/>
    <mergeCell ref="AB64:AD64"/>
    <mergeCell ref="AE64:AH64"/>
    <mergeCell ref="AM84:AP84"/>
    <mergeCell ref="AQ84:AT84"/>
    <mergeCell ref="AU84:AX84"/>
    <mergeCell ref="AM82:AP82"/>
    <mergeCell ref="AQ82:AT82"/>
    <mergeCell ref="AU82:AX82"/>
    <mergeCell ref="AM76:AP76"/>
    <mergeCell ref="AQ76:AT76"/>
    <mergeCell ref="A51:F52"/>
    <mergeCell ref="G51:AX52"/>
    <mergeCell ref="A60:F64"/>
    <mergeCell ref="G60:O61"/>
    <mergeCell ref="P60:X61"/>
    <mergeCell ref="Y60:AA61"/>
    <mergeCell ref="AB60:AD61"/>
    <mergeCell ref="AM57:AP57"/>
    <mergeCell ref="AQ57:AX57"/>
    <mergeCell ref="G57:X57"/>
    <mergeCell ref="Y57:AA57"/>
    <mergeCell ref="AB57:AD57"/>
    <mergeCell ref="AE57:AH57"/>
    <mergeCell ref="AI57:AL57"/>
    <mergeCell ref="AB59:AD59"/>
    <mergeCell ref="AE59:AH59"/>
    <mergeCell ref="AI59:AL59"/>
    <mergeCell ref="AM55:AP55"/>
    <mergeCell ref="AQ55:AT55"/>
    <mergeCell ref="AU61:AV61"/>
    <mergeCell ref="AW61:AX61"/>
    <mergeCell ref="AU55:AX55"/>
    <mergeCell ref="Y56:AA56"/>
    <mergeCell ref="AB56:AD56"/>
    <mergeCell ref="AE56:AH56"/>
    <mergeCell ref="AI56:AL56"/>
    <mergeCell ref="AM56:AP56"/>
    <mergeCell ref="AQ56:AT56"/>
    <mergeCell ref="AU56:AX56"/>
    <mergeCell ref="AI54:AL54"/>
    <mergeCell ref="P55:X56"/>
    <mergeCell ref="Y55:AA55"/>
    <mergeCell ref="AB55:AD55"/>
    <mergeCell ref="AE55:AH55"/>
    <mergeCell ref="AI55:AL55"/>
    <mergeCell ref="G48:O50"/>
    <mergeCell ref="P48:X50"/>
    <mergeCell ref="Y50:AA50"/>
    <mergeCell ref="AB50:AD50"/>
    <mergeCell ref="AE50:AH50"/>
    <mergeCell ref="AI50:AL50"/>
    <mergeCell ref="AB49:AD49"/>
    <mergeCell ref="AE49:AH49"/>
    <mergeCell ref="AI49:AL49"/>
    <mergeCell ref="G54:O54"/>
    <mergeCell ref="P54:X54"/>
    <mergeCell ref="Y54:AA54"/>
    <mergeCell ref="AQ54:AT54"/>
    <mergeCell ref="AB54:AD54"/>
    <mergeCell ref="AE54:AH54"/>
    <mergeCell ref="A37:F38"/>
    <mergeCell ref="G37:AX38"/>
    <mergeCell ref="A46:F50"/>
    <mergeCell ref="G46:O47"/>
    <mergeCell ref="P46:X47"/>
    <mergeCell ref="Y46:AA47"/>
    <mergeCell ref="AB46:AD47"/>
    <mergeCell ref="AQ44:AX44"/>
    <mergeCell ref="Y45:AA45"/>
    <mergeCell ref="AB45:AD45"/>
    <mergeCell ref="AE45:AH45"/>
    <mergeCell ref="AI45:AL45"/>
    <mergeCell ref="AM45:AP45"/>
    <mergeCell ref="AQ45:AX45"/>
    <mergeCell ref="G44:X45"/>
    <mergeCell ref="Y44:AA44"/>
    <mergeCell ref="AB44:AD44"/>
    <mergeCell ref="AE44:AH44"/>
    <mergeCell ref="AI44:AL44"/>
    <mergeCell ref="AM44:AP44"/>
    <mergeCell ref="AM48:AP48"/>
    <mergeCell ref="AQ48:AT48"/>
    <mergeCell ref="AU48:AX48"/>
    <mergeCell ref="AM49:AP49"/>
    <mergeCell ref="AQ49:AT49"/>
    <mergeCell ref="AU49:AX49"/>
    <mergeCell ref="A43:F45"/>
    <mergeCell ref="AB40:AD40"/>
    <mergeCell ref="AE40:AH40"/>
    <mergeCell ref="AM69:AP69"/>
    <mergeCell ref="AQ69:AT69"/>
    <mergeCell ref="AU69:AX69"/>
    <mergeCell ref="AU35:AX35"/>
    <mergeCell ref="AI64:AL64"/>
    <mergeCell ref="AE60:AH61"/>
    <mergeCell ref="AI60:AL61"/>
    <mergeCell ref="AM60:AP61"/>
    <mergeCell ref="AQ60:AT60"/>
    <mergeCell ref="AU60:AX60"/>
    <mergeCell ref="AQ61:AR61"/>
    <mergeCell ref="AS61:AT61"/>
    <mergeCell ref="AQ36:AT36"/>
    <mergeCell ref="AU36:AX36"/>
    <mergeCell ref="AM54:AP54"/>
    <mergeCell ref="AU54:AX54"/>
    <mergeCell ref="A32:F36"/>
    <mergeCell ref="G32:O33"/>
    <mergeCell ref="P32:X33"/>
    <mergeCell ref="Y32:AA33"/>
    <mergeCell ref="AB32:AD33"/>
    <mergeCell ref="AE32:AH33"/>
    <mergeCell ref="AI32:AL33"/>
    <mergeCell ref="AM32:AP33"/>
    <mergeCell ref="AM85:AP85"/>
    <mergeCell ref="AQ85:AX85"/>
    <mergeCell ref="G86:X87"/>
    <mergeCell ref="Y86:AA86"/>
    <mergeCell ref="AB86:AD86"/>
    <mergeCell ref="AE86:AH86"/>
    <mergeCell ref="AI86:AL86"/>
    <mergeCell ref="AM86:AP86"/>
    <mergeCell ref="G69:O70"/>
    <mergeCell ref="AM34:AP34"/>
    <mergeCell ref="AQ34:AT34"/>
    <mergeCell ref="AU34:AX34"/>
    <mergeCell ref="Y35:AA35"/>
    <mergeCell ref="AB35:AD35"/>
    <mergeCell ref="AE35:AH35"/>
    <mergeCell ref="AI36:AL36"/>
    <mergeCell ref="AE46:AH47"/>
    <mergeCell ref="AI46:AL47"/>
    <mergeCell ref="Y68:AA68"/>
    <mergeCell ref="AB68:AD68"/>
    <mergeCell ref="AE68:AH68"/>
    <mergeCell ref="AW47:AX47"/>
    <mergeCell ref="A29:F31"/>
    <mergeCell ref="G29:X29"/>
    <mergeCell ref="Y29:AA29"/>
    <mergeCell ref="AB29:AD29"/>
    <mergeCell ref="AE29:AH29"/>
    <mergeCell ref="AI29:AL29"/>
    <mergeCell ref="AB31:AD31"/>
    <mergeCell ref="AE31:AH31"/>
    <mergeCell ref="AI31:AL31"/>
    <mergeCell ref="AM41:AP41"/>
    <mergeCell ref="AQ41:AT41"/>
    <mergeCell ref="AU41:AX41"/>
    <mergeCell ref="AQ32:AT32"/>
    <mergeCell ref="AU32:AX32"/>
    <mergeCell ref="AI73:AL73"/>
    <mergeCell ref="AM73:AP73"/>
    <mergeCell ref="AQ73:AX73"/>
    <mergeCell ref="G72:X73"/>
    <mergeCell ref="Y72:AA72"/>
    <mergeCell ref="AB72:AD72"/>
    <mergeCell ref="AE72:AH72"/>
    <mergeCell ref="AI72:AL72"/>
    <mergeCell ref="AM72:AP72"/>
    <mergeCell ref="AM59:AP59"/>
    <mergeCell ref="AQ59:AX59"/>
    <mergeCell ref="A71:F73"/>
    <mergeCell ref="G71:X71"/>
    <mergeCell ref="Y71:AA71"/>
    <mergeCell ref="AB71:AD71"/>
    <mergeCell ref="AE71:AH71"/>
    <mergeCell ref="P34:X36"/>
    <mergeCell ref="Y34:AA34"/>
    <mergeCell ref="G58:X59"/>
    <mergeCell ref="Y58:AA58"/>
    <mergeCell ref="AB58:AD58"/>
    <mergeCell ref="AE58:AH58"/>
    <mergeCell ref="AI58:AL58"/>
    <mergeCell ref="Y59:AA59"/>
    <mergeCell ref="A57:F59"/>
    <mergeCell ref="Y49:AA49"/>
    <mergeCell ref="A54:F56"/>
    <mergeCell ref="AB84:AD84"/>
    <mergeCell ref="AE84:AH84"/>
    <mergeCell ref="AI84:AL84"/>
    <mergeCell ref="AI82:AL82"/>
    <mergeCell ref="G83:O84"/>
    <mergeCell ref="P83:X84"/>
    <mergeCell ref="Y83:AA83"/>
    <mergeCell ref="AB83:AD83"/>
    <mergeCell ref="AE83:AH83"/>
    <mergeCell ref="AI83:AL83"/>
    <mergeCell ref="AB69:AD69"/>
    <mergeCell ref="AE69:AH69"/>
    <mergeCell ref="AI69:AL69"/>
    <mergeCell ref="Y70:AA70"/>
    <mergeCell ref="Y77:AA77"/>
    <mergeCell ref="AB77:AD77"/>
    <mergeCell ref="AI71:AL71"/>
    <mergeCell ref="G55:O56"/>
    <mergeCell ref="Y30:AA30"/>
    <mergeCell ref="AB30:AD30"/>
    <mergeCell ref="AE27:AH27"/>
    <mergeCell ref="AI27:AL27"/>
    <mergeCell ref="Y73:AA73"/>
    <mergeCell ref="AB73:AD73"/>
    <mergeCell ref="AE73:AH73"/>
    <mergeCell ref="A26:F28"/>
    <mergeCell ref="G26:O26"/>
    <mergeCell ref="P26:X26"/>
    <mergeCell ref="Y26:AA26"/>
    <mergeCell ref="AB26:AD26"/>
    <mergeCell ref="AE26:AH26"/>
    <mergeCell ref="Y42:AA42"/>
    <mergeCell ref="AB42:AD42"/>
    <mergeCell ref="AE42:AH42"/>
    <mergeCell ref="AI42:AL42"/>
    <mergeCell ref="AI40:AL40"/>
    <mergeCell ref="G41:O42"/>
    <mergeCell ref="P41:X42"/>
    <mergeCell ref="Y41:AA41"/>
    <mergeCell ref="AB41:AD41"/>
    <mergeCell ref="AE41:AH41"/>
    <mergeCell ref="AI41:AL41"/>
    <mergeCell ref="AB70:AD70"/>
    <mergeCell ref="Y69:AA69"/>
    <mergeCell ref="A68:F70"/>
    <mergeCell ref="G68:O68"/>
    <mergeCell ref="P68:X68"/>
    <mergeCell ref="G34:O36"/>
    <mergeCell ref="AI28:AL28"/>
    <mergeCell ref="P27:X28"/>
    <mergeCell ref="AI26:AL26"/>
    <mergeCell ref="AM26:AP26"/>
    <mergeCell ref="AQ26:AT26"/>
    <mergeCell ref="AU26:AX26"/>
    <mergeCell ref="AQ72:AX72"/>
    <mergeCell ref="AE70:AH70"/>
    <mergeCell ref="AI70:AL70"/>
    <mergeCell ref="AM70:AP70"/>
    <mergeCell ref="AQ70:AT70"/>
    <mergeCell ref="AU70:AX70"/>
    <mergeCell ref="AI68:AL68"/>
    <mergeCell ref="AM68:AP68"/>
    <mergeCell ref="AQ68:AT68"/>
    <mergeCell ref="AU68:AX68"/>
    <mergeCell ref="AM43:AP43"/>
    <mergeCell ref="AQ43:AX43"/>
    <mergeCell ref="AM29:AP29"/>
    <mergeCell ref="AQ29:AX29"/>
    <mergeCell ref="AM42:AP42"/>
    <mergeCell ref="AQ42:AT42"/>
    <mergeCell ref="AU42:AX42"/>
    <mergeCell ref="AM40:AP40"/>
    <mergeCell ref="AQ40:AT40"/>
    <mergeCell ref="AU40:AX40"/>
    <mergeCell ref="AM31:AP31"/>
    <mergeCell ref="AQ31:AX31"/>
    <mergeCell ref="AQ33:AR33"/>
    <mergeCell ref="AS33:AT33"/>
    <mergeCell ref="AM58:AP58"/>
    <mergeCell ref="AQ58:AX58"/>
    <mergeCell ref="AM71:AP71"/>
    <mergeCell ref="Y27:AA27"/>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M27:AP27"/>
    <mergeCell ref="AQ27:AT27"/>
    <mergeCell ref="AU27:AX27"/>
    <mergeCell ref="Y28:AA28"/>
    <mergeCell ref="AB28:AD28"/>
    <mergeCell ref="AE28:AH28"/>
    <mergeCell ref="AM36:AP36"/>
    <mergeCell ref="AM28:AP28"/>
    <mergeCell ref="AQ28:AT28"/>
    <mergeCell ref="AB27:AD27"/>
    <mergeCell ref="AU28:AX28"/>
    <mergeCell ref="AK15:AQ15"/>
    <mergeCell ref="AR15:AX15"/>
    <mergeCell ref="A22:F24"/>
    <mergeCell ref="G22:O22"/>
    <mergeCell ref="P22:V22"/>
    <mergeCell ref="W22:AC22"/>
    <mergeCell ref="A53:F53"/>
    <mergeCell ref="G53:AX53"/>
    <mergeCell ref="A67:F67"/>
    <mergeCell ref="G67:AX67"/>
    <mergeCell ref="A81:F81"/>
    <mergeCell ref="G81:AX81"/>
    <mergeCell ref="G24:O24"/>
    <mergeCell ref="P24:V24"/>
    <mergeCell ref="W24:AC24"/>
    <mergeCell ref="A25:F25"/>
    <mergeCell ref="G25:AX25"/>
    <mergeCell ref="A39:F39"/>
    <mergeCell ref="G39:AX39"/>
    <mergeCell ref="A40:F42"/>
    <mergeCell ref="G40:O40"/>
    <mergeCell ref="P40:X40"/>
    <mergeCell ref="Y40:AA40"/>
    <mergeCell ref="G27:O28"/>
    <mergeCell ref="AU33:AV33"/>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E5:AP5"/>
    <mergeCell ref="AQ5:AX5"/>
    <mergeCell ref="A6:F6"/>
    <mergeCell ref="G6:AX6"/>
    <mergeCell ref="A7:F7"/>
    <mergeCell ref="G7:X7"/>
    <mergeCell ref="Y7:AD7"/>
    <mergeCell ref="O122:AF122"/>
    <mergeCell ref="C122:N122"/>
    <mergeCell ref="X149:Z149"/>
    <mergeCell ref="AJ149:AL149"/>
    <mergeCell ref="C125:D125"/>
    <mergeCell ref="E125:G125"/>
    <mergeCell ref="H125:I125"/>
    <mergeCell ref="A130:AX130"/>
    <mergeCell ref="A131:AX131"/>
    <mergeCell ref="A132:AX132"/>
    <mergeCell ref="A133:E133"/>
    <mergeCell ref="F133:AX133"/>
    <mergeCell ref="A134:AX134"/>
    <mergeCell ref="A128:B129"/>
    <mergeCell ref="C128:F128"/>
    <mergeCell ref="G128:AX128"/>
    <mergeCell ref="C129:F129"/>
    <mergeCell ref="G129:AX129"/>
    <mergeCell ref="A140:D140"/>
    <mergeCell ref="AE7:AX7"/>
    <mergeCell ref="I16:O16"/>
    <mergeCell ref="P16:V16"/>
    <mergeCell ref="W16:AC16"/>
    <mergeCell ref="AD16:AJ16"/>
    <mergeCell ref="AK16:AQ16"/>
    <mergeCell ref="AC140:AN140"/>
    <mergeCell ref="AO140:AX140"/>
    <mergeCell ref="A141:D141"/>
    <mergeCell ref="E141:P141"/>
    <mergeCell ref="Q141:AB141"/>
    <mergeCell ref="AC141:AN141"/>
    <mergeCell ref="AO141:AX141"/>
    <mergeCell ref="A135:E135"/>
    <mergeCell ref="F135:AX135"/>
    <mergeCell ref="I152:Q153"/>
    <mergeCell ref="M155:S155"/>
    <mergeCell ref="T155:AH156"/>
    <mergeCell ref="AJ155:AV155"/>
    <mergeCell ref="A8:F8"/>
    <mergeCell ref="G8:X8"/>
    <mergeCell ref="Y8:AD8"/>
    <mergeCell ref="AE8:AX8"/>
    <mergeCell ref="A9:F9"/>
    <mergeCell ref="G9:AX9"/>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M158:S158"/>
    <mergeCell ref="T158:AH159"/>
    <mergeCell ref="AJ158:AV158"/>
    <mergeCell ref="M161:S161"/>
    <mergeCell ref="T161:AH162"/>
    <mergeCell ref="AJ161:AV161"/>
    <mergeCell ref="M164:S164"/>
    <mergeCell ref="T164:AH165"/>
    <mergeCell ref="M127:N127"/>
    <mergeCell ref="C123:D123"/>
    <mergeCell ref="E123:G123"/>
    <mergeCell ref="H123:I123"/>
    <mergeCell ref="J123:L123"/>
    <mergeCell ref="M123:N123"/>
    <mergeCell ref="O123:AF123"/>
    <mergeCell ref="O124:AF124"/>
    <mergeCell ref="O125:AF125"/>
    <mergeCell ref="O126:AF126"/>
    <mergeCell ref="O127:AF127"/>
    <mergeCell ref="A136:AX136"/>
    <mergeCell ref="A137:AX137"/>
    <mergeCell ref="A138:AX138"/>
    <mergeCell ref="A139:D139"/>
    <mergeCell ref="E139:P139"/>
    <mergeCell ref="Q139:AB139"/>
    <mergeCell ref="AC139:AN139"/>
    <mergeCell ref="AO139:AX139"/>
    <mergeCell ref="A146:D146"/>
    <mergeCell ref="AT149:AU149"/>
    <mergeCell ref="AV149:AW149"/>
    <mergeCell ref="E140:P140"/>
    <mergeCell ref="Q140:AB140"/>
  </mergeCells>
  <phoneticPr fontId="5"/>
  <conditionalFormatting sqref="P14:AQ14 Y178 AU178 Y172 AU172">
    <cfRule type="expression" dxfId="723" priority="1449">
      <formula>IF(RIGHT(TEXT(P14,"0.#"),1)=".",FALSE,TRUE)</formula>
    </cfRule>
    <cfRule type="expression" dxfId="722" priority="1450">
      <formula>IF(RIGHT(TEXT(P14,"0.#"),1)=".",TRUE,FALSE)</formula>
    </cfRule>
  </conditionalFormatting>
  <conditionalFormatting sqref="P18:AX18">
    <cfRule type="expression" dxfId="721" priority="1447">
      <formula>IF(RIGHT(TEXT(P18,"0.#"),1)=".",FALSE,TRUE)</formula>
    </cfRule>
    <cfRule type="expression" dxfId="720" priority="1448">
      <formula>IF(RIGHT(TEXT(P18,"0.#"),1)=".",TRUE,FALSE)</formula>
    </cfRule>
  </conditionalFormatting>
  <conditionalFormatting sqref="Y171">
    <cfRule type="expression" dxfId="719" priority="1445">
      <formula>IF(RIGHT(TEXT(Y171,"0.#"),1)=".",FALSE,TRUE)</formula>
    </cfRule>
    <cfRule type="expression" dxfId="718" priority="1446">
      <formula>IF(RIGHT(TEXT(Y171,"0.#"),1)=".",TRUE,FALSE)</formula>
    </cfRule>
  </conditionalFormatting>
  <conditionalFormatting sqref="Y173">
    <cfRule type="expression" dxfId="717" priority="1443">
      <formula>IF(RIGHT(TEXT(Y173,"0.#"),1)=".",FALSE,TRUE)</formula>
    </cfRule>
    <cfRule type="expression" dxfId="716" priority="1444">
      <formula>IF(RIGHT(TEXT(Y173,"0.#"),1)=".",TRUE,FALSE)</formula>
    </cfRule>
  </conditionalFormatting>
  <conditionalFormatting sqref="P16:AQ17 P15:AX15 P13:AX13">
    <cfRule type="expression" dxfId="715" priority="1441">
      <formula>IF(RIGHT(TEXT(P13,"0.#"),1)=".",FALSE,TRUE)</formula>
    </cfRule>
    <cfRule type="expression" dxfId="714" priority="1442">
      <formula>IF(RIGHT(TEXT(P13,"0.#"),1)=".",TRUE,FALSE)</formula>
    </cfRule>
  </conditionalFormatting>
  <conditionalFormatting sqref="P19:AJ19">
    <cfRule type="expression" dxfId="713" priority="1439">
      <formula>IF(RIGHT(TEXT(P19,"0.#"),1)=".",FALSE,TRUE)</formula>
    </cfRule>
    <cfRule type="expression" dxfId="712" priority="1440">
      <formula>IF(RIGHT(TEXT(P19,"0.#"),1)=".",TRUE,FALSE)</formula>
    </cfRule>
  </conditionalFormatting>
  <conditionalFormatting sqref="AU171">
    <cfRule type="expression" dxfId="711" priority="1433">
      <formula>IF(RIGHT(TEXT(AU171,"0.#"),1)=".",FALSE,TRUE)</formula>
    </cfRule>
    <cfRule type="expression" dxfId="710" priority="1434">
      <formula>IF(RIGHT(TEXT(AU171,"0.#"),1)=".",TRUE,FALSE)</formula>
    </cfRule>
  </conditionalFormatting>
  <conditionalFormatting sqref="AU173">
    <cfRule type="expression" dxfId="709" priority="1431">
      <formula>IF(RIGHT(TEXT(AU173,"0.#"),1)=".",FALSE,TRUE)</formula>
    </cfRule>
    <cfRule type="expression" dxfId="708" priority="1432">
      <formula>IF(RIGHT(TEXT(AU173,"0.#"),1)=".",TRUE,FALSE)</formula>
    </cfRule>
  </conditionalFormatting>
  <conditionalFormatting sqref="Y177">
    <cfRule type="expression" dxfId="707" priority="1427">
      <formula>IF(RIGHT(TEXT(Y177,"0.#"),1)=".",FALSE,TRUE)</formula>
    </cfRule>
    <cfRule type="expression" dxfId="706" priority="1428">
      <formula>IF(RIGHT(TEXT(Y177,"0.#"),1)=".",TRUE,FALSE)</formula>
    </cfRule>
  </conditionalFormatting>
  <conditionalFormatting sqref="Y179">
    <cfRule type="expression" dxfId="705" priority="1425">
      <formula>IF(RIGHT(TEXT(Y179,"0.#"),1)=".",FALSE,TRUE)</formula>
    </cfRule>
    <cfRule type="expression" dxfId="704" priority="1426">
      <formula>IF(RIGHT(TEXT(Y179,"0.#"),1)=".",TRUE,FALSE)</formula>
    </cfRule>
  </conditionalFormatting>
  <conditionalFormatting sqref="AU177">
    <cfRule type="expression" dxfId="703" priority="1421">
      <formula>IF(RIGHT(TEXT(AU177,"0.#"),1)=".",FALSE,TRUE)</formula>
    </cfRule>
    <cfRule type="expression" dxfId="702" priority="1422">
      <formula>IF(RIGHT(TEXT(AU177,"0.#"),1)=".",TRUE,FALSE)</formula>
    </cfRule>
  </conditionalFormatting>
  <conditionalFormatting sqref="AU179">
    <cfRule type="expression" dxfId="701" priority="1419">
      <formula>IF(RIGHT(TEXT(AU179,"0.#"),1)=".",FALSE,TRUE)</formula>
    </cfRule>
    <cfRule type="expression" dxfId="700" priority="1420">
      <formula>IF(RIGHT(TEXT(AU179,"0.#"),1)=".",TRUE,FALSE)</formula>
    </cfRule>
  </conditionalFormatting>
  <conditionalFormatting sqref="W23">
    <cfRule type="expression" dxfId="671" priority="1363">
      <formula>IF(RIGHT(TEXT(W23,"0.#"),1)=".",FALSE,TRUE)</formula>
    </cfRule>
    <cfRule type="expression" dxfId="670" priority="1364">
      <formula>IF(RIGHT(TEXT(W23,"0.#"),1)=".",TRUE,FALSE)</formula>
    </cfRule>
  </conditionalFormatting>
  <conditionalFormatting sqref="P23">
    <cfRule type="expression" dxfId="665" priority="1357">
      <formula>IF(RIGHT(TEXT(P23,"0.#"),1)=".",FALSE,TRUE)</formula>
    </cfRule>
    <cfRule type="expression" dxfId="664" priority="1358">
      <formula>IF(RIGHT(TEXT(P23,"0.#"),1)=".",TRUE,FALSE)</formula>
    </cfRule>
  </conditionalFormatting>
  <conditionalFormatting sqref="P24:AC24">
    <cfRule type="expression" dxfId="621" priority="1219">
      <formula>IF(RIGHT(TEXT(P24,"0.#"),1)=".",FALSE,TRUE)</formula>
    </cfRule>
    <cfRule type="expression" dxfId="620" priority="1220">
      <formula>IF(RIGHT(TEXT(P24,"0.#"),1)=".",TRUE,FALSE)</formula>
    </cfRule>
  </conditionalFormatting>
  <conditionalFormatting sqref="AQ34:AQ36">
    <cfRule type="expression" dxfId="289" priority="373">
      <formula>IF(RIGHT(TEXT(AQ34,"0.#"),1)=".",FALSE,TRUE)</formula>
    </cfRule>
    <cfRule type="expression" dxfId="288" priority="374">
      <formula>IF(RIGHT(TEXT(AQ34,"0.#"),1)=".",TRUE,FALSE)</formula>
    </cfRule>
  </conditionalFormatting>
  <conditionalFormatting sqref="AU34:AU36">
    <cfRule type="expression" dxfId="287" priority="371">
      <formula>IF(RIGHT(TEXT(AU34,"0.#"),1)=".",FALSE,TRUE)</formula>
    </cfRule>
    <cfRule type="expression" dxfId="286" priority="372">
      <formula>IF(RIGHT(TEXT(AU34,"0.#"),1)=".",TRUE,FALSE)</formula>
    </cfRule>
  </conditionalFormatting>
  <conditionalFormatting sqref="Y176">
    <cfRule type="expression" dxfId="285" priority="301">
      <formula>IF(RIGHT(TEXT(Y176,"0.#"),1)=".",FALSE,TRUE)</formula>
    </cfRule>
    <cfRule type="expression" dxfId="284" priority="302">
      <formula>IF(RIGHT(TEXT(Y176,"0.#"),1)=".",TRUE,FALSE)</formula>
    </cfRule>
  </conditionalFormatting>
  <conditionalFormatting sqref="AU176">
    <cfRule type="expression" dxfId="283" priority="299">
      <formula>IF(RIGHT(TEXT(AU176,"0.#"),1)=".",FALSE,TRUE)</formula>
    </cfRule>
    <cfRule type="expression" dxfId="282" priority="300">
      <formula>IF(RIGHT(TEXT(AU176,"0.#"),1)=".",TRUE,FALSE)</formula>
    </cfRule>
  </conditionalFormatting>
  <conditionalFormatting sqref="Y194">
    <cfRule type="expression" dxfId="281" priority="293">
      <formula>IF(RIGHT(TEXT(Y194,"0.#"),1)=".",FALSE,TRUE)</formula>
    </cfRule>
    <cfRule type="expression" dxfId="280" priority="294">
      <formula>IF(RIGHT(TEXT(Y194,"0.#"),1)=".",TRUE,FALSE)</formula>
    </cfRule>
  </conditionalFormatting>
  <conditionalFormatting sqref="AL194:AO194">
    <cfRule type="expression" dxfId="279" priority="295">
      <formula>IF(AND(AL194&gt;=0, RIGHT(TEXT(AL194,"0.#"),1)&lt;&gt;"."),TRUE,FALSE)</formula>
    </cfRule>
    <cfRule type="expression" dxfId="278" priority="296">
      <formula>IF(AND(AL194&gt;=0, RIGHT(TEXT(AL194,"0.#"),1)="."),TRUE,FALSE)</formula>
    </cfRule>
    <cfRule type="expression" dxfId="277" priority="297">
      <formula>IF(AND(AL194&lt;0, RIGHT(TEXT(AL194,"0.#"),1)&lt;&gt;"."),TRUE,FALSE)</formula>
    </cfRule>
    <cfRule type="expression" dxfId="276" priority="298">
      <formula>IF(AND(AL194&lt;0, RIGHT(TEXT(AL194,"0.#"),1)="."),TRUE,FALSE)</formula>
    </cfRule>
  </conditionalFormatting>
  <conditionalFormatting sqref="AL198:AO198">
    <cfRule type="expression" dxfId="275" priority="289">
      <formula>IF(AND(AL198&gt;=0, RIGHT(TEXT(AL198,"0.#"),1)&lt;&gt;"."),TRUE,FALSE)</formula>
    </cfRule>
    <cfRule type="expression" dxfId="274" priority="290">
      <formula>IF(AND(AL198&gt;=0, RIGHT(TEXT(AL198,"0.#"),1)="."),TRUE,FALSE)</formula>
    </cfRule>
    <cfRule type="expression" dxfId="273" priority="291">
      <formula>IF(AND(AL198&lt;0, RIGHT(TEXT(AL198,"0.#"),1)&lt;&gt;"."),TRUE,FALSE)</formula>
    </cfRule>
    <cfRule type="expression" dxfId="272" priority="292">
      <formula>IF(AND(AL198&lt;0, RIGHT(TEXT(AL198,"0.#"),1)="."),TRUE,FALSE)</formula>
    </cfRule>
  </conditionalFormatting>
  <conditionalFormatting sqref="Y198">
    <cfRule type="expression" dxfId="271" priority="287">
      <formula>IF(RIGHT(TEXT(Y198,"0.#"),1)=".",FALSE,TRUE)</formula>
    </cfRule>
    <cfRule type="expression" dxfId="270" priority="288">
      <formula>IF(RIGHT(TEXT(Y198,"0.#"),1)=".",TRUE,FALSE)</formula>
    </cfRule>
  </conditionalFormatting>
  <conditionalFormatting sqref="Y170">
    <cfRule type="expression" dxfId="269" priority="285">
      <formula>IF(RIGHT(TEXT(Y170,"0.#"),1)=".",FALSE,TRUE)</formula>
    </cfRule>
    <cfRule type="expression" dxfId="268" priority="286">
      <formula>IF(RIGHT(TEXT(Y170,"0.#"),1)=".",TRUE,FALSE)</formula>
    </cfRule>
  </conditionalFormatting>
  <conditionalFormatting sqref="AU170">
    <cfRule type="expression" dxfId="267" priority="283">
      <formula>IF(RIGHT(TEXT(AU170,"0.#"),1)=".",FALSE,TRUE)</formula>
    </cfRule>
    <cfRule type="expression" dxfId="266" priority="284">
      <formula>IF(RIGHT(TEXT(AU170,"0.#"),1)=".",TRUE,FALSE)</formula>
    </cfRule>
  </conditionalFormatting>
  <conditionalFormatting sqref="AL186:AO186">
    <cfRule type="expression" dxfId="265" priority="279">
      <formula>IF(AND(AL186&gt;=0, RIGHT(TEXT(AL186,"0.#"),1)&lt;&gt;"."),TRUE,FALSE)</formula>
    </cfRule>
    <cfRule type="expression" dxfId="264" priority="280">
      <formula>IF(AND(AL186&gt;=0, RIGHT(TEXT(AL186,"0.#"),1)="."),TRUE,FALSE)</formula>
    </cfRule>
    <cfRule type="expression" dxfId="263" priority="281">
      <formula>IF(AND(AL186&lt;0, RIGHT(TEXT(AL186,"0.#"),1)&lt;&gt;"."),TRUE,FALSE)</formula>
    </cfRule>
    <cfRule type="expression" dxfId="262" priority="282">
      <formula>IF(AND(AL186&lt;0, RIGHT(TEXT(AL186,"0.#"),1)="."),TRUE,FALSE)</formula>
    </cfRule>
  </conditionalFormatting>
  <conditionalFormatting sqref="Y186">
    <cfRule type="expression" dxfId="261" priority="277">
      <formula>IF(RIGHT(TEXT(Y186,"0.#"),1)=".",FALSE,TRUE)</formula>
    </cfRule>
    <cfRule type="expression" dxfId="260" priority="278">
      <formula>IF(RIGHT(TEXT(Y186,"0.#"),1)=".",TRUE,FALSE)</formula>
    </cfRule>
  </conditionalFormatting>
  <conditionalFormatting sqref="Y190">
    <cfRule type="expression" dxfId="259" priority="271">
      <formula>IF(RIGHT(TEXT(Y190,"0.#"),1)=".",FALSE,TRUE)</formula>
    </cfRule>
    <cfRule type="expression" dxfId="258" priority="272">
      <formula>IF(RIGHT(TEXT(Y190,"0.#"),1)=".",TRUE,FALSE)</formula>
    </cfRule>
  </conditionalFormatting>
  <conditionalFormatting sqref="AL190:AO190">
    <cfRule type="expression" dxfId="257" priority="273">
      <formula>IF(AND(AL190&gt;=0, RIGHT(TEXT(AL190,"0.#"),1)&lt;&gt;"."),TRUE,FALSE)</formula>
    </cfRule>
    <cfRule type="expression" dxfId="256" priority="274">
      <formula>IF(AND(AL190&gt;=0, RIGHT(TEXT(AL190,"0.#"),1)="."),TRUE,FALSE)</formula>
    </cfRule>
    <cfRule type="expression" dxfId="255" priority="275">
      <formula>IF(AND(AL190&lt;0, RIGHT(TEXT(AL190,"0.#"),1)&lt;&gt;"."),TRUE,FALSE)</formula>
    </cfRule>
    <cfRule type="expression" dxfId="254" priority="276">
      <formula>IF(AND(AL190&lt;0, RIGHT(TEXT(AL190,"0.#"),1)="."),TRUE,FALSE)</formula>
    </cfRule>
  </conditionalFormatting>
  <conditionalFormatting sqref="AQ62:AQ64">
    <cfRule type="expression" dxfId="253" priority="263">
      <formula>IF(RIGHT(TEXT(AQ62,"0.#"),1)=".",FALSE,TRUE)</formula>
    </cfRule>
    <cfRule type="expression" dxfId="252" priority="264">
      <formula>IF(RIGHT(TEXT(AQ62,"0.#"),1)=".",TRUE,FALSE)</formula>
    </cfRule>
  </conditionalFormatting>
  <conditionalFormatting sqref="AU62:AU64">
    <cfRule type="expression" dxfId="251" priority="261">
      <formula>IF(RIGHT(TEXT(AU62,"0.#"),1)=".",FALSE,TRUE)</formula>
    </cfRule>
    <cfRule type="expression" dxfId="250" priority="262">
      <formula>IF(RIGHT(TEXT(AU62,"0.#"),1)=".",TRUE,FALSE)</formula>
    </cfRule>
  </conditionalFormatting>
  <conditionalFormatting sqref="AE27">
    <cfRule type="expression" dxfId="249" priority="249">
      <formula>IF(RIGHT(TEXT(AE27,"0.#"),1)=".",FALSE,TRUE)</formula>
    </cfRule>
    <cfRule type="expression" dxfId="248" priority="250">
      <formula>IF(RIGHT(TEXT(AE27,"0.#"),1)=".",TRUE,FALSE)</formula>
    </cfRule>
  </conditionalFormatting>
  <conditionalFormatting sqref="AI27">
    <cfRule type="expression" dxfId="247" priority="247">
      <formula>IF(RIGHT(TEXT(AI27,"0.#"),1)=".",FALSE,TRUE)</formula>
    </cfRule>
    <cfRule type="expression" dxfId="246" priority="248">
      <formula>IF(RIGHT(TEXT(AI27,"0.#"),1)=".",TRUE,FALSE)</formula>
    </cfRule>
  </conditionalFormatting>
  <conditionalFormatting sqref="AE28">
    <cfRule type="expression" dxfId="245" priority="245">
      <formula>IF(RIGHT(TEXT(AE28,"0.#"),1)=".",FALSE,TRUE)</formula>
    </cfRule>
    <cfRule type="expression" dxfId="244" priority="246">
      <formula>IF(RIGHT(TEXT(AE28,"0.#"),1)=".",TRUE,FALSE)</formula>
    </cfRule>
  </conditionalFormatting>
  <conditionalFormatting sqref="AI28">
    <cfRule type="expression" dxfId="243" priority="243">
      <formula>IF(RIGHT(TEXT(AI28,"0.#"),1)=".",FALSE,TRUE)</formula>
    </cfRule>
    <cfRule type="expression" dxfId="242" priority="244">
      <formula>IF(RIGHT(TEXT(AI28,"0.#"),1)=".",TRUE,FALSE)</formula>
    </cfRule>
  </conditionalFormatting>
  <conditionalFormatting sqref="AM27">
    <cfRule type="expression" dxfId="241" priority="239">
      <formula>IF(RIGHT(TEXT(AM27,"0.#"),1)=".",FALSE,TRUE)</formula>
    </cfRule>
    <cfRule type="expression" dxfId="240" priority="240">
      <formula>IF(RIGHT(TEXT(AM27,"0.#"),1)=".",TRUE,FALSE)</formula>
    </cfRule>
  </conditionalFormatting>
  <conditionalFormatting sqref="AQ27">
    <cfRule type="expression" dxfId="239" priority="241">
      <formula>IF(RIGHT(TEXT(AQ27,"0.#"),1)=".",FALSE,TRUE)</formula>
    </cfRule>
    <cfRule type="expression" dxfId="238" priority="242">
      <formula>IF(RIGHT(TEXT(AQ27,"0.#"),1)=".",TRUE,FALSE)</formula>
    </cfRule>
  </conditionalFormatting>
  <conditionalFormatting sqref="AM28">
    <cfRule type="expression" dxfId="237" priority="237">
      <formula>IF(RIGHT(TEXT(AM28,"0.#"),1)=".",FALSE,TRUE)</formula>
    </cfRule>
    <cfRule type="expression" dxfId="236" priority="238">
      <formula>IF(RIGHT(TEXT(AM28,"0.#"),1)=".",TRUE,FALSE)</formula>
    </cfRule>
  </conditionalFormatting>
  <conditionalFormatting sqref="AQ28">
    <cfRule type="expression" dxfId="235" priority="235">
      <formula>IF(RIGHT(TEXT(AQ28,"0.#"),1)=".",FALSE,TRUE)</formula>
    </cfRule>
    <cfRule type="expression" dxfId="234" priority="236">
      <formula>IF(RIGHT(TEXT(AQ28,"0.#"),1)=".",TRUE,FALSE)</formula>
    </cfRule>
  </conditionalFormatting>
  <conditionalFormatting sqref="AU27">
    <cfRule type="expression" dxfId="233" priority="233">
      <formula>IF(RIGHT(TEXT(AU27,"0.#"),1)=".",FALSE,TRUE)</formula>
    </cfRule>
    <cfRule type="expression" dxfId="232" priority="234">
      <formula>IF(RIGHT(TEXT(AU27,"0.#"),1)=".",TRUE,FALSE)</formula>
    </cfRule>
  </conditionalFormatting>
  <conditionalFormatting sqref="AU28">
    <cfRule type="expression" dxfId="231" priority="231">
      <formula>IF(RIGHT(TEXT(AU28,"0.#"),1)=".",FALSE,TRUE)</formula>
    </cfRule>
    <cfRule type="expression" dxfId="230" priority="232">
      <formula>IF(RIGHT(TEXT(AU28,"0.#"),1)=".",TRUE,FALSE)</formula>
    </cfRule>
  </conditionalFormatting>
  <conditionalFormatting sqref="AI31">
    <cfRule type="expression" dxfId="229" priority="221">
      <formula>IF(RIGHT(TEXT(AI31,"0.#"),1)=".",FALSE,TRUE)</formula>
    </cfRule>
    <cfRule type="expression" dxfId="228" priority="222">
      <formula>IF(RIGHT(TEXT(AI31,"0.#"),1)=".",TRUE,FALSE)</formula>
    </cfRule>
  </conditionalFormatting>
  <conditionalFormatting sqref="AM30">
    <cfRule type="expression" dxfId="227" priority="225">
      <formula>IF(RIGHT(TEXT(AM30,"0.#"),1)=".",FALSE,TRUE)</formula>
    </cfRule>
    <cfRule type="expression" dxfId="226" priority="226">
      <formula>IF(RIGHT(TEXT(AM30,"0.#"),1)=".",TRUE,FALSE)</formula>
    </cfRule>
  </conditionalFormatting>
  <conditionalFormatting sqref="AE31 AM31">
    <cfRule type="expression" dxfId="225" priority="223">
      <formula>IF(RIGHT(TEXT(AE31,"0.#"),1)=".",FALSE,TRUE)</formula>
    </cfRule>
    <cfRule type="expression" dxfId="224" priority="224">
      <formula>IF(RIGHT(TEXT(AE31,"0.#"),1)=".",TRUE,FALSE)</formula>
    </cfRule>
  </conditionalFormatting>
  <conditionalFormatting sqref="AQ31">
    <cfRule type="expression" dxfId="223" priority="219">
      <formula>IF(RIGHT(TEXT(AQ31,"0.#"),1)=".",FALSE,TRUE)</formula>
    </cfRule>
    <cfRule type="expression" dxfId="222" priority="220">
      <formula>IF(RIGHT(TEXT(AQ31,"0.#"),1)=".",TRUE,FALSE)</formula>
    </cfRule>
  </conditionalFormatting>
  <conditionalFormatting sqref="AE30 AQ30">
    <cfRule type="expression" dxfId="221" priority="229">
      <formula>IF(RIGHT(TEXT(AE30,"0.#"),1)=".",FALSE,TRUE)</formula>
    </cfRule>
    <cfRule type="expression" dxfId="220" priority="230">
      <formula>IF(RIGHT(TEXT(AE30,"0.#"),1)=".",TRUE,FALSE)</formula>
    </cfRule>
  </conditionalFormatting>
  <conditionalFormatting sqref="AI30">
    <cfRule type="expression" dxfId="219" priority="227">
      <formula>IF(RIGHT(TEXT(AI30,"0.#"),1)=".",FALSE,TRUE)</formula>
    </cfRule>
    <cfRule type="expression" dxfId="218" priority="228">
      <formula>IF(RIGHT(TEXT(AI30,"0.#"),1)=".",TRUE,FALSE)</formula>
    </cfRule>
  </conditionalFormatting>
  <conditionalFormatting sqref="AM34">
    <cfRule type="expression" dxfId="217" priority="217">
      <formula>IF(RIGHT(TEXT(AM34,"0.#"),1)=".",FALSE,TRUE)</formula>
    </cfRule>
    <cfRule type="expression" dxfId="216" priority="218">
      <formula>IF(RIGHT(TEXT(AM34,"0.#"),1)=".",TRUE,FALSE)</formula>
    </cfRule>
  </conditionalFormatting>
  <conditionalFormatting sqref="AE34">
    <cfRule type="expression" dxfId="215" priority="215">
      <formula>IF(RIGHT(TEXT(AE34,"0.#"),1)=".",FALSE,TRUE)</formula>
    </cfRule>
    <cfRule type="expression" dxfId="214" priority="216">
      <formula>IF(RIGHT(TEXT(AE34,"0.#"),1)=".",TRUE,FALSE)</formula>
    </cfRule>
  </conditionalFormatting>
  <conditionalFormatting sqref="AI34">
    <cfRule type="expression" dxfId="213" priority="213">
      <formula>IF(RIGHT(TEXT(AI34,"0.#"),1)=".",FALSE,TRUE)</formula>
    </cfRule>
    <cfRule type="expression" dxfId="212" priority="214">
      <formula>IF(RIGHT(TEXT(AI34,"0.#"),1)=".",TRUE,FALSE)</formula>
    </cfRule>
  </conditionalFormatting>
  <conditionalFormatting sqref="AE35:AE36">
    <cfRule type="expression" dxfId="211" priority="211">
      <formula>IF(RIGHT(TEXT(AE35,"0.#"),1)=".",FALSE,TRUE)</formula>
    </cfRule>
    <cfRule type="expression" dxfId="210" priority="212">
      <formula>IF(RIGHT(TEXT(AE35,"0.#"),1)=".",TRUE,FALSE)</formula>
    </cfRule>
  </conditionalFormatting>
  <conditionalFormatting sqref="AI35:AI36">
    <cfRule type="expression" dxfId="209" priority="209">
      <formula>IF(RIGHT(TEXT(AI35,"0.#"),1)=".",FALSE,TRUE)</formula>
    </cfRule>
    <cfRule type="expression" dxfId="208" priority="210">
      <formula>IF(RIGHT(TEXT(AI35,"0.#"),1)=".",TRUE,FALSE)</formula>
    </cfRule>
  </conditionalFormatting>
  <conditionalFormatting sqref="AM35:AM36">
    <cfRule type="expression" dxfId="207" priority="207">
      <formula>IF(RIGHT(TEXT(AM35,"0.#"),1)=".",FALSE,TRUE)</formula>
    </cfRule>
    <cfRule type="expression" dxfId="206" priority="208">
      <formula>IF(RIGHT(TEXT(AM35,"0.#"),1)=".",TRUE,FALSE)</formula>
    </cfRule>
  </conditionalFormatting>
  <conditionalFormatting sqref="AQ41">
    <cfRule type="expression" dxfId="205" priority="205">
      <formula>IF(RIGHT(TEXT(AQ41,"0.#"),1)=".",FALSE,TRUE)</formula>
    </cfRule>
    <cfRule type="expression" dxfId="204" priority="206">
      <formula>IF(RIGHT(TEXT(AQ41,"0.#"),1)=".",TRUE,FALSE)</formula>
    </cfRule>
  </conditionalFormatting>
  <conditionalFormatting sqref="AM41">
    <cfRule type="expression" dxfId="203" priority="203">
      <formula>IF(RIGHT(TEXT(AM41,"0.#"),1)=".",FALSE,TRUE)</formula>
    </cfRule>
    <cfRule type="expression" dxfId="202" priority="204">
      <formula>IF(RIGHT(TEXT(AM41,"0.#"),1)=".",TRUE,FALSE)</formula>
    </cfRule>
  </conditionalFormatting>
  <conditionalFormatting sqref="AM42">
    <cfRule type="expression" dxfId="201" priority="201">
      <formula>IF(RIGHT(TEXT(AM42,"0.#"),1)=".",FALSE,TRUE)</formula>
    </cfRule>
    <cfRule type="expression" dxfId="200" priority="202">
      <formula>IF(RIGHT(TEXT(AM42,"0.#"),1)=".",TRUE,FALSE)</formula>
    </cfRule>
  </conditionalFormatting>
  <conditionalFormatting sqref="AQ42">
    <cfRule type="expression" dxfId="199" priority="199">
      <formula>IF(RIGHT(TEXT(AQ42,"0.#"),1)=".",FALSE,TRUE)</formula>
    </cfRule>
    <cfRule type="expression" dxfId="198" priority="200">
      <formula>IF(RIGHT(TEXT(AQ42,"0.#"),1)=".",TRUE,FALSE)</formula>
    </cfRule>
  </conditionalFormatting>
  <conditionalFormatting sqref="AU41">
    <cfRule type="expression" dxfId="197" priority="197">
      <formula>IF(RIGHT(TEXT(AU41,"0.#"),1)=".",FALSE,TRUE)</formula>
    </cfRule>
    <cfRule type="expression" dxfId="196" priority="198">
      <formula>IF(RIGHT(TEXT(AU41,"0.#"),1)=".",TRUE,FALSE)</formula>
    </cfRule>
  </conditionalFormatting>
  <conditionalFormatting sqref="AU42">
    <cfRule type="expression" dxfId="195" priority="195">
      <formula>IF(RIGHT(TEXT(AU42,"0.#"),1)=".",FALSE,TRUE)</formula>
    </cfRule>
    <cfRule type="expression" dxfId="194" priority="196">
      <formula>IF(RIGHT(TEXT(AU42,"0.#"),1)=".",TRUE,FALSE)</formula>
    </cfRule>
  </conditionalFormatting>
  <conditionalFormatting sqref="AE41">
    <cfRule type="expression" dxfId="193" priority="193">
      <formula>IF(RIGHT(TEXT(AE41,"0.#"),1)=".",FALSE,TRUE)</formula>
    </cfRule>
    <cfRule type="expression" dxfId="192" priority="194">
      <formula>IF(RIGHT(TEXT(AE41,"0.#"),1)=".",TRUE,FALSE)</formula>
    </cfRule>
  </conditionalFormatting>
  <conditionalFormatting sqref="AI41">
    <cfRule type="expression" dxfId="191" priority="191">
      <formula>IF(RIGHT(TEXT(AI41,"0.#"),1)=".",FALSE,TRUE)</formula>
    </cfRule>
    <cfRule type="expression" dxfId="190" priority="192">
      <formula>IF(RIGHT(TEXT(AI41,"0.#"),1)=".",TRUE,FALSE)</formula>
    </cfRule>
  </conditionalFormatting>
  <conditionalFormatting sqref="AE42">
    <cfRule type="expression" dxfId="189" priority="189">
      <formula>IF(RIGHT(TEXT(AE42,"0.#"),1)=".",FALSE,TRUE)</formula>
    </cfRule>
    <cfRule type="expression" dxfId="188" priority="190">
      <formula>IF(RIGHT(TEXT(AE42,"0.#"),1)=".",TRUE,FALSE)</formula>
    </cfRule>
  </conditionalFormatting>
  <conditionalFormatting sqref="AI42">
    <cfRule type="expression" dxfId="187" priority="187">
      <formula>IF(RIGHT(TEXT(AI42,"0.#"),1)=".",FALSE,TRUE)</formula>
    </cfRule>
    <cfRule type="expression" dxfId="186" priority="188">
      <formula>IF(RIGHT(TEXT(AI42,"0.#"),1)=".",TRUE,FALSE)</formula>
    </cfRule>
  </conditionalFormatting>
  <conditionalFormatting sqref="AE44">
    <cfRule type="expression" dxfId="185" priority="185">
      <formula>IF(RIGHT(TEXT(AE44,"0.#"),1)=".",FALSE,TRUE)</formula>
    </cfRule>
    <cfRule type="expression" dxfId="184" priority="186">
      <formula>IF(RIGHT(TEXT(AE44,"0.#"),1)=".",TRUE,FALSE)</formula>
    </cfRule>
  </conditionalFormatting>
  <conditionalFormatting sqref="AI44">
    <cfRule type="expression" dxfId="183" priority="183">
      <formula>IF(RIGHT(TEXT(AI44,"0.#"),1)=".",FALSE,TRUE)</formula>
    </cfRule>
    <cfRule type="expression" dxfId="182" priority="184">
      <formula>IF(RIGHT(TEXT(AI44,"0.#"),1)=".",TRUE,FALSE)</formula>
    </cfRule>
  </conditionalFormatting>
  <conditionalFormatting sqref="AM44">
    <cfRule type="expression" dxfId="181" priority="181">
      <formula>IF(RIGHT(TEXT(AM44,"0.#"),1)=".",FALSE,TRUE)</formula>
    </cfRule>
    <cfRule type="expression" dxfId="180" priority="182">
      <formula>IF(RIGHT(TEXT(AM44,"0.#"),1)=".",TRUE,FALSE)</formula>
    </cfRule>
  </conditionalFormatting>
  <conditionalFormatting sqref="AE45 AM45">
    <cfRule type="expression" dxfId="179" priority="179">
      <formula>IF(RIGHT(TEXT(AE45,"0.#"),1)=".",FALSE,TRUE)</formula>
    </cfRule>
    <cfRule type="expression" dxfId="178" priority="180">
      <formula>IF(RIGHT(TEXT(AE45,"0.#"),1)=".",TRUE,FALSE)</formula>
    </cfRule>
  </conditionalFormatting>
  <conditionalFormatting sqref="AI45">
    <cfRule type="expression" dxfId="177" priority="177">
      <formula>IF(RIGHT(TEXT(AI45,"0.#"),1)=".",FALSE,TRUE)</formula>
    </cfRule>
    <cfRule type="expression" dxfId="176" priority="178">
      <formula>IF(RIGHT(TEXT(AI45,"0.#"),1)=".",TRUE,FALSE)</formula>
    </cfRule>
  </conditionalFormatting>
  <conditionalFormatting sqref="AQ44">
    <cfRule type="expression" dxfId="175" priority="175">
      <formula>IF(RIGHT(TEXT(AQ44,"0.#"),1)=".",FALSE,TRUE)</formula>
    </cfRule>
    <cfRule type="expression" dxfId="174" priority="176">
      <formula>IF(RIGHT(TEXT(AQ44,"0.#"),1)=".",TRUE,FALSE)</formula>
    </cfRule>
  </conditionalFormatting>
  <conditionalFormatting sqref="AQ45">
    <cfRule type="expression" dxfId="173" priority="173">
      <formula>IF(RIGHT(TEXT(AQ45,"0.#"),1)=".",FALSE,TRUE)</formula>
    </cfRule>
    <cfRule type="expression" dxfId="172" priority="174">
      <formula>IF(RIGHT(TEXT(AQ45,"0.#"),1)=".",TRUE,FALSE)</formula>
    </cfRule>
  </conditionalFormatting>
  <conditionalFormatting sqref="AM50">
    <cfRule type="expression" dxfId="171" priority="167">
      <formula>IF(RIGHT(TEXT(AM50,"0.#"),1)=".",FALSE,TRUE)</formula>
    </cfRule>
    <cfRule type="expression" dxfId="170" priority="168">
      <formula>IF(RIGHT(TEXT(AM50,"0.#"),1)=".",TRUE,FALSE)</formula>
    </cfRule>
  </conditionalFormatting>
  <conditionalFormatting sqref="AM48">
    <cfRule type="expression" dxfId="169" priority="171">
      <formula>IF(RIGHT(TEXT(AM48,"0.#"),1)=".",FALSE,TRUE)</formula>
    </cfRule>
    <cfRule type="expression" dxfId="168" priority="172">
      <formula>IF(RIGHT(TEXT(AM48,"0.#"),1)=".",TRUE,FALSE)</formula>
    </cfRule>
  </conditionalFormatting>
  <conditionalFormatting sqref="AM49">
    <cfRule type="expression" dxfId="167" priority="169">
      <formula>IF(RIGHT(TEXT(AM49,"0.#"),1)=".",FALSE,TRUE)</formula>
    </cfRule>
    <cfRule type="expression" dxfId="166" priority="170">
      <formula>IF(RIGHT(TEXT(AM49,"0.#"),1)=".",TRUE,FALSE)</formula>
    </cfRule>
  </conditionalFormatting>
  <conditionalFormatting sqref="AE48">
    <cfRule type="expression" dxfId="165" priority="165">
      <formula>IF(RIGHT(TEXT(AE48,"0.#"),1)=".",FALSE,TRUE)</formula>
    </cfRule>
    <cfRule type="expression" dxfId="164" priority="166">
      <formula>IF(RIGHT(TEXT(AE48,"0.#"),1)=".",TRUE,FALSE)</formula>
    </cfRule>
  </conditionalFormatting>
  <conditionalFormatting sqref="AE49">
    <cfRule type="expression" dxfId="163" priority="163">
      <formula>IF(RIGHT(TEXT(AE49,"0.#"),1)=".",FALSE,TRUE)</formula>
    </cfRule>
    <cfRule type="expression" dxfId="162" priority="164">
      <formula>IF(RIGHT(TEXT(AE49,"0.#"),1)=".",TRUE,FALSE)</formula>
    </cfRule>
  </conditionalFormatting>
  <conditionalFormatting sqref="AE50">
    <cfRule type="expression" dxfId="161" priority="161">
      <formula>IF(RIGHT(TEXT(AE50,"0.#"),1)=".",FALSE,TRUE)</formula>
    </cfRule>
    <cfRule type="expression" dxfId="160" priority="162">
      <formula>IF(RIGHT(TEXT(AE50,"0.#"),1)=".",TRUE,FALSE)</formula>
    </cfRule>
  </conditionalFormatting>
  <conditionalFormatting sqref="AI50">
    <cfRule type="expression" dxfId="159" priority="159">
      <formula>IF(RIGHT(TEXT(AI50,"0.#"),1)=".",FALSE,TRUE)</formula>
    </cfRule>
    <cfRule type="expression" dxfId="158" priority="160">
      <formula>IF(RIGHT(TEXT(AI50,"0.#"),1)=".",TRUE,FALSE)</formula>
    </cfRule>
  </conditionalFormatting>
  <conditionalFormatting sqref="AI49">
    <cfRule type="expression" dxfId="157" priority="157">
      <formula>IF(RIGHT(TEXT(AI49,"0.#"),1)=".",FALSE,TRUE)</formula>
    </cfRule>
    <cfRule type="expression" dxfId="156" priority="158">
      <formula>IF(RIGHT(TEXT(AI49,"0.#"),1)=".",TRUE,FALSE)</formula>
    </cfRule>
  </conditionalFormatting>
  <conditionalFormatting sqref="AI48">
    <cfRule type="expression" dxfId="155" priority="155">
      <formula>IF(RIGHT(TEXT(AI48,"0.#"),1)=".",FALSE,TRUE)</formula>
    </cfRule>
    <cfRule type="expression" dxfId="154" priority="156">
      <formula>IF(RIGHT(TEXT(AI48,"0.#"),1)=".",TRUE,FALSE)</formula>
    </cfRule>
  </conditionalFormatting>
  <conditionalFormatting sqref="AQ48:AQ50">
    <cfRule type="expression" dxfId="153" priority="153">
      <formula>IF(RIGHT(TEXT(AQ48,"0.#"),1)=".",FALSE,TRUE)</formula>
    </cfRule>
    <cfRule type="expression" dxfId="152" priority="154">
      <formula>IF(RIGHT(TEXT(AQ48,"0.#"),1)=".",TRUE,FALSE)</formula>
    </cfRule>
  </conditionalFormatting>
  <conditionalFormatting sqref="AU48:AU50">
    <cfRule type="expression" dxfId="151" priority="151">
      <formula>IF(RIGHT(TEXT(AU48,"0.#"),1)=".",FALSE,TRUE)</formula>
    </cfRule>
    <cfRule type="expression" dxfId="150" priority="152">
      <formula>IF(RIGHT(TEXT(AU48,"0.#"),1)=".",TRUE,FALSE)</formula>
    </cfRule>
  </conditionalFormatting>
  <conditionalFormatting sqref="AM55">
    <cfRule type="expression" dxfId="149" priority="149">
      <formula>IF(RIGHT(TEXT(AM55,"0.#"),1)=".",FALSE,TRUE)</formula>
    </cfRule>
    <cfRule type="expression" dxfId="148" priority="150">
      <formula>IF(RIGHT(TEXT(AM55,"0.#"),1)=".",TRUE,FALSE)</formula>
    </cfRule>
  </conditionalFormatting>
  <conditionalFormatting sqref="AM56">
    <cfRule type="expression" dxfId="147" priority="147">
      <formula>IF(RIGHT(TEXT(AM56,"0.#"),1)=".",FALSE,TRUE)</formula>
    </cfRule>
    <cfRule type="expression" dxfId="146" priority="148">
      <formula>IF(RIGHT(TEXT(AM56,"0.#"),1)=".",TRUE,FALSE)</formula>
    </cfRule>
  </conditionalFormatting>
  <conditionalFormatting sqref="AE55">
    <cfRule type="expression" dxfId="145" priority="145">
      <formula>IF(RIGHT(TEXT(AE55,"0.#"),1)=".",FALSE,TRUE)</formula>
    </cfRule>
    <cfRule type="expression" dxfId="144" priority="146">
      <formula>IF(RIGHT(TEXT(AE55,"0.#"),1)=".",TRUE,FALSE)</formula>
    </cfRule>
  </conditionalFormatting>
  <conditionalFormatting sqref="AI55">
    <cfRule type="expression" dxfId="143" priority="143">
      <formula>IF(RIGHT(TEXT(AI55,"0.#"),1)=".",FALSE,TRUE)</formula>
    </cfRule>
    <cfRule type="expression" dxfId="142" priority="144">
      <formula>IF(RIGHT(TEXT(AI55,"0.#"),1)=".",TRUE,FALSE)</formula>
    </cfRule>
  </conditionalFormatting>
  <conditionalFormatting sqref="AE56">
    <cfRule type="expression" dxfId="141" priority="141">
      <formula>IF(RIGHT(TEXT(AE56,"0.#"),1)=".",FALSE,TRUE)</formula>
    </cfRule>
    <cfRule type="expression" dxfId="140" priority="142">
      <formula>IF(RIGHT(TEXT(AE56,"0.#"),1)=".",TRUE,FALSE)</formula>
    </cfRule>
  </conditionalFormatting>
  <conditionalFormatting sqref="AI56">
    <cfRule type="expression" dxfId="139" priority="139">
      <formula>IF(RIGHT(TEXT(AI56,"0.#"),1)=".",FALSE,TRUE)</formula>
    </cfRule>
    <cfRule type="expression" dxfId="138" priority="140">
      <formula>IF(RIGHT(TEXT(AI56,"0.#"),1)=".",TRUE,FALSE)</formula>
    </cfRule>
  </conditionalFormatting>
  <conditionalFormatting sqref="AQ55">
    <cfRule type="expression" dxfId="137" priority="137">
      <formula>IF(RIGHT(TEXT(AQ55,"0.#"),1)=".",FALSE,TRUE)</formula>
    </cfRule>
    <cfRule type="expression" dxfId="136" priority="138">
      <formula>IF(RIGHT(TEXT(AQ55,"0.#"),1)=".",TRUE,FALSE)</formula>
    </cfRule>
  </conditionalFormatting>
  <conditionalFormatting sqref="AQ56">
    <cfRule type="expression" dxfId="135" priority="135">
      <formula>IF(RIGHT(TEXT(AQ56,"0.#"),1)=".",FALSE,TRUE)</formula>
    </cfRule>
    <cfRule type="expression" dxfId="134" priority="136">
      <formula>IF(RIGHT(TEXT(AQ56,"0.#"),1)=".",TRUE,FALSE)</formula>
    </cfRule>
  </conditionalFormatting>
  <conditionalFormatting sqref="AU55">
    <cfRule type="expression" dxfId="133" priority="133">
      <formula>IF(RIGHT(TEXT(AU55,"0.#"),1)=".",FALSE,TRUE)</formula>
    </cfRule>
    <cfRule type="expression" dxfId="132" priority="134">
      <formula>IF(RIGHT(TEXT(AU55,"0.#"),1)=".",TRUE,FALSE)</formula>
    </cfRule>
  </conditionalFormatting>
  <conditionalFormatting sqref="AU56">
    <cfRule type="expression" dxfId="131" priority="131">
      <formula>IF(RIGHT(TEXT(AU56,"0.#"),1)=".",FALSE,TRUE)</formula>
    </cfRule>
    <cfRule type="expression" dxfId="130" priority="132">
      <formula>IF(RIGHT(TEXT(AU56,"0.#"),1)=".",TRUE,FALSE)</formula>
    </cfRule>
  </conditionalFormatting>
  <conditionalFormatting sqref="AM58">
    <cfRule type="expression" dxfId="129" priority="125">
      <formula>IF(RIGHT(TEXT(AM58,"0.#"),1)=".",FALSE,TRUE)</formula>
    </cfRule>
    <cfRule type="expression" dxfId="128" priority="126">
      <formula>IF(RIGHT(TEXT(AM58,"0.#"),1)=".",TRUE,FALSE)</formula>
    </cfRule>
  </conditionalFormatting>
  <conditionalFormatting sqref="AE59 AM59">
    <cfRule type="expression" dxfId="127" priority="123">
      <formula>IF(RIGHT(TEXT(AE59,"0.#"),1)=".",FALSE,TRUE)</formula>
    </cfRule>
    <cfRule type="expression" dxfId="126" priority="124">
      <formula>IF(RIGHT(TEXT(AE59,"0.#"),1)=".",TRUE,FALSE)</formula>
    </cfRule>
  </conditionalFormatting>
  <conditionalFormatting sqref="AI59">
    <cfRule type="expression" dxfId="125" priority="121">
      <formula>IF(RIGHT(TEXT(AI59,"0.#"),1)=".",FALSE,TRUE)</formula>
    </cfRule>
    <cfRule type="expression" dxfId="124" priority="122">
      <formula>IF(RIGHT(TEXT(AI59,"0.#"),1)=".",TRUE,FALSE)</formula>
    </cfRule>
  </conditionalFormatting>
  <conditionalFormatting sqref="AE58">
    <cfRule type="expression" dxfId="123" priority="129">
      <formula>IF(RIGHT(TEXT(AE58,"0.#"),1)=".",FALSE,TRUE)</formula>
    </cfRule>
    <cfRule type="expression" dxfId="122" priority="130">
      <formula>IF(RIGHT(TEXT(AE58,"0.#"),1)=".",TRUE,FALSE)</formula>
    </cfRule>
  </conditionalFormatting>
  <conditionalFormatting sqref="AI58">
    <cfRule type="expression" dxfId="121" priority="127">
      <formula>IF(RIGHT(TEXT(AI58,"0.#"),1)=".",FALSE,TRUE)</formula>
    </cfRule>
    <cfRule type="expression" dxfId="120" priority="128">
      <formula>IF(RIGHT(TEXT(AI58,"0.#"),1)=".",TRUE,FALSE)</formula>
    </cfRule>
  </conditionalFormatting>
  <conditionalFormatting sqref="AQ59">
    <cfRule type="expression" dxfId="119" priority="117">
      <formula>IF(RIGHT(TEXT(AQ59,"0.#"),1)=".",FALSE,TRUE)</formula>
    </cfRule>
    <cfRule type="expression" dxfId="118" priority="118">
      <formula>IF(RIGHT(TEXT(AQ59,"0.#"),1)=".",TRUE,FALSE)</formula>
    </cfRule>
  </conditionalFormatting>
  <conditionalFormatting sqref="AQ58">
    <cfRule type="expression" dxfId="117" priority="119">
      <formula>IF(RIGHT(TEXT(AQ58,"0.#"),1)=".",FALSE,TRUE)</formula>
    </cfRule>
    <cfRule type="expression" dxfId="116" priority="120">
      <formula>IF(RIGHT(TEXT(AQ58,"0.#"),1)=".",TRUE,FALSE)</formula>
    </cfRule>
  </conditionalFormatting>
  <conditionalFormatting sqref="AE62">
    <cfRule type="expression" dxfId="115" priority="115">
      <formula>IF(RIGHT(TEXT(AE62,"0.#"),1)=".",FALSE,TRUE)</formula>
    </cfRule>
    <cfRule type="expression" dxfId="114" priority="116">
      <formula>IF(RIGHT(TEXT(AE62,"0.#"),1)=".",TRUE,FALSE)</formula>
    </cfRule>
  </conditionalFormatting>
  <conditionalFormatting sqref="AI62">
    <cfRule type="expression" dxfId="113" priority="113">
      <formula>IF(RIGHT(TEXT(AI62,"0.#"),1)=".",FALSE,TRUE)</formula>
    </cfRule>
    <cfRule type="expression" dxfId="112" priority="114">
      <formula>IF(RIGHT(TEXT(AI62,"0.#"),1)=".",TRUE,FALSE)</formula>
    </cfRule>
  </conditionalFormatting>
  <conditionalFormatting sqref="AM62">
    <cfRule type="expression" dxfId="111" priority="111">
      <formula>IF(RIGHT(TEXT(AM62,"0.#"),1)=".",FALSE,TRUE)</formula>
    </cfRule>
    <cfRule type="expression" dxfId="110" priority="112">
      <formula>IF(RIGHT(TEXT(AM62,"0.#"),1)=".",TRUE,FALSE)</formula>
    </cfRule>
  </conditionalFormatting>
  <conditionalFormatting sqref="AM63">
    <cfRule type="expression" dxfId="109" priority="109">
      <formula>IF(RIGHT(TEXT(AM63,"0.#"),1)=".",FALSE,TRUE)</formula>
    </cfRule>
    <cfRule type="expression" dxfId="108" priority="110">
      <formula>IF(RIGHT(TEXT(AM63,"0.#"),1)=".",TRUE,FALSE)</formula>
    </cfRule>
  </conditionalFormatting>
  <conditionalFormatting sqref="AM64">
    <cfRule type="expression" dxfId="107" priority="107">
      <formula>IF(RIGHT(TEXT(AM64,"0.#"),1)=".",FALSE,TRUE)</formula>
    </cfRule>
    <cfRule type="expression" dxfId="106" priority="108">
      <formula>IF(RIGHT(TEXT(AM64,"0.#"),1)=".",TRUE,FALSE)</formula>
    </cfRule>
  </conditionalFormatting>
  <conditionalFormatting sqref="AE63">
    <cfRule type="expression" dxfId="105" priority="105">
      <formula>IF(RIGHT(TEXT(AE63,"0.#"),1)=".",FALSE,TRUE)</formula>
    </cfRule>
    <cfRule type="expression" dxfId="104" priority="106">
      <formula>IF(RIGHT(TEXT(AE63,"0.#"),1)=".",TRUE,FALSE)</formula>
    </cfRule>
  </conditionalFormatting>
  <conditionalFormatting sqref="AE64">
    <cfRule type="expression" dxfId="103" priority="103">
      <formula>IF(RIGHT(TEXT(AE64,"0.#"),1)=".",FALSE,TRUE)</formula>
    </cfRule>
    <cfRule type="expression" dxfId="102" priority="104">
      <formula>IF(RIGHT(TEXT(AE64,"0.#"),1)=".",TRUE,FALSE)</formula>
    </cfRule>
  </conditionalFormatting>
  <conditionalFormatting sqref="AI64">
    <cfRule type="expression" dxfId="101" priority="101">
      <formula>IF(RIGHT(TEXT(AI64,"0.#"),1)=".",FALSE,TRUE)</formula>
    </cfRule>
    <cfRule type="expression" dxfId="100" priority="102">
      <formula>IF(RIGHT(TEXT(AI64,"0.#"),1)=".",TRUE,FALSE)</formula>
    </cfRule>
  </conditionalFormatting>
  <conditionalFormatting sqref="AI63">
    <cfRule type="expression" dxfId="99" priority="99">
      <formula>IF(RIGHT(TEXT(AI63,"0.#"),1)=".",FALSE,TRUE)</formula>
    </cfRule>
    <cfRule type="expression" dxfId="98" priority="100">
      <formula>IF(RIGHT(TEXT(AI63,"0.#"),1)=".",TRUE,FALSE)</formula>
    </cfRule>
  </conditionalFormatting>
  <conditionalFormatting sqref="AM69">
    <cfRule type="expression" dxfId="97" priority="97">
      <formula>IF(RIGHT(TEXT(AM69,"0.#"),1)=".",FALSE,TRUE)</formula>
    </cfRule>
    <cfRule type="expression" dxfId="96" priority="98">
      <formula>IF(RIGHT(TEXT(AM69,"0.#"),1)=".",TRUE,FALSE)</formula>
    </cfRule>
  </conditionalFormatting>
  <conditionalFormatting sqref="AM70">
    <cfRule type="expression" dxfId="95" priority="95">
      <formula>IF(RIGHT(TEXT(AM70,"0.#"),1)=".",FALSE,TRUE)</formula>
    </cfRule>
    <cfRule type="expression" dxfId="94" priority="96">
      <formula>IF(RIGHT(TEXT(AM70,"0.#"),1)=".",TRUE,FALSE)</formula>
    </cfRule>
  </conditionalFormatting>
  <conditionalFormatting sqref="AE69">
    <cfRule type="expression" dxfId="93" priority="93">
      <formula>IF(RIGHT(TEXT(AE69,"0.#"),1)=".",FALSE,TRUE)</formula>
    </cfRule>
    <cfRule type="expression" dxfId="92" priority="94">
      <formula>IF(RIGHT(TEXT(AE69,"0.#"),1)=".",TRUE,FALSE)</formula>
    </cfRule>
  </conditionalFormatting>
  <conditionalFormatting sqref="AI69">
    <cfRule type="expression" dxfId="91" priority="91">
      <formula>IF(RIGHT(TEXT(AI69,"0.#"),1)=".",FALSE,TRUE)</formula>
    </cfRule>
    <cfRule type="expression" dxfId="90" priority="92">
      <formula>IF(RIGHT(TEXT(AI69,"0.#"),1)=".",TRUE,FALSE)</formula>
    </cfRule>
  </conditionalFormatting>
  <conditionalFormatting sqref="AE70">
    <cfRule type="expression" dxfId="89" priority="89">
      <formula>IF(RIGHT(TEXT(AE70,"0.#"),1)=".",FALSE,TRUE)</formula>
    </cfRule>
    <cfRule type="expression" dxfId="88" priority="90">
      <formula>IF(RIGHT(TEXT(AE70,"0.#"),1)=".",TRUE,FALSE)</formula>
    </cfRule>
  </conditionalFormatting>
  <conditionalFormatting sqref="AI70">
    <cfRule type="expression" dxfId="87" priority="87">
      <formula>IF(RIGHT(TEXT(AI70,"0.#"),1)=".",FALSE,TRUE)</formula>
    </cfRule>
    <cfRule type="expression" dxfId="86" priority="88">
      <formula>IF(RIGHT(TEXT(AI70,"0.#"),1)=".",TRUE,FALSE)</formula>
    </cfRule>
  </conditionalFormatting>
  <conditionalFormatting sqref="AQ69">
    <cfRule type="expression" dxfId="85" priority="85">
      <formula>IF(RIGHT(TEXT(AQ69,"0.#"),1)=".",FALSE,TRUE)</formula>
    </cfRule>
    <cfRule type="expression" dxfId="84" priority="86">
      <formula>IF(RIGHT(TEXT(AQ69,"0.#"),1)=".",TRUE,FALSE)</formula>
    </cfRule>
  </conditionalFormatting>
  <conditionalFormatting sqref="AQ70">
    <cfRule type="expression" dxfId="83" priority="83">
      <formula>IF(RIGHT(TEXT(AQ70,"0.#"),1)=".",FALSE,TRUE)</formula>
    </cfRule>
    <cfRule type="expression" dxfId="82" priority="84">
      <formula>IF(RIGHT(TEXT(AQ70,"0.#"),1)=".",TRUE,FALSE)</formula>
    </cfRule>
  </conditionalFormatting>
  <conditionalFormatting sqref="AU70">
    <cfRule type="expression" dxfId="81" priority="79">
      <formula>IF(RIGHT(TEXT(AU70,"0.#"),1)=".",FALSE,TRUE)</formula>
    </cfRule>
    <cfRule type="expression" dxfId="80" priority="80">
      <formula>IF(RIGHT(TEXT(AU70,"0.#"),1)=".",TRUE,FALSE)</formula>
    </cfRule>
  </conditionalFormatting>
  <conditionalFormatting sqref="AU69">
    <cfRule type="expression" dxfId="79" priority="81">
      <formula>IF(RIGHT(TEXT(AU69,"0.#"),1)=".",FALSE,TRUE)</formula>
    </cfRule>
    <cfRule type="expression" dxfId="78" priority="82">
      <formula>IF(RIGHT(TEXT(AU69,"0.#"),1)=".",TRUE,FALSE)</formula>
    </cfRule>
  </conditionalFormatting>
  <conditionalFormatting sqref="AM72">
    <cfRule type="expression" dxfId="77" priority="73">
      <formula>IF(RIGHT(TEXT(AM72,"0.#"),1)=".",FALSE,TRUE)</formula>
    </cfRule>
    <cfRule type="expression" dxfId="76" priority="74">
      <formula>IF(RIGHT(TEXT(AM72,"0.#"),1)=".",TRUE,FALSE)</formula>
    </cfRule>
  </conditionalFormatting>
  <conditionalFormatting sqref="AE73 AM73">
    <cfRule type="expression" dxfId="75" priority="71">
      <formula>IF(RIGHT(TEXT(AE73,"0.#"),1)=".",FALSE,TRUE)</formula>
    </cfRule>
    <cfRule type="expression" dxfId="74" priority="72">
      <formula>IF(RIGHT(TEXT(AE73,"0.#"),1)=".",TRUE,FALSE)</formula>
    </cfRule>
  </conditionalFormatting>
  <conditionalFormatting sqref="AI73">
    <cfRule type="expression" dxfId="73" priority="69">
      <formula>IF(RIGHT(TEXT(AI73,"0.#"),1)=".",FALSE,TRUE)</formula>
    </cfRule>
    <cfRule type="expression" dxfId="72" priority="70">
      <formula>IF(RIGHT(TEXT(AI73,"0.#"),1)=".",TRUE,FALSE)</formula>
    </cfRule>
  </conditionalFormatting>
  <conditionalFormatting sqref="AE72">
    <cfRule type="expression" dxfId="71" priority="77">
      <formula>IF(RIGHT(TEXT(AE72,"0.#"),1)=".",FALSE,TRUE)</formula>
    </cfRule>
    <cfRule type="expression" dxfId="70" priority="78">
      <formula>IF(RIGHT(TEXT(AE72,"0.#"),1)=".",TRUE,FALSE)</formula>
    </cfRule>
  </conditionalFormatting>
  <conditionalFormatting sqref="AI72">
    <cfRule type="expression" dxfId="69" priority="75">
      <formula>IF(RIGHT(TEXT(AI72,"0.#"),1)=".",FALSE,TRUE)</formula>
    </cfRule>
    <cfRule type="expression" dxfId="68" priority="76">
      <formula>IF(RIGHT(TEXT(AI72,"0.#"),1)=".",TRUE,FALSE)</formula>
    </cfRule>
  </conditionalFormatting>
  <conditionalFormatting sqref="AQ73">
    <cfRule type="expression" dxfId="67" priority="65">
      <formula>IF(RIGHT(TEXT(AQ73,"0.#"),1)=".",FALSE,TRUE)</formula>
    </cfRule>
    <cfRule type="expression" dxfId="66" priority="66">
      <formula>IF(RIGHT(TEXT(AQ73,"0.#"),1)=".",TRUE,FALSE)</formula>
    </cfRule>
  </conditionalFormatting>
  <conditionalFormatting sqref="AQ72">
    <cfRule type="expression" dxfId="65" priority="67">
      <formula>IF(RIGHT(TEXT(AQ72,"0.#"),1)=".",FALSE,TRUE)</formula>
    </cfRule>
    <cfRule type="expression" dxfId="64" priority="68">
      <formula>IF(RIGHT(TEXT(AQ72,"0.#"),1)=".",TRUE,FALSE)</formula>
    </cfRule>
  </conditionalFormatting>
  <conditionalFormatting sqref="AE76">
    <cfRule type="expression" dxfId="63" priority="63">
      <formula>IF(RIGHT(TEXT(AE76,"0.#"),1)=".",FALSE,TRUE)</formula>
    </cfRule>
    <cfRule type="expression" dxfId="62" priority="64">
      <formula>IF(RIGHT(TEXT(AE76,"0.#"),1)=".",TRUE,FALSE)</formula>
    </cfRule>
  </conditionalFormatting>
  <conditionalFormatting sqref="AI76:AI78">
    <cfRule type="expression" dxfId="61" priority="61">
      <formula>IF(RIGHT(TEXT(AI76,"0.#"),1)=".",FALSE,TRUE)</formula>
    </cfRule>
    <cfRule type="expression" dxfId="60" priority="62">
      <formula>IF(RIGHT(TEXT(AI76,"0.#"),1)=".",TRUE,FALSE)</formula>
    </cfRule>
  </conditionalFormatting>
  <conditionalFormatting sqref="AE77:AE78">
    <cfRule type="expression" dxfId="59" priority="59">
      <formula>IF(RIGHT(TEXT(AE77,"0.#"),1)=".",FALSE,TRUE)</formula>
    </cfRule>
    <cfRule type="expression" dxfId="58" priority="60">
      <formula>IF(RIGHT(TEXT(AE77,"0.#"),1)=".",TRUE,FALSE)</formula>
    </cfRule>
  </conditionalFormatting>
  <conditionalFormatting sqref="AM76">
    <cfRule type="expression" dxfId="57" priority="57">
      <formula>IF(RIGHT(TEXT(AM76,"0.#"),1)=".",FALSE,TRUE)</formula>
    </cfRule>
    <cfRule type="expression" dxfId="56" priority="58">
      <formula>IF(RIGHT(TEXT(AM76,"0.#"),1)=".",TRUE,FALSE)</formula>
    </cfRule>
  </conditionalFormatting>
  <conditionalFormatting sqref="AM77:AM78">
    <cfRule type="expression" dxfId="55" priority="55">
      <formula>IF(RIGHT(TEXT(AM77,"0.#"),1)=".",FALSE,TRUE)</formula>
    </cfRule>
    <cfRule type="expression" dxfId="54" priority="56">
      <formula>IF(RIGHT(TEXT(AM77,"0.#"),1)=".",TRUE,FALSE)</formula>
    </cfRule>
  </conditionalFormatting>
  <conditionalFormatting sqref="AQ76:AQ78">
    <cfRule type="expression" dxfId="53" priority="53">
      <formula>IF(RIGHT(TEXT(AQ76,"0.#"),1)=".",FALSE,TRUE)</formula>
    </cfRule>
    <cfRule type="expression" dxfId="52" priority="54">
      <formula>IF(RIGHT(TEXT(AQ76,"0.#"),1)=".",TRUE,FALSE)</formula>
    </cfRule>
  </conditionalFormatting>
  <conditionalFormatting sqref="AU76:AU78">
    <cfRule type="expression" dxfId="51" priority="51">
      <formula>IF(RIGHT(TEXT(AU76,"0.#"),1)=".",FALSE,TRUE)</formula>
    </cfRule>
    <cfRule type="expression" dxfId="50" priority="52">
      <formula>IF(RIGHT(TEXT(AU76,"0.#"),1)=".",TRUE,FALSE)</formula>
    </cfRule>
  </conditionalFormatting>
  <conditionalFormatting sqref="AE83">
    <cfRule type="expression" dxfId="49" priority="49">
      <formula>IF(RIGHT(TEXT(AE83,"0.#"),1)=".",FALSE,TRUE)</formula>
    </cfRule>
    <cfRule type="expression" dxfId="48" priority="50">
      <formula>IF(RIGHT(TEXT(AE83,"0.#"),1)=".",TRUE,FALSE)</formula>
    </cfRule>
  </conditionalFormatting>
  <conditionalFormatting sqref="AI83">
    <cfRule type="expression" dxfId="47" priority="47">
      <formula>IF(RIGHT(TEXT(AI83,"0.#"),1)=".",FALSE,TRUE)</formula>
    </cfRule>
    <cfRule type="expression" dxfId="46" priority="48">
      <formula>IF(RIGHT(TEXT(AI83,"0.#"),1)=".",TRUE,FALSE)</formula>
    </cfRule>
  </conditionalFormatting>
  <conditionalFormatting sqref="AE84">
    <cfRule type="expression" dxfId="45" priority="45">
      <formula>IF(RIGHT(TEXT(AE84,"0.#"),1)=".",FALSE,TRUE)</formula>
    </cfRule>
    <cfRule type="expression" dxfId="44" priority="46">
      <formula>IF(RIGHT(TEXT(AE84,"0.#"),1)=".",TRUE,FALSE)</formula>
    </cfRule>
  </conditionalFormatting>
  <conditionalFormatting sqref="AI84">
    <cfRule type="expression" dxfId="43" priority="43">
      <formula>IF(RIGHT(TEXT(AI84,"0.#"),1)=".",FALSE,TRUE)</formula>
    </cfRule>
    <cfRule type="expression" dxfId="42" priority="44">
      <formula>IF(RIGHT(TEXT(AI84,"0.#"),1)=".",TRUE,FALSE)</formula>
    </cfRule>
  </conditionalFormatting>
  <conditionalFormatting sqref="AM83">
    <cfRule type="expression" dxfId="41" priority="41">
      <formula>IF(RIGHT(TEXT(AM83,"0.#"),1)=".",FALSE,TRUE)</formula>
    </cfRule>
    <cfRule type="expression" dxfId="40" priority="42">
      <formula>IF(RIGHT(TEXT(AM83,"0.#"),1)=".",TRUE,FALSE)</formula>
    </cfRule>
  </conditionalFormatting>
  <conditionalFormatting sqref="AM84">
    <cfRule type="expression" dxfId="39" priority="39">
      <formula>IF(RIGHT(TEXT(AM84,"0.#"),1)=".",FALSE,TRUE)</formula>
    </cfRule>
    <cfRule type="expression" dxfId="38" priority="40">
      <formula>IF(RIGHT(TEXT(AM84,"0.#"),1)=".",TRUE,FALSE)</formula>
    </cfRule>
  </conditionalFormatting>
  <conditionalFormatting sqref="AQ84">
    <cfRule type="expression" dxfId="37" priority="37">
      <formula>IF(RIGHT(TEXT(AQ84,"0.#"),1)=".",FALSE,TRUE)</formula>
    </cfRule>
    <cfRule type="expression" dxfId="36" priority="38">
      <formula>IF(RIGHT(TEXT(AQ84,"0.#"),1)=".",TRUE,FALSE)</formula>
    </cfRule>
  </conditionalFormatting>
  <conditionalFormatting sqref="AU84">
    <cfRule type="expression" dxfId="35" priority="35">
      <formula>IF(RIGHT(TEXT(AU84,"0.#"),1)=".",FALSE,TRUE)</formula>
    </cfRule>
    <cfRule type="expression" dxfId="34" priority="36">
      <formula>IF(RIGHT(TEXT(AU84,"0.#"),1)=".",TRUE,FALSE)</formula>
    </cfRule>
  </conditionalFormatting>
  <conditionalFormatting sqref="AQ83">
    <cfRule type="expression" dxfId="33" priority="33">
      <formula>IF(RIGHT(TEXT(AQ83,"0.#"),1)=".",FALSE,TRUE)</formula>
    </cfRule>
    <cfRule type="expression" dxfId="32" priority="34">
      <formula>IF(RIGHT(TEXT(AQ83,"0.#"),1)=".",TRUE,FALSE)</formula>
    </cfRule>
  </conditionalFormatting>
  <conditionalFormatting sqref="AU83">
    <cfRule type="expression" dxfId="31" priority="31">
      <formula>IF(RIGHT(TEXT(AU83,"0.#"),1)=".",FALSE,TRUE)</formula>
    </cfRule>
    <cfRule type="expression" dxfId="30" priority="32">
      <formula>IF(RIGHT(TEXT(AU83,"0.#"),1)=".",TRUE,FALSE)</formula>
    </cfRule>
  </conditionalFormatting>
  <conditionalFormatting sqref="AM86">
    <cfRule type="expression" dxfId="29" priority="25">
      <formula>IF(RIGHT(TEXT(AM86,"0.#"),1)=".",FALSE,TRUE)</formula>
    </cfRule>
    <cfRule type="expression" dxfId="28" priority="26">
      <formula>IF(RIGHT(TEXT(AM86,"0.#"),1)=".",TRUE,FALSE)</formula>
    </cfRule>
  </conditionalFormatting>
  <conditionalFormatting sqref="AE87 AM87">
    <cfRule type="expression" dxfId="27" priority="23">
      <formula>IF(RIGHT(TEXT(AE87,"0.#"),1)=".",FALSE,TRUE)</formula>
    </cfRule>
    <cfRule type="expression" dxfId="26" priority="24">
      <formula>IF(RIGHT(TEXT(AE87,"0.#"),1)=".",TRUE,FALSE)</formula>
    </cfRule>
  </conditionalFormatting>
  <conditionalFormatting sqref="AI87">
    <cfRule type="expression" dxfId="25" priority="21">
      <formula>IF(RIGHT(TEXT(AI87,"0.#"),1)=".",FALSE,TRUE)</formula>
    </cfRule>
    <cfRule type="expression" dxfId="24" priority="22">
      <formula>IF(RIGHT(TEXT(AI87,"0.#"),1)=".",TRUE,FALSE)</formula>
    </cfRule>
  </conditionalFormatting>
  <conditionalFormatting sqref="AE86">
    <cfRule type="expression" dxfId="23" priority="29">
      <formula>IF(RIGHT(TEXT(AE86,"0.#"),1)=".",FALSE,TRUE)</formula>
    </cfRule>
    <cfRule type="expression" dxfId="22" priority="30">
      <formula>IF(RIGHT(TEXT(AE86,"0.#"),1)=".",TRUE,FALSE)</formula>
    </cfRule>
  </conditionalFormatting>
  <conditionalFormatting sqref="AI86">
    <cfRule type="expression" dxfId="21" priority="27">
      <formula>IF(RIGHT(TEXT(AI86,"0.#"),1)=".",FALSE,TRUE)</formula>
    </cfRule>
    <cfRule type="expression" dxfId="20" priority="28">
      <formula>IF(RIGHT(TEXT(AI86,"0.#"),1)=".",TRUE,FALSE)</formula>
    </cfRule>
  </conditionalFormatting>
  <conditionalFormatting sqref="AQ87">
    <cfRule type="expression" dxfId="19" priority="17">
      <formula>IF(RIGHT(TEXT(AQ87,"0.#"),1)=".",FALSE,TRUE)</formula>
    </cfRule>
    <cfRule type="expression" dxfId="18" priority="18">
      <formula>IF(RIGHT(TEXT(AQ87,"0.#"),1)=".",TRUE,FALSE)</formula>
    </cfRule>
  </conditionalFormatting>
  <conditionalFormatting sqref="AQ86">
    <cfRule type="expression" dxfId="17" priority="19">
      <formula>IF(RIGHT(TEXT(AQ86,"0.#"),1)=".",FALSE,TRUE)</formula>
    </cfRule>
    <cfRule type="expression" dxfId="16" priority="20">
      <formula>IF(RIGHT(TEXT(AQ86,"0.#"),1)=".",TRUE,FALSE)</formula>
    </cfRule>
  </conditionalFormatting>
  <conditionalFormatting sqref="AE90">
    <cfRule type="expression" dxfId="15" priority="15">
      <formula>IF(RIGHT(TEXT(AE90,"0.#"),1)=".",FALSE,TRUE)</formula>
    </cfRule>
    <cfRule type="expression" dxfId="14" priority="16">
      <formula>IF(RIGHT(TEXT(AE90,"0.#"),1)=".",TRUE,FALSE)</formula>
    </cfRule>
  </conditionalFormatting>
  <conditionalFormatting sqref="AE91:AE92">
    <cfRule type="expression" dxfId="13" priority="13">
      <formula>IF(RIGHT(TEXT(AE91,"0.#"),1)=".",FALSE,TRUE)</formula>
    </cfRule>
    <cfRule type="expression" dxfId="12" priority="14">
      <formula>IF(RIGHT(TEXT(AE91,"0.#"),1)=".",TRUE,FALSE)</formula>
    </cfRule>
  </conditionalFormatting>
  <conditionalFormatting sqref="AI90:AI92">
    <cfRule type="expression" dxfId="11" priority="11">
      <formula>IF(RIGHT(TEXT(AI90,"0.#"),1)=".",FALSE,TRUE)</formula>
    </cfRule>
    <cfRule type="expression" dxfId="10" priority="12">
      <formula>IF(RIGHT(TEXT(AI90,"0.#"),1)=".",TRUE,FALSE)</formula>
    </cfRule>
  </conditionalFormatting>
  <conditionalFormatting sqref="AM91">
    <cfRule type="expression" dxfId="9" priority="7">
      <formula>IF(RIGHT(TEXT(AM91,"0.#"),1)=".",FALSE,TRUE)</formula>
    </cfRule>
    <cfRule type="expression" dxfId="8" priority="8">
      <formula>IF(RIGHT(TEXT(AM91,"0.#"),1)=".",TRUE,FALSE)</formula>
    </cfRule>
  </conditionalFormatting>
  <conditionalFormatting sqref="AM92">
    <cfRule type="expression" dxfId="7" priority="5">
      <formula>IF(RIGHT(TEXT(AM92,"0.#"),1)=".",FALSE,TRUE)</formula>
    </cfRule>
    <cfRule type="expression" dxfId="6" priority="6">
      <formula>IF(RIGHT(TEXT(AM92,"0.#"),1)=".",TRUE,FALSE)</formula>
    </cfRule>
  </conditionalFormatting>
  <conditionalFormatting sqref="AM90">
    <cfRule type="expression" dxfId="5" priority="9">
      <formula>IF(RIGHT(TEXT(AM90,"0.#"),1)=".",FALSE,TRUE)</formula>
    </cfRule>
    <cfRule type="expression" dxfId="4" priority="10">
      <formula>IF(RIGHT(TEXT(AM90,"0.#"),1)=".",TRUE,FALSE)</formula>
    </cfRule>
  </conditionalFormatting>
  <conditionalFormatting sqref="AU90:AU92">
    <cfRule type="expression" dxfId="3" priority="3">
      <formula>IF(RIGHT(TEXT(AU90,"0.#"),1)=".",FALSE,TRUE)</formula>
    </cfRule>
    <cfRule type="expression" dxfId="2" priority="4">
      <formula>IF(RIGHT(TEXT(AU90,"0.#"),1)=".",TRUE,FALSE)</formula>
    </cfRule>
  </conditionalFormatting>
  <conditionalFormatting sqref="AQ90:AQ92">
    <cfRule type="expression" dxfId="1" priority="1">
      <formula>IF(RIGHT(TEXT(AQ90,"0.#"),1)=".",FALSE,TRUE)</formula>
    </cfRule>
    <cfRule type="expression" dxfId="0" priority="2">
      <formula>IF(RIGHT(TEXT(AQ90,"0.#"),1)=".",TRUE,FALSE)</formula>
    </cfRule>
  </conditionalFormatting>
  <dataValidations count="17">
    <dataValidation type="whole" allowBlank="1" showInputMessage="1" showErrorMessage="1" sqref="O147:P148 AX147:AX149 AA147:AB148 AM147:AN148">
      <formula1>0</formula1>
      <formula2>99</formula2>
    </dataValidation>
    <dataValidation type="whole" allowBlank="1" showInputMessage="1" showErrorMessage="1" sqref="AJ147:AK148 X147:Y148 AJ149 L147:L149 M147:M148 X149 AU147:AV148 J123:J12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33:E133">
      <formula1>T行政事業レビュー推進チームの所見</formula1>
    </dataValidation>
    <dataValidation type="custom" imeMode="disabled" allowBlank="1" showInputMessage="1" showErrorMessage="1" sqref="AH186:AK186 AH190:AK190 AH194:AK194 AH198:AK198">
      <formula1>OR(AND(MOD(IF(ISNUMBER(AH186), AH186, 0.5),1)=0, 0&lt;=AH186), AH186="-")</formula1>
    </dataValidation>
    <dataValidation type="whole" imeMode="disabled" allowBlank="1" showInputMessage="1" showErrorMessage="1" sqref="AW2:AX2">
      <formula1>0</formula1>
      <formula2>99</formula2>
    </dataValidation>
    <dataValidation type="list" allowBlank="1" showInputMessage="1" showErrorMessage="1" sqref="A135:E135">
      <formula1>T所見を踏まえた改善点</formula1>
    </dataValidation>
    <dataValidation type="list" allowBlank="1" showInputMessage="1" showErrorMessage="1" error="プルダウンリストから選択してください。" sqref="AD108:AF109">
      <formula1>"有,無"</formula1>
    </dataValidation>
    <dataValidation type="list" allowBlank="1" showInputMessage="1" showErrorMessage="1" error="プルダウンリストから選択してください。" sqref="AD104:AF107 AD110:AD121 AE110:AF114 AE116:AF121">
      <formula1>"○,△,×,‐"</formula1>
    </dataValidation>
    <dataValidation type="list" allowBlank="1" showInputMessage="1" showErrorMessage="1" sqref="AO180 AR95">
      <formula1>"　, ☑"</formula1>
    </dataValidation>
    <dataValidation type="list" allowBlank="1" showInputMessage="1" showErrorMessage="1" sqref="S5:X5">
      <formula1>T終了年度</formula1>
    </dataValidation>
    <dataValidation type="list" allowBlank="1" showInputMessage="1" showErrorMessage="1" sqref="H123:I127">
      <formula1>T事業番号</formula1>
    </dataValidation>
    <dataValidation type="custom" imeMode="disabled" allowBlank="1" showInputMessage="1" showErrorMessage="1" sqref="AY23 P13:AX13 AR15:AX15 P14:AQ18 AR18:AX18 P19:AJ19 Y186:AB186 AL186:AO186 Y190:AB190 AL190:AO190 Y194:AB194 AL194:AO194 Y198:AB198 AL198:AO198 AQ33:AR33 AU33:AX33 AE34:AX36 AE44:AX44 AE27:AX28 AE69:AX70 AE55:AX56 AE30:AX30 AE58:AX58 AE72:AX72 AE86:AX86 AQ47:AR47 AU47:AX47 AE48:AX50 AQ61:AR61 AU61:AX61 AE62:AX64 AQ75:AR75 AU75:AX75 AE76:AX78 AQ89:AR89 AU89:AX89 AE90:AX92 AE41:AX42 AE83:AX84 AU176:AX178 Y176:AB178 AU170:AX172 Y170:AB172 P23:AC24">
      <formula1>OR(ISNUMBER(P13), P13="-")</formula1>
    </dataValidation>
    <dataValidation type="list" allowBlank="1" showInputMessage="1" showErrorMessage="1" sqref="Q149:R149 AC149:AD149 AO149:AP149">
      <formula1>#REF!</formula1>
    </dataValidation>
    <dataValidation type="custom" allowBlank="1" showInputMessage="1" showErrorMessage="1" errorTitle="法人番号チェック" error="法人番号は13桁の数字で入力してください。" sqref="J198:O198 J194:O194 J190:O190 J186:O186">
      <formula1>OR(J186="-",AND(LEN(J186)=13,IFERROR(SEARCH("-",J186),"")="",IFERROR(SEARCH(".",J186),"")="",ISNUMBER(J186)))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80" max="49" man="1"/>
    <brk id="101" max="49" man="1"/>
    <brk id="129" max="49" man="1"/>
    <brk id="149" max="49" man="1"/>
    <brk id="182"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U148:V148 I148:J148 AG148:AH148 AR148:AS148</xm:sqref>
        </x14:dataValidation>
        <x14:dataValidation type="list" allowBlank="1" showInputMessage="1" showErrorMessage="1">
          <x14:formula1>
            <xm:f>入力規則等!$U$40:$U$42</xm:f>
          </x14:formula1>
          <xm:sqref>AG147:AH147 U147:V147 I147:J147 AR147:AS147</xm:sqref>
        </x14:dataValidation>
        <x14:dataValidation type="list" allowBlank="1" showInputMessage="1" showErrorMessage="1">
          <x14:formula1>
            <xm:f>入力規則等!$AG$2:$AG$13</xm:f>
          </x14:formula1>
          <xm:sqref>AC186:AG186 AC190:AG190 AC194:AG194 AC198:AG198</xm:sqref>
        </x14:dataValidation>
        <x14:dataValidation type="list" allowBlank="1" showInputMessage="1" showErrorMessage="1">
          <x14:formula1>
            <xm:f>入力規則等!$AI$2:$AI$8</xm:f>
          </x14:formula1>
          <xm:sqref>J99:T99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AO147:AP148 Q147:S148 AC147:AE148 E147:G148</xm:sqref>
        </x14:dataValidation>
        <x14:dataValidation type="list" allowBlank="1" showInputMessage="1" showErrorMessage="1">
          <x14:formula1>
            <xm:f>入力規則等!$U$48</xm:f>
          </x14:formula1>
          <xm:sqref>E149:F149</xm:sqref>
        </x14:dataValidation>
        <x14:dataValidation type="list" allowBlank="1" showInputMessage="1" showErrorMessage="1">
          <x14:formula1>
            <xm:f>入力規則等!$U$13:$U$35</xm:f>
          </x14:formula1>
          <xm:sqref>AJ2:AM2 E123:G127 AE149:AG149 G149:I149 AQ149:AS149 S149:U149</xm:sqref>
        </x14:dataValidation>
        <x14:dataValidation type="list" allowBlank="1" showInputMessage="1" showErrorMessage="1">
          <x14:formula1>
            <xm:f>入力規則等!$U$56:$U$58</xm:f>
          </x14:formula1>
          <xm:sqref>J149:K149 AT149:AU149 AH149:AI149 V149:W149</xm:sqref>
        </x14:dataValidation>
        <x14:dataValidation type="list" allowBlank="1" showInputMessage="1" showErrorMessage="1">
          <x14:formula1>
            <xm:f>入力規則等!$U$49</xm:f>
          </x14:formula1>
          <xm:sqref>C123:D127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387</v>
      </c>
      <c r="AA1" s="28" t="s">
        <v>74</v>
      </c>
      <c r="AB1" s="28" t="s">
        <v>388</v>
      </c>
      <c r="AC1" s="28" t="s">
        <v>31</v>
      </c>
      <c r="AD1" s="27"/>
      <c r="AE1" s="28" t="s">
        <v>43</v>
      </c>
      <c r="AF1" s="29"/>
      <c r="AG1" s="41" t="s">
        <v>169</v>
      </c>
      <c r="AI1" s="41" t="s">
        <v>172</v>
      </c>
      <c r="AK1" s="41" t="s">
        <v>176</v>
      </c>
      <c r="AM1" s="58"/>
      <c r="AN1" s="58"/>
      <c r="AP1" s="27" t="s">
        <v>215</v>
      </c>
    </row>
    <row r="2" spans="1:42" ht="13.5" customHeight="1" x14ac:dyDescent="0.15">
      <c r="A2" s="13" t="s">
        <v>77</v>
      </c>
      <c r="B2" s="14"/>
      <c r="C2" s="12" t="str">
        <f>IF(B2="","",A2)</f>
        <v/>
      </c>
      <c r="D2" s="12" t="str">
        <f>IF(C2="","",IF(D1&lt;&gt;"",CONCATENATE(D1,"、",C2),C2))</f>
        <v/>
      </c>
      <c r="F2" s="11" t="s">
        <v>64</v>
      </c>
      <c r="G2" s="16" t="s">
        <v>577</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3">
        <v>21</v>
      </c>
      <c r="W2" s="31" t="s">
        <v>161</v>
      </c>
      <c r="Y2" s="31" t="s">
        <v>60</v>
      </c>
      <c r="Z2" s="31" t="s">
        <v>60</v>
      </c>
      <c r="AA2" s="66" t="s">
        <v>257</v>
      </c>
      <c r="AB2" s="66" t="s">
        <v>482</v>
      </c>
      <c r="AC2" s="67" t="s">
        <v>126</v>
      </c>
      <c r="AD2" s="27"/>
      <c r="AE2" s="33" t="s">
        <v>157</v>
      </c>
      <c r="AF2" s="29"/>
      <c r="AG2" s="43" t="s">
        <v>223</v>
      </c>
      <c r="AI2" s="41" t="s">
        <v>254</v>
      </c>
      <c r="AK2" s="41" t="s">
        <v>177</v>
      </c>
      <c r="AM2" s="58"/>
      <c r="AN2" s="58"/>
      <c r="AP2" s="43" t="s">
        <v>223</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577</v>
      </c>
      <c r="R3" s="12" t="str">
        <f t="shared" ref="R3:R8" si="3">IF(Q3="","",P3)</f>
        <v>委託・請負</v>
      </c>
      <c r="S3" s="12" t="str">
        <f t="shared" ref="S3:S8" si="4">IF(R3="",S2,IF(S2&lt;&gt;"",CONCATENATE(S2,"、",R3),R3))</f>
        <v>委託・請負</v>
      </c>
      <c r="T3" s="12"/>
      <c r="U3" s="31" t="s">
        <v>513</v>
      </c>
      <c r="W3" s="31" t="s">
        <v>136</v>
      </c>
      <c r="Y3" s="31" t="s">
        <v>61</v>
      </c>
      <c r="Z3" s="31" t="s">
        <v>389</v>
      </c>
      <c r="AA3" s="66" t="s">
        <v>355</v>
      </c>
      <c r="AB3" s="66" t="s">
        <v>483</v>
      </c>
      <c r="AC3" s="67" t="s">
        <v>127</v>
      </c>
      <c r="AD3" s="27"/>
      <c r="AE3" s="33" t="s">
        <v>158</v>
      </c>
      <c r="AF3" s="29"/>
      <c r="AG3" s="43" t="s">
        <v>224</v>
      </c>
      <c r="AI3" s="41" t="s">
        <v>171</v>
      </c>
      <c r="AK3" s="41" t="str">
        <f>CHAR(CODE(AK2)+1)</f>
        <v>B</v>
      </c>
      <c r="AM3" s="58"/>
      <c r="AN3" s="58"/>
      <c r="AP3" s="43" t="s">
        <v>224</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568</v>
      </c>
      <c r="W4" s="31" t="s">
        <v>137</v>
      </c>
      <c r="Y4" s="31" t="s">
        <v>262</v>
      </c>
      <c r="Z4" s="31" t="s">
        <v>390</v>
      </c>
      <c r="AA4" s="66" t="s">
        <v>356</v>
      </c>
      <c r="AB4" s="66" t="s">
        <v>484</v>
      </c>
      <c r="AC4" s="66" t="s">
        <v>128</v>
      </c>
      <c r="AD4" s="27"/>
      <c r="AE4" s="33" t="s">
        <v>159</v>
      </c>
      <c r="AF4" s="29"/>
      <c r="AG4" s="43" t="s">
        <v>225</v>
      </c>
      <c r="AI4" s="41" t="s">
        <v>173</v>
      </c>
      <c r="AK4" s="41" t="str">
        <f t="shared" ref="AK4:AK49" si="7">CHAR(CODE(AK3)+1)</f>
        <v>C</v>
      </c>
      <c r="AM4" s="58"/>
      <c r="AN4" s="58"/>
      <c r="AP4" s="43" t="s">
        <v>225</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537</v>
      </c>
      <c r="Y5" s="31" t="s">
        <v>263</v>
      </c>
      <c r="Z5" s="31" t="s">
        <v>391</v>
      </c>
      <c r="AA5" s="66" t="s">
        <v>357</v>
      </c>
      <c r="AB5" s="66" t="s">
        <v>485</v>
      </c>
      <c r="AC5" s="66" t="s">
        <v>160</v>
      </c>
      <c r="AD5" s="30"/>
      <c r="AE5" s="33" t="s">
        <v>235</v>
      </c>
      <c r="AF5" s="29"/>
      <c r="AG5" s="43" t="s">
        <v>226</v>
      </c>
      <c r="AI5" s="41" t="s">
        <v>260</v>
      </c>
      <c r="AK5" s="41" t="str">
        <f t="shared" si="7"/>
        <v>D</v>
      </c>
      <c r="AP5" s="43" t="s">
        <v>226</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237</v>
      </c>
      <c r="W6" s="31" t="s">
        <v>539</v>
      </c>
      <c r="Y6" s="31" t="s">
        <v>264</v>
      </c>
      <c r="Z6" s="31" t="s">
        <v>392</v>
      </c>
      <c r="AA6" s="66" t="s">
        <v>358</v>
      </c>
      <c r="AB6" s="66" t="s">
        <v>486</v>
      </c>
      <c r="AC6" s="66" t="s">
        <v>129</v>
      </c>
      <c r="AD6" s="30"/>
      <c r="AE6" s="33" t="s">
        <v>233</v>
      </c>
      <c r="AF6" s="29"/>
      <c r="AG6" s="43" t="s">
        <v>227</v>
      </c>
      <c r="AI6" s="41" t="s">
        <v>261</v>
      </c>
      <c r="AK6" s="41" t="str">
        <f>CHAR(CODE(AK5)+1)</f>
        <v>E</v>
      </c>
      <c r="AP6" s="43" t="s">
        <v>227</v>
      </c>
    </row>
    <row r="7" spans="1:42" ht="13.5" customHeight="1" x14ac:dyDescent="0.15">
      <c r="A7" s="13" t="s">
        <v>82</v>
      </c>
      <c r="B7" s="14"/>
      <c r="C7" s="12" t="str">
        <f t="shared" si="0"/>
        <v/>
      </c>
      <c r="D7" s="12" t="str">
        <f t="shared" si="8"/>
        <v/>
      </c>
      <c r="F7" s="17" t="s">
        <v>184</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265</v>
      </c>
      <c r="Z7" s="31" t="s">
        <v>393</v>
      </c>
      <c r="AA7" s="66" t="s">
        <v>359</v>
      </c>
      <c r="AB7" s="66" t="s">
        <v>487</v>
      </c>
      <c r="AC7" s="30"/>
      <c r="AD7" s="30"/>
      <c r="AE7" s="31" t="s">
        <v>129</v>
      </c>
      <c r="AF7" s="29"/>
      <c r="AG7" s="43" t="s">
        <v>228</v>
      </c>
      <c r="AH7" s="61"/>
      <c r="AI7" s="43" t="s">
        <v>250</v>
      </c>
      <c r="AK7" s="41" t="str">
        <f>CHAR(CODE(AK6)+1)</f>
        <v>F</v>
      </c>
      <c r="AP7" s="43" t="s">
        <v>228</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258</v>
      </c>
      <c r="W8" s="31" t="s">
        <v>139</v>
      </c>
      <c r="Y8" s="31" t="s">
        <v>266</v>
      </c>
      <c r="Z8" s="31" t="s">
        <v>394</v>
      </c>
      <c r="AA8" s="66" t="s">
        <v>360</v>
      </c>
      <c r="AB8" s="66" t="s">
        <v>488</v>
      </c>
      <c r="AC8" s="30"/>
      <c r="AD8" s="30"/>
      <c r="AE8" s="30"/>
      <c r="AF8" s="29"/>
      <c r="AG8" s="43" t="s">
        <v>229</v>
      </c>
      <c r="AI8" s="41" t="s">
        <v>251</v>
      </c>
      <c r="AK8" s="41" t="str">
        <f t="shared" si="7"/>
        <v>G</v>
      </c>
      <c r="AP8" s="43" t="s">
        <v>229</v>
      </c>
    </row>
    <row r="9" spans="1:42" ht="13.5" customHeight="1" x14ac:dyDescent="0.15">
      <c r="A9" s="13" t="s">
        <v>84</v>
      </c>
      <c r="B9" s="14"/>
      <c r="C9" s="12" t="str">
        <f t="shared" si="0"/>
        <v/>
      </c>
      <c r="D9" s="12" t="str">
        <f t="shared" si="8"/>
        <v/>
      </c>
      <c r="F9" s="17" t="s">
        <v>185</v>
      </c>
      <c r="G9" s="16"/>
      <c r="H9" s="12" t="str">
        <f t="shared" si="1"/>
        <v/>
      </c>
      <c r="I9" s="12" t="str">
        <f t="shared" si="5"/>
        <v>一般会計</v>
      </c>
      <c r="K9" s="13" t="s">
        <v>101</v>
      </c>
      <c r="L9" s="14"/>
      <c r="M9" s="12" t="str">
        <f t="shared" si="2"/>
        <v/>
      </c>
      <c r="N9" s="12" t="str">
        <f t="shared" si="6"/>
        <v/>
      </c>
      <c r="O9" s="12"/>
      <c r="P9" s="12"/>
      <c r="Q9" s="18"/>
      <c r="T9" s="12"/>
      <c r="U9" s="31" t="s">
        <v>259</v>
      </c>
      <c r="W9" s="31" t="s">
        <v>140</v>
      </c>
      <c r="Y9" s="31" t="s">
        <v>267</v>
      </c>
      <c r="Z9" s="31" t="s">
        <v>395</v>
      </c>
      <c r="AA9" s="66" t="s">
        <v>361</v>
      </c>
      <c r="AB9" s="66" t="s">
        <v>489</v>
      </c>
      <c r="AC9" s="30"/>
      <c r="AD9" s="30"/>
      <c r="AE9" s="30"/>
      <c r="AF9" s="29"/>
      <c r="AG9" s="43" t="s">
        <v>230</v>
      </c>
      <c r="AI9" s="57"/>
      <c r="AK9" s="41" t="str">
        <f t="shared" si="7"/>
        <v>H</v>
      </c>
      <c r="AP9" s="43" t="s">
        <v>230</v>
      </c>
    </row>
    <row r="10" spans="1:42" ht="13.5" customHeight="1" x14ac:dyDescent="0.15">
      <c r="A10" s="13" t="s">
        <v>203</v>
      </c>
      <c r="B10" s="14" t="s">
        <v>577</v>
      </c>
      <c r="C10" s="12" t="str">
        <f t="shared" si="0"/>
        <v>国土強靱化施策</v>
      </c>
      <c r="D10" s="12" t="str">
        <f t="shared" si="8"/>
        <v>国土強靱化施策</v>
      </c>
      <c r="F10" s="17" t="s">
        <v>108</v>
      </c>
      <c r="G10" s="16"/>
      <c r="H10" s="12" t="str">
        <f t="shared" si="1"/>
        <v/>
      </c>
      <c r="I10" s="12" t="str">
        <f t="shared" si="5"/>
        <v>一般会計</v>
      </c>
      <c r="K10" s="13" t="s">
        <v>204</v>
      </c>
      <c r="L10" s="14"/>
      <c r="M10" s="12" t="str">
        <f t="shared" si="2"/>
        <v/>
      </c>
      <c r="N10" s="12" t="str">
        <f t="shared" si="6"/>
        <v/>
      </c>
      <c r="O10" s="12"/>
      <c r="P10" s="12" t="str">
        <f>S8</f>
        <v>委託・請負</v>
      </c>
      <c r="Q10" s="18"/>
      <c r="T10" s="12"/>
      <c r="W10" s="31" t="s">
        <v>141</v>
      </c>
      <c r="Y10" s="31" t="s">
        <v>268</v>
      </c>
      <c r="Z10" s="31" t="s">
        <v>396</v>
      </c>
      <c r="AA10" s="66" t="s">
        <v>362</v>
      </c>
      <c r="AB10" s="66" t="s">
        <v>490</v>
      </c>
      <c r="AC10" s="30"/>
      <c r="AD10" s="30"/>
      <c r="AE10" s="30"/>
      <c r="AF10" s="29"/>
      <c r="AG10" s="43" t="s">
        <v>218</v>
      </c>
      <c r="AK10" s="41" t="str">
        <f t="shared" si="7"/>
        <v>I</v>
      </c>
      <c r="AP10" s="41" t="s">
        <v>216</v>
      </c>
    </row>
    <row r="11" spans="1:42" ht="13.5" customHeight="1" x14ac:dyDescent="0.15">
      <c r="A11" s="13" t="s">
        <v>85</v>
      </c>
      <c r="B11" s="14"/>
      <c r="C11" s="12" t="str">
        <f t="shared" si="0"/>
        <v/>
      </c>
      <c r="D11" s="12" t="str">
        <f t="shared" si="8"/>
        <v>国土強靱化施策</v>
      </c>
      <c r="F11" s="17" t="s">
        <v>109</v>
      </c>
      <c r="G11" s="16"/>
      <c r="H11" s="12" t="str">
        <f t="shared" si="1"/>
        <v/>
      </c>
      <c r="I11" s="12" t="str">
        <f t="shared" si="5"/>
        <v>一般会計</v>
      </c>
      <c r="K11" s="13" t="s">
        <v>102</v>
      </c>
      <c r="L11" s="14" t="s">
        <v>577</v>
      </c>
      <c r="M11" s="12" t="str">
        <f t="shared" si="2"/>
        <v>その他の事項経費</v>
      </c>
      <c r="N11" s="12" t="str">
        <f t="shared" si="6"/>
        <v>その他の事項経費</v>
      </c>
      <c r="O11" s="12"/>
      <c r="P11" s="12"/>
      <c r="Q11" s="18"/>
      <c r="T11" s="12"/>
      <c r="W11" s="31" t="s">
        <v>565</v>
      </c>
      <c r="Y11" s="31" t="s">
        <v>269</v>
      </c>
      <c r="Z11" s="31" t="s">
        <v>397</v>
      </c>
      <c r="AA11" s="66" t="s">
        <v>363</v>
      </c>
      <c r="AB11" s="66" t="s">
        <v>491</v>
      </c>
      <c r="AC11" s="30"/>
      <c r="AD11" s="30"/>
      <c r="AE11" s="30"/>
      <c r="AF11" s="29"/>
      <c r="AG11" s="41" t="s">
        <v>221</v>
      </c>
      <c r="AK11" s="41" t="str">
        <f t="shared" si="7"/>
        <v>J</v>
      </c>
    </row>
    <row r="12" spans="1:42" ht="13.5" customHeight="1" x14ac:dyDescent="0.15">
      <c r="A12" s="13" t="s">
        <v>86</v>
      </c>
      <c r="B12" s="14"/>
      <c r="C12" s="12" t="str">
        <f t="shared" ref="C12:C23" si="9">IF(B12="","",A12)</f>
        <v/>
      </c>
      <c r="D12" s="12" t="str">
        <f t="shared" si="8"/>
        <v>国土強靱化施策</v>
      </c>
      <c r="F12" s="17" t="s">
        <v>110</v>
      </c>
      <c r="G12" s="16"/>
      <c r="H12" s="12" t="str">
        <f t="shared" si="1"/>
        <v/>
      </c>
      <c r="I12" s="12" t="str">
        <f t="shared" si="5"/>
        <v>一般会計</v>
      </c>
      <c r="K12" s="12"/>
      <c r="L12" s="12"/>
      <c r="O12" s="12"/>
      <c r="P12" s="12"/>
      <c r="Q12" s="18"/>
      <c r="T12" s="12"/>
      <c r="U12" s="28" t="s">
        <v>514</v>
      </c>
      <c r="W12" s="31" t="s">
        <v>142</v>
      </c>
      <c r="Y12" s="31" t="s">
        <v>270</v>
      </c>
      <c r="Z12" s="31" t="s">
        <v>398</v>
      </c>
      <c r="AA12" s="66" t="s">
        <v>364</v>
      </c>
      <c r="AB12" s="66" t="s">
        <v>492</v>
      </c>
      <c r="AC12" s="30"/>
      <c r="AD12" s="30"/>
      <c r="AE12" s="30"/>
      <c r="AF12" s="29"/>
      <c r="AG12" s="41" t="s">
        <v>219</v>
      </c>
      <c r="AK12" s="41" t="str">
        <f t="shared" si="7"/>
        <v>K</v>
      </c>
    </row>
    <row r="13" spans="1:42" ht="13.5" customHeight="1" x14ac:dyDescent="0.15">
      <c r="A13" s="13" t="s">
        <v>87</v>
      </c>
      <c r="B13" s="14"/>
      <c r="C13" s="12" t="str">
        <f t="shared" si="9"/>
        <v/>
      </c>
      <c r="D13" s="12" t="str">
        <f t="shared" si="8"/>
        <v>国土強靱化施策</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271</v>
      </c>
      <c r="Z13" s="31" t="s">
        <v>399</v>
      </c>
      <c r="AA13" s="66" t="s">
        <v>365</v>
      </c>
      <c r="AB13" s="66" t="s">
        <v>493</v>
      </c>
      <c r="AC13" s="30"/>
      <c r="AD13" s="30"/>
      <c r="AE13" s="30"/>
      <c r="AF13" s="29"/>
      <c r="AG13" s="41" t="s">
        <v>220</v>
      </c>
      <c r="AK13" s="41" t="str">
        <f t="shared" si="7"/>
        <v>L</v>
      </c>
    </row>
    <row r="14" spans="1:42" ht="13.5" customHeight="1" x14ac:dyDescent="0.15">
      <c r="A14" s="13" t="s">
        <v>88</v>
      </c>
      <c r="B14" s="14"/>
      <c r="C14" s="12" t="str">
        <f t="shared" si="9"/>
        <v/>
      </c>
      <c r="D14" s="12" t="str">
        <f t="shared" si="8"/>
        <v>国土強靱化施策</v>
      </c>
      <c r="F14" s="17" t="s">
        <v>112</v>
      </c>
      <c r="G14" s="16"/>
      <c r="H14" s="12" t="str">
        <f t="shared" si="1"/>
        <v/>
      </c>
      <c r="I14" s="12" t="str">
        <f t="shared" si="5"/>
        <v>一般会計</v>
      </c>
      <c r="K14" s="12"/>
      <c r="L14" s="12"/>
      <c r="O14" s="12"/>
      <c r="P14" s="12"/>
      <c r="Q14" s="18"/>
      <c r="T14" s="12"/>
      <c r="U14" s="31" t="s">
        <v>515</v>
      </c>
      <c r="W14" s="31" t="s">
        <v>144</v>
      </c>
      <c r="Y14" s="31" t="s">
        <v>272</v>
      </c>
      <c r="Z14" s="31" t="s">
        <v>400</v>
      </c>
      <c r="AA14" s="66" t="s">
        <v>366</v>
      </c>
      <c r="AB14" s="66" t="s">
        <v>494</v>
      </c>
      <c r="AC14" s="30"/>
      <c r="AD14" s="30"/>
      <c r="AE14" s="30"/>
      <c r="AF14" s="29"/>
      <c r="AG14" s="57"/>
      <c r="AK14" s="41" t="str">
        <f t="shared" si="7"/>
        <v>M</v>
      </c>
    </row>
    <row r="15" spans="1:42" ht="13.5" customHeight="1" x14ac:dyDescent="0.15">
      <c r="A15" s="13" t="s">
        <v>89</v>
      </c>
      <c r="B15" s="14"/>
      <c r="C15" s="12" t="str">
        <f t="shared" si="9"/>
        <v/>
      </c>
      <c r="D15" s="12" t="str">
        <f t="shared" si="8"/>
        <v>国土強靱化施策</v>
      </c>
      <c r="F15" s="17" t="s">
        <v>113</v>
      </c>
      <c r="G15" s="16"/>
      <c r="H15" s="12" t="str">
        <f t="shared" si="1"/>
        <v/>
      </c>
      <c r="I15" s="12" t="str">
        <f t="shared" si="5"/>
        <v>一般会計</v>
      </c>
      <c r="K15" s="12"/>
      <c r="L15" s="12"/>
      <c r="O15" s="12"/>
      <c r="P15" s="12"/>
      <c r="Q15" s="18"/>
      <c r="T15" s="12"/>
      <c r="U15" s="31" t="s">
        <v>516</v>
      </c>
      <c r="W15" s="31" t="s">
        <v>145</v>
      </c>
      <c r="Y15" s="31" t="s">
        <v>273</v>
      </c>
      <c r="Z15" s="31" t="s">
        <v>401</v>
      </c>
      <c r="AA15" s="66" t="s">
        <v>367</v>
      </c>
      <c r="AB15" s="66" t="s">
        <v>495</v>
      </c>
      <c r="AC15" s="30"/>
      <c r="AD15" s="30"/>
      <c r="AE15" s="30"/>
      <c r="AF15" s="29"/>
      <c r="AG15" s="58"/>
      <c r="AK15" s="41" t="str">
        <f t="shared" si="7"/>
        <v>N</v>
      </c>
    </row>
    <row r="16" spans="1:42" ht="13.5" customHeight="1" x14ac:dyDescent="0.15">
      <c r="A16" s="13" t="s">
        <v>90</v>
      </c>
      <c r="B16" s="14"/>
      <c r="C16" s="12" t="str">
        <f t="shared" si="9"/>
        <v/>
      </c>
      <c r="D16" s="12" t="str">
        <f t="shared" si="8"/>
        <v>国土強靱化施策</v>
      </c>
      <c r="F16" s="17" t="s">
        <v>114</v>
      </c>
      <c r="G16" s="16"/>
      <c r="H16" s="12" t="str">
        <f t="shared" si="1"/>
        <v/>
      </c>
      <c r="I16" s="12" t="str">
        <f t="shared" si="5"/>
        <v>一般会計</v>
      </c>
      <c r="K16" s="12"/>
      <c r="L16" s="12"/>
      <c r="O16" s="12"/>
      <c r="P16" s="12"/>
      <c r="Q16" s="18"/>
      <c r="T16" s="12"/>
      <c r="U16" s="31" t="s">
        <v>517</v>
      </c>
      <c r="W16" s="31" t="s">
        <v>146</v>
      </c>
      <c r="Y16" s="31" t="s">
        <v>274</v>
      </c>
      <c r="Z16" s="31" t="s">
        <v>402</v>
      </c>
      <c r="AA16" s="66" t="s">
        <v>368</v>
      </c>
      <c r="AB16" s="66" t="s">
        <v>496</v>
      </c>
      <c r="AC16" s="30"/>
      <c r="AD16" s="30"/>
      <c r="AE16" s="30"/>
      <c r="AF16" s="29"/>
      <c r="AG16" s="58"/>
      <c r="AK16" s="41" t="str">
        <f t="shared" si="7"/>
        <v>O</v>
      </c>
    </row>
    <row r="17" spans="1:37" ht="13.5" customHeight="1" x14ac:dyDescent="0.15">
      <c r="A17" s="13" t="s">
        <v>91</v>
      </c>
      <c r="B17" s="14"/>
      <c r="C17" s="12" t="str">
        <f t="shared" si="9"/>
        <v/>
      </c>
      <c r="D17" s="12" t="str">
        <f t="shared" si="8"/>
        <v>国土強靱化施策</v>
      </c>
      <c r="F17" s="17" t="s">
        <v>115</v>
      </c>
      <c r="G17" s="16"/>
      <c r="H17" s="12" t="str">
        <f t="shared" si="1"/>
        <v/>
      </c>
      <c r="I17" s="12" t="str">
        <f t="shared" si="5"/>
        <v>一般会計</v>
      </c>
      <c r="K17" s="12"/>
      <c r="L17" s="12"/>
      <c r="O17" s="12"/>
      <c r="P17" s="12"/>
      <c r="Q17" s="18"/>
      <c r="T17" s="12"/>
      <c r="U17" s="31" t="s">
        <v>535</v>
      </c>
      <c r="W17" s="31" t="s">
        <v>147</v>
      </c>
      <c r="Y17" s="31" t="s">
        <v>275</v>
      </c>
      <c r="Z17" s="31" t="s">
        <v>403</v>
      </c>
      <c r="AA17" s="66" t="s">
        <v>369</v>
      </c>
      <c r="AB17" s="66" t="s">
        <v>497</v>
      </c>
      <c r="AC17" s="30"/>
      <c r="AD17" s="30"/>
      <c r="AE17" s="30"/>
      <c r="AF17" s="29"/>
      <c r="AG17" s="58"/>
      <c r="AK17" s="41" t="str">
        <f t="shared" si="7"/>
        <v>P</v>
      </c>
    </row>
    <row r="18" spans="1:37" ht="13.5" customHeight="1" x14ac:dyDescent="0.15">
      <c r="A18" s="13" t="s">
        <v>92</v>
      </c>
      <c r="B18" s="14"/>
      <c r="C18" s="12" t="str">
        <f t="shared" si="9"/>
        <v/>
      </c>
      <c r="D18" s="12" t="str">
        <f t="shared" si="8"/>
        <v>国土強靱化施策</v>
      </c>
      <c r="F18" s="17" t="s">
        <v>116</v>
      </c>
      <c r="G18" s="16"/>
      <c r="H18" s="12" t="str">
        <f t="shared" si="1"/>
        <v/>
      </c>
      <c r="I18" s="12" t="str">
        <f t="shared" si="5"/>
        <v>一般会計</v>
      </c>
      <c r="K18" s="12"/>
      <c r="L18" s="12"/>
      <c r="O18" s="12"/>
      <c r="P18" s="12"/>
      <c r="Q18" s="18"/>
      <c r="T18" s="12"/>
      <c r="U18" s="31" t="s">
        <v>518</v>
      </c>
      <c r="W18" s="31" t="s">
        <v>148</v>
      </c>
      <c r="Y18" s="31" t="s">
        <v>276</v>
      </c>
      <c r="Z18" s="31" t="s">
        <v>404</v>
      </c>
      <c r="AA18" s="66" t="s">
        <v>370</v>
      </c>
      <c r="AB18" s="66" t="s">
        <v>498</v>
      </c>
      <c r="AC18" s="30"/>
      <c r="AD18" s="30"/>
      <c r="AE18" s="30"/>
      <c r="AF18" s="29"/>
      <c r="AK18" s="41" t="str">
        <f t="shared" si="7"/>
        <v>Q</v>
      </c>
    </row>
    <row r="19" spans="1:37" ht="13.5" customHeight="1" x14ac:dyDescent="0.15">
      <c r="A19" s="13" t="s">
        <v>195</v>
      </c>
      <c r="B19" s="14"/>
      <c r="C19" s="12" t="str">
        <f t="shared" si="9"/>
        <v/>
      </c>
      <c r="D19" s="12" t="str">
        <f t="shared" si="8"/>
        <v>国土強靱化施策</v>
      </c>
      <c r="F19" s="17" t="s">
        <v>117</v>
      </c>
      <c r="G19" s="16"/>
      <c r="H19" s="12" t="str">
        <f t="shared" si="1"/>
        <v/>
      </c>
      <c r="I19" s="12" t="str">
        <f t="shared" si="5"/>
        <v>一般会計</v>
      </c>
      <c r="K19" s="12"/>
      <c r="L19" s="12"/>
      <c r="O19" s="12"/>
      <c r="P19" s="12"/>
      <c r="Q19" s="18"/>
      <c r="T19" s="12"/>
      <c r="U19" s="31" t="s">
        <v>519</v>
      </c>
      <c r="W19" s="31" t="s">
        <v>149</v>
      </c>
      <c r="Y19" s="31" t="s">
        <v>277</v>
      </c>
      <c r="Z19" s="31" t="s">
        <v>405</v>
      </c>
      <c r="AA19" s="66" t="s">
        <v>371</v>
      </c>
      <c r="AB19" s="66" t="s">
        <v>499</v>
      </c>
      <c r="AC19" s="30"/>
      <c r="AD19" s="30"/>
      <c r="AE19" s="30"/>
      <c r="AF19" s="29"/>
      <c r="AK19" s="41" t="str">
        <f t="shared" si="7"/>
        <v>R</v>
      </c>
    </row>
    <row r="20" spans="1:37" ht="13.5" customHeight="1" x14ac:dyDescent="0.15">
      <c r="A20" s="13" t="s">
        <v>196</v>
      </c>
      <c r="B20" s="14"/>
      <c r="C20" s="12" t="str">
        <f t="shared" si="9"/>
        <v/>
      </c>
      <c r="D20" s="12" t="str">
        <f t="shared" si="8"/>
        <v>国土強靱化施策</v>
      </c>
      <c r="F20" s="17" t="s">
        <v>194</v>
      </c>
      <c r="G20" s="16"/>
      <c r="H20" s="12" t="str">
        <f t="shared" si="1"/>
        <v/>
      </c>
      <c r="I20" s="12" t="str">
        <f t="shared" si="5"/>
        <v>一般会計</v>
      </c>
      <c r="K20" s="12"/>
      <c r="L20" s="12"/>
      <c r="O20" s="12"/>
      <c r="P20" s="12"/>
      <c r="Q20" s="18"/>
      <c r="T20" s="12"/>
      <c r="U20" s="31" t="s">
        <v>520</v>
      </c>
      <c r="W20" s="31" t="s">
        <v>150</v>
      </c>
      <c r="Y20" s="31" t="s">
        <v>278</v>
      </c>
      <c r="Z20" s="31" t="s">
        <v>406</v>
      </c>
      <c r="AA20" s="66" t="s">
        <v>372</v>
      </c>
      <c r="AB20" s="66" t="s">
        <v>500</v>
      </c>
      <c r="AC20" s="30"/>
      <c r="AD20" s="30"/>
      <c r="AE20" s="30"/>
      <c r="AF20" s="29"/>
      <c r="AK20" s="41" t="str">
        <f t="shared" si="7"/>
        <v>S</v>
      </c>
    </row>
    <row r="21" spans="1:37" ht="13.5" customHeight="1" x14ac:dyDescent="0.15">
      <c r="A21" s="13" t="s">
        <v>197</v>
      </c>
      <c r="B21" s="14"/>
      <c r="C21" s="12" t="str">
        <f t="shared" si="9"/>
        <v/>
      </c>
      <c r="D21" s="12" t="str">
        <f t="shared" si="8"/>
        <v>国土強靱化施策</v>
      </c>
      <c r="F21" s="17" t="s">
        <v>118</v>
      </c>
      <c r="G21" s="16"/>
      <c r="H21" s="12" t="str">
        <f t="shared" si="1"/>
        <v/>
      </c>
      <c r="I21" s="12" t="str">
        <f t="shared" si="5"/>
        <v>一般会計</v>
      </c>
      <c r="K21" s="12"/>
      <c r="L21" s="12"/>
      <c r="O21" s="12"/>
      <c r="P21" s="12"/>
      <c r="Q21" s="18"/>
      <c r="T21" s="12"/>
      <c r="U21" s="31" t="s">
        <v>521</v>
      </c>
      <c r="W21" s="31" t="s">
        <v>151</v>
      </c>
      <c r="Y21" s="31" t="s">
        <v>279</v>
      </c>
      <c r="Z21" s="31" t="s">
        <v>407</v>
      </c>
      <c r="AA21" s="66" t="s">
        <v>373</v>
      </c>
      <c r="AB21" s="66" t="s">
        <v>501</v>
      </c>
      <c r="AC21" s="30"/>
      <c r="AD21" s="30"/>
      <c r="AE21" s="30"/>
      <c r="AF21" s="29"/>
      <c r="AK21" s="41" t="str">
        <f t="shared" si="7"/>
        <v>T</v>
      </c>
    </row>
    <row r="22" spans="1:37" ht="13.5" customHeight="1" x14ac:dyDescent="0.15">
      <c r="A22" s="13" t="s">
        <v>198</v>
      </c>
      <c r="B22" s="14"/>
      <c r="C22" s="12" t="str">
        <f t="shared" si="9"/>
        <v/>
      </c>
      <c r="D22" s="12" t="str">
        <f>IF(C22="",D21,IF(D21&lt;&gt;"",CONCATENATE(D21,"、",C22),C22))</f>
        <v>国土強靱化施策</v>
      </c>
      <c r="F22" s="17" t="s">
        <v>119</v>
      </c>
      <c r="G22" s="16"/>
      <c r="H22" s="12" t="str">
        <f t="shared" si="1"/>
        <v/>
      </c>
      <c r="I22" s="12" t="str">
        <f t="shared" si="5"/>
        <v>一般会計</v>
      </c>
      <c r="K22" s="12"/>
      <c r="L22" s="12"/>
      <c r="O22" s="12"/>
      <c r="P22" s="12"/>
      <c r="Q22" s="18"/>
      <c r="T22" s="12"/>
      <c r="U22" s="31" t="s">
        <v>567</v>
      </c>
      <c r="W22" s="31" t="s">
        <v>152</v>
      </c>
      <c r="Y22" s="31" t="s">
        <v>280</v>
      </c>
      <c r="Z22" s="31" t="s">
        <v>408</v>
      </c>
      <c r="AA22" s="66" t="s">
        <v>374</v>
      </c>
      <c r="AB22" s="66" t="s">
        <v>502</v>
      </c>
      <c r="AC22" s="30"/>
      <c r="AD22" s="30"/>
      <c r="AE22" s="30"/>
      <c r="AF22" s="29"/>
      <c r="AK22" s="41" t="str">
        <f t="shared" si="7"/>
        <v>U</v>
      </c>
    </row>
    <row r="23" spans="1:37" ht="13.5" customHeight="1" x14ac:dyDescent="0.15">
      <c r="A23" s="64" t="s">
        <v>252</v>
      </c>
      <c r="B23" s="14"/>
      <c r="C23" s="12" t="str">
        <f t="shared" si="9"/>
        <v/>
      </c>
      <c r="D23" s="12" t="str">
        <f>IF(C23="",D22,IF(D22&lt;&gt;"",CONCATENATE(D22,"、",C23),C23))</f>
        <v>国土強靱化施策</v>
      </c>
      <c r="F23" s="17" t="s">
        <v>120</v>
      </c>
      <c r="G23" s="16"/>
      <c r="H23" s="12" t="str">
        <f t="shared" si="1"/>
        <v/>
      </c>
      <c r="I23" s="12" t="str">
        <f t="shared" si="5"/>
        <v>一般会計</v>
      </c>
      <c r="K23" s="12"/>
      <c r="L23" s="12"/>
      <c r="O23" s="12"/>
      <c r="P23" s="12"/>
      <c r="Q23" s="18"/>
      <c r="T23" s="12"/>
      <c r="U23" s="31" t="s">
        <v>522</v>
      </c>
      <c r="W23" s="31" t="s">
        <v>153</v>
      </c>
      <c r="Y23" s="31" t="s">
        <v>281</v>
      </c>
      <c r="Z23" s="31" t="s">
        <v>409</v>
      </c>
      <c r="AA23" s="66" t="s">
        <v>375</v>
      </c>
      <c r="AB23" s="66" t="s">
        <v>503</v>
      </c>
      <c r="AC23" s="30"/>
      <c r="AD23" s="30"/>
      <c r="AE23" s="30"/>
      <c r="AF23" s="29"/>
      <c r="AK23" s="41" t="str">
        <f t="shared" si="7"/>
        <v>V</v>
      </c>
    </row>
    <row r="24" spans="1:37" ht="13.5" customHeight="1" x14ac:dyDescent="0.15">
      <c r="A24" s="77"/>
      <c r="B24" s="62"/>
      <c r="F24" s="17" t="s">
        <v>255</v>
      </c>
      <c r="G24" s="16"/>
      <c r="H24" s="12" t="str">
        <f t="shared" si="1"/>
        <v/>
      </c>
      <c r="I24" s="12" t="str">
        <f t="shared" si="5"/>
        <v>一般会計</v>
      </c>
      <c r="K24" s="12"/>
      <c r="L24" s="12"/>
      <c r="O24" s="12"/>
      <c r="P24" s="12"/>
      <c r="Q24" s="18"/>
      <c r="T24" s="12"/>
      <c r="U24" s="31" t="s">
        <v>523</v>
      </c>
      <c r="W24" s="31" t="s">
        <v>154</v>
      </c>
      <c r="Y24" s="31" t="s">
        <v>282</v>
      </c>
      <c r="Z24" s="31" t="s">
        <v>410</v>
      </c>
      <c r="AA24" s="66" t="s">
        <v>376</v>
      </c>
      <c r="AB24" s="66" t="s">
        <v>504</v>
      </c>
      <c r="AC24" s="30"/>
      <c r="AD24" s="30"/>
      <c r="AE24" s="30"/>
      <c r="AF24" s="29"/>
      <c r="AK24" s="41" t="str">
        <f>CHAR(CODE(AK23)+1)</f>
        <v>W</v>
      </c>
    </row>
    <row r="25" spans="1:37" ht="13.5" customHeight="1" x14ac:dyDescent="0.15">
      <c r="A25" s="63"/>
      <c r="B25" s="62"/>
      <c r="F25" s="17" t="s">
        <v>121</v>
      </c>
      <c r="G25" s="16"/>
      <c r="H25" s="12" t="str">
        <f t="shared" si="1"/>
        <v/>
      </c>
      <c r="I25" s="12" t="str">
        <f t="shared" si="5"/>
        <v>一般会計</v>
      </c>
      <c r="K25" s="12"/>
      <c r="L25" s="12"/>
      <c r="O25" s="12"/>
      <c r="P25" s="12"/>
      <c r="Q25" s="18"/>
      <c r="T25" s="12"/>
      <c r="U25" s="31" t="s">
        <v>524</v>
      </c>
      <c r="W25" s="56"/>
      <c r="Y25" s="31" t="s">
        <v>283</v>
      </c>
      <c r="Z25" s="31" t="s">
        <v>411</v>
      </c>
      <c r="AA25" s="66" t="s">
        <v>377</v>
      </c>
      <c r="AB25" s="66" t="s">
        <v>505</v>
      </c>
      <c r="AC25" s="30"/>
      <c r="AD25" s="30"/>
      <c r="AE25" s="30"/>
      <c r="AF25" s="29"/>
      <c r="AK25" s="41" t="str">
        <f t="shared" si="7"/>
        <v>X</v>
      </c>
    </row>
    <row r="26" spans="1:37" ht="13.5" customHeight="1" x14ac:dyDescent="0.15">
      <c r="A26" s="63"/>
      <c r="B26" s="62"/>
      <c r="F26" s="17" t="s">
        <v>122</v>
      </c>
      <c r="G26" s="16"/>
      <c r="H26" s="12" t="str">
        <f t="shared" si="1"/>
        <v/>
      </c>
      <c r="I26" s="12" t="str">
        <f t="shared" si="5"/>
        <v>一般会計</v>
      </c>
      <c r="K26" s="12"/>
      <c r="L26" s="12"/>
      <c r="O26" s="12"/>
      <c r="P26" s="12"/>
      <c r="Q26" s="18"/>
      <c r="T26" s="12"/>
      <c r="U26" s="31" t="s">
        <v>525</v>
      </c>
      <c r="Y26" s="31" t="s">
        <v>284</v>
      </c>
      <c r="Z26" s="31" t="s">
        <v>412</v>
      </c>
      <c r="AA26" s="66" t="s">
        <v>378</v>
      </c>
      <c r="AB26" s="66" t="s">
        <v>506</v>
      </c>
      <c r="AC26" s="30"/>
      <c r="AD26" s="30"/>
      <c r="AE26" s="30"/>
      <c r="AF26" s="29"/>
      <c r="AK26" s="41" t="str">
        <f t="shared" si="7"/>
        <v>Y</v>
      </c>
    </row>
    <row r="27" spans="1:37" ht="13.5" customHeight="1" x14ac:dyDescent="0.15">
      <c r="A27" s="12" t="str">
        <f>IF(D23="", "-", D23)</f>
        <v>国土強靱化施策</v>
      </c>
      <c r="B27" s="12"/>
      <c r="F27" s="17" t="s">
        <v>123</v>
      </c>
      <c r="G27" s="16"/>
      <c r="H27" s="12" t="str">
        <f t="shared" si="1"/>
        <v/>
      </c>
      <c r="I27" s="12" t="str">
        <f t="shared" si="5"/>
        <v>一般会計</v>
      </c>
      <c r="K27" s="12"/>
      <c r="L27" s="12"/>
      <c r="O27" s="12"/>
      <c r="P27" s="12"/>
      <c r="Q27" s="18"/>
      <c r="T27" s="12"/>
      <c r="U27" s="31" t="s">
        <v>526</v>
      </c>
      <c r="Y27" s="31" t="s">
        <v>285</v>
      </c>
      <c r="Z27" s="31" t="s">
        <v>413</v>
      </c>
      <c r="AA27" s="66" t="s">
        <v>379</v>
      </c>
      <c r="AB27" s="66" t="s">
        <v>507</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527</v>
      </c>
      <c r="Y28" s="31" t="s">
        <v>286</v>
      </c>
      <c r="Z28" s="31" t="s">
        <v>414</v>
      </c>
      <c r="AA28" s="66" t="s">
        <v>380</v>
      </c>
      <c r="AB28" s="66" t="s">
        <v>508</v>
      </c>
      <c r="AC28" s="30"/>
      <c r="AD28" s="30"/>
      <c r="AE28" s="30"/>
      <c r="AF28" s="29"/>
      <c r="AK28" s="41" t="s">
        <v>178</v>
      </c>
    </row>
    <row r="29" spans="1:37" ht="13.5" customHeight="1" x14ac:dyDescent="0.15">
      <c r="A29" s="12"/>
      <c r="B29" s="12"/>
      <c r="F29" s="17" t="s">
        <v>186</v>
      </c>
      <c r="G29" s="16"/>
      <c r="H29" s="12" t="str">
        <f t="shared" si="1"/>
        <v/>
      </c>
      <c r="I29" s="12" t="str">
        <f t="shared" si="5"/>
        <v>一般会計</v>
      </c>
      <c r="K29" s="12"/>
      <c r="L29" s="12"/>
      <c r="O29" s="12"/>
      <c r="P29" s="12"/>
      <c r="Q29" s="18"/>
      <c r="T29" s="12"/>
      <c r="U29" s="31" t="s">
        <v>528</v>
      </c>
      <c r="Y29" s="31" t="s">
        <v>287</v>
      </c>
      <c r="Z29" s="31" t="s">
        <v>415</v>
      </c>
      <c r="AA29" s="66" t="s">
        <v>381</v>
      </c>
      <c r="AB29" s="66" t="s">
        <v>509</v>
      </c>
      <c r="AC29" s="30"/>
      <c r="AD29" s="30"/>
      <c r="AE29" s="30"/>
      <c r="AF29" s="29"/>
      <c r="AK29" s="41" t="str">
        <f t="shared" si="7"/>
        <v>b</v>
      </c>
    </row>
    <row r="30" spans="1:37" ht="13.5" customHeight="1" x14ac:dyDescent="0.15">
      <c r="A30" s="12"/>
      <c r="B30" s="12"/>
      <c r="F30" s="17" t="s">
        <v>187</v>
      </c>
      <c r="G30" s="16"/>
      <c r="H30" s="12" t="str">
        <f t="shared" si="1"/>
        <v/>
      </c>
      <c r="I30" s="12" t="str">
        <f t="shared" si="5"/>
        <v>一般会計</v>
      </c>
      <c r="K30" s="12"/>
      <c r="L30" s="12"/>
      <c r="O30" s="12"/>
      <c r="P30" s="12"/>
      <c r="Q30" s="18"/>
      <c r="T30" s="12"/>
      <c r="U30" s="31" t="s">
        <v>529</v>
      </c>
      <c r="Y30" s="31" t="s">
        <v>288</v>
      </c>
      <c r="Z30" s="31" t="s">
        <v>416</v>
      </c>
      <c r="AA30" s="66" t="s">
        <v>382</v>
      </c>
      <c r="AB30" s="66" t="s">
        <v>510</v>
      </c>
      <c r="AC30" s="30"/>
      <c r="AD30" s="30"/>
      <c r="AE30" s="30"/>
      <c r="AF30" s="29"/>
      <c r="AK30" s="41" t="str">
        <f t="shared" si="7"/>
        <v>c</v>
      </c>
    </row>
    <row r="31" spans="1:37" ht="13.5" customHeight="1" x14ac:dyDescent="0.15">
      <c r="A31" s="12"/>
      <c r="B31" s="12"/>
      <c r="F31" s="17" t="s">
        <v>188</v>
      </c>
      <c r="G31" s="16"/>
      <c r="H31" s="12" t="str">
        <f t="shared" si="1"/>
        <v/>
      </c>
      <c r="I31" s="12" t="str">
        <f t="shared" si="5"/>
        <v>一般会計</v>
      </c>
      <c r="K31" s="12"/>
      <c r="L31" s="12"/>
      <c r="O31" s="12"/>
      <c r="P31" s="12"/>
      <c r="Q31" s="18"/>
      <c r="T31" s="12"/>
      <c r="U31" s="31" t="s">
        <v>530</v>
      </c>
      <c r="Y31" s="31" t="s">
        <v>289</v>
      </c>
      <c r="Z31" s="31" t="s">
        <v>417</v>
      </c>
      <c r="AA31" s="66" t="s">
        <v>383</v>
      </c>
      <c r="AB31" s="66" t="s">
        <v>511</v>
      </c>
      <c r="AC31" s="30"/>
      <c r="AD31" s="30"/>
      <c r="AE31" s="30"/>
      <c r="AF31" s="29"/>
      <c r="AK31" s="41" t="str">
        <f t="shared" si="7"/>
        <v>d</v>
      </c>
    </row>
    <row r="32" spans="1:37" ht="13.5" customHeight="1" x14ac:dyDescent="0.15">
      <c r="A32" s="12"/>
      <c r="B32" s="12"/>
      <c r="F32" s="17" t="s">
        <v>189</v>
      </c>
      <c r="G32" s="16"/>
      <c r="H32" s="12" t="str">
        <f t="shared" si="1"/>
        <v/>
      </c>
      <c r="I32" s="12" t="str">
        <f t="shared" si="5"/>
        <v>一般会計</v>
      </c>
      <c r="K32" s="12"/>
      <c r="L32" s="12"/>
      <c r="O32" s="12"/>
      <c r="P32" s="12"/>
      <c r="Q32" s="18"/>
      <c r="T32" s="12"/>
      <c r="U32" s="31" t="s">
        <v>531</v>
      </c>
      <c r="Y32" s="31" t="s">
        <v>290</v>
      </c>
      <c r="Z32" s="31" t="s">
        <v>418</v>
      </c>
      <c r="AA32" s="66" t="s">
        <v>62</v>
      </c>
      <c r="AB32" s="66" t="s">
        <v>62</v>
      </c>
      <c r="AC32" s="30"/>
      <c r="AD32" s="30"/>
      <c r="AE32" s="30"/>
      <c r="AF32" s="29"/>
      <c r="AK32" s="41" t="str">
        <f t="shared" si="7"/>
        <v>e</v>
      </c>
    </row>
    <row r="33" spans="1:37" ht="13.5" customHeight="1" x14ac:dyDescent="0.15">
      <c r="A33" s="12"/>
      <c r="B33" s="12"/>
      <c r="F33" s="17" t="s">
        <v>190</v>
      </c>
      <c r="G33" s="16"/>
      <c r="H33" s="12" t="str">
        <f t="shared" si="1"/>
        <v/>
      </c>
      <c r="I33" s="12" t="str">
        <f t="shared" si="5"/>
        <v>一般会計</v>
      </c>
      <c r="K33" s="12"/>
      <c r="L33" s="12"/>
      <c r="O33" s="12"/>
      <c r="P33" s="12"/>
      <c r="Q33" s="18"/>
      <c r="T33" s="12"/>
      <c r="U33" s="31" t="s">
        <v>532</v>
      </c>
      <c r="Y33" s="31" t="s">
        <v>291</v>
      </c>
      <c r="Z33" s="31" t="s">
        <v>419</v>
      </c>
      <c r="AA33" s="56"/>
      <c r="AB33" s="30"/>
      <c r="AC33" s="30"/>
      <c r="AD33" s="30"/>
      <c r="AE33" s="30"/>
      <c r="AF33" s="29"/>
      <c r="AK33" s="41" t="str">
        <f t="shared" si="7"/>
        <v>f</v>
      </c>
    </row>
    <row r="34" spans="1:37" ht="13.5" customHeight="1" x14ac:dyDescent="0.15">
      <c r="A34" s="12"/>
      <c r="B34" s="12"/>
      <c r="F34" s="17" t="s">
        <v>191</v>
      </c>
      <c r="G34" s="16"/>
      <c r="H34" s="12" t="str">
        <f t="shared" si="1"/>
        <v/>
      </c>
      <c r="I34" s="12" t="str">
        <f t="shared" si="5"/>
        <v>一般会計</v>
      </c>
      <c r="K34" s="12"/>
      <c r="L34" s="12"/>
      <c r="O34" s="12"/>
      <c r="P34" s="12"/>
      <c r="Q34" s="18"/>
      <c r="T34" s="12"/>
      <c r="U34" s="31" t="s">
        <v>533</v>
      </c>
      <c r="Y34" s="31" t="s">
        <v>292</v>
      </c>
      <c r="Z34" s="31" t="s">
        <v>420</v>
      </c>
      <c r="AB34" s="30"/>
      <c r="AC34" s="30"/>
      <c r="AD34" s="30"/>
      <c r="AE34" s="30"/>
      <c r="AF34" s="29"/>
      <c r="AK34" s="41" t="str">
        <f t="shared" si="7"/>
        <v>g</v>
      </c>
    </row>
    <row r="35" spans="1:37" ht="13.5" customHeight="1" x14ac:dyDescent="0.15">
      <c r="A35" s="12"/>
      <c r="B35" s="12"/>
      <c r="F35" s="17" t="s">
        <v>192</v>
      </c>
      <c r="G35" s="16"/>
      <c r="H35" s="12" t="str">
        <f t="shared" si="1"/>
        <v/>
      </c>
      <c r="I35" s="12" t="str">
        <f t="shared" si="5"/>
        <v>一般会計</v>
      </c>
      <c r="K35" s="12"/>
      <c r="L35" s="12"/>
      <c r="O35" s="12"/>
      <c r="P35" s="12"/>
      <c r="Q35" s="18"/>
      <c r="T35" s="12"/>
      <c r="U35" s="31" t="s">
        <v>534</v>
      </c>
      <c r="Y35" s="31" t="s">
        <v>293</v>
      </c>
      <c r="Z35" s="31" t="s">
        <v>421</v>
      </c>
      <c r="AC35" s="30"/>
      <c r="AF35" s="29"/>
      <c r="AK35" s="41" t="str">
        <f t="shared" si="7"/>
        <v>h</v>
      </c>
    </row>
    <row r="36" spans="1:37" ht="13.5" customHeight="1" x14ac:dyDescent="0.15">
      <c r="A36" s="12"/>
      <c r="B36" s="12"/>
      <c r="F36" s="17" t="s">
        <v>193</v>
      </c>
      <c r="G36" s="16"/>
      <c r="H36" s="12" t="str">
        <f t="shared" si="1"/>
        <v/>
      </c>
      <c r="I36" s="12" t="str">
        <f t="shared" si="5"/>
        <v>一般会計</v>
      </c>
      <c r="K36" s="12"/>
      <c r="L36" s="12"/>
      <c r="O36" s="12"/>
      <c r="P36" s="12"/>
      <c r="Q36" s="18"/>
      <c r="T36" s="12"/>
      <c r="Y36" s="31" t="s">
        <v>294</v>
      </c>
      <c r="Z36" s="31" t="s">
        <v>422</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295</v>
      </c>
      <c r="Z37" s="31" t="s">
        <v>423</v>
      </c>
      <c r="AF37" s="29"/>
      <c r="AK37" s="41" t="str">
        <f t="shared" si="7"/>
        <v>j</v>
      </c>
    </row>
    <row r="38" spans="1:37" x14ac:dyDescent="0.15">
      <c r="A38" s="12"/>
      <c r="B38" s="12"/>
      <c r="F38" s="12"/>
      <c r="G38" s="18"/>
      <c r="K38" s="12"/>
      <c r="L38" s="12"/>
      <c r="O38" s="12"/>
      <c r="P38" s="12"/>
      <c r="Q38" s="18"/>
      <c r="T38" s="12"/>
      <c r="Y38" s="31" t="s">
        <v>296</v>
      </c>
      <c r="Z38" s="31" t="s">
        <v>424</v>
      </c>
      <c r="AF38" s="29"/>
      <c r="AK38" s="41" t="str">
        <f t="shared" si="7"/>
        <v>k</v>
      </c>
    </row>
    <row r="39" spans="1:37" x14ac:dyDescent="0.15">
      <c r="A39" s="12"/>
      <c r="B39" s="12"/>
      <c r="F39" s="12" t="str">
        <f>I37</f>
        <v>一般会計</v>
      </c>
      <c r="G39" s="18"/>
      <c r="K39" s="12"/>
      <c r="L39" s="12"/>
      <c r="O39" s="12"/>
      <c r="P39" s="12"/>
      <c r="Q39" s="18"/>
      <c r="T39" s="12"/>
      <c r="U39" s="31" t="s">
        <v>536</v>
      </c>
      <c r="Y39" s="31" t="s">
        <v>297</v>
      </c>
      <c r="Z39" s="31" t="s">
        <v>425</v>
      </c>
      <c r="AF39" s="29"/>
      <c r="AK39" s="41" t="str">
        <f t="shared" si="7"/>
        <v>l</v>
      </c>
    </row>
    <row r="40" spans="1:37" x14ac:dyDescent="0.15">
      <c r="A40" s="12"/>
      <c r="B40" s="12"/>
      <c r="F40" s="12"/>
      <c r="G40" s="18"/>
      <c r="K40" s="12"/>
      <c r="L40" s="12"/>
      <c r="O40" s="12"/>
      <c r="P40" s="12"/>
      <c r="Q40" s="18"/>
      <c r="T40" s="12"/>
      <c r="U40" s="31"/>
      <c r="Y40" s="31" t="s">
        <v>298</v>
      </c>
      <c r="Z40" s="31" t="s">
        <v>426</v>
      </c>
      <c r="AF40" s="29"/>
      <c r="AK40" s="41" t="str">
        <f t="shared" si="7"/>
        <v>m</v>
      </c>
    </row>
    <row r="41" spans="1:37" x14ac:dyDescent="0.15">
      <c r="A41" s="12"/>
      <c r="B41" s="12"/>
      <c r="F41" s="12"/>
      <c r="G41" s="18"/>
      <c r="K41" s="12"/>
      <c r="L41" s="12"/>
      <c r="O41" s="12"/>
      <c r="P41" s="12"/>
      <c r="Q41" s="18"/>
      <c r="T41" s="12"/>
      <c r="U41" s="31" t="s">
        <v>238</v>
      </c>
      <c r="Y41" s="31" t="s">
        <v>299</v>
      </c>
      <c r="Z41" s="31" t="s">
        <v>427</v>
      </c>
      <c r="AF41" s="29"/>
      <c r="AK41" s="41" t="str">
        <f t="shared" si="7"/>
        <v>n</v>
      </c>
    </row>
    <row r="42" spans="1:37" x14ac:dyDescent="0.15">
      <c r="A42" s="12"/>
      <c r="B42" s="12"/>
      <c r="F42" s="12"/>
      <c r="G42" s="18"/>
      <c r="K42" s="12"/>
      <c r="L42" s="12"/>
      <c r="O42" s="12"/>
      <c r="P42" s="12"/>
      <c r="Q42" s="18"/>
      <c r="T42" s="12"/>
      <c r="U42" s="31" t="s">
        <v>248</v>
      </c>
      <c r="Y42" s="31" t="s">
        <v>300</v>
      </c>
      <c r="Z42" s="31" t="s">
        <v>428</v>
      </c>
      <c r="AF42" s="29"/>
      <c r="AK42" s="41" t="str">
        <f t="shared" si="7"/>
        <v>o</v>
      </c>
    </row>
    <row r="43" spans="1:37" x14ac:dyDescent="0.15">
      <c r="A43" s="12"/>
      <c r="B43" s="12"/>
      <c r="F43" s="12"/>
      <c r="G43" s="18"/>
      <c r="K43" s="12"/>
      <c r="L43" s="12"/>
      <c r="O43" s="12"/>
      <c r="P43" s="12"/>
      <c r="Q43" s="18"/>
      <c r="T43" s="12"/>
      <c r="Y43" s="31" t="s">
        <v>301</v>
      </c>
      <c r="Z43" s="31" t="s">
        <v>429</v>
      </c>
      <c r="AF43" s="29"/>
      <c r="AK43" s="41" t="str">
        <f t="shared" si="7"/>
        <v>p</v>
      </c>
    </row>
    <row r="44" spans="1:37" x14ac:dyDescent="0.15">
      <c r="A44" s="12"/>
      <c r="B44" s="12"/>
      <c r="F44" s="12"/>
      <c r="G44" s="18"/>
      <c r="K44" s="12"/>
      <c r="L44" s="12"/>
      <c r="O44" s="12"/>
      <c r="P44" s="12"/>
      <c r="Q44" s="18"/>
      <c r="T44" s="12"/>
      <c r="Y44" s="31" t="s">
        <v>302</v>
      </c>
      <c r="Z44" s="31" t="s">
        <v>430</v>
      </c>
      <c r="AF44" s="29"/>
      <c r="AK44" s="41" t="str">
        <f t="shared" si="7"/>
        <v>q</v>
      </c>
    </row>
    <row r="45" spans="1:37" x14ac:dyDescent="0.15">
      <c r="A45" s="12"/>
      <c r="B45" s="12"/>
      <c r="F45" s="12"/>
      <c r="G45" s="18"/>
      <c r="K45" s="12"/>
      <c r="L45" s="12"/>
      <c r="O45" s="12"/>
      <c r="P45" s="12"/>
      <c r="Q45" s="18"/>
      <c r="T45" s="12"/>
      <c r="U45" s="28" t="s">
        <v>156</v>
      </c>
      <c r="Y45" s="31" t="s">
        <v>303</v>
      </c>
      <c r="Z45" s="31" t="s">
        <v>431</v>
      </c>
      <c r="AF45" s="29"/>
      <c r="AK45" s="41" t="str">
        <f t="shared" si="7"/>
        <v>r</v>
      </c>
    </row>
    <row r="46" spans="1:37" x14ac:dyDescent="0.15">
      <c r="A46" s="12"/>
      <c r="B46" s="12"/>
      <c r="F46" s="12"/>
      <c r="G46" s="18"/>
      <c r="K46" s="12"/>
      <c r="L46" s="12"/>
      <c r="O46" s="12"/>
      <c r="P46" s="12"/>
      <c r="Q46" s="18"/>
      <c r="T46" s="12"/>
      <c r="U46" s="73" t="s">
        <v>566</v>
      </c>
      <c r="Y46" s="31" t="s">
        <v>304</v>
      </c>
      <c r="Z46" s="31" t="s">
        <v>432</v>
      </c>
      <c r="AF46" s="29"/>
      <c r="AK46" s="41" t="str">
        <f t="shared" si="7"/>
        <v>s</v>
      </c>
    </row>
    <row r="47" spans="1:37" x14ac:dyDescent="0.15">
      <c r="A47" s="12"/>
      <c r="B47" s="12"/>
      <c r="F47" s="12"/>
      <c r="G47" s="18"/>
      <c r="K47" s="12"/>
      <c r="L47" s="12"/>
      <c r="O47" s="12"/>
      <c r="P47" s="12"/>
      <c r="Q47" s="18"/>
      <c r="T47" s="12"/>
      <c r="Y47" s="31" t="s">
        <v>305</v>
      </c>
      <c r="Z47" s="31" t="s">
        <v>433</v>
      </c>
      <c r="AF47" s="29"/>
      <c r="AK47" s="41" t="str">
        <f t="shared" si="7"/>
        <v>t</v>
      </c>
    </row>
    <row r="48" spans="1:37" x14ac:dyDescent="0.15">
      <c r="A48" s="12"/>
      <c r="B48" s="12"/>
      <c r="F48" s="12"/>
      <c r="G48" s="18"/>
      <c r="K48" s="12"/>
      <c r="L48" s="12"/>
      <c r="O48" s="12"/>
      <c r="P48" s="12"/>
      <c r="Q48" s="18"/>
      <c r="T48" s="12"/>
      <c r="U48" s="73">
        <v>2021</v>
      </c>
      <c r="Y48" s="31" t="s">
        <v>306</v>
      </c>
      <c r="Z48" s="31" t="s">
        <v>434</v>
      </c>
      <c r="AF48" s="29"/>
      <c r="AK48" s="41" t="str">
        <f t="shared" si="7"/>
        <v>u</v>
      </c>
    </row>
    <row r="49" spans="1:37" x14ac:dyDescent="0.15">
      <c r="A49" s="12"/>
      <c r="B49" s="12"/>
      <c r="F49" s="12"/>
      <c r="G49" s="18"/>
      <c r="K49" s="12"/>
      <c r="L49" s="12"/>
      <c r="O49" s="12"/>
      <c r="P49" s="12"/>
      <c r="Q49" s="18"/>
      <c r="T49" s="12"/>
      <c r="U49" s="73">
        <v>2022</v>
      </c>
      <c r="Y49" s="31" t="s">
        <v>307</v>
      </c>
      <c r="Z49" s="31" t="s">
        <v>435</v>
      </c>
      <c r="AF49" s="29"/>
      <c r="AK49" s="41" t="str">
        <f t="shared" si="7"/>
        <v>v</v>
      </c>
    </row>
    <row r="50" spans="1:37" x14ac:dyDescent="0.15">
      <c r="A50" s="12"/>
      <c r="B50" s="12"/>
      <c r="F50" s="12"/>
      <c r="G50" s="18"/>
      <c r="K50" s="12"/>
      <c r="L50" s="12"/>
      <c r="O50" s="12"/>
      <c r="P50" s="12"/>
      <c r="Q50" s="18"/>
      <c r="T50" s="12"/>
      <c r="U50" s="73">
        <v>2023</v>
      </c>
      <c r="Y50" s="31" t="s">
        <v>308</v>
      </c>
      <c r="Z50" s="31" t="s">
        <v>436</v>
      </c>
      <c r="AF50" s="29"/>
    </row>
    <row r="51" spans="1:37" x14ac:dyDescent="0.15">
      <c r="A51" s="12"/>
      <c r="B51" s="12"/>
      <c r="F51" s="12"/>
      <c r="G51" s="18"/>
      <c r="K51" s="12"/>
      <c r="L51" s="12"/>
      <c r="O51" s="12"/>
      <c r="P51" s="12"/>
      <c r="Q51" s="18"/>
      <c r="T51" s="12"/>
      <c r="U51" s="73">
        <v>2024</v>
      </c>
      <c r="Y51" s="31" t="s">
        <v>309</v>
      </c>
      <c r="Z51" s="31" t="s">
        <v>437</v>
      </c>
      <c r="AF51" s="29"/>
    </row>
    <row r="52" spans="1:37" x14ac:dyDescent="0.15">
      <c r="A52" s="12"/>
      <c r="B52" s="12"/>
      <c r="F52" s="12"/>
      <c r="G52" s="18"/>
      <c r="K52" s="12"/>
      <c r="L52" s="12"/>
      <c r="O52" s="12"/>
      <c r="P52" s="12"/>
      <c r="Q52" s="18"/>
      <c r="T52" s="12"/>
      <c r="U52" s="73">
        <v>2025</v>
      </c>
      <c r="Y52" s="31" t="s">
        <v>310</v>
      </c>
      <c r="Z52" s="31" t="s">
        <v>438</v>
      </c>
      <c r="AF52" s="29"/>
    </row>
    <row r="53" spans="1:37" x14ac:dyDescent="0.15">
      <c r="A53" s="12"/>
      <c r="B53" s="12"/>
      <c r="F53" s="12"/>
      <c r="G53" s="18"/>
      <c r="K53" s="12"/>
      <c r="L53" s="12"/>
      <c r="O53" s="12"/>
      <c r="P53" s="12"/>
      <c r="Q53" s="18"/>
      <c r="T53" s="12"/>
      <c r="U53" s="73">
        <v>2026</v>
      </c>
      <c r="Y53" s="31" t="s">
        <v>311</v>
      </c>
      <c r="Z53" s="31" t="s">
        <v>439</v>
      </c>
      <c r="AF53" s="29"/>
    </row>
    <row r="54" spans="1:37" x14ac:dyDescent="0.15">
      <c r="A54" s="12"/>
      <c r="B54" s="12"/>
      <c r="F54" s="12"/>
      <c r="G54" s="18"/>
      <c r="K54" s="12"/>
      <c r="L54" s="12"/>
      <c r="O54" s="12"/>
      <c r="P54" s="19"/>
      <c r="Q54" s="18"/>
      <c r="T54" s="12"/>
      <c r="Y54" s="31" t="s">
        <v>312</v>
      </c>
      <c r="Z54" s="31" t="s">
        <v>440</v>
      </c>
      <c r="AF54" s="29"/>
    </row>
    <row r="55" spans="1:37" x14ac:dyDescent="0.15">
      <c r="A55" s="12"/>
      <c r="B55" s="12"/>
      <c r="F55" s="12"/>
      <c r="G55" s="18"/>
      <c r="K55" s="12"/>
      <c r="L55" s="12"/>
      <c r="O55" s="12"/>
      <c r="P55" s="12"/>
      <c r="Q55" s="18"/>
      <c r="T55" s="12"/>
      <c r="Y55" s="31" t="s">
        <v>313</v>
      </c>
      <c r="Z55" s="31" t="s">
        <v>441</v>
      </c>
      <c r="AF55" s="29"/>
    </row>
    <row r="56" spans="1:37" x14ac:dyDescent="0.15">
      <c r="A56" s="12"/>
      <c r="B56" s="12"/>
      <c r="F56" s="12"/>
      <c r="G56" s="18"/>
      <c r="K56" s="12"/>
      <c r="L56" s="12"/>
      <c r="O56" s="12"/>
      <c r="P56" s="12"/>
      <c r="Q56" s="18"/>
      <c r="T56" s="12"/>
      <c r="U56" s="73">
        <v>20</v>
      </c>
      <c r="Y56" s="31" t="s">
        <v>314</v>
      </c>
      <c r="Z56" s="31" t="s">
        <v>442</v>
      </c>
      <c r="AF56" s="29"/>
    </row>
    <row r="57" spans="1:37" x14ac:dyDescent="0.15">
      <c r="A57" s="12"/>
      <c r="B57" s="12"/>
      <c r="F57" s="12"/>
      <c r="G57" s="18"/>
      <c r="K57" s="12"/>
      <c r="L57" s="12"/>
      <c r="O57" s="12"/>
      <c r="P57" s="12"/>
      <c r="Q57" s="18"/>
      <c r="T57" s="12"/>
      <c r="U57" s="31" t="s">
        <v>512</v>
      </c>
      <c r="Y57" s="31" t="s">
        <v>315</v>
      </c>
      <c r="Z57" s="31" t="s">
        <v>443</v>
      </c>
      <c r="AF57" s="29"/>
    </row>
    <row r="58" spans="1:37" x14ac:dyDescent="0.15">
      <c r="A58" s="12"/>
      <c r="B58" s="12"/>
      <c r="F58" s="12"/>
      <c r="G58" s="18"/>
      <c r="K58" s="12"/>
      <c r="L58" s="12"/>
      <c r="O58" s="12"/>
      <c r="P58" s="12"/>
      <c r="Q58" s="18"/>
      <c r="T58" s="12"/>
      <c r="U58" s="31" t="s">
        <v>513</v>
      </c>
      <c r="Y58" s="31" t="s">
        <v>316</v>
      </c>
      <c r="Z58" s="31" t="s">
        <v>444</v>
      </c>
      <c r="AF58" s="29"/>
    </row>
    <row r="59" spans="1:37" x14ac:dyDescent="0.15">
      <c r="A59" s="12"/>
      <c r="B59" s="12"/>
      <c r="F59" s="12"/>
      <c r="G59" s="18"/>
      <c r="K59" s="12"/>
      <c r="L59" s="12"/>
      <c r="O59" s="12"/>
      <c r="P59" s="12"/>
      <c r="Q59" s="18"/>
      <c r="T59" s="12"/>
      <c r="Y59" s="31" t="s">
        <v>317</v>
      </c>
      <c r="Z59" s="31" t="s">
        <v>445</v>
      </c>
      <c r="AF59" s="29"/>
    </row>
    <row r="60" spans="1:37" x14ac:dyDescent="0.15">
      <c r="A60" s="12"/>
      <c r="B60" s="12"/>
      <c r="F60" s="12"/>
      <c r="G60" s="18"/>
      <c r="K60" s="12"/>
      <c r="L60" s="12"/>
      <c r="O60" s="12"/>
      <c r="P60" s="12"/>
      <c r="Q60" s="18"/>
      <c r="T60" s="12"/>
      <c r="Y60" s="31" t="s">
        <v>318</v>
      </c>
      <c r="Z60" s="31" t="s">
        <v>446</v>
      </c>
      <c r="AF60" s="29"/>
    </row>
    <row r="61" spans="1:37" x14ac:dyDescent="0.15">
      <c r="A61" s="12"/>
      <c r="B61" s="12"/>
      <c r="F61" s="12"/>
      <c r="G61" s="18"/>
      <c r="K61" s="12"/>
      <c r="L61" s="12"/>
      <c r="O61" s="12"/>
      <c r="P61" s="12"/>
      <c r="Q61" s="18"/>
      <c r="T61" s="12"/>
      <c r="Y61" s="31" t="s">
        <v>319</v>
      </c>
      <c r="Z61" s="31" t="s">
        <v>447</v>
      </c>
      <c r="AF61" s="29"/>
    </row>
    <row r="62" spans="1:37" x14ac:dyDescent="0.15">
      <c r="A62" s="12"/>
      <c r="B62" s="12"/>
      <c r="F62" s="12"/>
      <c r="G62" s="18"/>
      <c r="K62" s="12"/>
      <c r="L62" s="12"/>
      <c r="O62" s="12"/>
      <c r="P62" s="12"/>
      <c r="Q62" s="18"/>
      <c r="T62" s="12"/>
      <c r="Y62" s="31" t="s">
        <v>320</v>
      </c>
      <c r="Z62" s="31" t="s">
        <v>448</v>
      </c>
      <c r="AF62" s="29"/>
    </row>
    <row r="63" spans="1:37" x14ac:dyDescent="0.15">
      <c r="A63" s="12"/>
      <c r="B63" s="12"/>
      <c r="F63" s="12"/>
      <c r="G63" s="18"/>
      <c r="K63" s="12"/>
      <c r="L63" s="12"/>
      <c r="O63" s="12"/>
      <c r="P63" s="12"/>
      <c r="Q63" s="18"/>
      <c r="T63" s="12"/>
      <c r="Y63" s="31" t="s">
        <v>321</v>
      </c>
      <c r="Z63" s="31" t="s">
        <v>449</v>
      </c>
      <c r="AF63" s="29"/>
    </row>
    <row r="64" spans="1:37" x14ac:dyDescent="0.15">
      <c r="A64" s="12"/>
      <c r="B64" s="12"/>
      <c r="F64" s="12"/>
      <c r="G64" s="18"/>
      <c r="K64" s="12"/>
      <c r="L64" s="12"/>
      <c r="O64" s="12"/>
      <c r="P64" s="12"/>
      <c r="Q64" s="18"/>
      <c r="T64" s="12"/>
      <c r="Y64" s="31" t="s">
        <v>322</v>
      </c>
      <c r="Z64" s="31" t="s">
        <v>450</v>
      </c>
      <c r="AF64" s="29"/>
    </row>
    <row r="65" spans="1:32" x14ac:dyDescent="0.15">
      <c r="A65" s="12"/>
      <c r="B65" s="12"/>
      <c r="F65" s="12"/>
      <c r="G65" s="18"/>
      <c r="K65" s="12"/>
      <c r="L65" s="12"/>
      <c r="O65" s="12"/>
      <c r="P65" s="12"/>
      <c r="Q65" s="18"/>
      <c r="T65" s="12"/>
      <c r="Y65" s="31" t="s">
        <v>323</v>
      </c>
      <c r="Z65" s="31" t="s">
        <v>451</v>
      </c>
      <c r="AF65" s="29"/>
    </row>
    <row r="66" spans="1:32" x14ac:dyDescent="0.15">
      <c r="A66" s="12"/>
      <c r="B66" s="12"/>
      <c r="F66" s="12"/>
      <c r="G66" s="18"/>
      <c r="K66" s="12"/>
      <c r="L66" s="12"/>
      <c r="O66" s="12"/>
      <c r="P66" s="12"/>
      <c r="Q66" s="18"/>
      <c r="T66" s="12"/>
      <c r="Y66" s="31" t="s">
        <v>63</v>
      </c>
      <c r="Z66" s="31" t="s">
        <v>452</v>
      </c>
      <c r="AF66" s="29"/>
    </row>
    <row r="67" spans="1:32" x14ac:dyDescent="0.15">
      <c r="A67" s="12"/>
      <c r="B67" s="12"/>
      <c r="F67" s="12"/>
      <c r="G67" s="18"/>
      <c r="K67" s="12"/>
      <c r="L67" s="12"/>
      <c r="O67" s="12"/>
      <c r="P67" s="12"/>
      <c r="Q67" s="18"/>
      <c r="T67" s="12"/>
      <c r="Y67" s="31" t="s">
        <v>324</v>
      </c>
      <c r="Z67" s="31" t="s">
        <v>453</v>
      </c>
      <c r="AF67" s="29"/>
    </row>
    <row r="68" spans="1:32" x14ac:dyDescent="0.15">
      <c r="A68" s="12"/>
      <c r="B68" s="12"/>
      <c r="F68" s="12"/>
      <c r="G68" s="18"/>
      <c r="K68" s="12"/>
      <c r="L68" s="12"/>
      <c r="O68" s="12"/>
      <c r="P68" s="12"/>
      <c r="Q68" s="18"/>
      <c r="T68" s="12"/>
      <c r="Y68" s="31" t="s">
        <v>325</v>
      </c>
      <c r="Z68" s="31" t="s">
        <v>454</v>
      </c>
      <c r="AF68" s="29"/>
    </row>
    <row r="69" spans="1:32" x14ac:dyDescent="0.15">
      <c r="A69" s="12"/>
      <c r="B69" s="12"/>
      <c r="F69" s="12"/>
      <c r="G69" s="18"/>
      <c r="K69" s="12"/>
      <c r="L69" s="12"/>
      <c r="O69" s="12"/>
      <c r="P69" s="12"/>
      <c r="Q69" s="18"/>
      <c r="T69" s="12"/>
      <c r="Y69" s="31" t="s">
        <v>326</v>
      </c>
      <c r="Z69" s="31" t="s">
        <v>455</v>
      </c>
      <c r="AF69" s="29"/>
    </row>
    <row r="70" spans="1:32" x14ac:dyDescent="0.15">
      <c r="A70" s="12"/>
      <c r="B70" s="12"/>
      <c r="Y70" s="31" t="s">
        <v>327</v>
      </c>
      <c r="Z70" s="31" t="s">
        <v>456</v>
      </c>
    </row>
    <row r="71" spans="1:32" x14ac:dyDescent="0.15">
      <c r="Y71" s="31" t="s">
        <v>328</v>
      </c>
      <c r="Z71" s="31" t="s">
        <v>457</v>
      </c>
    </row>
    <row r="72" spans="1:32" x14ac:dyDescent="0.15">
      <c r="Y72" s="31" t="s">
        <v>329</v>
      </c>
      <c r="Z72" s="31" t="s">
        <v>458</v>
      </c>
    </row>
    <row r="73" spans="1:32" x14ac:dyDescent="0.15">
      <c r="Y73" s="31" t="s">
        <v>330</v>
      </c>
      <c r="Z73" s="31" t="s">
        <v>459</v>
      </c>
    </row>
    <row r="74" spans="1:32" x14ac:dyDescent="0.15">
      <c r="Y74" s="31" t="s">
        <v>331</v>
      </c>
      <c r="Z74" s="31" t="s">
        <v>460</v>
      </c>
    </row>
    <row r="75" spans="1:32" x14ac:dyDescent="0.15">
      <c r="Y75" s="31" t="s">
        <v>332</v>
      </c>
      <c r="Z75" s="31" t="s">
        <v>461</v>
      </c>
    </row>
    <row r="76" spans="1:32" x14ac:dyDescent="0.15">
      <c r="Y76" s="31" t="s">
        <v>333</v>
      </c>
      <c r="Z76" s="31" t="s">
        <v>462</v>
      </c>
    </row>
    <row r="77" spans="1:32" x14ac:dyDescent="0.15">
      <c r="Y77" s="31" t="s">
        <v>334</v>
      </c>
      <c r="Z77" s="31" t="s">
        <v>463</v>
      </c>
    </row>
    <row r="78" spans="1:32" x14ac:dyDescent="0.15">
      <c r="Y78" s="31" t="s">
        <v>335</v>
      </c>
      <c r="Z78" s="31" t="s">
        <v>464</v>
      </c>
    </row>
    <row r="79" spans="1:32" x14ac:dyDescent="0.15">
      <c r="Y79" s="31" t="s">
        <v>336</v>
      </c>
      <c r="Z79" s="31" t="s">
        <v>465</v>
      </c>
    </row>
    <row r="80" spans="1:32" x14ac:dyDescent="0.15">
      <c r="Y80" s="31" t="s">
        <v>337</v>
      </c>
      <c r="Z80" s="31" t="s">
        <v>466</v>
      </c>
    </row>
    <row r="81" spans="25:26" x14ac:dyDescent="0.15">
      <c r="Y81" s="31" t="s">
        <v>338</v>
      </c>
      <c r="Z81" s="31" t="s">
        <v>467</v>
      </c>
    </row>
    <row r="82" spans="25:26" x14ac:dyDescent="0.15">
      <c r="Y82" s="31" t="s">
        <v>339</v>
      </c>
      <c r="Z82" s="31" t="s">
        <v>468</v>
      </c>
    </row>
    <row r="83" spans="25:26" x14ac:dyDescent="0.15">
      <c r="Y83" s="31" t="s">
        <v>340</v>
      </c>
      <c r="Z83" s="31" t="s">
        <v>469</v>
      </c>
    </row>
    <row r="84" spans="25:26" x14ac:dyDescent="0.15">
      <c r="Y84" s="31" t="s">
        <v>341</v>
      </c>
      <c r="Z84" s="31" t="s">
        <v>470</v>
      </c>
    </row>
    <row r="85" spans="25:26" x14ac:dyDescent="0.15">
      <c r="Y85" s="31" t="s">
        <v>342</v>
      </c>
      <c r="Z85" s="31" t="s">
        <v>471</v>
      </c>
    </row>
    <row r="86" spans="25:26" x14ac:dyDescent="0.15">
      <c r="Y86" s="31" t="s">
        <v>343</v>
      </c>
      <c r="Z86" s="31" t="s">
        <v>472</v>
      </c>
    </row>
    <row r="87" spans="25:26" x14ac:dyDescent="0.15">
      <c r="Y87" s="31" t="s">
        <v>344</v>
      </c>
      <c r="Z87" s="31" t="s">
        <v>473</v>
      </c>
    </row>
    <row r="88" spans="25:26" x14ac:dyDescent="0.15">
      <c r="Y88" s="31" t="s">
        <v>345</v>
      </c>
      <c r="Z88" s="31" t="s">
        <v>474</v>
      </c>
    </row>
    <row r="89" spans="25:26" x14ac:dyDescent="0.15">
      <c r="Y89" s="31" t="s">
        <v>346</v>
      </c>
      <c r="Z89" s="31" t="s">
        <v>475</v>
      </c>
    </row>
    <row r="90" spans="25:26" x14ac:dyDescent="0.15">
      <c r="Y90" s="31" t="s">
        <v>347</v>
      </c>
      <c r="Z90" s="31" t="s">
        <v>476</v>
      </c>
    </row>
    <row r="91" spans="25:26" x14ac:dyDescent="0.15">
      <c r="Y91" s="31" t="s">
        <v>348</v>
      </c>
      <c r="Z91" s="31" t="s">
        <v>477</v>
      </c>
    </row>
    <row r="92" spans="25:26" x14ac:dyDescent="0.15">
      <c r="Y92" s="31" t="s">
        <v>349</v>
      </c>
      <c r="Z92" s="31" t="s">
        <v>478</v>
      </c>
    </row>
    <row r="93" spans="25:26" x14ac:dyDescent="0.15">
      <c r="Y93" s="31" t="s">
        <v>350</v>
      </c>
      <c r="Z93" s="31" t="s">
        <v>479</v>
      </c>
    </row>
    <row r="94" spans="25:26" x14ac:dyDescent="0.15">
      <c r="Y94" s="31" t="s">
        <v>351</v>
      </c>
      <c r="Z94" s="31" t="s">
        <v>480</v>
      </c>
    </row>
    <row r="95" spans="25:26" x14ac:dyDescent="0.15">
      <c r="Y95" s="31" t="s">
        <v>352</v>
      </c>
      <c r="Z95" s="31" t="s">
        <v>481</v>
      </c>
    </row>
    <row r="96" spans="25:26" x14ac:dyDescent="0.15">
      <c r="Y96" s="31" t="s">
        <v>256</v>
      </c>
      <c r="Z96" s="31" t="s">
        <v>482</v>
      </c>
    </row>
    <row r="97" spans="25:26" x14ac:dyDescent="0.15">
      <c r="Y97" s="31" t="s">
        <v>353</v>
      </c>
      <c r="Z97" s="31" t="s">
        <v>483</v>
      </c>
    </row>
    <row r="98" spans="25:26" x14ac:dyDescent="0.15">
      <c r="Y98" s="31" t="s">
        <v>354</v>
      </c>
      <c r="Z98" s="31" t="s">
        <v>484</v>
      </c>
    </row>
    <row r="99" spans="25:26" x14ac:dyDescent="0.15">
      <c r="Y99" s="31" t="s">
        <v>384</v>
      </c>
      <c r="Z99" s="31" t="s">
        <v>485</v>
      </c>
    </row>
    <row r="100" spans="25:26" x14ac:dyDescent="0.15">
      <c r="Y100" s="31" t="s">
        <v>570</v>
      </c>
      <c r="Z100" s="31"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2022-09-02T09:27:18Z</dcterms:created>
  <dcterms:modified xsi:type="dcterms:W3CDTF">2022-09-02T09:28:59Z</dcterms:modified>
</cp:coreProperties>
</file>