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行政事業レビューシート!$A$3:$BH$236</definedName>
    <definedName name="_xlnm._FilterDatabase" localSheetId="2" hidden="1">別紙2!$A$2:$AZ$9</definedName>
    <definedName name="_xlnm._FilterDatabase" localSheetId="3" hidden="1">別紙3!$A$3:$AZ$20</definedName>
    <definedName name="_xlnm.Print_Area" localSheetId="0">行政事業レビューシート!$A$1:$AX$233</definedName>
    <definedName name="_xlnm.Print_Area" localSheetId="2">別紙2!$A$1:$AX$9</definedName>
    <definedName name="_xlnm.Print_Area" localSheetId="3">別紙3!$A$1:$AX$17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6" i="11" l="1"/>
  <c r="AY51" i="11" s="1"/>
  <c r="AY43" i="11"/>
  <c r="AY44" i="11" s="1"/>
  <c r="AY40" i="11"/>
  <c r="AY42" i="11" s="1"/>
  <c r="AY39" i="11"/>
  <c r="AY199" i="11"/>
  <c r="AY195" i="11"/>
  <c r="AY197" i="11" s="1"/>
  <c r="AY192" i="11"/>
  <c r="AY191" i="11"/>
  <c r="AY190" i="11"/>
  <c r="AY189" i="11"/>
  <c r="AY188" i="11"/>
  <c r="AY187" i="11"/>
  <c r="AY172" i="11"/>
  <c r="AY174" i="11"/>
  <c r="AY168" i="11"/>
  <c r="AY171" i="11" s="1"/>
  <c r="AY169" i="11" l="1"/>
  <c r="AY45" i="11"/>
  <c r="AY170" i="11"/>
  <c r="AY196" i="11"/>
  <c r="AY198" i="11"/>
  <c r="AY41" i="11"/>
  <c r="AY50" i="11"/>
  <c r="AY48" i="11"/>
  <c r="AY52" i="11"/>
  <c r="AY49" i="11"/>
  <c r="AY47" i="11"/>
  <c r="AY173" i="11"/>
  <c r="AY81" i="11"/>
  <c r="AY71" i="11"/>
  <c r="AY72" i="11" s="1"/>
  <c r="AY68" i="11"/>
  <c r="AY70" i="11" s="1"/>
  <c r="AY67" i="11"/>
  <c r="AY74" i="11"/>
  <c r="AY79" i="11" s="1"/>
  <c r="AY54" i="11"/>
  <c r="AY56" i="11" s="1"/>
  <c r="AY53" i="11"/>
  <c r="AY57" i="11"/>
  <c r="AY59" i="11" s="1"/>
  <c r="AY55" i="11" l="1"/>
  <c r="AY69" i="11"/>
  <c r="AY73" i="11"/>
  <c r="AY76" i="11"/>
  <c r="AY78" i="11"/>
  <c r="AY80" i="11"/>
  <c r="AY75" i="11"/>
  <c r="AY77" i="11"/>
  <c r="AY58" i="11"/>
  <c r="AY60" i="11" l="1"/>
  <c r="AY66" i="11" s="1"/>
  <c r="AY63" i="11" l="1"/>
  <c r="AY64" i="11"/>
  <c r="AY61" i="11"/>
  <c r="AY65" i="11"/>
  <c r="AY62" i="11"/>
  <c r="AW127" i="11" l="1"/>
  <c r="AT127" i="11"/>
  <c r="AQ127" i="11"/>
  <c r="AL127" i="11"/>
  <c r="AI127" i="11"/>
  <c r="AF127" i="11"/>
  <c r="Z127" i="11"/>
  <c r="W127" i="11"/>
  <c r="T127" i="11"/>
  <c r="N127" i="11"/>
  <c r="AW126" i="11"/>
  <c r="AT126" i="11"/>
  <c r="AQ126" i="11"/>
  <c r="AL126" i="11"/>
  <c r="AI126" i="11"/>
  <c r="AF126" i="11"/>
  <c r="Z126" i="11"/>
  <c r="W126" i="11"/>
  <c r="T126" i="11"/>
  <c r="N126" i="11"/>
  <c r="K126" i="11"/>
  <c r="H126" i="11"/>
  <c r="AY233" i="11" l="1"/>
  <c r="AY229" i="11"/>
  <c r="AY231" i="11" s="1"/>
  <c r="AY228" i="11"/>
  <c r="AY224" i="11"/>
  <c r="AY227" i="11" s="1"/>
  <c r="AY220" i="11"/>
  <c r="AY222" i="11" s="1"/>
  <c r="AY216" i="11"/>
  <c r="AY219" i="11" s="1"/>
  <c r="AY212" i="11"/>
  <c r="AY214" i="11" s="1"/>
  <c r="AY211" i="11"/>
  <c r="AY210" i="11"/>
  <c r="AY209" i="11"/>
  <c r="AY208" i="11"/>
  <c r="AY207" i="11"/>
  <c r="AY203" i="11"/>
  <c r="AY206" i="11" s="1"/>
  <c r="AY202" i="11"/>
  <c r="AY201" i="11"/>
  <c r="AY200" i="11"/>
  <c r="AY194" i="11"/>
  <c r="AY193" i="11"/>
  <c r="AY180" i="11"/>
  <c r="AU179" i="11"/>
  <c r="Y179" i="11"/>
  <c r="AY176" i="11"/>
  <c r="AU175" i="11"/>
  <c r="Y175" i="11"/>
  <c r="AY175" i="11"/>
  <c r="AU171" i="11"/>
  <c r="Y171" i="11"/>
  <c r="AU167" i="11"/>
  <c r="Y167" i="11"/>
  <c r="W24" i="11"/>
  <c r="P24" i="11"/>
  <c r="AD21" i="11"/>
  <c r="W21" i="11"/>
  <c r="P21" i="11"/>
  <c r="AR18" i="11"/>
  <c r="AK18" i="11"/>
  <c r="AD18" i="11"/>
  <c r="AD20" i="11" s="1"/>
  <c r="W18" i="11"/>
  <c r="W20" i="11" s="1"/>
  <c r="P18" i="11"/>
  <c r="P20" i="11" s="1"/>
  <c r="AV2" i="11"/>
  <c r="AY215" i="11" l="1"/>
  <c r="AY223" i="11"/>
  <c r="AY232" i="11"/>
  <c r="AY213" i="11"/>
  <c r="AY221" i="11"/>
  <c r="AY230" i="11"/>
  <c r="AY178" i="11"/>
  <c r="AY179" i="11"/>
  <c r="AY205" i="11"/>
  <c r="AY218" i="11"/>
  <c r="AY226" i="11"/>
  <c r="AY177" i="11"/>
  <c r="AY204" i="11"/>
  <c r="AY217" i="11"/>
  <c r="AY225" i="11"/>
  <c r="AY5" i="7" l="1"/>
  <c r="AY16" i="7" l="1"/>
  <c r="AY12" i="7"/>
  <c r="AY13" i="7" s="1"/>
  <c r="AY11" i="7"/>
  <c r="AY10" i="7"/>
  <c r="AY14" i="7" l="1"/>
  <c r="AY17" i="7" l="1"/>
  <c r="AY15" i="7" l="1"/>
  <c r="AY6" i="7"/>
  <c r="AY7" i="7" s="1"/>
  <c r="AY2" i="7"/>
  <c r="AY4" i="7" s="1"/>
  <c r="AY6" i="6"/>
  <c r="AY8" i="6" s="1"/>
  <c r="AY2" i="6"/>
  <c r="AY7" i="6" l="1"/>
  <c r="AY9" i="6"/>
  <c r="AY3" i="7"/>
  <c r="AY8" i="7"/>
  <c r="AY9" i="7"/>
  <c r="AY4" i="6"/>
  <c r="AY3" i="6"/>
  <c r="AY5" i="6"/>
  <c r="C12" i="4" l="1"/>
  <c r="C23" i="4" l="1"/>
  <c r="AU9" i="6" l="1"/>
  <c r="Y9" i="6"/>
  <c r="Y5"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<sst xmlns="http://schemas.openxmlformats.org/spreadsheetml/2006/main" count="1244" uniqueCount="734">
  <si>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</si>
  <si>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</si>
  <si>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</si>
  <si>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</si>
  <si>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</si>
  <si>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</si>
  <si>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</si>
  <si>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</si>
  <si>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</si>
  <si>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</si>
  <si>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</si>
  <si>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</si>
  <si>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</si>
  <si>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</si>
  <si>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</si>
  <si>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</si>
  <si>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</si>
  <si>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</si>
  <si>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</si>
  <si>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</si>
  <si>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</si>
  <si>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</si>
  <si>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</si>
  <si>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</si>
  <si>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</si>
  <si>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</si>
  <si>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</si>
  <si>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</si>
  <si>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</si>
  <si>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</si>
  <si>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</si>
  <si>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</si>
  <si>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</si>
  <si>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</si>
  <si>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</si>
  <si>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</si>
  <si>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</si>
  <si>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</si>
  <si>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</si>
  <si>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</si>
  <si>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</si>
  <si>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</si>
  <si>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</si>
  <si>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</si>
  <si>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</si>
  <si>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</si>
  <si>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</si>
  <si>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</si>
  <si>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</si>
  <si>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</si>
  <si>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</si>
  <si>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</si>
  <si>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</si>
  <si>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</si>
  <si>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</si>
  <si>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</si>
  <si>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</si>
  <si>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</si>
  <si>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</si>
  <si>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</si>
  <si>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</si>
  <si>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</si>
  <si>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</si>
  <si>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</si>
  <si>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</si>
  <si>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</si>
  <si>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</si>
  <si>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</si>
  <si>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</si>
  <si>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</si>
  <si>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</si>
  <si>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</si>
  <si>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</si>
  <si>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</si>
  <si>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</si>
  <si>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</si>
  <si>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</si>
  <si>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</si>
  <si>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</si>
  <si>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</si>
  <si>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</si>
  <si>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</si>
  <si>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</si>
  <si>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</si>
  <si>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</si>
  <si>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</si>
  <si>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</si>
  <si>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</si>
  <si>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</si>
  <si>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</si>
  <si>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</si>
  <si>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</si>
  <si>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</si>
  <si>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</si>
  <si>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</si>
  <si>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</si>
  <si>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</si>
  <si>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</si>
  <si>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</si>
  <si>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</si>
  <si>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</si>
  <si>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</si>
  <si>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</si>
  <si>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</si>
  <si>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</si>
  <si>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</si>
  <si>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</si>
  <si>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</si>
  <si>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</si>
  <si>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</si>
  <si>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</si>
  <si>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</si>
  <si>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</si>
  <si>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</si>
  <si>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</si>
  <si>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</si>
  <si>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</si>
  <si>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</si>
  <si>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</si>
  <si>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</si>
  <si>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</si>
  <si>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</si>
  <si>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</si>
  <si>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</si>
  <si>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</si>
  <si>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</si>
  <si>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</si>
  <si>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</si>
  <si>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</si>
  <si>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</si>
  <si>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</si>
  <si>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</si>
  <si>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</si>
  <si>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</si>
  <si>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</si>
  <si>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</si>
  <si>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</si>
  <si>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</si>
  <si>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</si>
  <si>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</si>
  <si>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</si>
  <si>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</si>
  <si>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</si>
  <si>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</si>
  <si>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</si>
  <si>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</si>
  <si>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</si>
  <si>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</si>
  <si>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</si>
  <si>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</si>
  <si>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</si>
  <si>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</si>
  <si>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</si>
  <si>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</si>
  <si>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</si>
  <si>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</si>
  <si>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</si>
  <si>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</si>
  <si>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</si>
  <si>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</si>
  <si>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</si>
  <si>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</si>
  <si>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</si>
  <si>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</si>
  <si>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</si>
  <si>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</si>
  <si>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</si>
  <si>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</si>
  <si>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</si>
  <si>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</si>
  <si>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</si>
  <si>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</si>
  <si>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</si>
  <si>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</si>
  <si>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</si>
  <si>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</si>
  <si>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</si>
  <si>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</si>
  <si>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</si>
  <si>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</si>
  <si>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</si>
  <si>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</si>
  <si>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</si>
  <si>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</si>
  <si>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</si>
  <si>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</si>
  <si>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</si>
  <si>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L.</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</si>
  <si>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</si>
  <si>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</si>
  <si>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</si>
  <si>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</si>
  <si>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</si>
  <si>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</si>
  <si>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</si>
  <si>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</si>
  <si>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</si>
  <si>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</si>
  <si>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</si>
  <si>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</si>
  <si>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</si>
  <si>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</si>
  <si>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</si>
  <si>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</si>
  <si>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</si>
  <si>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</si>
  <si>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</si>
  <si>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</si>
  <si>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</si>
  <si>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</si>
  <si>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</si>
  <si>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</si>
  <si>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</si>
  <si>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</si>
  <si>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</si>
  <si>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</si>
  <si>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</si>
  <si>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</si>
  <si>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</si>
  <si>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</si>
  <si>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</si>
  <si>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</si>
  <si>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</si>
  <si>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</si>
  <si>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</si>
  <si>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</si>
  <si>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</si>
  <si>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</si>
  <si>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</si>
  <si>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</si>
  <si>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</si>
  <si>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</si>
  <si>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</si>
  <si>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</si>
  <si>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</si>
  <si>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</si>
  <si>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</si>
  <si>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</si>
  <si>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</si>
  <si>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</si>
  <si>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</si>
  <si>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</si>
  <si>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</si>
  <si>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</si>
  <si>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</si>
  <si>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</si>
  <si>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</si>
  <si>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</si>
  <si>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</si>
  <si>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</si>
  <si>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</si>
  <si>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</si>
  <si>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</si>
  <si>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</si>
  <si>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</si>
  <si>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</si>
  <si>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</si>
  <si>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</si>
  <si>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</si>
  <si>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</si>
  <si>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</si>
  <si>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</si>
  <si>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</si>
  <si>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</si>
  <si>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</si>
  <si>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</si>
  <si>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</si>
  <si>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</si>
  <si>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</si>
  <si>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</si>
  <si>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</si>
  <si>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</si>
  <si>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</si>
  <si>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</si>
  <si>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</si>
  <si>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</si>
  <si>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</si>
  <si>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</si>
  <si>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</si>
  <si>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</si>
  <si>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</si>
  <si>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</si>
  <si>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</si>
  <si>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</si>
  <si>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</si>
  <si>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</si>
  <si>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</si>
  <si>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</si>
  <si>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</si>
  <si>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</si>
  <si>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</si>
  <si>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</si>
  <si>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</si>
  <si>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</si>
  <si>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</si>
  <si>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</si>
  <si>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</si>
  <si>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</si>
  <si>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</si>
  <si>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</si>
  <si>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</si>
  <si>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</si>
  <si>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</si>
  <si>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</si>
  <si>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</si>
  <si>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</si>
  <si>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</si>
  <si>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</si>
  <si>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</si>
  <si>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</si>
  <si>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</si>
  <si>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</si>
  <si>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</si>
  <si>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</si>
  <si>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</si>
  <si>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</si>
  <si>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</si>
  <si>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</si>
  <si>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</si>
  <si>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</si>
  <si>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</si>
  <si>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</si>
  <si>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</si>
  <si>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</si>
  <si>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</si>
  <si>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</si>
  <si>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</si>
  <si>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</si>
  <si>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</si>
  <si>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</si>
  <si>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</si>
  <si>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</si>
  <si>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</si>
  <si>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</si>
  <si>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</si>
  <si>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</si>
  <si>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</si>
  <si>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</si>
  <si>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</si>
  <si>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</si>
  <si>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</si>
  <si>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</si>
  <si>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</si>
  <si>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</si>
  <si>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</si>
  <si>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</si>
  <si>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</si>
  <si>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</si>
  <si>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</si>
  <si>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</si>
  <si>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</si>
  <si>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</si>
  <si>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</si>
  <si>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</si>
  <si>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</si>
  <si>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</si>
  <si>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</si>
  <si>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</si>
  <si>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</si>
  <si>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</si>
  <si>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</si>
  <si>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</si>
  <si>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</si>
  <si>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</si>
  <si>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</si>
  <si>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</si>
  <si>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</si>
  <si>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</si>
  <si>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</si>
  <si>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</si>
  <si>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</si>
  <si>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</si>
  <si>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</si>
  <si>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</si>
  <si>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</si>
  <si>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</si>
  <si>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</si>
  <si>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</si>
  <si>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</si>
  <si>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</si>
  <si>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</si>
  <si>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</si>
  <si>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</si>
  <si>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</si>
  <si>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</si>
  <si>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</si>
  <si>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</si>
  <si>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</si>
  <si>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</si>
  <si>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</si>
  <si>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</si>
  <si>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</si>
  <si>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</si>
  <si>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</si>
  <si>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</si>
  <si>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</si>
  <si>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</si>
  <si>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</si>
  <si>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</si>
  <si>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</si>
  <si>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</si>
  <si>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</si>
  <si>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</si>
  <si>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</si>
  <si>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</si>
  <si>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</si>
  <si>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</si>
  <si>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</si>
  <si>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</si>
  <si>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</si>
  <si>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</si>
  <si>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</si>
  <si>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</si>
  <si>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</si>
  <si>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</si>
  <si>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</si>
  <si>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</si>
  <si>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</si>
  <si>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</si>
  <si>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</si>
  <si>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</si>
  <si>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</si>
  <si>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</si>
  <si>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</si>
  <si>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</si>
  <si>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</si>
  <si>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</si>
  <si>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</si>
  <si>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</si>
  <si>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</si>
  <si>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</si>
  <si>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</si>
  <si>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</si>
  <si>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</si>
  <si>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</si>
  <si>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</si>
  <si>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</si>
  <si>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</si>
  <si>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</si>
  <si>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</si>
  <si>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</si>
  <si>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</si>
  <si>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</si>
  <si>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</si>
  <si>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</si>
  <si>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</si>
  <si>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</si>
  <si>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</si>
  <si>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</si>
  <si>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</si>
  <si>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</si>
  <si>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</si>
  <si>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</si>
  <si>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</si>
  <si>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</si>
  <si>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</si>
  <si>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</si>
  <si>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</si>
  <si>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</si>
  <si>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</si>
  <si>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</si>
  <si>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</si>
  <si>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</si>
  <si>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</si>
  <si>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</si>
  <si>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</si>
  <si>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</si>
  <si>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</si>
  <si>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</si>
  <si>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</si>
  <si>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</si>
  <si>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</si>
  <si>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</si>
  <si>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</si>
  <si>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</si>
  <si>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</si>
  <si>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</si>
  <si>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</si>
  <si>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</si>
  <si>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</si>
  <si>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</si>
  <si>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</si>
  <si>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</si>
  <si>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</si>
  <si>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</si>
  <si>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</si>
  <si>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</si>
  <si>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</si>
  <si>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</si>
  <si>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</si>
  <si>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</si>
  <si>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</si>
  <si>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</si>
  <si>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</si>
  <si>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</si>
  <si>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</si>
  <si>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</si>
  <si>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</si>
  <si>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</si>
  <si>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</si>
  <si>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</si>
  <si>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</si>
  <si>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</si>
  <si>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</si>
  <si>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</si>
  <si>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</si>
  <si>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</si>
  <si>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</si>
  <si>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</si>
  <si>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</si>
  <si>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</si>
  <si>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</si>
  <si>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</si>
  <si>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</si>
  <si>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</si>
  <si>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</si>
  <si>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</si>
  <si>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</si>
  <si>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</si>
  <si>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</si>
  <si>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</si>
  <si>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</si>
  <si>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</si>
  <si>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</si>
  <si>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</si>
  <si>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</si>
  <si>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</si>
  <si>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</si>
  <si>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</si>
  <si>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</si>
  <si>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</si>
  <si>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</si>
  <si>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</si>
  <si>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</si>
  <si>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</si>
  <si>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</si>
  <si>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</si>
  <si>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</si>
  <si>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</si>
  <si>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</si>
  <si>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</si>
  <si>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</si>
  <si>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</si>
  <si>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</si>
  <si>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</si>
  <si>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</si>
  <si>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</si>
  <si>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</si>
  <si>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</si>
  <si>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</si>
  <si>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</si>
  <si>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</si>
  <si>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</si>
  <si>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</si>
  <si>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</si>
  <si>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</si>
  <si>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</si>
  <si>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</si>
  <si>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</si>
  <si>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</si>
  <si>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</si>
  <si>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</si>
  <si>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</si>
  <si>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</si>
  <si>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</si>
  <si>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</si>
  <si>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</si>
  <si>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</si>
  <si>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</si>
  <si>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</si>
  <si>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</si>
  <si>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</si>
  <si>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</si>
  <si>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</si>
  <si>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</si>
  <si>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</si>
  <si>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</si>
  <si>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</si>
  <si>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令和３年度南海トラフの巨大地震に関する地震動・津波の調査・検討業務</t>
    <phoneticPr fontId="5"/>
  </si>
  <si>
    <t>応用地質株式会社</t>
    <phoneticPr fontId="5"/>
  </si>
  <si>
    <t>ランドブレイン株式会社</t>
    <phoneticPr fontId="5"/>
  </si>
  <si>
    <t>首都直下地震の発生に伴う帰宅困難者対策に関する調査検討業務</t>
    <phoneticPr fontId="5"/>
  </si>
  <si>
    <t>エム・アール・アイリサーチアソシエイツ株式会社</t>
    <phoneticPr fontId="5"/>
  </si>
  <si>
    <t>南海トラフ地震に対する被害推計手法の高度化に関する調査業務</t>
    <phoneticPr fontId="5"/>
  </si>
  <si>
    <t>令和３年度日本海溝・千島海溝沿いの巨大地震対策の推進に関する地震動・津波の調査検討業務</t>
    <phoneticPr fontId="5"/>
  </si>
  <si>
    <t>南海トラフ地震における防災・減災対策調査検討業務</t>
    <phoneticPr fontId="5"/>
  </si>
  <si>
    <t>令和３年度日本海溝・千島海溝沿いの巨大地震対策の推進に関する検討業務</t>
    <phoneticPr fontId="5"/>
  </si>
  <si>
    <t>首都直下地震に係る防災・減災対策及び被害想定に関する調査検討業務</t>
    <phoneticPr fontId="5"/>
  </si>
  <si>
    <t>首都直下地震の発生に伴う帰宅困難者の帰宅行動シミュレーションに関する調査検討業務</t>
    <phoneticPr fontId="5"/>
  </si>
  <si>
    <t>株式会社防災＆情報研究所</t>
    <phoneticPr fontId="5"/>
  </si>
  <si>
    <t>緊急地震速報受信装置等の普及率等に係る調査検討業務</t>
    <phoneticPr fontId="5"/>
  </si>
  <si>
    <t>雑役務費</t>
    <phoneticPr fontId="5"/>
  </si>
  <si>
    <t>令和３年度火山地域の防災対策推進に関する調査検討業務</t>
    <phoneticPr fontId="5"/>
  </si>
  <si>
    <t>大規模噴火時の降灰による被害軽減に資する具体的対応に関する調査検討業務</t>
    <phoneticPr fontId="5"/>
  </si>
  <si>
    <t>避難促進施設の避難確保計画の具体的な検討方法及び効果的な訓練実施方法に関する調査検討業務</t>
    <phoneticPr fontId="5"/>
  </si>
  <si>
    <t>大規模広域避難の実効性確保に向けた調査検討業務</t>
    <phoneticPr fontId="5"/>
  </si>
  <si>
    <t>水害・土砂災害からの住民の主体的な避難行動に関する調査検討業務</t>
    <phoneticPr fontId="5"/>
  </si>
  <si>
    <t>大規模水害時の排水に関する調査検討業務</t>
    <phoneticPr fontId="5"/>
  </si>
  <si>
    <t>避難情報の周知に関するポスター・チラシ等の梱包・発送業務</t>
    <phoneticPr fontId="5"/>
  </si>
  <si>
    <t>避難情報の周知に関するチラシの印刷業務</t>
    <phoneticPr fontId="5"/>
  </si>
  <si>
    <t>避難情報の周知に関するポスター・チラシの印刷業務</t>
    <phoneticPr fontId="5"/>
  </si>
  <si>
    <t>株式会社アイ・ディー・エー</t>
    <phoneticPr fontId="5"/>
  </si>
  <si>
    <t>株式会社ビジネスベース</t>
    <phoneticPr fontId="5"/>
  </si>
  <si>
    <t>株式会社リフコム</t>
    <phoneticPr fontId="5"/>
  </si>
  <si>
    <t>株式会社アライ印刷</t>
    <phoneticPr fontId="5"/>
  </si>
  <si>
    <t>内閣府</t>
  </si>
  <si>
    <t>政策統括官（防災担当）</t>
    <rPh sb="0" eb="2">
      <t>セイサク</t>
    </rPh>
    <rPh sb="2" eb="4">
      <t>トウカツ</t>
    </rPh>
    <rPh sb="4" eb="5">
      <t>カン</t>
    </rPh>
    <rPh sb="6" eb="8">
      <t>ボウサイ</t>
    </rPh>
    <rPh sb="8" eb="10">
      <t>タントウ</t>
    </rPh>
    <phoneticPr fontId="5"/>
  </si>
  <si>
    <t>参事官（調査・企画担当）</t>
    <rPh sb="0" eb="3">
      <t>サンジカン</t>
    </rPh>
    <rPh sb="4" eb="6">
      <t>チョウサ</t>
    </rPh>
    <rPh sb="7" eb="9">
      <t>キカク</t>
    </rPh>
    <rPh sb="9" eb="11">
      <t>タントウ</t>
    </rPh>
    <phoneticPr fontId="5"/>
  </si>
  <si>
    <t>矢崎　剛吉</t>
    <rPh sb="0" eb="2">
      <t>ヤザキ</t>
    </rPh>
    <rPh sb="3" eb="5">
      <t>ゴウキチ</t>
    </rPh>
    <phoneticPr fontId="5"/>
  </si>
  <si>
    <t>災害対策基本法、大規模地震対策特別措置法、南海トラフ地震に係る地震防災対策の推進に関する特別措置法、首都直下地震対策特別措置法、日本海溝・千島海溝周辺海溝型地震に係る地震防災対策の推進に関する特別措置法、地震防災対策強化地域における地震対策緊急整備事業に係る国の財政上の特別措置に関する法律、地震防災対策特別措置法、津波対策の推進に関する法律、活動火山対策特別措置法 他</t>
    <phoneticPr fontId="5"/>
  </si>
  <si>
    <t>防災基本計画、大規模地震防災・減災対策大綱、南海トラフ地震防災対策推進基本計画、首都直下地震緊急対策推進基本計画、日本海溝・千島海溝周辺海溝型地震防災対策推進基本計画、活動火山対策の総合的な推進に関する基本的な指針、首都圏大規模水害対策大綱　等</t>
    <phoneticPr fontId="5"/>
  </si>
  <si>
    <t>今後の発生が懸念される大規模地震及びこれに伴う津波への備えや、気候変動への対応を踏まえた大規模水害対策、噴火リスクを踏まえた火山災害対策等を推進し、大規模災害発生時における被害の最小化を図る。</t>
    <phoneticPr fontId="5"/>
  </si>
  <si>
    <t>大規模地震災害対策、津波災害対策、火山災害対策、大規模水害対策等について、中央防災会議等の議論を踏まえ、被害想定や具体的な対策の検討等を行っている。また、その成果を活用し、国、自治体、事業者等の関係者が一体となって取り組むべき施策の大要を示した指針や、各種ガイドライン等の策定を行っている。</t>
    <rPh sb="122" eb="124">
      <t>シシン</t>
    </rPh>
    <rPh sb="126" eb="128">
      <t>カクシュ</t>
    </rPh>
    <phoneticPr fontId="5"/>
  </si>
  <si>
    <t>災害関係調査費</t>
    <rPh sb="0" eb="2">
      <t>サイガイ</t>
    </rPh>
    <rPh sb="2" eb="4">
      <t>カンケイ</t>
    </rPh>
    <rPh sb="4" eb="7">
      <t>チョウサヒ</t>
    </rPh>
    <phoneticPr fontId="5"/>
  </si>
  <si>
    <t>0063</t>
    <phoneticPr fontId="5"/>
  </si>
  <si>
    <t>0076</t>
    <phoneticPr fontId="5"/>
  </si>
  <si>
    <t>0051</t>
    <phoneticPr fontId="5"/>
  </si>
  <si>
    <t>0049</t>
    <phoneticPr fontId="5"/>
  </si>
  <si>
    <t>0046</t>
    <phoneticPr fontId="5"/>
  </si>
  <si>
    <t>0041</t>
    <phoneticPr fontId="5"/>
  </si>
  <si>
    <t>新26-0008</t>
    <rPh sb="0" eb="1">
      <t>シン</t>
    </rPh>
    <phoneticPr fontId="5"/>
  </si>
  <si>
    <t>株式会社建設技術研究所</t>
    <rPh sb="0" eb="4">
      <t>カブシキガイシャ</t>
    </rPh>
    <phoneticPr fontId="5"/>
  </si>
  <si>
    <t>株式会社社会安全研究所</t>
    <rPh sb="0" eb="4">
      <t>カブシキガイシャ</t>
    </rPh>
    <phoneticPr fontId="5"/>
  </si>
  <si>
    <t>株式会社東京建設コンサルタント</t>
    <rPh sb="0" eb="4">
      <t>カブシキガイシャ</t>
    </rPh>
    <phoneticPr fontId="5"/>
  </si>
  <si>
    <t>府</t>
  </si>
  <si>
    <t>○</t>
  </si>
  <si>
    <t>10.防災施策の推進</t>
    <rPh sb="3" eb="5">
      <t>ボウサイ</t>
    </rPh>
    <rPh sb="5" eb="6">
      <t>セ</t>
    </rPh>
    <rPh sb="6" eb="7">
      <t>サク</t>
    </rPh>
    <rPh sb="8" eb="10">
      <t>スイシン</t>
    </rPh>
    <phoneticPr fontId="5"/>
  </si>
  <si>
    <t>④地震対策等の推進</t>
    <rPh sb="1" eb="3">
      <t>ジシン</t>
    </rPh>
    <rPh sb="3" eb="5">
      <t>タイサク</t>
    </rPh>
    <rPh sb="5" eb="6">
      <t>トウ</t>
    </rPh>
    <rPh sb="7" eb="9">
      <t>スイシン</t>
    </rPh>
    <phoneticPr fontId="5"/>
  </si>
  <si>
    <t>国民や社会のニーズ、過去の災害から得られた教訓等を踏まえ、事業に取り組んでいる。</t>
    <phoneticPr fontId="5"/>
  </si>
  <si>
    <t>主に大規模災害に関する対策については、地方自治体との役割分担の中で、技術的専門性、広域性の観点から国が主導して対策を進める必要がある。</t>
    <phoneticPr fontId="5"/>
  </si>
  <si>
    <t>地震災害、火山災害、水害等の自然災害が多発する我が国では、東日本大震災等の教訓や最新の科学的知見を踏まえた防災・減災対策の推進が急務であり、限られた人員・予算の中で優先順位をつけ、適切に事業を進めている。</t>
    <phoneticPr fontId="5"/>
  </si>
  <si>
    <t>予算執行に当たっては、原則一般競争入札を採用するようにしており、透明性・競争性の確保を図っている。
なお、一部調達において、一者応札または一者応募となったものが存在するが余裕のある公示期間の設定や入札説明会の実施、資格・経験に係る必須要件の緩和など、一者応札・一者応募対策に取り組んでいる。
また、一部の調達において、随意契約となった案件が存在するが、少額随契によるものである。</t>
    <phoneticPr fontId="5"/>
  </si>
  <si>
    <t>市場価格調査の実施結果や過去の類似する調査業務の契約額を参考に予定価格を作成し、その範囲で落札しており、妥当である。</t>
    <phoneticPr fontId="5"/>
  </si>
  <si>
    <t>必要な費目・使途に限定して予算要求及び執行を行っている。</t>
    <phoneticPr fontId="5"/>
  </si>
  <si>
    <t>先行する関連事業の不測の調整事項の発生による調達計画の変更によるものであり妥当である。</t>
    <rPh sb="9" eb="11">
      <t>フソク</t>
    </rPh>
    <rPh sb="12" eb="14">
      <t>チョウセイ</t>
    </rPh>
    <rPh sb="14" eb="16">
      <t>ジコウ</t>
    </rPh>
    <rPh sb="17" eb="19">
      <t>ハッセイ</t>
    </rPh>
    <phoneticPr fontId="5"/>
  </si>
  <si>
    <t>過去の調査検討を踏まえた業務内容のの見直しにより、真に必要な費用のみを計上している。</t>
    <phoneticPr fontId="5"/>
  </si>
  <si>
    <t>当府職員がより多くの業務を直接実施する方法が考えられるが、調査等に関して専門知識やノウハウを有する民間企業に請け負わせる方がより効率的・効果的である。</t>
    <phoneticPr fontId="5"/>
  </si>
  <si>
    <t>活動目標を概ね達成している。</t>
    <phoneticPr fontId="5"/>
  </si>
  <si>
    <t>本事業の成果を踏まえ、各府省庁、地方公共団体、事業者等が個別具体の防災対策を推進している。</t>
    <phoneticPr fontId="5"/>
  </si>
  <si>
    <t>内閣府はソフト面の対策を推進しているが、左記の他省では、各種ハード面の対策も含めて実施している。</t>
    <phoneticPr fontId="5"/>
  </si>
  <si>
    <t>有</t>
  </si>
  <si>
    <t>‐</t>
  </si>
  <si>
    <t>防災・安全交付金</t>
    <rPh sb="0" eb="2">
      <t>ボウサイ</t>
    </rPh>
    <rPh sb="3" eb="5">
      <t>アンゼン</t>
    </rPh>
    <rPh sb="5" eb="8">
      <t>コウフキン</t>
    </rPh>
    <phoneticPr fontId="5"/>
  </si>
  <si>
    <t>予算を有効活用するため、市場価格調査及び過去の業務経験より適切な予定価を算出することなど、発注内容の改善を継続的に行っている。また、事業者との契約は原則一般競争入札により行うこととしており、透明性・競争性の確保を図っている。加えて、実施においては適切に経過報告を求めることにより、当方の意図する成果の実現に向けた丁寧な進捗管理を行うほか、最終報告書を提出させる段階において完了検査を行い、合格したことをもって業務終了としている。</t>
    <phoneticPr fontId="5"/>
  </si>
  <si>
    <t>本事業は、予め設定した活動目標をほぼ毎年度達成し続けていることに加え、新たに発生した災害に係る検証・対策の立案についても機動的な検討を行うなど、十分にその成果を挙げてきているところである。今後も引き続き、過去に経験した災害対応や実施した調査等を活用し、より効率的・効果的に地震対策等に係る取組を推進する。</t>
    <phoneticPr fontId="5"/>
  </si>
  <si>
    <t>延焼のおそれのある密集市街地のうち、大規模地震の切迫性の高い地域（首都直下緊急対策区域）における感震ブレーカー等の普及率</t>
    <phoneticPr fontId="5"/>
  </si>
  <si>
    <t>-</t>
    <phoneticPr fontId="5"/>
  </si>
  <si>
    <t>【大規模地震・津波対策】
令和６年度までに、延焼のおそれのある密集市街地のうち、大規模地震の切迫性の高い地域（首都直下緊急対策区域）における感震ブレーカー等の普及率を25％にする。</t>
    <rPh sb="13" eb="15">
      <t>レイワ</t>
    </rPh>
    <phoneticPr fontId="5"/>
  </si>
  <si>
    <t>首都直下地震緊急対策推進基本計画（平成27年３月、閣議決定）</t>
    <phoneticPr fontId="5"/>
  </si>
  <si>
    <t>津波避難ビル等を指定している市町村の割合（付近に高台等がなく、津波からの避難が困難な地域を有する全国の市町村）</t>
    <phoneticPr fontId="5"/>
  </si>
  <si>
    <t>【大規模地震・津波対策】
令和５年度までに、津波避難ビル等を指定している市町村の割合を100％（付近に高台等がなく、津波からの避難が困難な地域を有する全国の市町村）にする。</t>
    <rPh sb="13" eb="15">
      <t>レイワ</t>
    </rPh>
    <phoneticPr fontId="5"/>
  </si>
  <si>
    <t>南海トラフ地震防災対策推進基本計画（平成２６年３月、中央防災会議決定）</t>
    <phoneticPr fontId="5"/>
  </si>
  <si>
    <t>件</t>
    <rPh sb="0" eb="1">
      <t>ケン</t>
    </rPh>
    <phoneticPr fontId="5"/>
  </si>
  <si>
    <t>【風水害対策】
風水害に対する住民の避難の実効性を高めるため、モデル事業の実施・事例集や手引きの作成等を行う。</t>
    <rPh sb="1" eb="4">
      <t>フウスイガイ</t>
    </rPh>
    <rPh sb="4" eb="6">
      <t>タイサク</t>
    </rPh>
    <rPh sb="8" eb="11">
      <t>フウスイガイ</t>
    </rPh>
    <rPh sb="12" eb="13">
      <t>タイ</t>
    </rPh>
    <rPh sb="15" eb="17">
      <t>ジュウミン</t>
    </rPh>
    <rPh sb="18" eb="20">
      <t>ヒナン</t>
    </rPh>
    <rPh sb="21" eb="24">
      <t>ジッコウセイ</t>
    </rPh>
    <rPh sb="25" eb="26">
      <t>タカ</t>
    </rPh>
    <rPh sb="34" eb="36">
      <t>ジギョウ</t>
    </rPh>
    <rPh sb="37" eb="39">
      <t>ジッシ</t>
    </rPh>
    <rPh sb="40" eb="42">
      <t>ジレイ</t>
    </rPh>
    <rPh sb="42" eb="43">
      <t>シュウ</t>
    </rPh>
    <rPh sb="44" eb="46">
      <t>テビ</t>
    </rPh>
    <rPh sb="48" eb="50">
      <t>サクセイ</t>
    </rPh>
    <rPh sb="50" eb="51">
      <t>トウ</t>
    </rPh>
    <rPh sb="52" eb="53">
      <t>オコナ</t>
    </rPh>
    <phoneticPr fontId="5"/>
  </si>
  <si>
    <t>件</t>
    <rPh sb="0" eb="1">
      <t>ケン</t>
    </rPh>
    <phoneticPr fontId="5"/>
  </si>
  <si>
    <t>風水害に対する住民の避難の実効性を高めるため、モデル事業の実施・事例集や手引きの作成等を行った数</t>
    <rPh sb="0" eb="3">
      <t>フウスイガイ</t>
    </rPh>
    <rPh sb="4" eb="5">
      <t>タイ</t>
    </rPh>
    <rPh sb="7" eb="9">
      <t>ジュウミン</t>
    </rPh>
    <rPh sb="10" eb="12">
      <t>ヒナン</t>
    </rPh>
    <rPh sb="13" eb="16">
      <t>ジッコウセイ</t>
    </rPh>
    <rPh sb="17" eb="18">
      <t>タカ</t>
    </rPh>
    <rPh sb="26" eb="28">
      <t>ジギョウ</t>
    </rPh>
    <rPh sb="29" eb="31">
      <t>ジッシ</t>
    </rPh>
    <rPh sb="32" eb="34">
      <t>ジレイ</t>
    </rPh>
    <rPh sb="34" eb="35">
      <t>シュウ</t>
    </rPh>
    <rPh sb="36" eb="38">
      <t>テビ</t>
    </rPh>
    <rPh sb="40" eb="42">
      <t>サクセイ</t>
    </rPh>
    <rPh sb="42" eb="43">
      <t>トウ</t>
    </rPh>
    <rPh sb="44" eb="45">
      <t>オコナ</t>
    </rPh>
    <rPh sb="47" eb="48">
      <t>カズ</t>
    </rPh>
    <phoneticPr fontId="5"/>
  </si>
  <si>
    <t>令和３年７月からの一連の豪雨災害を踏まえた避難のあり方について（報告）（令和４年２月）</t>
    <phoneticPr fontId="5"/>
  </si>
  <si>
    <t>件</t>
    <rPh sb="0" eb="1">
      <t>ケン</t>
    </rPh>
    <phoneticPr fontId="5"/>
  </si>
  <si>
    <t>地震・津波対策の推進に向けた取り組みを行う</t>
    <rPh sb="0" eb="2">
      <t>ジシン</t>
    </rPh>
    <rPh sb="3" eb="5">
      <t>ツナミ</t>
    </rPh>
    <rPh sb="5" eb="7">
      <t>タイサク</t>
    </rPh>
    <rPh sb="8" eb="10">
      <t>スイシン</t>
    </rPh>
    <rPh sb="11" eb="12">
      <t>ム</t>
    </rPh>
    <rPh sb="14" eb="15">
      <t>ト</t>
    </rPh>
    <rPh sb="16" eb="17">
      <t>ク</t>
    </rPh>
    <rPh sb="19" eb="20">
      <t>オコナ</t>
    </rPh>
    <phoneticPr fontId="5"/>
  </si>
  <si>
    <t>被害想定の検討、ガイドラインの策定等</t>
    <rPh sb="0" eb="2">
      <t>ヒガイ</t>
    </rPh>
    <rPh sb="2" eb="4">
      <t>ソウテイ</t>
    </rPh>
    <rPh sb="5" eb="7">
      <t>ケントウ</t>
    </rPh>
    <rPh sb="15" eb="17">
      <t>サクテイ</t>
    </rPh>
    <rPh sb="17" eb="18">
      <t>トウ</t>
    </rPh>
    <phoneticPr fontId="5"/>
  </si>
  <si>
    <t>調査・検討業務契約額／調査・検討業務軒数　　　　　　　　　　　　　　</t>
    <rPh sb="0" eb="2">
      <t>チョウサ</t>
    </rPh>
    <rPh sb="3" eb="5">
      <t>ケントウ</t>
    </rPh>
    <rPh sb="5" eb="7">
      <t>ギョウム</t>
    </rPh>
    <rPh sb="7" eb="9">
      <t>ケイヤク</t>
    </rPh>
    <rPh sb="9" eb="10">
      <t>ガク</t>
    </rPh>
    <rPh sb="11" eb="13">
      <t>チョウサ</t>
    </rPh>
    <rPh sb="14" eb="16">
      <t>ケントウ</t>
    </rPh>
    <rPh sb="16" eb="18">
      <t>ギョウム</t>
    </rPh>
    <rPh sb="18" eb="20">
      <t>ケンスウ</t>
    </rPh>
    <phoneticPr fontId="5"/>
  </si>
  <si>
    <t>大規模災害時の被害の最小化を図るという目標の達成に向け、総合的な施策の立案等を着実に推進している。</t>
    <phoneticPr fontId="5"/>
  </si>
  <si>
    <t>豪雨災害時に住民が適切な避難行動をとれるよう、首都圏等における洪水や高潮氾濫からの大規模かつ広域的な避難の在り方等について検討するとともに、住民の主体的かつ早期の避難行動を推進するための検討を実施する。</t>
    <phoneticPr fontId="5"/>
  </si>
  <si>
    <t>【風水害対策】
風水害に対する住民の避難の実効性を高めるため、住民等に対するアンケートや調査・検討等を行う。</t>
    <rPh sb="1" eb="4">
      <t>フウスイガイ</t>
    </rPh>
    <rPh sb="4" eb="6">
      <t>タイサク</t>
    </rPh>
    <rPh sb="8" eb="11">
      <t>フウスイガイ</t>
    </rPh>
    <rPh sb="12" eb="13">
      <t>タイ</t>
    </rPh>
    <rPh sb="15" eb="17">
      <t>ジュウミン</t>
    </rPh>
    <rPh sb="18" eb="20">
      <t>ヒナン</t>
    </rPh>
    <rPh sb="21" eb="24">
      <t>ジッコウセイ</t>
    </rPh>
    <rPh sb="25" eb="26">
      <t>タカ</t>
    </rPh>
    <rPh sb="31" eb="33">
      <t>ジュウミン</t>
    </rPh>
    <rPh sb="33" eb="34">
      <t>トウ</t>
    </rPh>
    <rPh sb="35" eb="36">
      <t>タイ</t>
    </rPh>
    <rPh sb="44" eb="46">
      <t>チョウサ</t>
    </rPh>
    <rPh sb="47" eb="49">
      <t>ケントウ</t>
    </rPh>
    <rPh sb="49" eb="50">
      <t>トウ</t>
    </rPh>
    <rPh sb="51" eb="52">
      <t>オコナ</t>
    </rPh>
    <phoneticPr fontId="5"/>
  </si>
  <si>
    <t>風水害に対する住民の避難の実効性を高めるため、住民等に対するアンケートや調査・検討等を行った数</t>
    <rPh sb="0" eb="3">
      <t>フウスイガイ</t>
    </rPh>
    <rPh sb="4" eb="5">
      <t>タイ</t>
    </rPh>
    <rPh sb="7" eb="9">
      <t>ジュウミン</t>
    </rPh>
    <rPh sb="10" eb="12">
      <t>ヒナン</t>
    </rPh>
    <rPh sb="13" eb="16">
      <t>ジッコウセイ</t>
    </rPh>
    <rPh sb="17" eb="18">
      <t>タカ</t>
    </rPh>
    <rPh sb="23" eb="25">
      <t>ジュウミン</t>
    </rPh>
    <rPh sb="25" eb="26">
      <t>トウ</t>
    </rPh>
    <rPh sb="27" eb="28">
      <t>タイ</t>
    </rPh>
    <rPh sb="36" eb="38">
      <t>チョウサ</t>
    </rPh>
    <rPh sb="39" eb="41">
      <t>ケントウ</t>
    </rPh>
    <rPh sb="41" eb="42">
      <t>トウ</t>
    </rPh>
    <rPh sb="43" eb="44">
      <t>オコナ</t>
    </rPh>
    <rPh sb="46" eb="47">
      <t>カズ</t>
    </rPh>
    <phoneticPr fontId="5"/>
  </si>
  <si>
    <t>-</t>
    <phoneticPr fontId="5"/>
  </si>
  <si>
    <t>百万円</t>
    <rPh sb="0" eb="3">
      <t>ヒャクマンエン</t>
    </rPh>
    <phoneticPr fontId="5"/>
  </si>
  <si>
    <t>90/3</t>
    <phoneticPr fontId="5"/>
  </si>
  <si>
    <t>58/3</t>
    <phoneticPr fontId="5"/>
  </si>
  <si>
    <t>火山対策の推進に向け、実効性の高い避難計画を作成するために、全国の火山災害警戒地域に対し防災訓練の実施支援を行う。</t>
    <rPh sb="11" eb="14">
      <t>ジッコウセイ</t>
    </rPh>
    <rPh sb="15" eb="16">
      <t>タカ</t>
    </rPh>
    <rPh sb="17" eb="19">
      <t>ヒナン</t>
    </rPh>
    <rPh sb="19" eb="21">
      <t>ケイカク</t>
    </rPh>
    <rPh sb="22" eb="24">
      <t>サクセイ</t>
    </rPh>
    <rPh sb="30" eb="32">
      <t>ゼンコク</t>
    </rPh>
    <rPh sb="33" eb="35">
      <t>カザン</t>
    </rPh>
    <rPh sb="35" eb="37">
      <t>サイガイ</t>
    </rPh>
    <rPh sb="37" eb="39">
      <t>ケイカイ</t>
    </rPh>
    <rPh sb="39" eb="41">
      <t>チイキ</t>
    </rPh>
    <rPh sb="42" eb="43">
      <t>タイ</t>
    </rPh>
    <rPh sb="44" eb="46">
      <t>ボウサイ</t>
    </rPh>
    <rPh sb="46" eb="48">
      <t>クンレン</t>
    </rPh>
    <rPh sb="49" eb="51">
      <t>ジッシ</t>
    </rPh>
    <rPh sb="51" eb="53">
      <t>シエン</t>
    </rPh>
    <phoneticPr fontId="5"/>
  </si>
  <si>
    <t>訓練実施のための支援数</t>
    <rPh sb="0" eb="2">
      <t>クンレン</t>
    </rPh>
    <rPh sb="2" eb="4">
      <t>ジッシ</t>
    </rPh>
    <rPh sb="8" eb="10">
      <t>シエン</t>
    </rPh>
    <rPh sb="10" eb="11">
      <t>スウ</t>
    </rPh>
    <phoneticPr fontId="5"/>
  </si>
  <si>
    <t>火山対策の推進に向けた防災訓練の支援を受け、火山防災警戒地域において実施した防災訓練件数</t>
    <rPh sb="26" eb="28">
      <t>ケイカイ</t>
    </rPh>
    <rPh sb="28" eb="30">
      <t>チイキ</t>
    </rPh>
    <rPh sb="34" eb="36">
      <t>ジッシ</t>
    </rPh>
    <rPh sb="38" eb="40">
      <t>ボウサイ</t>
    </rPh>
    <rPh sb="40" eb="42">
      <t>クンレン</t>
    </rPh>
    <rPh sb="42" eb="44">
      <t>ケンスウ</t>
    </rPh>
    <phoneticPr fontId="5"/>
  </si>
  <si>
    <t>42/1</t>
    <phoneticPr fontId="5"/>
  </si>
  <si>
    <t>39/1</t>
    <phoneticPr fontId="5"/>
  </si>
  <si>
    <t>大規模地震・津波に対して自治体や住民が必要な防災対策を推進できるよう、被害想定やガイドライン等の作成に必要な検討を行う。</t>
    <rPh sb="0" eb="3">
      <t>ダイキボ</t>
    </rPh>
    <rPh sb="3" eb="5">
      <t>ジシン</t>
    </rPh>
    <rPh sb="6" eb="8">
      <t>ツナミ</t>
    </rPh>
    <rPh sb="9" eb="10">
      <t>タイ</t>
    </rPh>
    <rPh sb="19" eb="21">
      <t>ヒツヨウ</t>
    </rPh>
    <rPh sb="22" eb="24">
      <t>ボウサイ</t>
    </rPh>
    <rPh sb="24" eb="26">
      <t>タイサク</t>
    </rPh>
    <rPh sb="27" eb="29">
      <t>スイシン</t>
    </rPh>
    <rPh sb="35" eb="37">
      <t>ヒガイ</t>
    </rPh>
    <rPh sb="37" eb="39">
      <t>ソウテイ</t>
    </rPh>
    <rPh sb="46" eb="47">
      <t>トウ</t>
    </rPh>
    <rPh sb="48" eb="50">
      <t>サクセイ</t>
    </rPh>
    <rPh sb="51" eb="53">
      <t>ヒツヨウ</t>
    </rPh>
    <rPh sb="54" eb="56">
      <t>ケントウ</t>
    </rPh>
    <rPh sb="57" eb="58">
      <t>オコナ</t>
    </rPh>
    <phoneticPr fontId="5"/>
  </si>
  <si>
    <t>日本版ＩＣＳ等に関する基礎的調査・検討業務</t>
    <phoneticPr fontId="5"/>
  </si>
  <si>
    <t>株式会社ステージ</t>
    <phoneticPr fontId="5"/>
  </si>
  <si>
    <t>令和３年度防災×テクノロジー官民連携プラットフォーム事業におけるウェブサイト構築・運営業務</t>
    <phoneticPr fontId="5"/>
  </si>
  <si>
    <t>東武トップツアーズ株式会社</t>
    <phoneticPr fontId="5"/>
  </si>
  <si>
    <t>令和３年度防災×テクノロジー官民連携プラットフォーム事業におけるセミナー企画運営業務</t>
    <phoneticPr fontId="5"/>
  </si>
  <si>
    <t>☑</t>
  </si>
  <si>
    <t>消耗品費、備品費</t>
    <phoneticPr fontId="5"/>
  </si>
  <si>
    <t>ISUT サイト閲覧用ノートパソコン及びOA 機器類の購入</t>
    <phoneticPr fontId="5"/>
  </si>
  <si>
    <t>ISUT活動における地図作成のための調査業務</t>
    <rPh sb="18" eb="20">
      <t>チョウサ</t>
    </rPh>
    <rPh sb="20" eb="22">
      <t>ギョウム</t>
    </rPh>
    <phoneticPr fontId="5"/>
  </si>
  <si>
    <t>令和３年度研修を通じたISUT 活用促進のための調査業務</t>
    <phoneticPr fontId="5"/>
  </si>
  <si>
    <t>三谷商事株式会社</t>
    <rPh sb="0" eb="2">
      <t>ミタニ</t>
    </rPh>
    <rPh sb="2" eb="4">
      <t>ショウジ</t>
    </rPh>
    <rPh sb="4" eb="6">
      <t>カブシキ</t>
    </rPh>
    <rPh sb="6" eb="8">
      <t>カイシャ</t>
    </rPh>
    <phoneticPr fontId="5"/>
  </si>
  <si>
    <t>株式会社インターネットイニシアティブ</t>
    <phoneticPr fontId="5"/>
  </si>
  <si>
    <t>トヨタ自動車株式会社</t>
    <rPh sb="3" eb="6">
      <t>ジドウシャ</t>
    </rPh>
    <rPh sb="6" eb="8">
      <t>カブシキ</t>
    </rPh>
    <rPh sb="8" eb="10">
      <t>カイシャ</t>
    </rPh>
    <phoneticPr fontId="5"/>
  </si>
  <si>
    <t>なりわいカンパニー株式会社</t>
    <rPh sb="9" eb="11">
      <t>カブシキ</t>
    </rPh>
    <rPh sb="11" eb="13">
      <t>カイシャ</t>
    </rPh>
    <phoneticPr fontId="5"/>
  </si>
  <si>
    <r>
      <t>I</t>
    </r>
    <r>
      <rPr>
        <sz val="11"/>
        <rFont val="ＭＳ Ｐゴシック"/>
        <family val="3"/>
        <charset val="128"/>
      </rPr>
      <t>SUTの認知度向上並びに活用促進のためのリーフレット及びポスター用デザイン制作業務</t>
    </r>
    <rPh sb="5" eb="7">
      <t>ニンチ</t>
    </rPh>
    <rPh sb="7" eb="8">
      <t>ド</t>
    </rPh>
    <rPh sb="8" eb="10">
      <t>コウジョウ</t>
    </rPh>
    <rPh sb="10" eb="11">
      <t>ナラ</t>
    </rPh>
    <rPh sb="13" eb="15">
      <t>カツヨウ</t>
    </rPh>
    <rPh sb="15" eb="17">
      <t>ソクシン</t>
    </rPh>
    <rPh sb="27" eb="28">
      <t>オヨ</t>
    </rPh>
    <rPh sb="33" eb="34">
      <t>ヨウ</t>
    </rPh>
    <rPh sb="38" eb="40">
      <t>セイサク</t>
    </rPh>
    <rPh sb="40" eb="42">
      <t>ギョウム</t>
    </rPh>
    <phoneticPr fontId="5"/>
  </si>
  <si>
    <t>日経印刷株式会社</t>
    <rPh sb="0" eb="2">
      <t>ニッケイ</t>
    </rPh>
    <rPh sb="2" eb="4">
      <t>インサツ</t>
    </rPh>
    <rPh sb="4" eb="6">
      <t>カブシキ</t>
    </rPh>
    <rPh sb="6" eb="8">
      <t>カイシャ</t>
    </rPh>
    <phoneticPr fontId="5"/>
  </si>
  <si>
    <t>ISUT に係る広報資料等の梱包・発送業務</t>
    <phoneticPr fontId="5"/>
  </si>
  <si>
    <t>223/8</t>
    <phoneticPr fontId="5"/>
  </si>
  <si>
    <t>278/7</t>
    <phoneticPr fontId="5"/>
  </si>
  <si>
    <t xml:space="preserve">火山噴火時等に住民や登山者が適切な防災行動をとれるよう、また火山防災協議会における避難計画等の検討・改善に資するよう、より効果的な火山防災訓練のあり方を検討し、火山災害警戒地域に対し火山防災訓練の実施に係る支援を行う。
</t>
    <phoneticPr fontId="5"/>
  </si>
  <si>
    <t>【火山対策】
令和７年度までに、防災訓練の支援を受けた火山災害警戒地域において、支援を踏まえた訓練を９件実施する。</t>
    <rPh sb="16" eb="18">
      <t>ボウサイ</t>
    </rPh>
    <rPh sb="18" eb="20">
      <t>クンレン</t>
    </rPh>
    <rPh sb="21" eb="23">
      <t>シエン</t>
    </rPh>
    <rPh sb="24" eb="25">
      <t>ウ</t>
    </rPh>
    <rPh sb="27" eb="29">
      <t>カザン</t>
    </rPh>
    <rPh sb="29" eb="31">
      <t>サイガイ</t>
    </rPh>
    <rPh sb="31" eb="33">
      <t>ケイカイ</t>
    </rPh>
    <rPh sb="33" eb="35">
      <t>チイキ</t>
    </rPh>
    <rPh sb="40" eb="42">
      <t>シエン</t>
    </rPh>
    <rPh sb="43" eb="44">
      <t>フ</t>
    </rPh>
    <rPh sb="47" eb="49">
      <t>クンレン</t>
    </rPh>
    <rPh sb="51" eb="52">
      <t>ケン</t>
    </rPh>
    <rPh sb="52" eb="54">
      <t>ジッシ</t>
    </rPh>
    <phoneticPr fontId="5"/>
  </si>
  <si>
    <t>火山専門家を活用する仕組みの構築、火山専門家の育成、監視観測・調査研究体制の整備に関する検討</t>
    <phoneticPr fontId="5"/>
  </si>
  <si>
    <t>株式会社建設技術研究所</t>
    <rPh sb="0" eb="4">
      <t>カブシキガイシャ</t>
    </rPh>
    <rPh sb="4" eb="6">
      <t>ケンセツ</t>
    </rPh>
    <rPh sb="6" eb="8">
      <t>ギジュツ</t>
    </rPh>
    <rPh sb="8" eb="11">
      <t>ケンキュウジョ</t>
    </rPh>
    <phoneticPr fontId="5"/>
  </si>
  <si>
    <t>株式会社東京地図研究社</t>
    <rPh sb="0" eb="4">
      <t>カブシキガイシャ</t>
    </rPh>
    <phoneticPr fontId="5"/>
  </si>
  <si>
    <t>株式会社サイエンスクラフト</t>
    <rPh sb="0" eb="4">
      <t>カブシキガイシャ</t>
    </rPh>
    <phoneticPr fontId="5"/>
  </si>
  <si>
    <t>株式会社サイエンスクラフト</t>
    <phoneticPr fontId="5"/>
  </si>
  <si>
    <t>地震対策等の推進に必要な経費</t>
    <rPh sb="0" eb="2">
      <t>ジシン</t>
    </rPh>
    <rPh sb="2" eb="4">
      <t>タイサク</t>
    </rPh>
    <rPh sb="4" eb="5">
      <t>トウ</t>
    </rPh>
    <rPh sb="6" eb="8">
      <t>スイシン</t>
    </rPh>
    <rPh sb="9" eb="11">
      <t>ヒツヨウ</t>
    </rPh>
    <rPh sb="12" eb="14">
      <t>ケイヒ</t>
    </rPh>
    <phoneticPr fontId="5"/>
  </si>
  <si>
    <t xml:space="preserve"> https://www8.cao.go.jp/hyouka/r1hyouka/r1jigo/r1jigo-10.pdf</t>
    <phoneticPr fontId="5"/>
  </si>
  <si>
    <t xml:space="preserve"> P4,P5</t>
    <phoneticPr fontId="5"/>
  </si>
  <si>
    <t>A.応用地質株式会社</t>
    <phoneticPr fontId="5"/>
  </si>
  <si>
    <t>B.株式会社社会安全研究所</t>
    <phoneticPr fontId="5"/>
  </si>
  <si>
    <t>C.株式会社建設技術研究所</t>
    <phoneticPr fontId="5"/>
  </si>
  <si>
    <t>D.株式会社サイエンスクラフト</t>
    <phoneticPr fontId="5"/>
  </si>
  <si>
    <t>E.株式会社ステージ</t>
    <phoneticPr fontId="5"/>
  </si>
  <si>
    <t>F. 東武トップツアーズ株式会社</t>
    <phoneticPr fontId="5"/>
  </si>
  <si>
    <t>G.株式会社東京地図研究社</t>
    <phoneticPr fontId="5"/>
  </si>
  <si>
    <t>ISUT活動における地図作成のための調査業務</t>
    <phoneticPr fontId="5"/>
  </si>
  <si>
    <t>H.三谷商事株式会社</t>
    <phoneticPr fontId="5"/>
  </si>
  <si>
    <t>備品費、消耗品費</t>
    <rPh sb="0" eb="2">
      <t>ビヒン</t>
    </rPh>
    <rPh sb="2" eb="3">
      <t>ヒ</t>
    </rPh>
    <rPh sb="4" eb="6">
      <t>ショウモウ</t>
    </rPh>
    <rPh sb="6" eb="7">
      <t>ヒン</t>
    </rPh>
    <rPh sb="7" eb="8">
      <t>ヒ</t>
    </rPh>
    <phoneticPr fontId="5"/>
  </si>
  <si>
    <t>ISUT サイト閲覧用ノートパソコン及びOA 機器類の購入</t>
    <phoneticPr fontId="5"/>
  </si>
  <si>
    <t>I.式会社インターネットイニシアティブ</t>
    <phoneticPr fontId="5"/>
  </si>
  <si>
    <t>J.トヨタ自動車株式会社</t>
    <phoneticPr fontId="5"/>
  </si>
  <si>
    <t>日本気象株式会社</t>
    <rPh sb="0" eb="2">
      <t>ニホン</t>
    </rPh>
    <rPh sb="2" eb="4">
      <t>キショウ</t>
    </rPh>
    <rPh sb="4" eb="6">
      <t>カブシキ</t>
    </rPh>
    <rPh sb="6" eb="8">
      <t>カイシャ</t>
    </rPh>
    <phoneticPr fontId="5"/>
  </si>
  <si>
    <t>ＳＮＳによる災害情報ほ発信等</t>
    <rPh sb="6" eb="8">
      <t>サイガイ</t>
    </rPh>
    <rPh sb="8" eb="10">
      <t>ジョウホウ</t>
    </rPh>
    <rPh sb="11" eb="13">
      <t>ハッシン</t>
    </rPh>
    <rPh sb="13" eb="14">
      <t>トウ</t>
    </rPh>
    <phoneticPr fontId="5"/>
  </si>
  <si>
    <t>K.日本気象株式会社</t>
    <rPh sb="2" eb="4">
      <t>ニホン</t>
    </rPh>
    <rPh sb="4" eb="6">
      <t>キショウ</t>
    </rPh>
    <rPh sb="6" eb="8">
      <t>カブシキ</t>
    </rPh>
    <rPh sb="8" eb="10">
      <t>カイシャ</t>
    </rPh>
    <phoneticPr fontId="5"/>
  </si>
  <si>
    <t>ＳＮＳによる災害情報ほ発信等</t>
    <phoneticPr fontId="5"/>
  </si>
  <si>
    <t>-</t>
    <phoneticPr fontId="5"/>
  </si>
  <si>
    <t>-</t>
    <phoneticPr fontId="5"/>
  </si>
  <si>
    <t>ISUT サイト閲覧用ノートパソコンのデータ通信端末導入</t>
    <phoneticPr fontId="5"/>
  </si>
  <si>
    <t>災害発生時の「通れた道」情報提供の利用</t>
    <phoneticPr fontId="5"/>
  </si>
  <si>
    <t>ISUT サイト閲覧用ノートパソコンのデータ通信追加</t>
    <rPh sb="24" eb="26">
      <t>ツイカ</t>
    </rPh>
    <phoneticPr fontId="5"/>
  </si>
  <si>
    <t>災害発生時の「通れた道」情報提供の利用</t>
    <rPh sb="0" eb="2">
      <t>サイガイ</t>
    </rPh>
    <rPh sb="2" eb="4">
      <t>ハッセイ</t>
    </rPh>
    <rPh sb="4" eb="5">
      <t>ジ</t>
    </rPh>
    <rPh sb="7" eb="8">
      <t>トオ</t>
    </rPh>
    <rPh sb="10" eb="11">
      <t>ミチ</t>
    </rPh>
    <rPh sb="12" eb="14">
      <t>ジョウホウ</t>
    </rPh>
    <rPh sb="14" eb="16">
      <t>テイキョウ</t>
    </rPh>
    <rPh sb="17" eb="19">
      <t>リヨウ</t>
    </rPh>
    <phoneticPr fontId="5"/>
  </si>
  <si>
    <t>-</t>
    <phoneticPr fontId="5"/>
  </si>
  <si>
    <t>ー</t>
    <phoneticPr fontId="5"/>
  </si>
  <si>
    <t>火山防災エキスパート制度派遣実績（内閣府）</t>
    <phoneticPr fontId="5"/>
  </si>
  <si>
    <t>雑役務費</t>
    <rPh sb="0" eb="2">
      <t>ザツエキ</t>
    </rPh>
    <rPh sb="2" eb="3">
      <t>ム</t>
    </rPh>
    <rPh sb="3" eb="4">
      <t>ヒ</t>
    </rPh>
    <phoneticPr fontId="5"/>
  </si>
  <si>
    <t>引き続き、一者応札となっている案件については、その要因をよく分析の上、改善策を講じること。</t>
    <phoneticPr fontId="5"/>
  </si>
  <si>
    <t>一者応札については、引き続き、余裕のある公示期間の設定や入札説明会の開催、非応札事業者へのヒアリングなどに取り組み、改善に努める。</t>
    <rPh sb="0" eb="1">
      <t>イチ</t>
    </rPh>
    <rPh sb="1" eb="2">
      <t>シャ</t>
    </rPh>
    <rPh sb="2" eb="4">
      <t>オウサツ</t>
    </rPh>
    <rPh sb="10" eb="11">
      <t>ヒ</t>
    </rPh>
    <rPh sb="12" eb="13">
      <t>ツヅ</t>
    </rPh>
    <rPh sb="15" eb="17">
      <t>ヨユウ</t>
    </rPh>
    <rPh sb="20" eb="22">
      <t>コウジ</t>
    </rPh>
    <rPh sb="22" eb="24">
      <t>キカン</t>
    </rPh>
    <rPh sb="23" eb="24">
      <t>コウキ</t>
    </rPh>
    <rPh sb="25" eb="27">
      <t>セッテイ</t>
    </rPh>
    <rPh sb="28" eb="30">
      <t>ニュウサツ</t>
    </rPh>
    <rPh sb="30" eb="33">
      <t>セツメイカイ</t>
    </rPh>
    <rPh sb="34" eb="36">
      <t>カイサイ</t>
    </rPh>
    <rPh sb="37" eb="38">
      <t>ヒ</t>
    </rPh>
    <rPh sb="38" eb="40">
      <t>オウサツ</t>
    </rPh>
    <rPh sb="40" eb="43">
      <t>ジギョウシャ</t>
    </rPh>
    <rPh sb="53" eb="54">
      <t>ト</t>
    </rPh>
    <rPh sb="55" eb="56">
      <t>ク</t>
    </rPh>
    <rPh sb="58" eb="60">
      <t>カイゼン</t>
    </rPh>
    <rPh sb="61" eb="62">
      <t>ツト</t>
    </rPh>
    <phoneticPr fontId="5"/>
  </si>
  <si>
    <t>重要政策推進枠：256</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</si>
</sst>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80"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0" fontId="22" fillId="0" borderId="136" xfId="0"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19"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5" xfId="0" applyFont="1" applyFill="1" applyBorder="1" applyAlignment="1">
      <alignment horizontal="center" vertical="center" wrapText="1"/>
    </xf>
    <xf numFmtId="0" fontId="13" fillId="6" borderId="119"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83"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162438</xdr:colOff>
      <xdr:row>131</xdr:row>
      <xdr:rowOff>168031</xdr:rowOff>
    </xdr:from>
    <xdr:to>
      <xdr:col>32</xdr:col>
      <xdr:colOff>126930</xdr:colOff>
      <xdr:row>133</xdr:row>
      <xdr:rowOff>157133</xdr:rowOff>
    </xdr:to>
    <xdr:sp macro="" textlink="">
      <xdr:nvSpPr>
        <xdr:cNvPr id="2" name="正方形/長方形 1"/>
        <xdr:cNvSpPr/>
      </xdr:nvSpPr>
      <xdr:spPr>
        <a:xfrm>
          <a:off x="3994850" y="54606207"/>
          <a:ext cx="2586668" cy="6838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A.</a:t>
          </a:r>
          <a:r>
            <a:rPr kumimoji="1" lang="ja-JP" altLang="en-US" sz="1400">
              <a:solidFill>
                <a:sysClr val="windowText" lastClr="000000"/>
              </a:solidFill>
            </a:rPr>
            <a:t>民間企業（９社）</a:t>
          </a:r>
          <a:endParaRPr kumimoji="1" lang="en-US" altLang="ja-JP" sz="1400">
            <a:solidFill>
              <a:sysClr val="windowText" lastClr="000000"/>
            </a:solidFill>
          </a:endParaRPr>
        </a:p>
        <a:p>
          <a:pPr algn="ctr"/>
          <a:r>
            <a:rPr kumimoji="1" lang="ja-JP" altLang="en-US" sz="1400">
              <a:solidFill>
                <a:sysClr val="windowText" lastClr="000000"/>
              </a:solidFill>
            </a:rPr>
            <a:t>２２７．４百万円</a:t>
          </a:r>
        </a:p>
      </xdr:txBody>
    </xdr:sp>
    <xdr:clientData/>
  </xdr:twoCellAnchor>
  <xdr:twoCellAnchor>
    <xdr:from>
      <xdr:col>33</xdr:col>
      <xdr:colOff>173818</xdr:colOff>
      <xdr:row>131</xdr:row>
      <xdr:rowOff>209000</xdr:rowOff>
    </xdr:from>
    <xdr:to>
      <xdr:col>34</xdr:col>
      <xdr:colOff>64338</xdr:colOff>
      <xdr:row>133</xdr:row>
      <xdr:rowOff>81198</xdr:rowOff>
    </xdr:to>
    <xdr:sp macro="" textlink="">
      <xdr:nvSpPr>
        <xdr:cNvPr id="3" name="左大かっこ 2"/>
        <xdr:cNvSpPr/>
      </xdr:nvSpPr>
      <xdr:spPr>
        <a:xfrm>
          <a:off x="6830112" y="54647176"/>
          <a:ext cx="92226"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173816</xdr:colOff>
      <xdr:row>132</xdr:row>
      <xdr:rowOff>11295</xdr:rowOff>
    </xdr:from>
    <xdr:ext cx="2925416" cy="325730"/>
    <xdr:sp macro="" textlink="">
      <xdr:nvSpPr>
        <xdr:cNvPr id="4" name="テキスト ボックス 3"/>
        <xdr:cNvSpPr txBox="1"/>
      </xdr:nvSpPr>
      <xdr:spPr>
        <a:xfrm>
          <a:off x="6830110" y="54796854"/>
          <a:ext cx="292541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地震・津波対策の推進に関する業務</a:t>
          </a:r>
        </a:p>
      </xdr:txBody>
    </xdr:sp>
    <xdr:clientData/>
  </xdr:oneCellAnchor>
  <xdr:twoCellAnchor>
    <xdr:from>
      <xdr:col>49</xdr:col>
      <xdr:colOff>44110</xdr:colOff>
      <xdr:row>131</xdr:row>
      <xdr:rowOff>201479</xdr:rowOff>
    </xdr:from>
    <xdr:to>
      <xdr:col>49</xdr:col>
      <xdr:colOff>150245</xdr:colOff>
      <xdr:row>133</xdr:row>
      <xdr:rowOff>73677</xdr:rowOff>
    </xdr:to>
    <xdr:sp macro="" textlink="">
      <xdr:nvSpPr>
        <xdr:cNvPr id="5" name="左大かっこ 4"/>
        <xdr:cNvSpPr/>
      </xdr:nvSpPr>
      <xdr:spPr>
        <a:xfrm flipH="1">
          <a:off x="9927698" y="54639655"/>
          <a:ext cx="106135"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172036</xdr:colOff>
      <xdr:row>134</xdr:row>
      <xdr:rowOff>153676</xdr:rowOff>
    </xdr:from>
    <xdr:to>
      <xdr:col>32</xdr:col>
      <xdr:colOff>142878</xdr:colOff>
      <xdr:row>136</xdr:row>
      <xdr:rowOff>174002</xdr:rowOff>
    </xdr:to>
    <xdr:sp macro="" textlink="">
      <xdr:nvSpPr>
        <xdr:cNvPr id="6" name="正方形/長方形 5"/>
        <xdr:cNvSpPr/>
      </xdr:nvSpPr>
      <xdr:spPr>
        <a:xfrm>
          <a:off x="4004448" y="55634000"/>
          <a:ext cx="2593018" cy="7150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B.</a:t>
          </a:r>
          <a:r>
            <a:rPr kumimoji="1" lang="ja-JP" altLang="en-US" sz="1400">
              <a:solidFill>
                <a:sysClr val="windowText" lastClr="000000"/>
              </a:solidFill>
            </a:rPr>
            <a:t>民間企業（５社）</a:t>
          </a:r>
          <a:endParaRPr kumimoji="1" lang="en-US" altLang="ja-JP" sz="1400">
            <a:solidFill>
              <a:sysClr val="windowText" lastClr="000000"/>
            </a:solidFill>
          </a:endParaRPr>
        </a:p>
        <a:p>
          <a:pPr algn="ctr"/>
          <a:r>
            <a:rPr kumimoji="1" lang="ja-JP" altLang="en-US" sz="1400">
              <a:solidFill>
                <a:sysClr val="windowText" lastClr="000000"/>
              </a:solidFill>
            </a:rPr>
            <a:t>１５６．２百万円</a:t>
          </a:r>
        </a:p>
      </xdr:txBody>
    </xdr:sp>
    <xdr:clientData/>
  </xdr:twoCellAnchor>
  <xdr:twoCellAnchor>
    <xdr:from>
      <xdr:col>33</xdr:col>
      <xdr:colOff>190146</xdr:colOff>
      <xdr:row>134</xdr:row>
      <xdr:rowOff>207081</xdr:rowOff>
    </xdr:from>
    <xdr:to>
      <xdr:col>34</xdr:col>
      <xdr:colOff>80666</xdr:colOff>
      <xdr:row>136</xdr:row>
      <xdr:rowOff>79280</xdr:rowOff>
    </xdr:to>
    <xdr:sp macro="" textlink="">
      <xdr:nvSpPr>
        <xdr:cNvPr id="7" name="左大かっこ 6"/>
        <xdr:cNvSpPr/>
      </xdr:nvSpPr>
      <xdr:spPr>
        <a:xfrm>
          <a:off x="6846440" y="55687405"/>
          <a:ext cx="92226"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190144</xdr:colOff>
      <xdr:row>134</xdr:row>
      <xdr:rowOff>346517</xdr:rowOff>
    </xdr:from>
    <xdr:ext cx="2476575" cy="325730"/>
    <xdr:sp macro="" textlink="">
      <xdr:nvSpPr>
        <xdr:cNvPr id="8" name="テキスト ボックス 7"/>
        <xdr:cNvSpPr txBox="1"/>
      </xdr:nvSpPr>
      <xdr:spPr>
        <a:xfrm>
          <a:off x="6846438" y="55826841"/>
          <a:ext cx="24765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火山対策の推進に関する業務</a:t>
          </a:r>
        </a:p>
      </xdr:txBody>
    </xdr:sp>
    <xdr:clientData/>
  </xdr:oneCellAnchor>
  <xdr:twoCellAnchor>
    <xdr:from>
      <xdr:col>49</xdr:col>
      <xdr:colOff>46834</xdr:colOff>
      <xdr:row>134</xdr:row>
      <xdr:rowOff>230286</xdr:rowOff>
    </xdr:from>
    <xdr:to>
      <xdr:col>49</xdr:col>
      <xdr:colOff>152969</xdr:colOff>
      <xdr:row>136</xdr:row>
      <xdr:rowOff>102485</xdr:rowOff>
    </xdr:to>
    <xdr:sp macro="" textlink="">
      <xdr:nvSpPr>
        <xdr:cNvPr id="9" name="左大かっこ 8"/>
        <xdr:cNvSpPr/>
      </xdr:nvSpPr>
      <xdr:spPr>
        <a:xfrm flipH="1">
          <a:off x="9930422" y="55710610"/>
          <a:ext cx="106135"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192865</xdr:colOff>
      <xdr:row>137</xdr:row>
      <xdr:rowOff>279580</xdr:rowOff>
    </xdr:from>
    <xdr:ext cx="2956381" cy="559127"/>
    <xdr:sp macro="" textlink="">
      <xdr:nvSpPr>
        <xdr:cNvPr id="10" name="テキスト ボックス 9"/>
        <xdr:cNvSpPr txBox="1"/>
      </xdr:nvSpPr>
      <xdr:spPr>
        <a:xfrm>
          <a:off x="6849159" y="56802051"/>
          <a:ext cx="2956381"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土砂災害・水害対策の推進に関する業務</a:t>
          </a:r>
        </a:p>
      </xdr:txBody>
    </xdr:sp>
    <xdr:clientData/>
  </xdr:oneCellAnchor>
  <xdr:twoCellAnchor>
    <xdr:from>
      <xdr:col>49</xdr:col>
      <xdr:colOff>35945</xdr:colOff>
      <xdr:row>137</xdr:row>
      <xdr:rowOff>269189</xdr:rowOff>
    </xdr:from>
    <xdr:to>
      <xdr:col>49</xdr:col>
      <xdr:colOff>142080</xdr:colOff>
      <xdr:row>139</xdr:row>
      <xdr:rowOff>141389</xdr:rowOff>
    </xdr:to>
    <xdr:sp macro="" textlink="">
      <xdr:nvSpPr>
        <xdr:cNvPr id="11" name="左大かっこ 10"/>
        <xdr:cNvSpPr/>
      </xdr:nvSpPr>
      <xdr:spPr>
        <a:xfrm flipH="1">
          <a:off x="9919533" y="56791660"/>
          <a:ext cx="106135" cy="566964"/>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161102</xdr:colOff>
      <xdr:row>137</xdr:row>
      <xdr:rowOff>171073</xdr:rowOff>
    </xdr:from>
    <xdr:to>
      <xdr:col>32</xdr:col>
      <xdr:colOff>131944</xdr:colOff>
      <xdr:row>139</xdr:row>
      <xdr:rowOff>169364</xdr:rowOff>
    </xdr:to>
    <xdr:sp macro="" textlink="">
      <xdr:nvSpPr>
        <xdr:cNvPr id="12" name="正方形/長方形 11"/>
        <xdr:cNvSpPr/>
      </xdr:nvSpPr>
      <xdr:spPr>
        <a:xfrm>
          <a:off x="3993514" y="56693544"/>
          <a:ext cx="2593018" cy="6930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C.</a:t>
          </a:r>
          <a:r>
            <a:rPr kumimoji="1" lang="ja-JP" altLang="en-US" sz="1400">
              <a:solidFill>
                <a:sysClr val="windowText" lastClr="000000"/>
              </a:solidFill>
            </a:rPr>
            <a:t>民間企業（６社）</a:t>
          </a:r>
          <a:endParaRPr kumimoji="1" lang="en-US" altLang="ja-JP" sz="1400">
            <a:solidFill>
              <a:sysClr val="windowText" lastClr="000000"/>
            </a:solidFill>
          </a:endParaRPr>
        </a:p>
        <a:p>
          <a:pPr algn="ctr"/>
          <a:r>
            <a:rPr kumimoji="1" lang="ja-JP" altLang="en-US" sz="1400">
              <a:solidFill>
                <a:sysClr val="windowText" lastClr="000000"/>
              </a:solidFill>
            </a:rPr>
            <a:t>９８．８百万円</a:t>
          </a:r>
        </a:p>
      </xdr:txBody>
    </xdr:sp>
    <xdr:clientData/>
  </xdr:twoCellAnchor>
  <xdr:twoCellAnchor>
    <xdr:from>
      <xdr:col>10</xdr:col>
      <xdr:colOff>61135</xdr:colOff>
      <xdr:row>132</xdr:row>
      <xdr:rowOff>163118</xdr:rowOff>
    </xdr:from>
    <xdr:to>
      <xdr:col>19</xdr:col>
      <xdr:colOff>110252</xdr:colOff>
      <xdr:row>132</xdr:row>
      <xdr:rowOff>169898</xdr:rowOff>
    </xdr:to>
    <xdr:cxnSp macro="">
      <xdr:nvCxnSpPr>
        <xdr:cNvPr id="13" name="直線矢印コネクタ 12"/>
        <xdr:cNvCxnSpPr/>
      </xdr:nvCxnSpPr>
      <xdr:spPr>
        <a:xfrm flipV="1">
          <a:off x="2078194" y="54948677"/>
          <a:ext cx="1864470" cy="678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52885</xdr:colOff>
      <xdr:row>138</xdr:row>
      <xdr:rowOff>156231</xdr:rowOff>
    </xdr:from>
    <xdr:to>
      <xdr:col>19</xdr:col>
      <xdr:colOff>96005</xdr:colOff>
      <xdr:row>138</xdr:row>
      <xdr:rowOff>158424</xdr:rowOff>
    </xdr:to>
    <xdr:cxnSp macro="">
      <xdr:nvCxnSpPr>
        <xdr:cNvPr id="14" name="直線矢印コネクタ 13"/>
        <xdr:cNvCxnSpPr/>
      </xdr:nvCxnSpPr>
      <xdr:spPr>
        <a:xfrm>
          <a:off x="1909039" y="57169462"/>
          <a:ext cx="1713658" cy="21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56030</xdr:colOff>
      <xdr:row>128</xdr:row>
      <xdr:rowOff>190499</xdr:rowOff>
    </xdr:from>
    <xdr:to>
      <xdr:col>17</xdr:col>
      <xdr:colOff>142958</xdr:colOff>
      <xdr:row>130</xdr:row>
      <xdr:rowOff>103521</xdr:rowOff>
    </xdr:to>
    <xdr:sp macro="" textlink="">
      <xdr:nvSpPr>
        <xdr:cNvPr id="15" name="正方形/長方形 14"/>
        <xdr:cNvSpPr/>
      </xdr:nvSpPr>
      <xdr:spPr>
        <a:xfrm>
          <a:off x="1669677" y="88145470"/>
          <a:ext cx="1902281" cy="60778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内閣府</a:t>
          </a:r>
          <a:endParaRPr kumimoji="1" lang="en-US" altLang="ja-JP" sz="1400">
            <a:solidFill>
              <a:sysClr val="windowText" lastClr="000000"/>
            </a:solidFill>
          </a:endParaRPr>
        </a:p>
        <a:p>
          <a:pPr algn="ctr"/>
          <a:r>
            <a:rPr kumimoji="1" lang="ja-JP" altLang="en-US" sz="1400">
              <a:solidFill>
                <a:sysClr val="windowText" lastClr="000000"/>
              </a:solidFill>
            </a:rPr>
            <a:t>５３２．６百万円</a:t>
          </a:r>
        </a:p>
      </xdr:txBody>
    </xdr:sp>
    <xdr:clientData/>
  </xdr:twoCellAnchor>
  <xdr:oneCellAnchor>
    <xdr:from>
      <xdr:col>10</xdr:col>
      <xdr:colOff>54785</xdr:colOff>
      <xdr:row>130</xdr:row>
      <xdr:rowOff>264131</xdr:rowOff>
    </xdr:from>
    <xdr:ext cx="1710725" cy="559127"/>
    <xdr:sp macro="" textlink="">
      <xdr:nvSpPr>
        <xdr:cNvPr id="16" name="テキスト ボックス 15"/>
        <xdr:cNvSpPr txBox="1"/>
      </xdr:nvSpPr>
      <xdr:spPr>
        <a:xfrm>
          <a:off x="2071844" y="54354925"/>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総合評価</a:t>
          </a:r>
          <a:r>
            <a:rPr kumimoji="1" lang="en-US" altLang="ja-JP" sz="1400"/>
            <a:t>)</a:t>
          </a:r>
          <a:r>
            <a:rPr kumimoji="1" lang="ja-JP" altLang="en-US" sz="1400"/>
            <a:t>等</a:t>
          </a:r>
          <a:r>
            <a:rPr kumimoji="1" lang="en-US" altLang="ja-JP" sz="1400"/>
            <a:t>】</a:t>
          </a:r>
          <a:endParaRPr kumimoji="1" lang="ja-JP" altLang="en-US" sz="1400"/>
        </a:p>
      </xdr:txBody>
    </xdr:sp>
    <xdr:clientData/>
  </xdr:oneCellAnchor>
  <xdr:twoCellAnchor>
    <xdr:from>
      <xdr:col>10</xdr:col>
      <xdr:colOff>42334</xdr:colOff>
      <xdr:row>130</xdr:row>
      <xdr:rowOff>98457</xdr:rowOff>
    </xdr:from>
    <xdr:to>
      <xdr:col>10</xdr:col>
      <xdr:colOff>46296</xdr:colOff>
      <xdr:row>158</xdr:row>
      <xdr:rowOff>289278</xdr:rowOff>
    </xdr:to>
    <xdr:cxnSp macro="">
      <xdr:nvCxnSpPr>
        <xdr:cNvPr id="17" name="直線コネクタ 16"/>
        <xdr:cNvCxnSpPr/>
      </xdr:nvCxnSpPr>
      <xdr:spPr>
        <a:xfrm flipH="1">
          <a:off x="1876778" y="54454457"/>
          <a:ext cx="3962" cy="1077415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18051</xdr:colOff>
      <xdr:row>133</xdr:row>
      <xdr:rowOff>263299</xdr:rowOff>
    </xdr:from>
    <xdr:ext cx="1770869" cy="559127"/>
    <xdr:sp macro="" textlink="">
      <xdr:nvSpPr>
        <xdr:cNvPr id="18" name="テキスト ボックス 17"/>
        <xdr:cNvSpPr txBox="1"/>
      </xdr:nvSpPr>
      <xdr:spPr>
        <a:xfrm>
          <a:off x="1852495" y="55677632"/>
          <a:ext cx="1770869"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ja-JP" altLang="en-US" sz="1400"/>
            <a:t>等</a:t>
          </a:r>
          <a:r>
            <a:rPr kumimoji="1" lang="en-US" altLang="ja-JP" sz="1400"/>
            <a:t>(</a:t>
          </a:r>
          <a:r>
            <a:rPr kumimoji="1" lang="ja-JP" altLang="en-US" sz="1400"/>
            <a:t>総合評価</a:t>
          </a:r>
          <a:r>
            <a:rPr kumimoji="1" lang="en-US" altLang="ja-JP" sz="1400"/>
            <a:t>)】</a:t>
          </a:r>
          <a:endParaRPr kumimoji="1" lang="ja-JP" altLang="en-US" sz="1400"/>
        </a:p>
      </xdr:txBody>
    </xdr:sp>
    <xdr:clientData/>
  </xdr:oneCellAnchor>
  <xdr:oneCellAnchor>
    <xdr:from>
      <xdr:col>10</xdr:col>
      <xdr:colOff>33404</xdr:colOff>
      <xdr:row>136</xdr:row>
      <xdr:rowOff>231145</xdr:rowOff>
    </xdr:from>
    <xdr:ext cx="1710725" cy="559127"/>
    <xdr:sp macro="" textlink="">
      <xdr:nvSpPr>
        <xdr:cNvPr id="19" name="テキスト ボックス 18"/>
        <xdr:cNvSpPr txBox="1"/>
      </xdr:nvSpPr>
      <xdr:spPr>
        <a:xfrm>
          <a:off x="2050463" y="56406233"/>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総合評価</a:t>
          </a:r>
          <a:r>
            <a:rPr kumimoji="1" lang="en-US" altLang="ja-JP" sz="1400"/>
            <a:t>)</a:t>
          </a:r>
          <a:r>
            <a:rPr kumimoji="1" lang="ja-JP" altLang="en-US" sz="1400"/>
            <a:t>等</a:t>
          </a:r>
          <a:r>
            <a:rPr kumimoji="1" lang="en-US" altLang="ja-JP" sz="1400"/>
            <a:t>】</a:t>
          </a:r>
          <a:endParaRPr kumimoji="1" lang="ja-JP" altLang="en-US" sz="1400"/>
        </a:p>
      </xdr:txBody>
    </xdr:sp>
    <xdr:clientData/>
  </xdr:oneCellAnchor>
  <xdr:twoCellAnchor>
    <xdr:from>
      <xdr:col>10</xdr:col>
      <xdr:colOff>61184</xdr:colOff>
      <xdr:row>135</xdr:row>
      <xdr:rowOff>168673</xdr:rowOff>
    </xdr:from>
    <xdr:to>
      <xdr:col>19</xdr:col>
      <xdr:colOff>137176</xdr:colOff>
      <xdr:row>135</xdr:row>
      <xdr:rowOff>170965</xdr:rowOff>
    </xdr:to>
    <xdr:cxnSp macro="">
      <xdr:nvCxnSpPr>
        <xdr:cNvPr id="20" name="直線矢印コネクタ 19"/>
        <xdr:cNvCxnSpPr/>
      </xdr:nvCxnSpPr>
      <xdr:spPr>
        <a:xfrm>
          <a:off x="2078243" y="55996379"/>
          <a:ext cx="1891345" cy="2292"/>
        </a:xfrm>
        <a:prstGeom prst="straightConnector1">
          <a:avLst/>
        </a:prstGeom>
        <a:noFill/>
        <a:ln w="12700" cap="flat" cmpd="sng" algn="ctr">
          <a:solidFill>
            <a:sysClr val="windowText" lastClr="000000"/>
          </a:solidFill>
          <a:prstDash val="solid"/>
          <a:tailEnd type="triangle"/>
        </a:ln>
        <a:effectLst/>
      </xdr:spPr>
    </xdr:cxnSp>
    <xdr:clientData/>
  </xdr:twoCellAnchor>
  <xdr:twoCellAnchor>
    <xdr:from>
      <xdr:col>33</xdr:col>
      <xdr:colOff>129634</xdr:colOff>
      <xdr:row>137</xdr:row>
      <xdr:rowOff>258628</xdr:rowOff>
    </xdr:from>
    <xdr:to>
      <xdr:col>34</xdr:col>
      <xdr:colOff>20154</xdr:colOff>
      <xdr:row>139</xdr:row>
      <xdr:rowOff>130827</xdr:rowOff>
    </xdr:to>
    <xdr:sp macro="" textlink="">
      <xdr:nvSpPr>
        <xdr:cNvPr id="21" name="左大かっこ 20"/>
        <xdr:cNvSpPr/>
      </xdr:nvSpPr>
      <xdr:spPr>
        <a:xfrm>
          <a:off x="6785928" y="56781099"/>
          <a:ext cx="92226"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155222</xdr:colOff>
      <xdr:row>140</xdr:row>
      <xdr:rowOff>161631</xdr:rowOff>
    </xdr:from>
    <xdr:to>
      <xdr:col>32</xdr:col>
      <xdr:colOff>115937</xdr:colOff>
      <xdr:row>142</xdr:row>
      <xdr:rowOff>150734</xdr:rowOff>
    </xdr:to>
    <xdr:sp macro="" textlink="">
      <xdr:nvSpPr>
        <xdr:cNvPr id="40" name="正方形/長方形 39"/>
        <xdr:cNvSpPr/>
      </xdr:nvSpPr>
      <xdr:spPr>
        <a:xfrm>
          <a:off x="3640666" y="58045409"/>
          <a:ext cx="2345493" cy="69465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300">
              <a:solidFill>
                <a:sysClr val="windowText" lastClr="000000"/>
              </a:solidFill>
            </a:rPr>
            <a:t>D.</a:t>
          </a:r>
          <a:r>
            <a:rPr kumimoji="1" lang="ja-JP" altLang="en-US" sz="1300">
              <a:solidFill>
                <a:sysClr val="windowText" lastClr="000000"/>
              </a:solidFill>
            </a:rPr>
            <a:t>株式会社サイエンスクラフト</a:t>
          </a:r>
          <a:endParaRPr kumimoji="1" lang="en-US" altLang="ja-JP" sz="1300">
            <a:solidFill>
              <a:sysClr val="windowText" lastClr="000000"/>
            </a:solidFill>
          </a:endParaRPr>
        </a:p>
        <a:p>
          <a:pPr algn="ctr"/>
          <a:r>
            <a:rPr kumimoji="1" lang="ja-JP" altLang="en-US" sz="1300">
              <a:solidFill>
                <a:sysClr val="windowText" lastClr="000000"/>
              </a:solidFill>
            </a:rPr>
            <a:t>４．６百万円</a:t>
          </a:r>
        </a:p>
      </xdr:txBody>
    </xdr:sp>
    <xdr:clientData/>
  </xdr:twoCellAnchor>
  <xdr:twoCellAnchor>
    <xdr:from>
      <xdr:col>33</xdr:col>
      <xdr:colOff>162826</xdr:colOff>
      <xdr:row>140</xdr:row>
      <xdr:rowOff>202600</xdr:rowOff>
    </xdr:from>
    <xdr:to>
      <xdr:col>34</xdr:col>
      <xdr:colOff>53346</xdr:colOff>
      <xdr:row>142</xdr:row>
      <xdr:rowOff>74799</xdr:rowOff>
    </xdr:to>
    <xdr:sp macro="" textlink="">
      <xdr:nvSpPr>
        <xdr:cNvPr id="41" name="左大かっこ 40"/>
        <xdr:cNvSpPr/>
      </xdr:nvSpPr>
      <xdr:spPr>
        <a:xfrm>
          <a:off x="6819120" y="57767218"/>
          <a:ext cx="92226"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50765</xdr:colOff>
      <xdr:row>140</xdr:row>
      <xdr:rowOff>172984</xdr:rowOff>
    </xdr:from>
    <xdr:ext cx="2918794" cy="559127"/>
    <xdr:sp macro="" textlink="">
      <xdr:nvSpPr>
        <xdr:cNvPr id="42" name="テキスト ボックス 41"/>
        <xdr:cNvSpPr txBox="1"/>
      </xdr:nvSpPr>
      <xdr:spPr>
        <a:xfrm>
          <a:off x="6908765" y="57737602"/>
          <a:ext cx="2918794"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日本版ＩＣＳ等に関する基礎的調査・検討業務</a:t>
          </a:r>
        </a:p>
      </xdr:txBody>
    </xdr:sp>
    <xdr:clientData/>
  </xdr:oneCellAnchor>
  <xdr:twoCellAnchor>
    <xdr:from>
      <xdr:col>49</xdr:col>
      <xdr:colOff>33118</xdr:colOff>
      <xdr:row>140</xdr:row>
      <xdr:rowOff>195079</xdr:rowOff>
    </xdr:from>
    <xdr:to>
      <xdr:col>49</xdr:col>
      <xdr:colOff>139253</xdr:colOff>
      <xdr:row>142</xdr:row>
      <xdr:rowOff>67278</xdr:rowOff>
    </xdr:to>
    <xdr:sp macro="" textlink="">
      <xdr:nvSpPr>
        <xdr:cNvPr id="43" name="左大かっこ 42"/>
        <xdr:cNvSpPr/>
      </xdr:nvSpPr>
      <xdr:spPr>
        <a:xfrm flipH="1">
          <a:off x="9916706" y="57759697"/>
          <a:ext cx="106135"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161044</xdr:colOff>
      <xdr:row>143</xdr:row>
      <xdr:rowOff>147277</xdr:rowOff>
    </xdr:from>
    <xdr:to>
      <xdr:col>32</xdr:col>
      <xdr:colOff>131886</xdr:colOff>
      <xdr:row>145</xdr:row>
      <xdr:rowOff>167603</xdr:rowOff>
    </xdr:to>
    <xdr:sp macro="" textlink="">
      <xdr:nvSpPr>
        <xdr:cNvPr id="44" name="正方形/長方形 43"/>
        <xdr:cNvSpPr/>
      </xdr:nvSpPr>
      <xdr:spPr>
        <a:xfrm>
          <a:off x="3993456" y="58754042"/>
          <a:ext cx="2593018" cy="7150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E.</a:t>
          </a:r>
          <a:r>
            <a:rPr kumimoji="1" lang="ja-JP" altLang="en-US" sz="1400">
              <a:solidFill>
                <a:sysClr val="windowText" lastClr="000000"/>
              </a:solidFill>
            </a:rPr>
            <a:t>株式会社ステージ</a:t>
          </a:r>
          <a:endParaRPr kumimoji="1" lang="en-US" altLang="ja-JP" sz="1400">
            <a:solidFill>
              <a:sysClr val="windowText" lastClr="000000"/>
            </a:solidFill>
          </a:endParaRPr>
        </a:p>
        <a:p>
          <a:pPr algn="ctr"/>
          <a:r>
            <a:rPr kumimoji="1" lang="ja-JP" altLang="en-US" sz="1400">
              <a:solidFill>
                <a:sysClr val="windowText" lastClr="000000"/>
              </a:solidFill>
            </a:rPr>
            <a:t>６．２百万円</a:t>
          </a:r>
        </a:p>
      </xdr:txBody>
    </xdr:sp>
    <xdr:clientData/>
  </xdr:twoCellAnchor>
  <xdr:twoCellAnchor>
    <xdr:from>
      <xdr:col>33</xdr:col>
      <xdr:colOff>179154</xdr:colOff>
      <xdr:row>143</xdr:row>
      <xdr:rowOff>200682</xdr:rowOff>
    </xdr:from>
    <xdr:to>
      <xdr:col>34</xdr:col>
      <xdr:colOff>69674</xdr:colOff>
      <xdr:row>145</xdr:row>
      <xdr:rowOff>72881</xdr:rowOff>
    </xdr:to>
    <xdr:sp macro="" textlink="">
      <xdr:nvSpPr>
        <xdr:cNvPr id="45" name="左大かっこ 44"/>
        <xdr:cNvSpPr/>
      </xdr:nvSpPr>
      <xdr:spPr>
        <a:xfrm>
          <a:off x="6835448" y="58807447"/>
          <a:ext cx="92226"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32729</xdr:colOff>
      <xdr:row>143</xdr:row>
      <xdr:rowOff>93587</xdr:rowOff>
    </xdr:from>
    <xdr:ext cx="2846436" cy="792525"/>
    <xdr:sp macro="" textlink="">
      <xdr:nvSpPr>
        <xdr:cNvPr id="46" name="テキスト ボックス 45"/>
        <xdr:cNvSpPr txBox="1"/>
      </xdr:nvSpPr>
      <xdr:spPr>
        <a:xfrm>
          <a:off x="6293829" y="59085087"/>
          <a:ext cx="2846436"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令和３年度防災</a:t>
          </a:r>
          <a:r>
            <a:rPr kumimoji="1" lang="en-US" altLang="ja-JP" sz="1400"/>
            <a:t>×</a:t>
          </a:r>
          <a:r>
            <a:rPr kumimoji="1" lang="ja-JP" altLang="en-US" sz="1400"/>
            <a:t>テクノロジー官民連携プラットフォーム事業におけるウェブサイト構築・運営業務</a:t>
          </a:r>
        </a:p>
      </xdr:txBody>
    </xdr:sp>
    <xdr:clientData/>
  </xdr:oneCellAnchor>
  <xdr:twoCellAnchor>
    <xdr:from>
      <xdr:col>49</xdr:col>
      <xdr:colOff>35842</xdr:colOff>
      <xdr:row>143</xdr:row>
      <xdr:rowOff>223887</xdr:rowOff>
    </xdr:from>
    <xdr:to>
      <xdr:col>49</xdr:col>
      <xdr:colOff>141977</xdr:colOff>
      <xdr:row>145</xdr:row>
      <xdr:rowOff>96086</xdr:rowOff>
    </xdr:to>
    <xdr:sp macro="" textlink="">
      <xdr:nvSpPr>
        <xdr:cNvPr id="47" name="左大かっこ 46"/>
        <xdr:cNvSpPr/>
      </xdr:nvSpPr>
      <xdr:spPr>
        <a:xfrm flipH="1">
          <a:off x="9919430" y="58830652"/>
          <a:ext cx="106135"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33</xdr:col>
      <xdr:colOff>173655</xdr:colOff>
      <xdr:row>145</xdr:row>
      <xdr:rowOff>508132</xdr:rowOff>
    </xdr:from>
    <xdr:ext cx="2854921" cy="792525"/>
    <xdr:sp macro="" textlink="">
      <xdr:nvSpPr>
        <xdr:cNvPr id="48" name="テキスト ボックス 47"/>
        <xdr:cNvSpPr txBox="1"/>
      </xdr:nvSpPr>
      <xdr:spPr>
        <a:xfrm>
          <a:off x="6250605" y="60210832"/>
          <a:ext cx="2854921"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令和３年度防災</a:t>
          </a:r>
          <a:r>
            <a:rPr kumimoji="1" lang="en-US" altLang="ja-JP" sz="1400"/>
            <a:t>×</a:t>
          </a:r>
          <a:r>
            <a:rPr kumimoji="1" lang="ja-JP" altLang="en-US" sz="1400"/>
            <a:t>テクノロジー官民連携プラットフォーム事業におけるセミナー企画運営業務</a:t>
          </a:r>
        </a:p>
      </xdr:txBody>
    </xdr:sp>
    <xdr:clientData/>
  </xdr:oneCellAnchor>
  <xdr:twoCellAnchor>
    <xdr:from>
      <xdr:col>49</xdr:col>
      <xdr:colOff>24953</xdr:colOff>
      <xdr:row>145</xdr:row>
      <xdr:rowOff>610173</xdr:rowOff>
    </xdr:from>
    <xdr:to>
      <xdr:col>49</xdr:col>
      <xdr:colOff>123265</xdr:colOff>
      <xdr:row>146</xdr:row>
      <xdr:rowOff>504784</xdr:rowOff>
    </xdr:to>
    <xdr:sp macro="" textlink="">
      <xdr:nvSpPr>
        <xdr:cNvPr id="49" name="左大かっこ 48"/>
        <xdr:cNvSpPr/>
      </xdr:nvSpPr>
      <xdr:spPr>
        <a:xfrm flipH="1">
          <a:off x="9908541" y="59911702"/>
          <a:ext cx="98312" cy="566964"/>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150110</xdr:colOff>
      <xdr:row>145</xdr:row>
      <xdr:rowOff>512057</xdr:rowOff>
    </xdr:from>
    <xdr:to>
      <xdr:col>32</xdr:col>
      <xdr:colOff>120952</xdr:colOff>
      <xdr:row>146</xdr:row>
      <xdr:rowOff>532759</xdr:rowOff>
    </xdr:to>
    <xdr:sp macro="" textlink="">
      <xdr:nvSpPr>
        <xdr:cNvPr id="50" name="正方形/長方形 49"/>
        <xdr:cNvSpPr/>
      </xdr:nvSpPr>
      <xdr:spPr>
        <a:xfrm>
          <a:off x="3982522" y="59813586"/>
          <a:ext cx="2593018" cy="6930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300">
              <a:solidFill>
                <a:sysClr val="windowText" lastClr="000000"/>
              </a:solidFill>
            </a:rPr>
            <a:t>F.</a:t>
          </a:r>
          <a:r>
            <a:rPr kumimoji="1" lang="ja-JP" altLang="en-US" sz="1300">
              <a:solidFill>
                <a:sysClr val="windowText" lastClr="000000"/>
              </a:solidFill>
            </a:rPr>
            <a:t>東武トップツアーズ株式会社</a:t>
          </a:r>
          <a:endParaRPr kumimoji="1" lang="en-US" altLang="ja-JP" sz="1300">
            <a:solidFill>
              <a:sysClr val="windowText" lastClr="000000"/>
            </a:solidFill>
          </a:endParaRPr>
        </a:p>
        <a:p>
          <a:pPr algn="ctr"/>
          <a:r>
            <a:rPr kumimoji="1" lang="ja-JP" altLang="en-US" sz="1300">
              <a:solidFill>
                <a:sysClr val="windowText" lastClr="000000"/>
              </a:solidFill>
            </a:rPr>
            <a:t>２．３百万円</a:t>
          </a:r>
        </a:p>
      </xdr:txBody>
    </xdr:sp>
    <xdr:clientData/>
  </xdr:twoCellAnchor>
  <xdr:twoCellAnchor>
    <xdr:from>
      <xdr:col>10</xdr:col>
      <xdr:colOff>50143</xdr:colOff>
      <xdr:row>141</xdr:row>
      <xdr:rowOff>156719</xdr:rowOff>
    </xdr:from>
    <xdr:to>
      <xdr:col>19</xdr:col>
      <xdr:colOff>99260</xdr:colOff>
      <xdr:row>141</xdr:row>
      <xdr:rowOff>163499</xdr:rowOff>
    </xdr:to>
    <xdr:cxnSp macro="">
      <xdr:nvCxnSpPr>
        <xdr:cNvPr id="51" name="直線矢印コネクタ 50"/>
        <xdr:cNvCxnSpPr/>
      </xdr:nvCxnSpPr>
      <xdr:spPr>
        <a:xfrm flipV="1">
          <a:off x="2067202" y="58068719"/>
          <a:ext cx="1864470" cy="678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46778</xdr:colOff>
      <xdr:row>146</xdr:row>
      <xdr:rowOff>172244</xdr:rowOff>
    </xdr:from>
    <xdr:to>
      <xdr:col>19</xdr:col>
      <xdr:colOff>89898</xdr:colOff>
      <xdr:row>146</xdr:row>
      <xdr:rowOff>174437</xdr:rowOff>
    </xdr:to>
    <xdr:cxnSp macro="">
      <xdr:nvCxnSpPr>
        <xdr:cNvPr id="52" name="直線矢印コネクタ 51"/>
        <xdr:cNvCxnSpPr/>
      </xdr:nvCxnSpPr>
      <xdr:spPr>
        <a:xfrm>
          <a:off x="2063837" y="60146126"/>
          <a:ext cx="1858473" cy="21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43793</xdr:colOff>
      <xdr:row>139</xdr:row>
      <xdr:rowOff>317500</xdr:rowOff>
    </xdr:from>
    <xdr:ext cx="1710725" cy="559127"/>
    <xdr:sp macro="" textlink="">
      <xdr:nvSpPr>
        <xdr:cNvPr id="53" name="テキスト ボックス 52"/>
        <xdr:cNvSpPr txBox="1"/>
      </xdr:nvSpPr>
      <xdr:spPr>
        <a:xfrm>
          <a:off x="1911440" y="57661735"/>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総合評価</a:t>
          </a:r>
          <a:r>
            <a:rPr kumimoji="1" lang="en-US" altLang="ja-JP" sz="1400"/>
            <a:t>)】</a:t>
          </a:r>
          <a:endParaRPr kumimoji="1" lang="ja-JP" altLang="en-US" sz="1400"/>
        </a:p>
      </xdr:txBody>
    </xdr:sp>
    <xdr:clientData/>
  </xdr:oneCellAnchor>
  <xdr:oneCellAnchor>
    <xdr:from>
      <xdr:col>10</xdr:col>
      <xdr:colOff>67203</xdr:colOff>
      <xdr:row>142</xdr:row>
      <xdr:rowOff>256900</xdr:rowOff>
    </xdr:from>
    <xdr:ext cx="1710725" cy="559127"/>
    <xdr:sp macro="" textlink="">
      <xdr:nvSpPr>
        <xdr:cNvPr id="54" name="テキスト ボックス 53"/>
        <xdr:cNvSpPr txBox="1"/>
      </xdr:nvSpPr>
      <xdr:spPr>
        <a:xfrm>
          <a:off x="2084262" y="58516282"/>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最低価格</a:t>
          </a:r>
          <a:r>
            <a:rPr kumimoji="1" lang="en-US" altLang="ja-JP" sz="1400"/>
            <a:t>)】</a:t>
          </a:r>
          <a:endParaRPr kumimoji="1" lang="ja-JP" altLang="en-US" sz="1400"/>
        </a:p>
      </xdr:txBody>
    </xdr:sp>
    <xdr:clientData/>
  </xdr:oneCellAnchor>
  <xdr:oneCellAnchor>
    <xdr:from>
      <xdr:col>10</xdr:col>
      <xdr:colOff>22412</xdr:colOff>
      <xdr:row>145</xdr:row>
      <xdr:rowOff>224746</xdr:rowOff>
    </xdr:from>
    <xdr:ext cx="1710725" cy="559127"/>
    <xdr:sp macro="" textlink="">
      <xdr:nvSpPr>
        <xdr:cNvPr id="55" name="テキスト ボックス 54"/>
        <xdr:cNvSpPr txBox="1"/>
      </xdr:nvSpPr>
      <xdr:spPr>
        <a:xfrm>
          <a:off x="2039471" y="59526275"/>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最低価格</a:t>
          </a:r>
          <a:r>
            <a:rPr kumimoji="1" lang="en-US" altLang="ja-JP" sz="1400"/>
            <a:t>)】</a:t>
          </a:r>
          <a:endParaRPr kumimoji="1" lang="ja-JP" altLang="en-US" sz="1400"/>
        </a:p>
      </xdr:txBody>
    </xdr:sp>
    <xdr:clientData/>
  </xdr:oneCellAnchor>
  <xdr:twoCellAnchor>
    <xdr:from>
      <xdr:col>10</xdr:col>
      <xdr:colOff>50192</xdr:colOff>
      <xdr:row>144</xdr:row>
      <xdr:rowOff>162274</xdr:rowOff>
    </xdr:from>
    <xdr:to>
      <xdr:col>19</xdr:col>
      <xdr:colOff>126184</xdr:colOff>
      <xdr:row>144</xdr:row>
      <xdr:rowOff>164566</xdr:rowOff>
    </xdr:to>
    <xdr:cxnSp macro="">
      <xdr:nvCxnSpPr>
        <xdr:cNvPr id="56" name="直線矢印コネクタ 55"/>
        <xdr:cNvCxnSpPr/>
      </xdr:nvCxnSpPr>
      <xdr:spPr>
        <a:xfrm>
          <a:off x="2067251" y="59116421"/>
          <a:ext cx="1891345" cy="2292"/>
        </a:xfrm>
        <a:prstGeom prst="straightConnector1">
          <a:avLst/>
        </a:prstGeom>
        <a:noFill/>
        <a:ln w="12700" cap="flat" cmpd="sng" algn="ctr">
          <a:solidFill>
            <a:sysClr val="windowText" lastClr="000000"/>
          </a:solidFill>
          <a:prstDash val="solid"/>
          <a:tailEnd type="triangle"/>
        </a:ln>
        <a:effectLst/>
      </xdr:spPr>
    </xdr:cxnSp>
    <xdr:clientData/>
  </xdr:twoCellAnchor>
  <xdr:twoCellAnchor>
    <xdr:from>
      <xdr:col>33</xdr:col>
      <xdr:colOff>118642</xdr:colOff>
      <xdr:row>145</xdr:row>
      <xdr:rowOff>599612</xdr:rowOff>
    </xdr:from>
    <xdr:to>
      <xdr:col>34</xdr:col>
      <xdr:colOff>9162</xdr:colOff>
      <xdr:row>146</xdr:row>
      <xdr:rowOff>494222</xdr:rowOff>
    </xdr:to>
    <xdr:sp macro="" textlink="">
      <xdr:nvSpPr>
        <xdr:cNvPr id="57" name="左大かっこ 56"/>
        <xdr:cNvSpPr/>
      </xdr:nvSpPr>
      <xdr:spPr>
        <a:xfrm>
          <a:off x="6774936" y="59901141"/>
          <a:ext cx="92226"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185237</xdr:colOff>
      <xdr:row>147</xdr:row>
      <xdr:rowOff>258630</xdr:rowOff>
    </xdr:from>
    <xdr:to>
      <xdr:col>34</xdr:col>
      <xdr:colOff>75757</xdr:colOff>
      <xdr:row>148</xdr:row>
      <xdr:rowOff>153240</xdr:rowOff>
    </xdr:to>
    <xdr:sp macro="" textlink="">
      <xdr:nvSpPr>
        <xdr:cNvPr id="59" name="左大かっこ 58"/>
        <xdr:cNvSpPr/>
      </xdr:nvSpPr>
      <xdr:spPr>
        <a:xfrm>
          <a:off x="6841531" y="60904865"/>
          <a:ext cx="92226"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55529</xdr:colOff>
      <xdr:row>147</xdr:row>
      <xdr:rowOff>251109</xdr:rowOff>
    </xdr:from>
    <xdr:to>
      <xdr:col>49</xdr:col>
      <xdr:colOff>161664</xdr:colOff>
      <xdr:row>148</xdr:row>
      <xdr:rowOff>145719</xdr:rowOff>
    </xdr:to>
    <xdr:sp macro="" textlink="">
      <xdr:nvSpPr>
        <xdr:cNvPr id="61" name="左大かっこ 60"/>
        <xdr:cNvSpPr/>
      </xdr:nvSpPr>
      <xdr:spPr>
        <a:xfrm flipH="1">
          <a:off x="9939117" y="60897344"/>
          <a:ext cx="106135"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201565</xdr:colOff>
      <xdr:row>150</xdr:row>
      <xdr:rowOff>111036</xdr:rowOff>
    </xdr:from>
    <xdr:to>
      <xdr:col>34</xdr:col>
      <xdr:colOff>92085</xdr:colOff>
      <xdr:row>151</xdr:row>
      <xdr:rowOff>229764</xdr:rowOff>
    </xdr:to>
    <xdr:sp macro="" textlink="">
      <xdr:nvSpPr>
        <xdr:cNvPr id="63" name="左大かっこ 62"/>
        <xdr:cNvSpPr/>
      </xdr:nvSpPr>
      <xdr:spPr>
        <a:xfrm>
          <a:off x="6857859" y="62023536"/>
          <a:ext cx="92226"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58253</xdr:colOff>
      <xdr:row>150</xdr:row>
      <xdr:rowOff>134241</xdr:rowOff>
    </xdr:from>
    <xdr:to>
      <xdr:col>49</xdr:col>
      <xdr:colOff>164388</xdr:colOff>
      <xdr:row>151</xdr:row>
      <xdr:rowOff>252969</xdr:rowOff>
    </xdr:to>
    <xdr:sp macro="" textlink="">
      <xdr:nvSpPr>
        <xdr:cNvPr id="65" name="左大かっこ 64"/>
        <xdr:cNvSpPr/>
      </xdr:nvSpPr>
      <xdr:spPr>
        <a:xfrm flipH="1">
          <a:off x="9941841" y="62046741"/>
          <a:ext cx="106135"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17934</xdr:colOff>
      <xdr:row>147</xdr:row>
      <xdr:rowOff>349962</xdr:rowOff>
    </xdr:from>
    <xdr:ext cx="2956381" cy="325730"/>
    <xdr:sp macro="" textlink="">
      <xdr:nvSpPr>
        <xdr:cNvPr id="66" name="テキスト ボックス 65"/>
        <xdr:cNvSpPr txBox="1"/>
      </xdr:nvSpPr>
      <xdr:spPr>
        <a:xfrm>
          <a:off x="6255045" y="61338184"/>
          <a:ext cx="295638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災害対応業務標準化の推進業務</a:t>
          </a:r>
        </a:p>
      </xdr:txBody>
    </xdr:sp>
    <xdr:clientData/>
  </xdr:oneCellAnchor>
  <xdr:twoCellAnchor>
    <xdr:from>
      <xdr:col>49</xdr:col>
      <xdr:colOff>69776</xdr:colOff>
      <xdr:row>152</xdr:row>
      <xdr:rowOff>184348</xdr:rowOff>
    </xdr:from>
    <xdr:to>
      <xdr:col>49</xdr:col>
      <xdr:colOff>175911</xdr:colOff>
      <xdr:row>154</xdr:row>
      <xdr:rowOff>123782</xdr:rowOff>
    </xdr:to>
    <xdr:sp macro="" textlink="">
      <xdr:nvSpPr>
        <xdr:cNvPr id="67" name="左大かっこ 66"/>
        <xdr:cNvSpPr/>
      </xdr:nvSpPr>
      <xdr:spPr>
        <a:xfrm flipH="1">
          <a:off x="9953364" y="62926083"/>
          <a:ext cx="106135" cy="566964"/>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154011</xdr:colOff>
      <xdr:row>147</xdr:row>
      <xdr:rowOff>213232</xdr:rowOff>
    </xdr:from>
    <xdr:to>
      <xdr:col>32</xdr:col>
      <xdr:colOff>137553</xdr:colOff>
      <xdr:row>148</xdr:row>
      <xdr:rowOff>229368</xdr:rowOff>
    </xdr:to>
    <xdr:sp macro="" textlink="">
      <xdr:nvSpPr>
        <xdr:cNvPr id="68" name="正方形/長方形 67"/>
        <xdr:cNvSpPr/>
      </xdr:nvSpPr>
      <xdr:spPr>
        <a:xfrm>
          <a:off x="3639455" y="61201454"/>
          <a:ext cx="2368320" cy="68641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G.</a:t>
          </a:r>
          <a:r>
            <a:rPr kumimoji="1" lang="ja-JP" altLang="en-US" sz="1400">
              <a:solidFill>
                <a:sysClr val="windowText" lastClr="000000"/>
              </a:solidFill>
            </a:rPr>
            <a:t>民間企業（２社）</a:t>
          </a:r>
          <a:endParaRPr kumimoji="1" lang="en-US" altLang="ja-JP" sz="1400">
            <a:solidFill>
              <a:sysClr val="windowText" lastClr="000000"/>
            </a:solidFill>
          </a:endParaRPr>
        </a:p>
        <a:p>
          <a:pPr algn="ctr"/>
          <a:r>
            <a:rPr kumimoji="1" lang="ja-JP" altLang="en-US" sz="1400">
              <a:solidFill>
                <a:sysClr val="windowText" lastClr="000000"/>
              </a:solidFill>
            </a:rPr>
            <a:t>１６．７百万円</a:t>
          </a:r>
        </a:p>
      </xdr:txBody>
    </xdr:sp>
    <xdr:clientData/>
  </xdr:twoCellAnchor>
  <xdr:twoCellAnchor>
    <xdr:from>
      <xdr:col>10</xdr:col>
      <xdr:colOff>45958</xdr:colOff>
      <xdr:row>147</xdr:row>
      <xdr:rowOff>578830</xdr:rowOff>
    </xdr:from>
    <xdr:to>
      <xdr:col>19</xdr:col>
      <xdr:colOff>95075</xdr:colOff>
      <xdr:row>147</xdr:row>
      <xdr:rowOff>595135</xdr:rowOff>
    </xdr:to>
    <xdr:cxnSp macro="">
      <xdr:nvCxnSpPr>
        <xdr:cNvPr id="69" name="直線矢印コネクタ 68"/>
        <xdr:cNvCxnSpPr/>
      </xdr:nvCxnSpPr>
      <xdr:spPr>
        <a:xfrm flipV="1">
          <a:off x="1880402" y="61567052"/>
          <a:ext cx="1700117" cy="1630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47636</xdr:colOff>
      <xdr:row>153</xdr:row>
      <xdr:rowOff>105007</xdr:rowOff>
    </xdr:from>
    <xdr:to>
      <xdr:col>19</xdr:col>
      <xdr:colOff>90756</xdr:colOff>
      <xdr:row>153</xdr:row>
      <xdr:rowOff>107200</xdr:rowOff>
    </xdr:to>
    <xdr:cxnSp macro="">
      <xdr:nvCxnSpPr>
        <xdr:cNvPr id="70" name="直線矢印コネクタ 69"/>
        <xdr:cNvCxnSpPr/>
      </xdr:nvCxnSpPr>
      <xdr:spPr>
        <a:xfrm>
          <a:off x="1903790" y="63351007"/>
          <a:ext cx="1713658" cy="21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67235</xdr:colOff>
      <xdr:row>147</xdr:row>
      <xdr:rowOff>17622</xdr:rowOff>
    </xdr:from>
    <xdr:ext cx="1710725" cy="559127"/>
    <xdr:sp macro="" textlink="">
      <xdr:nvSpPr>
        <xdr:cNvPr id="73" name="テキスト ボックス 72"/>
        <xdr:cNvSpPr txBox="1"/>
      </xdr:nvSpPr>
      <xdr:spPr>
        <a:xfrm>
          <a:off x="1901679" y="61005844"/>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総合評価）</a:t>
          </a:r>
          <a:r>
            <a:rPr kumimoji="1" lang="en-US" altLang="ja-JP" sz="1400"/>
            <a:t>】</a:t>
          </a:r>
          <a:endParaRPr kumimoji="1" lang="ja-JP" altLang="en-US" sz="1400"/>
        </a:p>
      </xdr:txBody>
    </xdr:sp>
    <xdr:clientData/>
  </xdr:oneCellAnchor>
  <xdr:twoCellAnchor>
    <xdr:from>
      <xdr:col>10</xdr:col>
      <xdr:colOff>48178</xdr:colOff>
      <xdr:row>150</xdr:row>
      <xdr:rowOff>420010</xdr:rowOff>
    </xdr:from>
    <xdr:to>
      <xdr:col>19</xdr:col>
      <xdr:colOff>124170</xdr:colOff>
      <xdr:row>150</xdr:row>
      <xdr:rowOff>422302</xdr:rowOff>
    </xdr:to>
    <xdr:cxnSp macro="">
      <xdr:nvCxnSpPr>
        <xdr:cNvPr id="74" name="直線矢印コネクタ 73"/>
        <xdr:cNvCxnSpPr/>
      </xdr:nvCxnSpPr>
      <xdr:spPr>
        <a:xfrm>
          <a:off x="1904332" y="62527895"/>
          <a:ext cx="1746530" cy="2292"/>
        </a:xfrm>
        <a:prstGeom prst="straightConnector1">
          <a:avLst/>
        </a:prstGeom>
        <a:noFill/>
        <a:ln w="12700" cap="flat" cmpd="sng" algn="ctr">
          <a:solidFill>
            <a:sysClr val="windowText" lastClr="000000"/>
          </a:solidFill>
          <a:prstDash val="solid"/>
          <a:tailEnd type="triangle"/>
        </a:ln>
        <a:effectLst/>
      </xdr:spPr>
    </xdr:cxnSp>
    <xdr:clientData/>
  </xdr:twoCellAnchor>
  <xdr:twoCellAnchor>
    <xdr:from>
      <xdr:col>33</xdr:col>
      <xdr:colOff>163465</xdr:colOff>
      <xdr:row>152</xdr:row>
      <xdr:rowOff>173787</xdr:rowOff>
    </xdr:from>
    <xdr:to>
      <xdr:col>34</xdr:col>
      <xdr:colOff>53985</xdr:colOff>
      <xdr:row>154</xdr:row>
      <xdr:rowOff>113220</xdr:rowOff>
    </xdr:to>
    <xdr:sp macro="" textlink="">
      <xdr:nvSpPr>
        <xdr:cNvPr id="75" name="左大かっこ 74"/>
        <xdr:cNvSpPr/>
      </xdr:nvSpPr>
      <xdr:spPr>
        <a:xfrm>
          <a:off x="6819759" y="62915522"/>
          <a:ext cx="92226" cy="56696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384</xdr:colOff>
      <xdr:row>150</xdr:row>
      <xdr:rowOff>22021</xdr:rowOff>
    </xdr:from>
    <xdr:to>
      <xdr:col>32</xdr:col>
      <xdr:colOff>161021</xdr:colOff>
      <xdr:row>151</xdr:row>
      <xdr:rowOff>282650</xdr:rowOff>
    </xdr:to>
    <xdr:sp macro="" textlink="">
      <xdr:nvSpPr>
        <xdr:cNvPr id="100" name="正方形/長方形 99"/>
        <xdr:cNvSpPr/>
      </xdr:nvSpPr>
      <xdr:spPr>
        <a:xfrm>
          <a:off x="3669273" y="62273188"/>
          <a:ext cx="2361970" cy="70512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ysClr val="windowText" lastClr="000000"/>
              </a:solidFill>
            </a:rPr>
            <a:t>H.</a:t>
          </a:r>
          <a:r>
            <a:rPr kumimoji="1" lang="ja-JP" altLang="en-US" sz="1400">
              <a:solidFill>
                <a:sysClr val="windowText" lastClr="000000"/>
              </a:solidFill>
            </a:rPr>
            <a:t>三谷商事株式会社</a:t>
          </a:r>
          <a:endParaRPr kumimoji="1" lang="en-US" altLang="ja-JP" sz="1400">
            <a:solidFill>
              <a:sysClr val="windowText" lastClr="000000"/>
            </a:solidFill>
          </a:endParaRPr>
        </a:p>
        <a:p>
          <a:pPr algn="ctr"/>
          <a:r>
            <a:rPr kumimoji="1" lang="ja-JP" altLang="en-US" sz="1400">
              <a:solidFill>
                <a:sysClr val="windowText" lastClr="000000"/>
              </a:solidFill>
            </a:rPr>
            <a:t>６．６百万円</a:t>
          </a:r>
        </a:p>
      </xdr:txBody>
    </xdr:sp>
    <xdr:clientData/>
  </xdr:twoCellAnchor>
  <xdr:twoCellAnchor>
    <xdr:from>
      <xdr:col>34</xdr:col>
      <xdr:colOff>6583</xdr:colOff>
      <xdr:row>155</xdr:row>
      <xdr:rowOff>68375</xdr:rowOff>
    </xdr:from>
    <xdr:to>
      <xdr:col>34</xdr:col>
      <xdr:colOff>98809</xdr:colOff>
      <xdr:row>157</xdr:row>
      <xdr:rowOff>7808</xdr:rowOff>
    </xdr:to>
    <xdr:sp macro="" textlink="">
      <xdr:nvSpPr>
        <xdr:cNvPr id="101" name="左大かっこ 100"/>
        <xdr:cNvSpPr/>
      </xdr:nvSpPr>
      <xdr:spPr>
        <a:xfrm>
          <a:off x="6243694" y="64076375"/>
          <a:ext cx="92226" cy="560322"/>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34803</xdr:colOff>
      <xdr:row>150</xdr:row>
      <xdr:rowOff>218598</xdr:rowOff>
    </xdr:from>
    <xdr:ext cx="2698175" cy="325730"/>
    <xdr:sp macro="" textlink="">
      <xdr:nvSpPr>
        <xdr:cNvPr id="102" name="テキスト ボックス 101"/>
        <xdr:cNvSpPr txBox="1"/>
      </xdr:nvSpPr>
      <xdr:spPr>
        <a:xfrm>
          <a:off x="6271914" y="62469765"/>
          <a:ext cx="2698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災害対応業務標準化の推進業務</a:t>
          </a:r>
        </a:p>
      </xdr:txBody>
    </xdr:sp>
    <xdr:clientData/>
  </xdr:oneCellAnchor>
  <xdr:twoCellAnchor>
    <xdr:from>
      <xdr:col>49</xdr:col>
      <xdr:colOff>64977</xdr:colOff>
      <xdr:row>155</xdr:row>
      <xdr:rowOff>67092</xdr:rowOff>
    </xdr:from>
    <xdr:to>
      <xdr:col>49</xdr:col>
      <xdr:colOff>171112</xdr:colOff>
      <xdr:row>157</xdr:row>
      <xdr:rowOff>9845</xdr:rowOff>
    </xdr:to>
    <xdr:sp macro="" textlink="">
      <xdr:nvSpPr>
        <xdr:cNvPr id="103" name="左大かっこ 102"/>
        <xdr:cNvSpPr/>
      </xdr:nvSpPr>
      <xdr:spPr>
        <a:xfrm flipH="1">
          <a:off x="9053755" y="64075092"/>
          <a:ext cx="106135" cy="563642"/>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76500</xdr:colOff>
      <xdr:row>157</xdr:row>
      <xdr:rowOff>290680</xdr:rowOff>
    </xdr:from>
    <xdr:to>
      <xdr:col>49</xdr:col>
      <xdr:colOff>182635</xdr:colOff>
      <xdr:row>159</xdr:row>
      <xdr:rowOff>230115</xdr:rowOff>
    </xdr:to>
    <xdr:sp macro="" textlink="">
      <xdr:nvSpPr>
        <xdr:cNvPr id="105" name="左大かっこ 104"/>
        <xdr:cNvSpPr/>
      </xdr:nvSpPr>
      <xdr:spPr>
        <a:xfrm flipH="1">
          <a:off x="9065278" y="64919569"/>
          <a:ext cx="106135" cy="560324"/>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182607</xdr:colOff>
      <xdr:row>152</xdr:row>
      <xdr:rowOff>114952</xdr:rowOff>
    </xdr:from>
    <xdr:to>
      <xdr:col>32</xdr:col>
      <xdr:colOff>172499</xdr:colOff>
      <xdr:row>154</xdr:row>
      <xdr:rowOff>148167</xdr:rowOff>
    </xdr:to>
    <xdr:sp macro="" textlink="">
      <xdr:nvSpPr>
        <xdr:cNvPr id="106" name="正方形/長方形 105"/>
        <xdr:cNvSpPr/>
      </xdr:nvSpPr>
      <xdr:spPr>
        <a:xfrm>
          <a:off x="3668051" y="63191619"/>
          <a:ext cx="2374670" cy="65410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Ｉ</a:t>
          </a:r>
          <a:r>
            <a:rPr kumimoji="1" lang="en-US" altLang="ja-JP" sz="1400">
              <a:solidFill>
                <a:sysClr val="windowText" lastClr="000000"/>
              </a:solidFill>
            </a:rPr>
            <a:t>.</a:t>
          </a:r>
          <a:r>
            <a:rPr kumimoji="1" lang="ja-JP" altLang="en-US" sz="1400">
              <a:solidFill>
                <a:sysClr val="windowText" lastClr="000000"/>
              </a:solidFill>
            </a:rPr>
            <a:t>民間企業（２社）</a:t>
          </a:r>
          <a:endParaRPr kumimoji="1" lang="en-US" altLang="ja-JP" sz="1400">
            <a:solidFill>
              <a:sysClr val="windowText" lastClr="000000"/>
            </a:solidFill>
          </a:endParaRPr>
        </a:p>
        <a:p>
          <a:pPr algn="ctr"/>
          <a:r>
            <a:rPr kumimoji="1" lang="ja-JP" altLang="en-US" sz="1400">
              <a:solidFill>
                <a:sysClr val="windowText" lastClr="000000"/>
              </a:solidFill>
            </a:rPr>
            <a:t>１．１百万円</a:t>
          </a:r>
        </a:p>
      </xdr:txBody>
    </xdr:sp>
    <xdr:clientData/>
  </xdr:twoCellAnchor>
  <xdr:twoCellAnchor>
    <xdr:from>
      <xdr:col>10</xdr:col>
      <xdr:colOff>41718</xdr:colOff>
      <xdr:row>158</xdr:row>
      <xdr:rowOff>296011</xdr:rowOff>
    </xdr:from>
    <xdr:to>
      <xdr:col>19</xdr:col>
      <xdr:colOff>84838</xdr:colOff>
      <xdr:row>158</xdr:row>
      <xdr:rowOff>298204</xdr:rowOff>
    </xdr:to>
    <xdr:cxnSp macro="">
      <xdr:nvCxnSpPr>
        <xdr:cNvPr id="107" name="直線矢印コネクタ 106"/>
        <xdr:cNvCxnSpPr/>
      </xdr:nvCxnSpPr>
      <xdr:spPr>
        <a:xfrm>
          <a:off x="1876162" y="65235344"/>
          <a:ext cx="1694120" cy="219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11670</xdr:colOff>
      <xdr:row>149</xdr:row>
      <xdr:rowOff>66483</xdr:rowOff>
    </xdr:from>
    <xdr:ext cx="1710725" cy="559127"/>
    <xdr:sp macro="" textlink="">
      <xdr:nvSpPr>
        <xdr:cNvPr id="108" name="テキスト ボックス 107"/>
        <xdr:cNvSpPr txBox="1"/>
      </xdr:nvSpPr>
      <xdr:spPr>
        <a:xfrm>
          <a:off x="1846114" y="62091872"/>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物品購入</a:t>
          </a:r>
          <a:r>
            <a:rPr kumimoji="1" lang="en-US" altLang="ja-JP" sz="1400"/>
            <a:t>【</a:t>
          </a:r>
          <a:r>
            <a:rPr kumimoji="1" lang="ja-JP" altLang="en-US" sz="1400"/>
            <a:t>一般競争</a:t>
          </a:r>
          <a:endParaRPr kumimoji="1" lang="en-US" altLang="ja-JP" sz="1400"/>
        </a:p>
        <a:p>
          <a:pPr algn="r"/>
          <a:r>
            <a:rPr kumimoji="1" lang="ja-JP" altLang="en-US" sz="1400"/>
            <a:t>入札</a:t>
          </a:r>
          <a:r>
            <a:rPr kumimoji="1" lang="en-US" altLang="ja-JP" sz="1400"/>
            <a:t>(</a:t>
          </a:r>
          <a:r>
            <a:rPr kumimoji="1" lang="ja-JP" altLang="en-US" sz="1400"/>
            <a:t>最低価格</a:t>
          </a:r>
          <a:r>
            <a:rPr kumimoji="1" lang="en-US" altLang="ja-JP" sz="1400"/>
            <a:t>)】</a:t>
          </a:r>
          <a:endParaRPr kumimoji="1" lang="ja-JP" altLang="en-US" sz="1400"/>
        </a:p>
      </xdr:txBody>
    </xdr:sp>
    <xdr:clientData/>
  </xdr:oneCellAnchor>
  <xdr:oneCellAnchor>
    <xdr:from>
      <xdr:col>9</xdr:col>
      <xdr:colOff>151570</xdr:colOff>
      <xdr:row>151</xdr:row>
      <xdr:rowOff>240183</xdr:rowOff>
    </xdr:from>
    <xdr:ext cx="1710725" cy="559127"/>
    <xdr:sp macro="" textlink="">
      <xdr:nvSpPr>
        <xdr:cNvPr id="109" name="テキスト ボックス 108"/>
        <xdr:cNvSpPr txBox="1"/>
      </xdr:nvSpPr>
      <xdr:spPr>
        <a:xfrm>
          <a:off x="1802570" y="62935850"/>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物品購入</a:t>
          </a:r>
          <a:r>
            <a:rPr kumimoji="1" lang="en-US" altLang="ja-JP" sz="1400"/>
            <a:t>【</a:t>
          </a:r>
          <a:r>
            <a:rPr kumimoji="1" lang="ja-JP" altLang="en-US" sz="1400"/>
            <a:t>随意契約</a:t>
          </a:r>
          <a:endParaRPr kumimoji="1" lang="en-US" altLang="ja-JP" sz="1400"/>
        </a:p>
        <a:p>
          <a:pPr algn="r"/>
          <a:r>
            <a:rPr kumimoji="1" lang="en-US" altLang="ja-JP" sz="1400"/>
            <a:t>(</a:t>
          </a:r>
          <a:r>
            <a:rPr kumimoji="1" lang="ja-JP" altLang="en-US" sz="1400"/>
            <a:t>その他</a:t>
          </a:r>
          <a:r>
            <a:rPr kumimoji="1" lang="en-US" altLang="ja-JP" sz="1400"/>
            <a:t>)】</a:t>
          </a:r>
          <a:endParaRPr kumimoji="1" lang="ja-JP" altLang="en-US" sz="1400"/>
        </a:p>
      </xdr:txBody>
    </xdr:sp>
    <xdr:clientData/>
  </xdr:oneCellAnchor>
  <xdr:twoCellAnchor>
    <xdr:from>
      <xdr:col>10</xdr:col>
      <xdr:colOff>43696</xdr:colOff>
      <xdr:row>156</xdr:row>
      <xdr:rowOff>77696</xdr:rowOff>
    </xdr:from>
    <xdr:to>
      <xdr:col>19</xdr:col>
      <xdr:colOff>119688</xdr:colOff>
      <xdr:row>156</xdr:row>
      <xdr:rowOff>79988</xdr:rowOff>
    </xdr:to>
    <xdr:cxnSp macro="">
      <xdr:nvCxnSpPr>
        <xdr:cNvPr id="110" name="直線矢印コネクタ 109"/>
        <xdr:cNvCxnSpPr/>
      </xdr:nvCxnSpPr>
      <xdr:spPr>
        <a:xfrm>
          <a:off x="1878140" y="64396140"/>
          <a:ext cx="1726992" cy="2292"/>
        </a:xfrm>
        <a:prstGeom prst="straightConnector1">
          <a:avLst/>
        </a:prstGeom>
        <a:noFill/>
        <a:ln w="12700" cap="flat" cmpd="sng" algn="ctr">
          <a:solidFill>
            <a:sysClr val="windowText" lastClr="000000"/>
          </a:solidFill>
          <a:prstDash val="solid"/>
          <a:tailEnd type="triangle"/>
        </a:ln>
        <a:effectLst/>
      </xdr:spPr>
    </xdr:cxnSp>
    <xdr:clientData/>
  </xdr:twoCellAnchor>
  <xdr:twoCellAnchor>
    <xdr:from>
      <xdr:col>33</xdr:col>
      <xdr:colOff>170189</xdr:colOff>
      <xdr:row>157</xdr:row>
      <xdr:rowOff>294231</xdr:rowOff>
    </xdr:from>
    <xdr:to>
      <xdr:col>34</xdr:col>
      <xdr:colOff>60709</xdr:colOff>
      <xdr:row>159</xdr:row>
      <xdr:rowOff>233665</xdr:rowOff>
    </xdr:to>
    <xdr:sp macro="" textlink="">
      <xdr:nvSpPr>
        <xdr:cNvPr id="111" name="左大かっこ 110"/>
        <xdr:cNvSpPr/>
      </xdr:nvSpPr>
      <xdr:spPr>
        <a:xfrm>
          <a:off x="6223856" y="64923120"/>
          <a:ext cx="73964" cy="56032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172831</xdr:colOff>
      <xdr:row>155</xdr:row>
      <xdr:rowOff>36632</xdr:rowOff>
    </xdr:from>
    <xdr:to>
      <xdr:col>32</xdr:col>
      <xdr:colOff>155584</xdr:colOff>
      <xdr:row>157</xdr:row>
      <xdr:rowOff>49389</xdr:rowOff>
    </xdr:to>
    <xdr:sp macro="" textlink="">
      <xdr:nvSpPr>
        <xdr:cNvPr id="112" name="正方形/長方形 111"/>
        <xdr:cNvSpPr/>
      </xdr:nvSpPr>
      <xdr:spPr>
        <a:xfrm>
          <a:off x="3658275" y="64044632"/>
          <a:ext cx="2367531" cy="63364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Ｊ</a:t>
          </a:r>
          <a:r>
            <a:rPr kumimoji="1" lang="en-US" altLang="ja-JP" sz="1400">
              <a:solidFill>
                <a:sysClr val="windowText" lastClr="000000"/>
              </a:solidFill>
            </a:rPr>
            <a:t>.</a:t>
          </a:r>
          <a:r>
            <a:rPr kumimoji="1" lang="ja-JP" altLang="en-US" sz="1400">
              <a:solidFill>
                <a:sysClr val="windowText" lastClr="000000"/>
              </a:solidFill>
            </a:rPr>
            <a:t>民間企業（３社）</a:t>
          </a:r>
          <a:endParaRPr kumimoji="1" lang="en-US" altLang="ja-JP" sz="1400">
            <a:solidFill>
              <a:sysClr val="windowText" lastClr="000000"/>
            </a:solidFill>
          </a:endParaRPr>
        </a:p>
        <a:p>
          <a:pPr algn="ctr"/>
          <a:r>
            <a:rPr kumimoji="1" lang="ja-JP" altLang="en-US" sz="1400">
              <a:solidFill>
                <a:sysClr val="windowText" lastClr="000000"/>
              </a:solidFill>
            </a:rPr>
            <a:t>２．７百万円</a:t>
          </a:r>
        </a:p>
      </xdr:txBody>
    </xdr:sp>
    <xdr:clientData/>
  </xdr:twoCellAnchor>
  <xdr:oneCellAnchor>
    <xdr:from>
      <xdr:col>10</xdr:col>
      <xdr:colOff>67023</xdr:colOff>
      <xdr:row>154</xdr:row>
      <xdr:rowOff>140864</xdr:rowOff>
    </xdr:from>
    <xdr:ext cx="1351652" cy="559127"/>
    <xdr:sp macro="" textlink="">
      <xdr:nvSpPr>
        <xdr:cNvPr id="120" name="テキスト ボックス 119"/>
        <xdr:cNvSpPr txBox="1"/>
      </xdr:nvSpPr>
      <xdr:spPr>
        <a:xfrm>
          <a:off x="1901467" y="63838420"/>
          <a:ext cx="1351652"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随意契約</a:t>
          </a:r>
          <a:endParaRPr kumimoji="1" lang="en-US" altLang="ja-JP" sz="1400"/>
        </a:p>
        <a:p>
          <a:pPr algn="r"/>
          <a:r>
            <a:rPr kumimoji="1" lang="en-US" altLang="ja-JP" sz="1400"/>
            <a:t>(</a:t>
          </a:r>
          <a:r>
            <a:rPr kumimoji="1" lang="ja-JP" altLang="en-US" sz="1400"/>
            <a:t>少額</a:t>
          </a:r>
          <a:r>
            <a:rPr kumimoji="1" lang="en-US" altLang="ja-JP" sz="1400"/>
            <a:t>)】</a:t>
          </a:r>
          <a:endParaRPr kumimoji="1" lang="ja-JP" altLang="en-US" sz="1400"/>
        </a:p>
      </xdr:txBody>
    </xdr:sp>
    <xdr:clientData/>
  </xdr:oneCellAnchor>
  <xdr:oneCellAnchor>
    <xdr:from>
      <xdr:col>34</xdr:col>
      <xdr:colOff>54784</xdr:colOff>
      <xdr:row>152</xdr:row>
      <xdr:rowOff>295917</xdr:rowOff>
    </xdr:from>
    <xdr:ext cx="2698175" cy="325730"/>
    <xdr:sp macro="" textlink="">
      <xdr:nvSpPr>
        <xdr:cNvPr id="126" name="テキスト ボックス 125"/>
        <xdr:cNvSpPr txBox="1"/>
      </xdr:nvSpPr>
      <xdr:spPr>
        <a:xfrm>
          <a:off x="6291895" y="63372584"/>
          <a:ext cx="2698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災害対応業務標準化の推進業務</a:t>
          </a:r>
        </a:p>
      </xdr:txBody>
    </xdr:sp>
    <xdr:clientData/>
  </xdr:oneCellAnchor>
  <xdr:oneCellAnchor>
    <xdr:from>
      <xdr:col>34</xdr:col>
      <xdr:colOff>78110</xdr:colOff>
      <xdr:row>155</xdr:row>
      <xdr:rowOff>189339</xdr:rowOff>
    </xdr:from>
    <xdr:ext cx="2698175" cy="325730"/>
    <xdr:sp macro="" textlink="">
      <xdr:nvSpPr>
        <xdr:cNvPr id="127" name="テキスト ボックス 126"/>
        <xdr:cNvSpPr txBox="1"/>
      </xdr:nvSpPr>
      <xdr:spPr>
        <a:xfrm>
          <a:off x="6315221" y="64197339"/>
          <a:ext cx="26981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災害対応業務標準化の推進業務</a:t>
          </a:r>
        </a:p>
      </xdr:txBody>
    </xdr:sp>
    <xdr:clientData/>
  </xdr:oneCellAnchor>
  <xdr:oneCellAnchor>
    <xdr:from>
      <xdr:col>10</xdr:col>
      <xdr:colOff>49390</xdr:colOff>
      <xdr:row>157</xdr:row>
      <xdr:rowOff>7065</xdr:rowOff>
    </xdr:from>
    <xdr:ext cx="1710725" cy="559127"/>
    <xdr:sp macro="" textlink="">
      <xdr:nvSpPr>
        <xdr:cNvPr id="76" name="テキスト ボックス 75"/>
        <xdr:cNvSpPr txBox="1"/>
      </xdr:nvSpPr>
      <xdr:spPr>
        <a:xfrm>
          <a:off x="1883834" y="64635954"/>
          <a:ext cx="17107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kumimoji="1" lang="ja-JP" altLang="en-US" sz="1400"/>
            <a:t>請負</a:t>
          </a:r>
          <a:r>
            <a:rPr kumimoji="1" lang="en-US" altLang="ja-JP" sz="1400"/>
            <a:t>【</a:t>
          </a:r>
          <a:r>
            <a:rPr kumimoji="1" lang="ja-JP" altLang="en-US" sz="1400"/>
            <a:t>一般競争契約</a:t>
          </a:r>
          <a:endParaRPr kumimoji="1" lang="en-US" altLang="ja-JP" sz="1400"/>
        </a:p>
        <a:p>
          <a:pPr algn="r"/>
          <a:r>
            <a:rPr kumimoji="1" lang="en-US" altLang="ja-JP" sz="1400"/>
            <a:t>(</a:t>
          </a:r>
          <a:r>
            <a:rPr kumimoji="1" lang="ja-JP" altLang="en-US" sz="1400"/>
            <a:t>最低価格</a:t>
          </a:r>
          <a:r>
            <a:rPr kumimoji="1" lang="en-US" altLang="ja-JP" sz="1400"/>
            <a:t>)】</a:t>
          </a:r>
          <a:endParaRPr kumimoji="1" lang="ja-JP" altLang="en-US" sz="1400"/>
        </a:p>
      </xdr:txBody>
    </xdr:sp>
    <xdr:clientData/>
  </xdr:oneCellAnchor>
  <xdr:twoCellAnchor>
    <xdr:from>
      <xdr:col>20</xdr:col>
      <xdr:colOff>14112</xdr:colOff>
      <xdr:row>157</xdr:row>
      <xdr:rowOff>275164</xdr:rowOff>
    </xdr:from>
    <xdr:to>
      <xdr:col>32</xdr:col>
      <xdr:colOff>180310</xdr:colOff>
      <xdr:row>160</xdr:row>
      <xdr:rowOff>7056</xdr:rowOff>
    </xdr:to>
    <xdr:sp macro="" textlink="">
      <xdr:nvSpPr>
        <xdr:cNvPr id="77" name="正方形/長方形 76"/>
        <xdr:cNvSpPr/>
      </xdr:nvSpPr>
      <xdr:spPr>
        <a:xfrm>
          <a:off x="3683001" y="64904053"/>
          <a:ext cx="2367531" cy="6632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Ｋ</a:t>
          </a:r>
          <a:r>
            <a:rPr kumimoji="1" lang="en-US" altLang="ja-JP" sz="1400">
              <a:solidFill>
                <a:sysClr val="windowText" lastClr="000000"/>
              </a:solidFill>
            </a:rPr>
            <a:t>.</a:t>
          </a:r>
          <a:r>
            <a:rPr kumimoji="1" lang="ja-JP" altLang="en-US" sz="1400">
              <a:solidFill>
                <a:sysClr val="windowText" lastClr="000000"/>
              </a:solidFill>
            </a:rPr>
            <a:t>日本気象株式会社</a:t>
          </a:r>
          <a:endParaRPr kumimoji="1" lang="en-US" altLang="ja-JP" sz="1400">
            <a:solidFill>
              <a:sysClr val="windowText" lastClr="000000"/>
            </a:solidFill>
          </a:endParaRPr>
        </a:p>
        <a:p>
          <a:pPr algn="ctr"/>
          <a:r>
            <a:rPr kumimoji="1" lang="ja-JP" altLang="en-US" sz="1400">
              <a:solidFill>
                <a:sysClr val="windowText" lastClr="000000"/>
              </a:solidFill>
            </a:rPr>
            <a:t>１０百万円</a:t>
          </a:r>
        </a:p>
      </xdr:txBody>
    </xdr:sp>
    <xdr:clientData/>
  </xdr:twoCellAnchor>
  <xdr:oneCellAnchor>
    <xdr:from>
      <xdr:col>34</xdr:col>
      <xdr:colOff>56441</xdr:colOff>
      <xdr:row>158</xdr:row>
      <xdr:rowOff>119949</xdr:rowOff>
    </xdr:from>
    <xdr:ext cx="2504596" cy="325730"/>
    <xdr:sp macro="" textlink="">
      <xdr:nvSpPr>
        <xdr:cNvPr id="79" name="テキスト ボックス 78"/>
        <xdr:cNvSpPr txBox="1"/>
      </xdr:nvSpPr>
      <xdr:spPr>
        <a:xfrm>
          <a:off x="6293552" y="65059282"/>
          <a:ext cx="250459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ＳＮＳによる災害情報の発信等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3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72"/>
      <c r="B2" s="72"/>
      <c r="C2" s="72"/>
      <c r="D2" s="72"/>
      <c r="E2" s="72"/>
      <c r="F2" s="72"/>
      <c r="G2" s="72"/>
      <c r="H2" s="72"/>
      <c r="I2" s="72"/>
      <c r="J2" s="72"/>
      <c r="K2" s="72"/>
      <c r="L2" s="72"/>
      <c r="M2" s="72"/>
      <c r="N2" s="72"/>
      <c r="O2" s="72"/>
      <c r="P2" s="72"/>
      <c r="Q2" s="72"/>
      <c r="R2" s="72"/>
      <c r="S2" s="72"/>
      <c r="T2" s="72"/>
      <c r="U2" s="72"/>
      <c r="V2" s="72"/>
      <c r="W2" s="72"/>
      <c r="X2" s="79" t="s">
        <v>0</v>
      </c>
      <c r="Y2" s="72"/>
      <c r="Z2" s="48"/>
      <c r="AA2" s="48"/>
      <c r="AB2" s="48"/>
      <c r="AC2" s="48"/>
      <c r="AD2" s="164">
        <v>2022</v>
      </c>
      <c r="AE2" s="164"/>
      <c r="AF2" s="164"/>
      <c r="AG2" s="164"/>
      <c r="AH2" s="164"/>
      <c r="AI2" s="81" t="s">
        <v>262</v>
      </c>
      <c r="AJ2" s="164" t="s">
        <v>624</v>
      </c>
      <c r="AK2" s="164"/>
      <c r="AL2" s="164"/>
      <c r="AM2" s="164"/>
      <c r="AN2" s="81" t="s">
        <v>262</v>
      </c>
      <c r="AO2" s="164">
        <v>21</v>
      </c>
      <c r="AP2" s="164"/>
      <c r="AQ2" s="164"/>
      <c r="AR2" s="82" t="s">
        <v>262</v>
      </c>
      <c r="AS2" s="165">
        <v>55</v>
      </c>
      <c r="AT2" s="165"/>
      <c r="AU2" s="165"/>
      <c r="AV2" s="81" t="str">
        <f>IF(AW2="","","-")</f>
        <v/>
      </c>
      <c r="AW2" s="166"/>
      <c r="AX2" s="166"/>
    </row>
    <row r="3" spans="1:50" ht="21" customHeight="1" thickBot="1" x14ac:dyDescent="0.2">
      <c r="A3" s="167" t="s">
        <v>570</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22" t="s">
        <v>57</v>
      </c>
      <c r="AJ3" s="169" t="s">
        <v>605</v>
      </c>
      <c r="AK3" s="169"/>
      <c r="AL3" s="169"/>
      <c r="AM3" s="169"/>
      <c r="AN3" s="169"/>
      <c r="AO3" s="169"/>
      <c r="AP3" s="169"/>
      <c r="AQ3" s="169"/>
      <c r="AR3" s="169"/>
      <c r="AS3" s="169"/>
      <c r="AT3" s="169"/>
      <c r="AU3" s="169"/>
      <c r="AV3" s="169"/>
      <c r="AW3" s="169"/>
      <c r="AX3" s="23" t="s">
        <v>58</v>
      </c>
    </row>
    <row r="4" spans="1:50" ht="24.75" customHeight="1" x14ac:dyDescent="0.15">
      <c r="A4" s="139" t="s">
        <v>23</v>
      </c>
      <c r="B4" s="140"/>
      <c r="C4" s="140"/>
      <c r="D4" s="140"/>
      <c r="E4" s="140"/>
      <c r="F4" s="140"/>
      <c r="G4" s="141" t="s">
        <v>701</v>
      </c>
      <c r="H4" s="142"/>
      <c r="I4" s="142"/>
      <c r="J4" s="142"/>
      <c r="K4" s="142"/>
      <c r="L4" s="142"/>
      <c r="M4" s="142"/>
      <c r="N4" s="142"/>
      <c r="O4" s="142"/>
      <c r="P4" s="142"/>
      <c r="Q4" s="142"/>
      <c r="R4" s="142"/>
      <c r="S4" s="142"/>
      <c r="T4" s="142"/>
      <c r="U4" s="142"/>
      <c r="V4" s="142"/>
      <c r="W4" s="142"/>
      <c r="X4" s="142"/>
      <c r="Y4" s="143" t="s">
        <v>1</v>
      </c>
      <c r="Z4" s="144"/>
      <c r="AA4" s="144"/>
      <c r="AB4" s="144"/>
      <c r="AC4" s="144"/>
      <c r="AD4" s="145"/>
      <c r="AE4" s="146" t="s">
        <v>606</v>
      </c>
      <c r="AF4" s="147"/>
      <c r="AG4" s="147"/>
      <c r="AH4" s="147"/>
      <c r="AI4" s="147"/>
      <c r="AJ4" s="147"/>
      <c r="AK4" s="147"/>
      <c r="AL4" s="147"/>
      <c r="AM4" s="147"/>
      <c r="AN4" s="147"/>
      <c r="AO4" s="147"/>
      <c r="AP4" s="148"/>
      <c r="AQ4" s="149" t="s">
        <v>2</v>
      </c>
      <c r="AR4" s="144"/>
      <c r="AS4" s="144"/>
      <c r="AT4" s="144"/>
      <c r="AU4" s="144"/>
      <c r="AV4" s="144"/>
      <c r="AW4" s="144"/>
      <c r="AX4" s="150"/>
    </row>
    <row r="5" spans="1:50" ht="30" customHeight="1" x14ac:dyDescent="0.15">
      <c r="A5" s="151" t="s">
        <v>60</v>
      </c>
      <c r="B5" s="152"/>
      <c r="C5" s="152"/>
      <c r="D5" s="152"/>
      <c r="E5" s="152"/>
      <c r="F5" s="153"/>
      <c r="G5" s="154" t="s">
        <v>342</v>
      </c>
      <c r="H5" s="155"/>
      <c r="I5" s="155"/>
      <c r="J5" s="155"/>
      <c r="K5" s="155"/>
      <c r="L5" s="155"/>
      <c r="M5" s="156" t="s">
        <v>59</v>
      </c>
      <c r="N5" s="157"/>
      <c r="O5" s="157"/>
      <c r="P5" s="157"/>
      <c r="Q5" s="157"/>
      <c r="R5" s="158"/>
      <c r="S5" s="159" t="s">
        <v>63</v>
      </c>
      <c r="T5" s="155"/>
      <c r="U5" s="155"/>
      <c r="V5" s="155"/>
      <c r="W5" s="155"/>
      <c r="X5" s="160"/>
      <c r="Y5" s="161" t="s">
        <v>3</v>
      </c>
      <c r="Z5" s="162"/>
      <c r="AA5" s="162"/>
      <c r="AB5" s="162"/>
      <c r="AC5" s="162"/>
      <c r="AD5" s="163"/>
      <c r="AE5" s="186" t="s">
        <v>607</v>
      </c>
      <c r="AF5" s="186"/>
      <c r="AG5" s="186"/>
      <c r="AH5" s="186"/>
      <c r="AI5" s="186"/>
      <c r="AJ5" s="186"/>
      <c r="AK5" s="186"/>
      <c r="AL5" s="186"/>
      <c r="AM5" s="186"/>
      <c r="AN5" s="186"/>
      <c r="AO5" s="186"/>
      <c r="AP5" s="187"/>
      <c r="AQ5" s="188" t="s">
        <v>608</v>
      </c>
      <c r="AR5" s="189"/>
      <c r="AS5" s="189"/>
      <c r="AT5" s="189"/>
      <c r="AU5" s="189"/>
      <c r="AV5" s="189"/>
      <c r="AW5" s="189"/>
      <c r="AX5" s="190"/>
    </row>
    <row r="6" spans="1:50" ht="39" customHeight="1" x14ac:dyDescent="0.15">
      <c r="A6" s="191" t="s">
        <v>4</v>
      </c>
      <c r="B6" s="192"/>
      <c r="C6" s="192"/>
      <c r="D6" s="192"/>
      <c r="E6" s="192"/>
      <c r="F6" s="192"/>
      <c r="G6" s="193" t="str">
        <f>入力規則等!F39</f>
        <v>一般会計</v>
      </c>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5"/>
    </row>
    <row r="7" spans="1:50" ht="117" customHeight="1" x14ac:dyDescent="0.15">
      <c r="A7" s="170" t="s">
        <v>20</v>
      </c>
      <c r="B7" s="171"/>
      <c r="C7" s="171"/>
      <c r="D7" s="171"/>
      <c r="E7" s="171"/>
      <c r="F7" s="172"/>
      <c r="G7" s="196" t="s">
        <v>609</v>
      </c>
      <c r="H7" s="197"/>
      <c r="I7" s="197"/>
      <c r="J7" s="197"/>
      <c r="K7" s="197"/>
      <c r="L7" s="197"/>
      <c r="M7" s="197"/>
      <c r="N7" s="197"/>
      <c r="O7" s="197"/>
      <c r="P7" s="197"/>
      <c r="Q7" s="197"/>
      <c r="R7" s="197"/>
      <c r="S7" s="197"/>
      <c r="T7" s="197"/>
      <c r="U7" s="197"/>
      <c r="V7" s="197"/>
      <c r="W7" s="197"/>
      <c r="X7" s="198"/>
      <c r="Y7" s="199" t="s">
        <v>248</v>
      </c>
      <c r="Z7" s="200"/>
      <c r="AA7" s="200"/>
      <c r="AB7" s="200"/>
      <c r="AC7" s="200"/>
      <c r="AD7" s="201"/>
      <c r="AE7" s="202" t="s">
        <v>610</v>
      </c>
      <c r="AF7" s="203"/>
      <c r="AG7" s="203"/>
      <c r="AH7" s="203"/>
      <c r="AI7" s="203"/>
      <c r="AJ7" s="203"/>
      <c r="AK7" s="203"/>
      <c r="AL7" s="203"/>
      <c r="AM7" s="203"/>
      <c r="AN7" s="203"/>
      <c r="AO7" s="203"/>
      <c r="AP7" s="203"/>
      <c r="AQ7" s="203"/>
      <c r="AR7" s="203"/>
      <c r="AS7" s="203"/>
      <c r="AT7" s="203"/>
      <c r="AU7" s="203"/>
      <c r="AV7" s="203"/>
      <c r="AW7" s="203"/>
      <c r="AX7" s="204"/>
    </row>
    <row r="8" spans="1:50" ht="53.25" customHeight="1" x14ac:dyDescent="0.15">
      <c r="A8" s="170" t="s">
        <v>179</v>
      </c>
      <c r="B8" s="171"/>
      <c r="C8" s="171"/>
      <c r="D8" s="171"/>
      <c r="E8" s="171"/>
      <c r="F8" s="172"/>
      <c r="G8" s="173" t="str">
        <f>入力規則等!A27</f>
        <v>国土強靱化施策</v>
      </c>
      <c r="H8" s="174"/>
      <c r="I8" s="174"/>
      <c r="J8" s="174"/>
      <c r="K8" s="174"/>
      <c r="L8" s="174"/>
      <c r="M8" s="174"/>
      <c r="N8" s="174"/>
      <c r="O8" s="174"/>
      <c r="P8" s="174"/>
      <c r="Q8" s="174"/>
      <c r="R8" s="174"/>
      <c r="S8" s="174"/>
      <c r="T8" s="174"/>
      <c r="U8" s="174"/>
      <c r="V8" s="174"/>
      <c r="W8" s="174"/>
      <c r="X8" s="175"/>
      <c r="Y8" s="176" t="s">
        <v>180</v>
      </c>
      <c r="Z8" s="177"/>
      <c r="AA8" s="177"/>
      <c r="AB8" s="177"/>
      <c r="AC8" s="177"/>
      <c r="AD8" s="178"/>
      <c r="AE8" s="179" t="str">
        <f>入力規則等!K13</f>
        <v>その他の事項経費</v>
      </c>
      <c r="AF8" s="174"/>
      <c r="AG8" s="174"/>
      <c r="AH8" s="174"/>
      <c r="AI8" s="174"/>
      <c r="AJ8" s="174"/>
      <c r="AK8" s="174"/>
      <c r="AL8" s="174"/>
      <c r="AM8" s="174"/>
      <c r="AN8" s="174"/>
      <c r="AO8" s="174"/>
      <c r="AP8" s="174"/>
      <c r="AQ8" s="174"/>
      <c r="AR8" s="174"/>
      <c r="AS8" s="174"/>
      <c r="AT8" s="174"/>
      <c r="AU8" s="174"/>
      <c r="AV8" s="174"/>
      <c r="AW8" s="174"/>
      <c r="AX8" s="180"/>
    </row>
    <row r="9" spans="1:50" ht="58.5" customHeight="1" x14ac:dyDescent="0.15">
      <c r="A9" s="181" t="s">
        <v>21</v>
      </c>
      <c r="B9" s="182"/>
      <c r="C9" s="182"/>
      <c r="D9" s="182"/>
      <c r="E9" s="182"/>
      <c r="F9" s="182"/>
      <c r="G9" s="183" t="s">
        <v>611</v>
      </c>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5"/>
    </row>
    <row r="10" spans="1:50" ht="80.25" customHeight="1" x14ac:dyDescent="0.15">
      <c r="A10" s="226" t="s">
        <v>28</v>
      </c>
      <c r="B10" s="227"/>
      <c r="C10" s="227"/>
      <c r="D10" s="227"/>
      <c r="E10" s="227"/>
      <c r="F10" s="227"/>
      <c r="G10" s="228" t="s">
        <v>612</v>
      </c>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30"/>
    </row>
    <row r="11" spans="1:50" ht="42" customHeight="1" x14ac:dyDescent="0.15">
      <c r="A11" s="226" t="s">
        <v>5</v>
      </c>
      <c r="B11" s="227"/>
      <c r="C11" s="227"/>
      <c r="D11" s="227"/>
      <c r="E11" s="227"/>
      <c r="F11" s="231"/>
      <c r="G11" s="232" t="str">
        <f>入力規則等!P10</f>
        <v>委託・請負</v>
      </c>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4"/>
    </row>
    <row r="12" spans="1:50" ht="21" customHeight="1" x14ac:dyDescent="0.15">
      <c r="A12" s="235" t="s">
        <v>22</v>
      </c>
      <c r="B12" s="236"/>
      <c r="C12" s="236"/>
      <c r="D12" s="236"/>
      <c r="E12" s="236"/>
      <c r="F12" s="237"/>
      <c r="G12" s="242"/>
      <c r="H12" s="243"/>
      <c r="I12" s="243"/>
      <c r="J12" s="243"/>
      <c r="K12" s="243"/>
      <c r="L12" s="243"/>
      <c r="M12" s="243"/>
      <c r="N12" s="243"/>
      <c r="O12" s="243"/>
      <c r="P12" s="214" t="s">
        <v>394</v>
      </c>
      <c r="Q12" s="215"/>
      <c r="R12" s="215"/>
      <c r="S12" s="215"/>
      <c r="T12" s="215"/>
      <c r="U12" s="215"/>
      <c r="V12" s="244"/>
      <c r="W12" s="214" t="s">
        <v>546</v>
      </c>
      <c r="X12" s="215"/>
      <c r="Y12" s="215"/>
      <c r="Z12" s="215"/>
      <c r="AA12" s="215"/>
      <c r="AB12" s="215"/>
      <c r="AC12" s="244"/>
      <c r="AD12" s="214" t="s">
        <v>548</v>
      </c>
      <c r="AE12" s="215"/>
      <c r="AF12" s="215"/>
      <c r="AG12" s="215"/>
      <c r="AH12" s="215"/>
      <c r="AI12" s="215"/>
      <c r="AJ12" s="244"/>
      <c r="AK12" s="214" t="s">
        <v>562</v>
      </c>
      <c r="AL12" s="215"/>
      <c r="AM12" s="215"/>
      <c r="AN12" s="215"/>
      <c r="AO12" s="215"/>
      <c r="AP12" s="215"/>
      <c r="AQ12" s="244"/>
      <c r="AR12" s="214" t="s">
        <v>563</v>
      </c>
      <c r="AS12" s="215"/>
      <c r="AT12" s="215"/>
      <c r="AU12" s="215"/>
      <c r="AV12" s="215"/>
      <c r="AW12" s="215"/>
      <c r="AX12" s="216"/>
    </row>
    <row r="13" spans="1:50" ht="21" customHeight="1" x14ac:dyDescent="0.15">
      <c r="A13" s="238"/>
      <c r="B13" s="239"/>
      <c r="C13" s="239"/>
      <c r="D13" s="239"/>
      <c r="E13" s="239"/>
      <c r="F13" s="240"/>
      <c r="G13" s="258" t="s">
        <v>6</v>
      </c>
      <c r="H13" s="259"/>
      <c r="I13" s="217" t="s">
        <v>7</v>
      </c>
      <c r="J13" s="218"/>
      <c r="K13" s="218"/>
      <c r="L13" s="218"/>
      <c r="M13" s="218"/>
      <c r="N13" s="218"/>
      <c r="O13" s="219"/>
      <c r="P13" s="208">
        <v>498.2</v>
      </c>
      <c r="Q13" s="209"/>
      <c r="R13" s="209"/>
      <c r="S13" s="209"/>
      <c r="T13" s="209"/>
      <c r="U13" s="209"/>
      <c r="V13" s="210"/>
      <c r="W13" s="208">
        <v>508.3</v>
      </c>
      <c r="X13" s="209"/>
      <c r="Y13" s="209"/>
      <c r="Z13" s="209"/>
      <c r="AA13" s="209"/>
      <c r="AB13" s="209"/>
      <c r="AC13" s="210"/>
      <c r="AD13" s="208">
        <v>513.9</v>
      </c>
      <c r="AE13" s="209"/>
      <c r="AF13" s="209"/>
      <c r="AG13" s="209"/>
      <c r="AH13" s="209"/>
      <c r="AI13" s="209"/>
      <c r="AJ13" s="210"/>
      <c r="AK13" s="208">
        <v>526.1</v>
      </c>
      <c r="AL13" s="209"/>
      <c r="AM13" s="209"/>
      <c r="AN13" s="209"/>
      <c r="AO13" s="209"/>
      <c r="AP13" s="209"/>
      <c r="AQ13" s="210"/>
      <c r="AR13" s="220">
        <v>730.46</v>
      </c>
      <c r="AS13" s="221"/>
      <c r="AT13" s="221"/>
      <c r="AU13" s="221"/>
      <c r="AV13" s="221"/>
      <c r="AW13" s="221"/>
      <c r="AX13" s="222"/>
    </row>
    <row r="14" spans="1:50" ht="21" customHeight="1" x14ac:dyDescent="0.15">
      <c r="A14" s="238"/>
      <c r="B14" s="239"/>
      <c r="C14" s="239"/>
      <c r="D14" s="239"/>
      <c r="E14" s="239"/>
      <c r="F14" s="240"/>
      <c r="G14" s="260"/>
      <c r="H14" s="261"/>
      <c r="I14" s="205" t="s">
        <v>8</v>
      </c>
      <c r="J14" s="223"/>
      <c r="K14" s="223"/>
      <c r="L14" s="223"/>
      <c r="M14" s="223"/>
      <c r="N14" s="223"/>
      <c r="O14" s="224"/>
      <c r="P14" s="208" t="s">
        <v>727</v>
      </c>
      <c r="Q14" s="209"/>
      <c r="R14" s="209"/>
      <c r="S14" s="209"/>
      <c r="T14" s="209"/>
      <c r="U14" s="209"/>
      <c r="V14" s="210"/>
      <c r="W14" s="208">
        <v>27.9</v>
      </c>
      <c r="X14" s="209"/>
      <c r="Y14" s="209"/>
      <c r="Z14" s="209"/>
      <c r="AA14" s="209"/>
      <c r="AB14" s="209"/>
      <c r="AC14" s="210"/>
      <c r="AD14" s="208">
        <v>129.4</v>
      </c>
      <c r="AE14" s="209"/>
      <c r="AF14" s="209"/>
      <c r="AG14" s="209"/>
      <c r="AH14" s="209"/>
      <c r="AI14" s="209"/>
      <c r="AJ14" s="210"/>
      <c r="AK14" s="208"/>
      <c r="AL14" s="209"/>
      <c r="AM14" s="209"/>
      <c r="AN14" s="209"/>
      <c r="AO14" s="209"/>
      <c r="AP14" s="209"/>
      <c r="AQ14" s="210"/>
      <c r="AR14" s="264"/>
      <c r="AS14" s="264"/>
      <c r="AT14" s="264"/>
      <c r="AU14" s="264"/>
      <c r="AV14" s="264"/>
      <c r="AW14" s="264"/>
      <c r="AX14" s="265"/>
    </row>
    <row r="15" spans="1:50" ht="21" customHeight="1" x14ac:dyDescent="0.15">
      <c r="A15" s="238"/>
      <c r="B15" s="239"/>
      <c r="C15" s="239"/>
      <c r="D15" s="239"/>
      <c r="E15" s="239"/>
      <c r="F15" s="240"/>
      <c r="G15" s="260"/>
      <c r="H15" s="261"/>
      <c r="I15" s="205" t="s">
        <v>48</v>
      </c>
      <c r="J15" s="206"/>
      <c r="K15" s="206"/>
      <c r="L15" s="206"/>
      <c r="M15" s="206"/>
      <c r="N15" s="206"/>
      <c r="O15" s="207"/>
      <c r="P15" s="208">
        <v>53.4</v>
      </c>
      <c r="Q15" s="209"/>
      <c r="R15" s="209"/>
      <c r="S15" s="209"/>
      <c r="T15" s="209"/>
      <c r="U15" s="209"/>
      <c r="V15" s="210"/>
      <c r="W15" s="208" t="s">
        <v>727</v>
      </c>
      <c r="X15" s="209"/>
      <c r="Y15" s="209"/>
      <c r="Z15" s="209"/>
      <c r="AA15" s="209"/>
      <c r="AB15" s="209"/>
      <c r="AC15" s="210"/>
      <c r="AD15" s="208">
        <v>27.9</v>
      </c>
      <c r="AE15" s="209"/>
      <c r="AF15" s="209"/>
      <c r="AG15" s="209"/>
      <c r="AH15" s="209"/>
      <c r="AI15" s="209"/>
      <c r="AJ15" s="210"/>
      <c r="AK15" s="208">
        <v>129.4</v>
      </c>
      <c r="AL15" s="209"/>
      <c r="AM15" s="209"/>
      <c r="AN15" s="209"/>
      <c r="AO15" s="209"/>
      <c r="AP15" s="209"/>
      <c r="AQ15" s="210"/>
      <c r="AR15" s="208"/>
      <c r="AS15" s="209"/>
      <c r="AT15" s="209"/>
      <c r="AU15" s="209"/>
      <c r="AV15" s="209"/>
      <c r="AW15" s="209"/>
      <c r="AX15" s="225"/>
    </row>
    <row r="16" spans="1:50" ht="21" customHeight="1" x14ac:dyDescent="0.15">
      <c r="A16" s="238"/>
      <c r="B16" s="239"/>
      <c r="C16" s="239"/>
      <c r="D16" s="239"/>
      <c r="E16" s="239"/>
      <c r="F16" s="240"/>
      <c r="G16" s="260"/>
      <c r="H16" s="261"/>
      <c r="I16" s="205" t="s">
        <v>49</v>
      </c>
      <c r="J16" s="206"/>
      <c r="K16" s="206"/>
      <c r="L16" s="206"/>
      <c r="M16" s="206"/>
      <c r="N16" s="206"/>
      <c r="O16" s="207"/>
      <c r="P16" s="208" t="s">
        <v>727</v>
      </c>
      <c r="Q16" s="209"/>
      <c r="R16" s="209"/>
      <c r="S16" s="209"/>
      <c r="T16" s="209"/>
      <c r="U16" s="209"/>
      <c r="V16" s="210"/>
      <c r="W16" s="208">
        <v>-27.9</v>
      </c>
      <c r="X16" s="209"/>
      <c r="Y16" s="209"/>
      <c r="Z16" s="209"/>
      <c r="AA16" s="209"/>
      <c r="AB16" s="209"/>
      <c r="AC16" s="210"/>
      <c r="AD16" s="208">
        <v>-129.4</v>
      </c>
      <c r="AE16" s="209"/>
      <c r="AF16" s="209"/>
      <c r="AG16" s="209"/>
      <c r="AH16" s="209"/>
      <c r="AI16" s="209"/>
      <c r="AJ16" s="210"/>
      <c r="AK16" s="208"/>
      <c r="AL16" s="209"/>
      <c r="AM16" s="209"/>
      <c r="AN16" s="209"/>
      <c r="AO16" s="209"/>
      <c r="AP16" s="209"/>
      <c r="AQ16" s="210"/>
      <c r="AR16" s="211"/>
      <c r="AS16" s="212"/>
      <c r="AT16" s="212"/>
      <c r="AU16" s="212"/>
      <c r="AV16" s="212"/>
      <c r="AW16" s="212"/>
      <c r="AX16" s="213"/>
    </row>
    <row r="17" spans="1:50" ht="24.75" customHeight="1" x14ac:dyDescent="0.15">
      <c r="A17" s="238"/>
      <c r="B17" s="239"/>
      <c r="C17" s="239"/>
      <c r="D17" s="239"/>
      <c r="E17" s="239"/>
      <c r="F17" s="240"/>
      <c r="G17" s="260"/>
      <c r="H17" s="261"/>
      <c r="I17" s="205" t="s">
        <v>47</v>
      </c>
      <c r="J17" s="223"/>
      <c r="K17" s="223"/>
      <c r="L17" s="223"/>
      <c r="M17" s="223"/>
      <c r="N17" s="223"/>
      <c r="O17" s="224"/>
      <c r="P17" s="208" t="s">
        <v>727</v>
      </c>
      <c r="Q17" s="209"/>
      <c r="R17" s="209"/>
      <c r="S17" s="209"/>
      <c r="T17" s="209"/>
      <c r="U17" s="209"/>
      <c r="V17" s="210"/>
      <c r="W17" s="208" t="s">
        <v>727</v>
      </c>
      <c r="X17" s="209"/>
      <c r="Y17" s="209"/>
      <c r="Z17" s="209"/>
      <c r="AA17" s="209"/>
      <c r="AB17" s="209"/>
      <c r="AC17" s="210"/>
      <c r="AD17" s="208" t="s">
        <v>727</v>
      </c>
      <c r="AE17" s="209"/>
      <c r="AF17" s="209"/>
      <c r="AG17" s="209"/>
      <c r="AH17" s="209"/>
      <c r="AI17" s="209"/>
      <c r="AJ17" s="210"/>
      <c r="AK17" s="208"/>
      <c r="AL17" s="209"/>
      <c r="AM17" s="209"/>
      <c r="AN17" s="209"/>
      <c r="AO17" s="209"/>
      <c r="AP17" s="209"/>
      <c r="AQ17" s="210"/>
      <c r="AR17" s="256"/>
      <c r="AS17" s="256"/>
      <c r="AT17" s="256"/>
      <c r="AU17" s="256"/>
      <c r="AV17" s="256"/>
      <c r="AW17" s="256"/>
      <c r="AX17" s="257"/>
    </row>
    <row r="18" spans="1:50" ht="24.75" customHeight="1" x14ac:dyDescent="0.15">
      <c r="A18" s="238"/>
      <c r="B18" s="239"/>
      <c r="C18" s="239"/>
      <c r="D18" s="239"/>
      <c r="E18" s="239"/>
      <c r="F18" s="240"/>
      <c r="G18" s="262"/>
      <c r="H18" s="263"/>
      <c r="I18" s="249" t="s">
        <v>18</v>
      </c>
      <c r="J18" s="250"/>
      <c r="K18" s="250"/>
      <c r="L18" s="250"/>
      <c r="M18" s="250"/>
      <c r="N18" s="250"/>
      <c r="O18" s="251"/>
      <c r="P18" s="252">
        <f>SUM(P13:V17)</f>
        <v>551.6</v>
      </c>
      <c r="Q18" s="253"/>
      <c r="R18" s="253"/>
      <c r="S18" s="253"/>
      <c r="T18" s="253"/>
      <c r="U18" s="253"/>
      <c r="V18" s="254"/>
      <c r="W18" s="252">
        <f>SUM(W13:AC17)</f>
        <v>508.30000000000007</v>
      </c>
      <c r="X18" s="253"/>
      <c r="Y18" s="253"/>
      <c r="Z18" s="253"/>
      <c r="AA18" s="253"/>
      <c r="AB18" s="253"/>
      <c r="AC18" s="254"/>
      <c r="AD18" s="252">
        <f>SUM(AD13:AJ17)</f>
        <v>541.79999999999995</v>
      </c>
      <c r="AE18" s="253"/>
      <c r="AF18" s="253"/>
      <c r="AG18" s="253"/>
      <c r="AH18" s="253"/>
      <c r="AI18" s="253"/>
      <c r="AJ18" s="254"/>
      <c r="AK18" s="252">
        <f>SUM(AK13:AQ17)</f>
        <v>655.5</v>
      </c>
      <c r="AL18" s="253"/>
      <c r="AM18" s="253"/>
      <c r="AN18" s="253"/>
      <c r="AO18" s="253"/>
      <c r="AP18" s="253"/>
      <c r="AQ18" s="254"/>
      <c r="AR18" s="252">
        <f>SUM(AR13:AX17)</f>
        <v>730.46</v>
      </c>
      <c r="AS18" s="253"/>
      <c r="AT18" s="253"/>
      <c r="AU18" s="253"/>
      <c r="AV18" s="253"/>
      <c r="AW18" s="253"/>
      <c r="AX18" s="255"/>
    </row>
    <row r="19" spans="1:50" ht="24.75" customHeight="1" x14ac:dyDescent="0.15">
      <c r="A19" s="238"/>
      <c r="B19" s="239"/>
      <c r="C19" s="239"/>
      <c r="D19" s="239"/>
      <c r="E19" s="239"/>
      <c r="F19" s="240"/>
      <c r="G19" s="245" t="s">
        <v>9</v>
      </c>
      <c r="H19" s="246"/>
      <c r="I19" s="246"/>
      <c r="J19" s="246"/>
      <c r="K19" s="246"/>
      <c r="L19" s="246"/>
      <c r="M19" s="246"/>
      <c r="N19" s="246"/>
      <c r="O19" s="246"/>
      <c r="P19" s="208">
        <v>484.2</v>
      </c>
      <c r="Q19" s="209"/>
      <c r="R19" s="209"/>
      <c r="S19" s="209"/>
      <c r="T19" s="209"/>
      <c r="U19" s="209"/>
      <c r="V19" s="210"/>
      <c r="W19" s="208">
        <v>452.6</v>
      </c>
      <c r="X19" s="209"/>
      <c r="Y19" s="209"/>
      <c r="Z19" s="209"/>
      <c r="AA19" s="209"/>
      <c r="AB19" s="209"/>
      <c r="AC19" s="210"/>
      <c r="AD19" s="208">
        <v>532.64219600000001</v>
      </c>
      <c r="AE19" s="209"/>
      <c r="AF19" s="209"/>
      <c r="AG19" s="209"/>
      <c r="AH19" s="209"/>
      <c r="AI19" s="209"/>
      <c r="AJ19" s="210"/>
      <c r="AK19" s="247"/>
      <c r="AL19" s="247"/>
      <c r="AM19" s="247"/>
      <c r="AN19" s="247"/>
      <c r="AO19" s="247"/>
      <c r="AP19" s="247"/>
      <c r="AQ19" s="247"/>
      <c r="AR19" s="247"/>
      <c r="AS19" s="247"/>
      <c r="AT19" s="247"/>
      <c r="AU19" s="247"/>
      <c r="AV19" s="247"/>
      <c r="AW19" s="247"/>
      <c r="AX19" s="248"/>
    </row>
    <row r="20" spans="1:50" ht="24.75" customHeight="1" x14ac:dyDescent="0.15">
      <c r="A20" s="238"/>
      <c r="B20" s="239"/>
      <c r="C20" s="239"/>
      <c r="D20" s="239"/>
      <c r="E20" s="239"/>
      <c r="F20" s="240"/>
      <c r="G20" s="245" t="s">
        <v>10</v>
      </c>
      <c r="H20" s="246"/>
      <c r="I20" s="246"/>
      <c r="J20" s="246"/>
      <c r="K20" s="246"/>
      <c r="L20" s="246"/>
      <c r="M20" s="246"/>
      <c r="N20" s="246"/>
      <c r="O20" s="246"/>
      <c r="P20" s="280">
        <f>IF(P18=0, "-", SUM(P19)/P18)</f>
        <v>0.87781000725163161</v>
      </c>
      <c r="Q20" s="280"/>
      <c r="R20" s="280"/>
      <c r="S20" s="280"/>
      <c r="T20" s="280"/>
      <c r="U20" s="280"/>
      <c r="V20" s="280"/>
      <c r="W20" s="280">
        <f>IF(W18=0, "-", SUM(W19)/W18)</f>
        <v>0.89041904387172921</v>
      </c>
      <c r="X20" s="280"/>
      <c r="Y20" s="280"/>
      <c r="Z20" s="280"/>
      <c r="AA20" s="280"/>
      <c r="AB20" s="280"/>
      <c r="AC20" s="280"/>
      <c r="AD20" s="280">
        <f>IF(AD18=0, "-", SUM(AD19)/AD18)</f>
        <v>0.98309744555186429</v>
      </c>
      <c r="AE20" s="280"/>
      <c r="AF20" s="280"/>
      <c r="AG20" s="280"/>
      <c r="AH20" s="280"/>
      <c r="AI20" s="280"/>
      <c r="AJ20" s="280"/>
      <c r="AK20" s="247"/>
      <c r="AL20" s="247"/>
      <c r="AM20" s="247"/>
      <c r="AN20" s="247"/>
      <c r="AO20" s="247"/>
      <c r="AP20" s="247"/>
      <c r="AQ20" s="281"/>
      <c r="AR20" s="281"/>
      <c r="AS20" s="281"/>
      <c r="AT20" s="281"/>
      <c r="AU20" s="247"/>
      <c r="AV20" s="247"/>
      <c r="AW20" s="247"/>
      <c r="AX20" s="248"/>
    </row>
    <row r="21" spans="1:50" ht="25.5" customHeight="1" x14ac:dyDescent="0.15">
      <c r="A21" s="181"/>
      <c r="B21" s="182"/>
      <c r="C21" s="182"/>
      <c r="D21" s="182"/>
      <c r="E21" s="182"/>
      <c r="F21" s="241"/>
      <c r="G21" s="278" t="s">
        <v>223</v>
      </c>
      <c r="H21" s="279"/>
      <c r="I21" s="279"/>
      <c r="J21" s="279"/>
      <c r="K21" s="279"/>
      <c r="L21" s="279"/>
      <c r="M21" s="279"/>
      <c r="N21" s="279"/>
      <c r="O21" s="279"/>
      <c r="P21" s="280">
        <f>IF(P19=0, "-", SUM(P19)/SUM(P13,P14))</f>
        <v>0.97189883580891212</v>
      </c>
      <c r="Q21" s="280"/>
      <c r="R21" s="280"/>
      <c r="S21" s="280"/>
      <c r="T21" s="280"/>
      <c r="U21" s="280"/>
      <c r="V21" s="280"/>
      <c r="W21" s="280">
        <f>IF(W19=0, "-", SUM(W19)/SUM(W13,W14))</f>
        <v>0.84408802685565087</v>
      </c>
      <c r="X21" s="280"/>
      <c r="Y21" s="280"/>
      <c r="Z21" s="280"/>
      <c r="AA21" s="280"/>
      <c r="AB21" s="280"/>
      <c r="AC21" s="280"/>
      <c r="AD21" s="280">
        <f>IF(AD19=0, "-", SUM(AD19)/SUM(AD13,AD14))</f>
        <v>0.82798413803824045</v>
      </c>
      <c r="AE21" s="280"/>
      <c r="AF21" s="280"/>
      <c r="AG21" s="280"/>
      <c r="AH21" s="280"/>
      <c r="AI21" s="280"/>
      <c r="AJ21" s="280"/>
      <c r="AK21" s="247"/>
      <c r="AL21" s="247"/>
      <c r="AM21" s="247"/>
      <c r="AN21" s="247"/>
      <c r="AO21" s="247"/>
      <c r="AP21" s="247"/>
      <c r="AQ21" s="281"/>
      <c r="AR21" s="281"/>
      <c r="AS21" s="281"/>
      <c r="AT21" s="281"/>
      <c r="AU21" s="247"/>
      <c r="AV21" s="247"/>
      <c r="AW21" s="247"/>
      <c r="AX21" s="248"/>
    </row>
    <row r="22" spans="1:50" ht="18.75" customHeight="1" x14ac:dyDescent="0.15">
      <c r="A22" s="282" t="s">
        <v>566</v>
      </c>
      <c r="B22" s="283"/>
      <c r="C22" s="283"/>
      <c r="D22" s="283"/>
      <c r="E22" s="283"/>
      <c r="F22" s="284"/>
      <c r="G22" s="288" t="s">
        <v>215</v>
      </c>
      <c r="H22" s="267"/>
      <c r="I22" s="267"/>
      <c r="J22" s="267"/>
      <c r="K22" s="267"/>
      <c r="L22" s="267"/>
      <c r="M22" s="267"/>
      <c r="N22" s="267"/>
      <c r="O22" s="289"/>
      <c r="P22" s="266" t="s">
        <v>564</v>
      </c>
      <c r="Q22" s="267"/>
      <c r="R22" s="267"/>
      <c r="S22" s="267"/>
      <c r="T22" s="267"/>
      <c r="U22" s="267"/>
      <c r="V22" s="289"/>
      <c r="W22" s="266" t="s">
        <v>565</v>
      </c>
      <c r="X22" s="267"/>
      <c r="Y22" s="267"/>
      <c r="Z22" s="267"/>
      <c r="AA22" s="267"/>
      <c r="AB22" s="267"/>
      <c r="AC22" s="289"/>
      <c r="AD22" s="266" t="s">
        <v>214</v>
      </c>
      <c r="AE22" s="267"/>
      <c r="AF22" s="267"/>
      <c r="AG22" s="267"/>
      <c r="AH22" s="267"/>
      <c r="AI22" s="267"/>
      <c r="AJ22" s="267"/>
      <c r="AK22" s="267"/>
      <c r="AL22" s="267"/>
      <c r="AM22" s="267"/>
      <c r="AN22" s="267"/>
      <c r="AO22" s="267"/>
      <c r="AP22" s="267"/>
      <c r="AQ22" s="267"/>
      <c r="AR22" s="267"/>
      <c r="AS22" s="267"/>
      <c r="AT22" s="267"/>
      <c r="AU22" s="267"/>
      <c r="AV22" s="267"/>
      <c r="AW22" s="267"/>
      <c r="AX22" s="268"/>
    </row>
    <row r="23" spans="1:50" ht="25.5" customHeight="1" x14ac:dyDescent="0.15">
      <c r="A23" s="285"/>
      <c r="B23" s="286"/>
      <c r="C23" s="286"/>
      <c r="D23" s="286"/>
      <c r="E23" s="286"/>
      <c r="F23" s="287"/>
      <c r="G23" s="269" t="s">
        <v>613</v>
      </c>
      <c r="H23" s="270"/>
      <c r="I23" s="270"/>
      <c r="J23" s="270"/>
      <c r="K23" s="270"/>
      <c r="L23" s="270"/>
      <c r="M23" s="270"/>
      <c r="N23" s="270"/>
      <c r="O23" s="271"/>
      <c r="P23" s="220">
        <v>526.1</v>
      </c>
      <c r="Q23" s="221"/>
      <c r="R23" s="221"/>
      <c r="S23" s="221"/>
      <c r="T23" s="221"/>
      <c r="U23" s="221"/>
      <c r="V23" s="272"/>
      <c r="W23" s="220">
        <v>730.46</v>
      </c>
      <c r="X23" s="221"/>
      <c r="Y23" s="221"/>
      <c r="Z23" s="221"/>
      <c r="AA23" s="221"/>
      <c r="AB23" s="221"/>
      <c r="AC23" s="272"/>
      <c r="AD23" s="273" t="s">
        <v>733</v>
      </c>
      <c r="AE23" s="274"/>
      <c r="AF23" s="274"/>
      <c r="AG23" s="274"/>
      <c r="AH23" s="274"/>
      <c r="AI23" s="274"/>
      <c r="AJ23" s="274"/>
      <c r="AK23" s="274"/>
      <c r="AL23" s="274"/>
      <c r="AM23" s="274"/>
      <c r="AN23" s="274"/>
      <c r="AO23" s="274"/>
      <c r="AP23" s="274"/>
      <c r="AQ23" s="274"/>
      <c r="AR23" s="274"/>
      <c r="AS23" s="274"/>
      <c r="AT23" s="274"/>
      <c r="AU23" s="274"/>
      <c r="AV23" s="274"/>
      <c r="AW23" s="274"/>
      <c r="AX23" s="275"/>
    </row>
    <row r="24" spans="1:50" ht="25.5" customHeight="1" thickBot="1" x14ac:dyDescent="0.2">
      <c r="A24" s="285"/>
      <c r="B24" s="286"/>
      <c r="C24" s="286"/>
      <c r="D24" s="286"/>
      <c r="E24" s="286"/>
      <c r="F24" s="287"/>
      <c r="G24" s="121" t="s">
        <v>18</v>
      </c>
      <c r="H24" s="122"/>
      <c r="I24" s="122"/>
      <c r="J24" s="122"/>
      <c r="K24" s="122"/>
      <c r="L24" s="122"/>
      <c r="M24" s="122"/>
      <c r="N24" s="122"/>
      <c r="O24" s="123"/>
      <c r="P24" s="296">
        <f>AK13</f>
        <v>526.1</v>
      </c>
      <c r="Q24" s="297"/>
      <c r="R24" s="297"/>
      <c r="S24" s="297"/>
      <c r="T24" s="297"/>
      <c r="U24" s="297"/>
      <c r="V24" s="298"/>
      <c r="W24" s="299">
        <f>AR13</f>
        <v>730.46</v>
      </c>
      <c r="X24" s="300"/>
      <c r="Y24" s="300"/>
      <c r="Z24" s="300"/>
      <c r="AA24" s="300"/>
      <c r="AB24" s="300"/>
      <c r="AC24" s="301"/>
      <c r="AD24" s="276"/>
      <c r="AE24" s="276"/>
      <c r="AF24" s="276"/>
      <c r="AG24" s="276"/>
      <c r="AH24" s="276"/>
      <c r="AI24" s="276"/>
      <c r="AJ24" s="276"/>
      <c r="AK24" s="276"/>
      <c r="AL24" s="276"/>
      <c r="AM24" s="276"/>
      <c r="AN24" s="276"/>
      <c r="AO24" s="276"/>
      <c r="AP24" s="276"/>
      <c r="AQ24" s="276"/>
      <c r="AR24" s="276"/>
      <c r="AS24" s="276"/>
      <c r="AT24" s="276"/>
      <c r="AU24" s="276"/>
      <c r="AV24" s="276"/>
      <c r="AW24" s="276"/>
      <c r="AX24" s="277"/>
    </row>
    <row r="25" spans="1:50" ht="47.25" customHeight="1" x14ac:dyDescent="0.15">
      <c r="A25" s="302" t="s">
        <v>554</v>
      </c>
      <c r="B25" s="303"/>
      <c r="C25" s="303"/>
      <c r="D25" s="303"/>
      <c r="E25" s="303"/>
      <c r="F25" s="304"/>
      <c r="G25" s="293" t="s">
        <v>674</v>
      </c>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5"/>
    </row>
    <row r="26" spans="1:50" ht="31.5" customHeight="1" x14ac:dyDescent="0.15">
      <c r="A26" s="305" t="s">
        <v>555</v>
      </c>
      <c r="B26" s="306"/>
      <c r="C26" s="306"/>
      <c r="D26" s="306"/>
      <c r="E26" s="306"/>
      <c r="F26" s="307"/>
      <c r="G26" s="311" t="s">
        <v>550</v>
      </c>
      <c r="H26" s="312"/>
      <c r="I26" s="312"/>
      <c r="J26" s="312"/>
      <c r="K26" s="312"/>
      <c r="L26" s="312"/>
      <c r="M26" s="312"/>
      <c r="N26" s="312"/>
      <c r="O26" s="312"/>
      <c r="P26" s="313" t="s">
        <v>549</v>
      </c>
      <c r="Q26" s="312"/>
      <c r="R26" s="312"/>
      <c r="S26" s="312"/>
      <c r="T26" s="312"/>
      <c r="U26" s="312"/>
      <c r="V26" s="312"/>
      <c r="W26" s="312"/>
      <c r="X26" s="314"/>
      <c r="Y26" s="315"/>
      <c r="Z26" s="316"/>
      <c r="AA26" s="317"/>
      <c r="AB26" s="364" t="s">
        <v>11</v>
      </c>
      <c r="AC26" s="364"/>
      <c r="AD26" s="364"/>
      <c r="AE26" s="365" t="s">
        <v>394</v>
      </c>
      <c r="AF26" s="366"/>
      <c r="AG26" s="366"/>
      <c r="AH26" s="367"/>
      <c r="AI26" s="365" t="s">
        <v>546</v>
      </c>
      <c r="AJ26" s="366"/>
      <c r="AK26" s="366"/>
      <c r="AL26" s="367"/>
      <c r="AM26" s="365" t="s">
        <v>362</v>
      </c>
      <c r="AN26" s="366"/>
      <c r="AO26" s="366"/>
      <c r="AP26" s="367"/>
      <c r="AQ26" s="374" t="s">
        <v>393</v>
      </c>
      <c r="AR26" s="375"/>
      <c r="AS26" s="375"/>
      <c r="AT26" s="376"/>
      <c r="AU26" s="374" t="s">
        <v>567</v>
      </c>
      <c r="AV26" s="375"/>
      <c r="AW26" s="375"/>
      <c r="AX26" s="377"/>
    </row>
    <row r="27" spans="1:50" ht="23.25" customHeight="1" x14ac:dyDescent="0.15">
      <c r="A27" s="305"/>
      <c r="B27" s="306"/>
      <c r="C27" s="306"/>
      <c r="D27" s="306"/>
      <c r="E27" s="306"/>
      <c r="F27" s="307"/>
      <c r="G27" s="318" t="s">
        <v>658</v>
      </c>
      <c r="H27" s="319"/>
      <c r="I27" s="319"/>
      <c r="J27" s="319"/>
      <c r="K27" s="319"/>
      <c r="L27" s="319"/>
      <c r="M27" s="319"/>
      <c r="N27" s="319"/>
      <c r="O27" s="319"/>
      <c r="P27" s="322" t="s">
        <v>659</v>
      </c>
      <c r="Q27" s="323"/>
      <c r="R27" s="323"/>
      <c r="S27" s="323"/>
      <c r="T27" s="323"/>
      <c r="U27" s="323"/>
      <c r="V27" s="323"/>
      <c r="W27" s="323"/>
      <c r="X27" s="324"/>
      <c r="Y27" s="328" t="s">
        <v>52</v>
      </c>
      <c r="Z27" s="329"/>
      <c r="AA27" s="330"/>
      <c r="AB27" s="331" t="s">
        <v>657</v>
      </c>
      <c r="AC27" s="332"/>
      <c r="AD27" s="332"/>
      <c r="AE27" s="333">
        <v>2</v>
      </c>
      <c r="AF27" s="333"/>
      <c r="AG27" s="333"/>
      <c r="AH27" s="333"/>
      <c r="AI27" s="333">
        <v>2</v>
      </c>
      <c r="AJ27" s="333"/>
      <c r="AK27" s="333"/>
      <c r="AL27" s="333"/>
      <c r="AM27" s="333">
        <v>2</v>
      </c>
      <c r="AN27" s="333"/>
      <c r="AO27" s="333"/>
      <c r="AP27" s="333"/>
      <c r="AQ27" s="333"/>
      <c r="AR27" s="333"/>
      <c r="AS27" s="333"/>
      <c r="AT27" s="333"/>
      <c r="AU27" s="368"/>
      <c r="AV27" s="369"/>
      <c r="AW27" s="369"/>
      <c r="AX27" s="370"/>
    </row>
    <row r="28" spans="1:50" ht="23.25" customHeight="1" x14ac:dyDescent="0.15">
      <c r="A28" s="308"/>
      <c r="B28" s="309"/>
      <c r="C28" s="309"/>
      <c r="D28" s="309"/>
      <c r="E28" s="309"/>
      <c r="F28" s="310"/>
      <c r="G28" s="320"/>
      <c r="H28" s="321"/>
      <c r="I28" s="321"/>
      <c r="J28" s="321"/>
      <c r="K28" s="321"/>
      <c r="L28" s="321"/>
      <c r="M28" s="321"/>
      <c r="N28" s="321"/>
      <c r="O28" s="321"/>
      <c r="P28" s="325"/>
      <c r="Q28" s="326"/>
      <c r="R28" s="326"/>
      <c r="S28" s="326"/>
      <c r="T28" s="326"/>
      <c r="U28" s="326"/>
      <c r="V28" s="326"/>
      <c r="W28" s="326"/>
      <c r="X28" s="327"/>
      <c r="Y28" s="371" t="s">
        <v>53</v>
      </c>
      <c r="Z28" s="372"/>
      <c r="AA28" s="373"/>
      <c r="AB28" s="331" t="s">
        <v>657</v>
      </c>
      <c r="AC28" s="332"/>
      <c r="AD28" s="332"/>
      <c r="AE28" s="333">
        <v>2</v>
      </c>
      <c r="AF28" s="333"/>
      <c r="AG28" s="333"/>
      <c r="AH28" s="333"/>
      <c r="AI28" s="333">
        <v>2</v>
      </c>
      <c r="AJ28" s="333"/>
      <c r="AK28" s="333"/>
      <c r="AL28" s="333"/>
      <c r="AM28" s="333">
        <v>2</v>
      </c>
      <c r="AN28" s="333"/>
      <c r="AO28" s="333"/>
      <c r="AP28" s="333"/>
      <c r="AQ28" s="333">
        <v>2</v>
      </c>
      <c r="AR28" s="333"/>
      <c r="AS28" s="333"/>
      <c r="AT28" s="333"/>
      <c r="AU28" s="368"/>
      <c r="AV28" s="369"/>
      <c r="AW28" s="369"/>
      <c r="AX28" s="370"/>
    </row>
    <row r="29" spans="1:50" ht="23.25" customHeight="1" x14ac:dyDescent="0.15">
      <c r="A29" s="398" t="s">
        <v>556</v>
      </c>
      <c r="B29" s="399"/>
      <c r="C29" s="399"/>
      <c r="D29" s="399"/>
      <c r="E29" s="399"/>
      <c r="F29" s="400"/>
      <c r="G29" s="215" t="s">
        <v>557</v>
      </c>
      <c r="H29" s="215"/>
      <c r="I29" s="215"/>
      <c r="J29" s="215"/>
      <c r="K29" s="215"/>
      <c r="L29" s="215"/>
      <c r="M29" s="215"/>
      <c r="N29" s="215"/>
      <c r="O29" s="215"/>
      <c r="P29" s="215"/>
      <c r="Q29" s="215"/>
      <c r="R29" s="215"/>
      <c r="S29" s="215"/>
      <c r="T29" s="215"/>
      <c r="U29" s="215"/>
      <c r="V29" s="215"/>
      <c r="W29" s="215"/>
      <c r="X29" s="244"/>
      <c r="Y29" s="406"/>
      <c r="Z29" s="407"/>
      <c r="AA29" s="408"/>
      <c r="AB29" s="214" t="s">
        <v>11</v>
      </c>
      <c r="AC29" s="215"/>
      <c r="AD29" s="244"/>
      <c r="AE29" s="214" t="s">
        <v>394</v>
      </c>
      <c r="AF29" s="215"/>
      <c r="AG29" s="215"/>
      <c r="AH29" s="244"/>
      <c r="AI29" s="214" t="s">
        <v>546</v>
      </c>
      <c r="AJ29" s="215"/>
      <c r="AK29" s="215"/>
      <c r="AL29" s="244"/>
      <c r="AM29" s="214" t="s">
        <v>362</v>
      </c>
      <c r="AN29" s="215"/>
      <c r="AO29" s="215"/>
      <c r="AP29" s="244"/>
      <c r="AQ29" s="379" t="s">
        <v>568</v>
      </c>
      <c r="AR29" s="380"/>
      <c r="AS29" s="380"/>
      <c r="AT29" s="380"/>
      <c r="AU29" s="380"/>
      <c r="AV29" s="380"/>
      <c r="AW29" s="380"/>
      <c r="AX29" s="381"/>
    </row>
    <row r="30" spans="1:50" ht="23.25" customHeight="1" x14ac:dyDescent="0.15">
      <c r="A30" s="401"/>
      <c r="B30" s="402"/>
      <c r="C30" s="402"/>
      <c r="D30" s="402"/>
      <c r="E30" s="402"/>
      <c r="F30" s="403"/>
      <c r="G30" s="357" t="s">
        <v>660</v>
      </c>
      <c r="H30" s="358"/>
      <c r="I30" s="358"/>
      <c r="J30" s="358"/>
      <c r="K30" s="358"/>
      <c r="L30" s="358"/>
      <c r="M30" s="358"/>
      <c r="N30" s="358"/>
      <c r="O30" s="358"/>
      <c r="P30" s="358"/>
      <c r="Q30" s="358"/>
      <c r="R30" s="358"/>
      <c r="S30" s="358"/>
      <c r="T30" s="358"/>
      <c r="U30" s="358"/>
      <c r="V30" s="358"/>
      <c r="W30" s="358"/>
      <c r="X30" s="358"/>
      <c r="Y30" s="382" t="s">
        <v>556</v>
      </c>
      <c r="Z30" s="383"/>
      <c r="AA30" s="384"/>
      <c r="AB30" s="385" t="s">
        <v>666</v>
      </c>
      <c r="AC30" s="386"/>
      <c r="AD30" s="387"/>
      <c r="AE30" s="361" t="s">
        <v>727</v>
      </c>
      <c r="AF30" s="361"/>
      <c r="AG30" s="361"/>
      <c r="AH30" s="361"/>
      <c r="AI30" s="361" t="s">
        <v>727</v>
      </c>
      <c r="AJ30" s="361"/>
      <c r="AK30" s="361"/>
      <c r="AL30" s="361"/>
      <c r="AM30" s="361">
        <v>28</v>
      </c>
      <c r="AN30" s="361"/>
      <c r="AO30" s="361"/>
      <c r="AP30" s="361"/>
      <c r="AQ30" s="350">
        <v>40</v>
      </c>
      <c r="AR30" s="334"/>
      <c r="AS30" s="334"/>
      <c r="AT30" s="334"/>
      <c r="AU30" s="334"/>
      <c r="AV30" s="334"/>
      <c r="AW30" s="334"/>
      <c r="AX30" s="335"/>
    </row>
    <row r="31" spans="1:50" ht="46.5" customHeight="1" x14ac:dyDescent="0.15">
      <c r="A31" s="404"/>
      <c r="B31" s="200"/>
      <c r="C31" s="200"/>
      <c r="D31" s="200"/>
      <c r="E31" s="200"/>
      <c r="F31" s="405"/>
      <c r="G31" s="359"/>
      <c r="H31" s="360"/>
      <c r="I31" s="360"/>
      <c r="J31" s="360"/>
      <c r="K31" s="360"/>
      <c r="L31" s="360"/>
      <c r="M31" s="360"/>
      <c r="N31" s="360"/>
      <c r="O31" s="360"/>
      <c r="P31" s="360"/>
      <c r="Q31" s="360"/>
      <c r="R31" s="360"/>
      <c r="S31" s="360"/>
      <c r="T31" s="360"/>
      <c r="U31" s="360"/>
      <c r="V31" s="360"/>
      <c r="W31" s="360"/>
      <c r="X31" s="360"/>
      <c r="Y31" s="347" t="s">
        <v>558</v>
      </c>
      <c r="Z31" s="362"/>
      <c r="AA31" s="363"/>
      <c r="AB31" s="388" t="s">
        <v>559</v>
      </c>
      <c r="AC31" s="389"/>
      <c r="AD31" s="390"/>
      <c r="AE31" s="391" t="s">
        <v>728</v>
      </c>
      <c r="AF31" s="391"/>
      <c r="AG31" s="391"/>
      <c r="AH31" s="391"/>
      <c r="AI31" s="391" t="s">
        <v>728</v>
      </c>
      <c r="AJ31" s="391"/>
      <c r="AK31" s="391"/>
      <c r="AL31" s="391"/>
      <c r="AM31" s="391" t="s">
        <v>692</v>
      </c>
      <c r="AN31" s="391"/>
      <c r="AO31" s="391"/>
      <c r="AP31" s="391"/>
      <c r="AQ31" s="391" t="s">
        <v>693</v>
      </c>
      <c r="AR31" s="391"/>
      <c r="AS31" s="391"/>
      <c r="AT31" s="391"/>
      <c r="AU31" s="391"/>
      <c r="AV31" s="391"/>
      <c r="AW31" s="391"/>
      <c r="AX31" s="392"/>
    </row>
    <row r="32" spans="1:50" ht="18.75" customHeight="1" x14ac:dyDescent="0.15">
      <c r="A32" s="422" t="s">
        <v>220</v>
      </c>
      <c r="B32" s="423"/>
      <c r="C32" s="423"/>
      <c r="D32" s="423"/>
      <c r="E32" s="423"/>
      <c r="F32" s="424"/>
      <c r="G32" s="432" t="s">
        <v>136</v>
      </c>
      <c r="H32" s="413"/>
      <c r="I32" s="413"/>
      <c r="J32" s="413"/>
      <c r="K32" s="413"/>
      <c r="L32" s="413"/>
      <c r="M32" s="413"/>
      <c r="N32" s="413"/>
      <c r="O32" s="433"/>
      <c r="P32" s="436" t="s">
        <v>56</v>
      </c>
      <c r="Q32" s="413"/>
      <c r="R32" s="413"/>
      <c r="S32" s="413"/>
      <c r="T32" s="413"/>
      <c r="U32" s="413"/>
      <c r="V32" s="413"/>
      <c r="W32" s="413"/>
      <c r="X32" s="433"/>
      <c r="Y32" s="438"/>
      <c r="Z32" s="439"/>
      <c r="AA32" s="440"/>
      <c r="AB32" s="444" t="s">
        <v>11</v>
      </c>
      <c r="AC32" s="445"/>
      <c r="AD32" s="446"/>
      <c r="AE32" s="444" t="s">
        <v>394</v>
      </c>
      <c r="AF32" s="445"/>
      <c r="AG32" s="445"/>
      <c r="AH32" s="446"/>
      <c r="AI32" s="449" t="s">
        <v>546</v>
      </c>
      <c r="AJ32" s="449"/>
      <c r="AK32" s="449"/>
      <c r="AL32" s="444"/>
      <c r="AM32" s="449" t="s">
        <v>362</v>
      </c>
      <c r="AN32" s="449"/>
      <c r="AO32" s="449"/>
      <c r="AP32" s="444"/>
      <c r="AQ32" s="410" t="s">
        <v>171</v>
      </c>
      <c r="AR32" s="411"/>
      <c r="AS32" s="411"/>
      <c r="AT32" s="412"/>
      <c r="AU32" s="413" t="s">
        <v>126</v>
      </c>
      <c r="AV32" s="413"/>
      <c r="AW32" s="413"/>
      <c r="AX32" s="414"/>
    </row>
    <row r="33" spans="1:51" ht="18.75" customHeight="1" x14ac:dyDescent="0.15">
      <c r="A33" s="425"/>
      <c r="B33" s="426"/>
      <c r="C33" s="426"/>
      <c r="D33" s="426"/>
      <c r="E33" s="426"/>
      <c r="F33" s="427"/>
      <c r="G33" s="434"/>
      <c r="H33" s="352"/>
      <c r="I33" s="352"/>
      <c r="J33" s="352"/>
      <c r="K33" s="352"/>
      <c r="L33" s="352"/>
      <c r="M33" s="352"/>
      <c r="N33" s="352"/>
      <c r="O33" s="435"/>
      <c r="P33" s="437"/>
      <c r="Q33" s="352"/>
      <c r="R33" s="352"/>
      <c r="S33" s="352"/>
      <c r="T33" s="352"/>
      <c r="U33" s="352"/>
      <c r="V33" s="352"/>
      <c r="W33" s="352"/>
      <c r="X33" s="435"/>
      <c r="Y33" s="441"/>
      <c r="Z33" s="442"/>
      <c r="AA33" s="443"/>
      <c r="AB33" s="365"/>
      <c r="AC33" s="447"/>
      <c r="AD33" s="448"/>
      <c r="AE33" s="365"/>
      <c r="AF33" s="447"/>
      <c r="AG33" s="447"/>
      <c r="AH33" s="448"/>
      <c r="AI33" s="450"/>
      <c r="AJ33" s="450"/>
      <c r="AK33" s="450"/>
      <c r="AL33" s="365"/>
      <c r="AM33" s="450"/>
      <c r="AN33" s="450"/>
      <c r="AO33" s="450"/>
      <c r="AP33" s="365"/>
      <c r="AQ33" s="393" t="s">
        <v>727</v>
      </c>
      <c r="AR33" s="394"/>
      <c r="AS33" s="395" t="s">
        <v>172</v>
      </c>
      <c r="AT33" s="396"/>
      <c r="AU33" s="397">
        <v>6</v>
      </c>
      <c r="AV33" s="397"/>
      <c r="AW33" s="352" t="s">
        <v>163</v>
      </c>
      <c r="AX33" s="353"/>
    </row>
    <row r="34" spans="1:51" ht="39" customHeight="1" x14ac:dyDescent="0.15">
      <c r="A34" s="428"/>
      <c r="B34" s="426"/>
      <c r="C34" s="426"/>
      <c r="D34" s="426"/>
      <c r="E34" s="426"/>
      <c r="F34" s="427"/>
      <c r="G34" s="336" t="s">
        <v>647</v>
      </c>
      <c r="H34" s="337"/>
      <c r="I34" s="337"/>
      <c r="J34" s="337"/>
      <c r="K34" s="337"/>
      <c r="L34" s="337"/>
      <c r="M34" s="337"/>
      <c r="N34" s="337"/>
      <c r="O34" s="338"/>
      <c r="P34" s="134" t="s">
        <v>645</v>
      </c>
      <c r="Q34" s="134"/>
      <c r="R34" s="134"/>
      <c r="S34" s="134"/>
      <c r="T34" s="134"/>
      <c r="U34" s="134"/>
      <c r="V34" s="134"/>
      <c r="W34" s="134"/>
      <c r="X34" s="135"/>
      <c r="Y34" s="347" t="s">
        <v>12</v>
      </c>
      <c r="Z34" s="348"/>
      <c r="AA34" s="349"/>
      <c r="AB34" s="331" t="s">
        <v>14</v>
      </c>
      <c r="AC34" s="331"/>
      <c r="AD34" s="331"/>
      <c r="AE34" s="350">
        <v>22</v>
      </c>
      <c r="AF34" s="334"/>
      <c r="AG34" s="334"/>
      <c r="AH34" s="334"/>
      <c r="AI34" s="350" t="s">
        <v>646</v>
      </c>
      <c r="AJ34" s="334"/>
      <c r="AK34" s="334"/>
      <c r="AL34" s="334"/>
      <c r="AM34" s="350" t="s">
        <v>646</v>
      </c>
      <c r="AN34" s="334"/>
      <c r="AO34" s="334"/>
      <c r="AP34" s="334"/>
      <c r="AQ34" s="354" t="s">
        <v>646</v>
      </c>
      <c r="AR34" s="355"/>
      <c r="AS34" s="355"/>
      <c r="AT34" s="356"/>
      <c r="AU34" s="334" t="s">
        <v>646</v>
      </c>
      <c r="AV34" s="334"/>
      <c r="AW34" s="334"/>
      <c r="AX34" s="335"/>
    </row>
    <row r="35" spans="1:51" ht="39" customHeight="1" x14ac:dyDescent="0.15">
      <c r="A35" s="429"/>
      <c r="B35" s="430"/>
      <c r="C35" s="430"/>
      <c r="D35" s="430"/>
      <c r="E35" s="430"/>
      <c r="F35" s="431"/>
      <c r="G35" s="339"/>
      <c r="H35" s="340"/>
      <c r="I35" s="340"/>
      <c r="J35" s="340"/>
      <c r="K35" s="340"/>
      <c r="L35" s="340"/>
      <c r="M35" s="340"/>
      <c r="N35" s="340"/>
      <c r="O35" s="341"/>
      <c r="P35" s="345"/>
      <c r="Q35" s="345"/>
      <c r="R35" s="345"/>
      <c r="S35" s="345"/>
      <c r="T35" s="345"/>
      <c r="U35" s="345"/>
      <c r="V35" s="345"/>
      <c r="W35" s="345"/>
      <c r="X35" s="346"/>
      <c r="Y35" s="214" t="s">
        <v>51</v>
      </c>
      <c r="Z35" s="215"/>
      <c r="AA35" s="244"/>
      <c r="AB35" s="409" t="s">
        <v>14</v>
      </c>
      <c r="AC35" s="409"/>
      <c r="AD35" s="409"/>
      <c r="AE35" s="350" t="s">
        <v>646</v>
      </c>
      <c r="AF35" s="334"/>
      <c r="AG35" s="334"/>
      <c r="AH35" s="334"/>
      <c r="AI35" s="350" t="s">
        <v>646</v>
      </c>
      <c r="AJ35" s="334"/>
      <c r="AK35" s="334"/>
      <c r="AL35" s="334"/>
      <c r="AM35" s="350" t="s">
        <v>646</v>
      </c>
      <c r="AN35" s="334"/>
      <c r="AO35" s="334"/>
      <c r="AP35" s="334"/>
      <c r="AQ35" s="354" t="s">
        <v>646</v>
      </c>
      <c r="AR35" s="355"/>
      <c r="AS35" s="355"/>
      <c r="AT35" s="356"/>
      <c r="AU35" s="334">
        <v>25</v>
      </c>
      <c r="AV35" s="334"/>
      <c r="AW35" s="334"/>
      <c r="AX35" s="335"/>
    </row>
    <row r="36" spans="1:51" ht="39" customHeight="1" x14ac:dyDescent="0.15">
      <c r="A36" s="428"/>
      <c r="B36" s="426"/>
      <c r="C36" s="426"/>
      <c r="D36" s="426"/>
      <c r="E36" s="426"/>
      <c r="F36" s="427"/>
      <c r="G36" s="342"/>
      <c r="H36" s="343"/>
      <c r="I36" s="343"/>
      <c r="J36" s="343"/>
      <c r="K36" s="343"/>
      <c r="L36" s="343"/>
      <c r="M36" s="343"/>
      <c r="N36" s="343"/>
      <c r="O36" s="344"/>
      <c r="P36" s="137"/>
      <c r="Q36" s="137"/>
      <c r="R36" s="137"/>
      <c r="S36" s="137"/>
      <c r="T36" s="137"/>
      <c r="U36" s="137"/>
      <c r="V36" s="137"/>
      <c r="W36" s="137"/>
      <c r="X36" s="138"/>
      <c r="Y36" s="214" t="s">
        <v>13</v>
      </c>
      <c r="Z36" s="215"/>
      <c r="AA36" s="244"/>
      <c r="AB36" s="351" t="s">
        <v>14</v>
      </c>
      <c r="AC36" s="351"/>
      <c r="AD36" s="351"/>
      <c r="AE36" s="350">
        <v>88</v>
      </c>
      <c r="AF36" s="334"/>
      <c r="AG36" s="334"/>
      <c r="AH36" s="334"/>
      <c r="AI36" s="350" t="s">
        <v>646</v>
      </c>
      <c r="AJ36" s="334"/>
      <c r="AK36" s="334"/>
      <c r="AL36" s="334"/>
      <c r="AM36" s="350" t="s">
        <v>646</v>
      </c>
      <c r="AN36" s="334"/>
      <c r="AO36" s="334"/>
      <c r="AP36" s="334"/>
      <c r="AQ36" s="354" t="s">
        <v>646</v>
      </c>
      <c r="AR36" s="355"/>
      <c r="AS36" s="355"/>
      <c r="AT36" s="356"/>
      <c r="AU36" s="334" t="s">
        <v>646</v>
      </c>
      <c r="AV36" s="334"/>
      <c r="AW36" s="334"/>
      <c r="AX36" s="335"/>
    </row>
    <row r="37" spans="1:51" ht="23.25" customHeight="1" x14ac:dyDescent="0.15">
      <c r="A37" s="415" t="s">
        <v>240</v>
      </c>
      <c r="B37" s="451"/>
      <c r="C37" s="451"/>
      <c r="D37" s="451"/>
      <c r="E37" s="451"/>
      <c r="F37" s="452"/>
      <c r="G37" s="453" t="s">
        <v>648</v>
      </c>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4"/>
      <c r="AK37" s="454"/>
      <c r="AL37" s="454"/>
      <c r="AM37" s="454"/>
      <c r="AN37" s="454"/>
      <c r="AO37" s="454"/>
      <c r="AP37" s="454"/>
      <c r="AQ37" s="454"/>
      <c r="AR37" s="454"/>
      <c r="AS37" s="454"/>
      <c r="AT37" s="454"/>
      <c r="AU37" s="454"/>
      <c r="AV37" s="454"/>
      <c r="AW37" s="454"/>
      <c r="AX37" s="455"/>
    </row>
    <row r="38" spans="1:51" ht="23.25" customHeight="1" thickBot="1" x14ac:dyDescent="0.2">
      <c r="A38" s="308"/>
      <c r="B38" s="309"/>
      <c r="C38" s="309"/>
      <c r="D38" s="309"/>
      <c r="E38" s="309"/>
      <c r="F38" s="310"/>
      <c r="G38" s="456"/>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7"/>
      <c r="AN38" s="457"/>
      <c r="AO38" s="457"/>
      <c r="AP38" s="457"/>
      <c r="AQ38" s="457"/>
      <c r="AR38" s="457"/>
      <c r="AS38" s="457"/>
      <c r="AT38" s="457"/>
      <c r="AU38" s="457"/>
      <c r="AV38" s="457"/>
      <c r="AW38" s="457"/>
      <c r="AX38" s="458"/>
    </row>
    <row r="39" spans="1:51" ht="47.25" customHeight="1" x14ac:dyDescent="0.15">
      <c r="A39" s="302" t="s">
        <v>554</v>
      </c>
      <c r="B39" s="303"/>
      <c r="C39" s="303"/>
      <c r="D39" s="303"/>
      <c r="E39" s="303"/>
      <c r="F39" s="304"/>
      <c r="G39" s="293" t="s">
        <v>674</v>
      </c>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c r="AY39">
        <f>COUNTA($G$39)</f>
        <v>1</v>
      </c>
    </row>
    <row r="40" spans="1:51" ht="31.5" customHeight="1" x14ac:dyDescent="0.15">
      <c r="A40" s="305" t="s">
        <v>555</v>
      </c>
      <c r="B40" s="306"/>
      <c r="C40" s="306"/>
      <c r="D40" s="306"/>
      <c r="E40" s="306"/>
      <c r="F40" s="307"/>
      <c r="G40" s="311" t="s">
        <v>550</v>
      </c>
      <c r="H40" s="312"/>
      <c r="I40" s="312"/>
      <c r="J40" s="312"/>
      <c r="K40" s="312"/>
      <c r="L40" s="312"/>
      <c r="M40" s="312"/>
      <c r="N40" s="312"/>
      <c r="O40" s="312"/>
      <c r="P40" s="313" t="s">
        <v>549</v>
      </c>
      <c r="Q40" s="312"/>
      <c r="R40" s="312"/>
      <c r="S40" s="312"/>
      <c r="T40" s="312"/>
      <c r="U40" s="312"/>
      <c r="V40" s="312"/>
      <c r="W40" s="312"/>
      <c r="X40" s="314"/>
      <c r="Y40" s="315"/>
      <c r="Z40" s="316"/>
      <c r="AA40" s="317"/>
      <c r="AB40" s="364" t="s">
        <v>11</v>
      </c>
      <c r="AC40" s="364"/>
      <c r="AD40" s="364"/>
      <c r="AE40" s="365" t="s">
        <v>394</v>
      </c>
      <c r="AF40" s="366"/>
      <c r="AG40" s="366"/>
      <c r="AH40" s="367"/>
      <c r="AI40" s="365" t="s">
        <v>546</v>
      </c>
      <c r="AJ40" s="366"/>
      <c r="AK40" s="366"/>
      <c r="AL40" s="367"/>
      <c r="AM40" s="365" t="s">
        <v>362</v>
      </c>
      <c r="AN40" s="366"/>
      <c r="AO40" s="366"/>
      <c r="AP40" s="367"/>
      <c r="AQ40" s="374" t="s">
        <v>393</v>
      </c>
      <c r="AR40" s="375"/>
      <c r="AS40" s="375"/>
      <c r="AT40" s="376"/>
      <c r="AU40" s="374" t="s">
        <v>567</v>
      </c>
      <c r="AV40" s="375"/>
      <c r="AW40" s="375"/>
      <c r="AX40" s="377"/>
      <c r="AY40">
        <f>COUNTA($G$41)</f>
        <v>1</v>
      </c>
    </row>
    <row r="41" spans="1:51" ht="23.25" customHeight="1" x14ac:dyDescent="0.15">
      <c r="A41" s="305"/>
      <c r="B41" s="306"/>
      <c r="C41" s="306"/>
      <c r="D41" s="306"/>
      <c r="E41" s="306"/>
      <c r="F41" s="307"/>
      <c r="G41" s="318" t="s">
        <v>658</v>
      </c>
      <c r="H41" s="319"/>
      <c r="I41" s="319"/>
      <c r="J41" s="319"/>
      <c r="K41" s="319"/>
      <c r="L41" s="319"/>
      <c r="M41" s="319"/>
      <c r="N41" s="319"/>
      <c r="O41" s="319"/>
      <c r="P41" s="322" t="s">
        <v>659</v>
      </c>
      <c r="Q41" s="323"/>
      <c r="R41" s="323"/>
      <c r="S41" s="323"/>
      <c r="T41" s="323"/>
      <c r="U41" s="323"/>
      <c r="V41" s="323"/>
      <c r="W41" s="323"/>
      <c r="X41" s="324"/>
      <c r="Y41" s="328" t="s">
        <v>52</v>
      </c>
      <c r="Z41" s="329"/>
      <c r="AA41" s="330"/>
      <c r="AB41" s="331" t="s">
        <v>657</v>
      </c>
      <c r="AC41" s="332"/>
      <c r="AD41" s="332"/>
      <c r="AE41" s="333">
        <v>2</v>
      </c>
      <c r="AF41" s="333"/>
      <c r="AG41" s="333"/>
      <c r="AH41" s="333"/>
      <c r="AI41" s="333">
        <v>2</v>
      </c>
      <c r="AJ41" s="333"/>
      <c r="AK41" s="333"/>
      <c r="AL41" s="333"/>
      <c r="AM41" s="333">
        <v>2</v>
      </c>
      <c r="AN41" s="333"/>
      <c r="AO41" s="333"/>
      <c r="AP41" s="333"/>
      <c r="AQ41" s="333"/>
      <c r="AR41" s="333"/>
      <c r="AS41" s="333"/>
      <c r="AT41" s="333"/>
      <c r="AU41" s="368"/>
      <c r="AV41" s="369"/>
      <c r="AW41" s="369"/>
      <c r="AX41" s="370"/>
      <c r="AY41">
        <f>$AY$40</f>
        <v>1</v>
      </c>
    </row>
    <row r="42" spans="1:51" ht="23.25" customHeight="1" x14ac:dyDescent="0.15">
      <c r="A42" s="308"/>
      <c r="B42" s="309"/>
      <c r="C42" s="309"/>
      <c r="D42" s="309"/>
      <c r="E42" s="309"/>
      <c r="F42" s="310"/>
      <c r="G42" s="320"/>
      <c r="H42" s="321"/>
      <c r="I42" s="321"/>
      <c r="J42" s="321"/>
      <c r="K42" s="321"/>
      <c r="L42" s="321"/>
      <c r="M42" s="321"/>
      <c r="N42" s="321"/>
      <c r="O42" s="321"/>
      <c r="P42" s="325"/>
      <c r="Q42" s="326"/>
      <c r="R42" s="326"/>
      <c r="S42" s="326"/>
      <c r="T42" s="326"/>
      <c r="U42" s="326"/>
      <c r="V42" s="326"/>
      <c r="W42" s="326"/>
      <c r="X42" s="327"/>
      <c r="Y42" s="371" t="s">
        <v>53</v>
      </c>
      <c r="Z42" s="372"/>
      <c r="AA42" s="373"/>
      <c r="AB42" s="331" t="s">
        <v>657</v>
      </c>
      <c r="AC42" s="332"/>
      <c r="AD42" s="332"/>
      <c r="AE42" s="333">
        <v>2</v>
      </c>
      <c r="AF42" s="333"/>
      <c r="AG42" s="333"/>
      <c r="AH42" s="333"/>
      <c r="AI42" s="333">
        <v>2</v>
      </c>
      <c r="AJ42" s="333"/>
      <c r="AK42" s="333"/>
      <c r="AL42" s="333"/>
      <c r="AM42" s="333">
        <v>2</v>
      </c>
      <c r="AN42" s="333"/>
      <c r="AO42" s="333"/>
      <c r="AP42" s="333"/>
      <c r="AQ42" s="333">
        <v>2</v>
      </c>
      <c r="AR42" s="333"/>
      <c r="AS42" s="333"/>
      <c r="AT42" s="333"/>
      <c r="AU42" s="368"/>
      <c r="AV42" s="369"/>
      <c r="AW42" s="369"/>
      <c r="AX42" s="370"/>
      <c r="AY42">
        <f>$AY$40</f>
        <v>1</v>
      </c>
    </row>
    <row r="43" spans="1:51" ht="23.25" customHeight="1" x14ac:dyDescent="0.15">
      <c r="A43" s="398" t="s">
        <v>556</v>
      </c>
      <c r="B43" s="399"/>
      <c r="C43" s="399"/>
      <c r="D43" s="399"/>
      <c r="E43" s="399"/>
      <c r="F43" s="400"/>
      <c r="G43" s="215" t="s">
        <v>557</v>
      </c>
      <c r="H43" s="215"/>
      <c r="I43" s="215"/>
      <c r="J43" s="215"/>
      <c r="K43" s="215"/>
      <c r="L43" s="215"/>
      <c r="M43" s="215"/>
      <c r="N43" s="215"/>
      <c r="O43" s="215"/>
      <c r="P43" s="215"/>
      <c r="Q43" s="215"/>
      <c r="R43" s="215"/>
      <c r="S43" s="215"/>
      <c r="T43" s="215"/>
      <c r="U43" s="215"/>
      <c r="V43" s="215"/>
      <c r="W43" s="215"/>
      <c r="X43" s="244"/>
      <c r="Y43" s="406"/>
      <c r="Z43" s="407"/>
      <c r="AA43" s="408"/>
      <c r="AB43" s="214" t="s">
        <v>11</v>
      </c>
      <c r="AC43" s="215"/>
      <c r="AD43" s="244"/>
      <c r="AE43" s="378" t="s">
        <v>394</v>
      </c>
      <c r="AF43" s="378"/>
      <c r="AG43" s="378"/>
      <c r="AH43" s="378"/>
      <c r="AI43" s="378" t="s">
        <v>546</v>
      </c>
      <c r="AJ43" s="378"/>
      <c r="AK43" s="378"/>
      <c r="AL43" s="378"/>
      <c r="AM43" s="378" t="s">
        <v>362</v>
      </c>
      <c r="AN43" s="378"/>
      <c r="AO43" s="378"/>
      <c r="AP43" s="378"/>
      <c r="AQ43" s="379" t="s">
        <v>568</v>
      </c>
      <c r="AR43" s="380"/>
      <c r="AS43" s="380"/>
      <c r="AT43" s="380"/>
      <c r="AU43" s="380"/>
      <c r="AV43" s="380"/>
      <c r="AW43" s="380"/>
      <c r="AX43" s="381"/>
      <c r="AY43">
        <f>IF(SUBSTITUTE(SUBSTITUTE($G$44,"／",""),"　","")="",0,1)</f>
        <v>1</v>
      </c>
    </row>
    <row r="44" spans="1:51" ht="23.25" customHeight="1" x14ac:dyDescent="0.15">
      <c r="A44" s="401"/>
      <c r="B44" s="402"/>
      <c r="C44" s="402"/>
      <c r="D44" s="402"/>
      <c r="E44" s="402"/>
      <c r="F44" s="403"/>
      <c r="G44" s="357" t="s">
        <v>660</v>
      </c>
      <c r="H44" s="358"/>
      <c r="I44" s="358"/>
      <c r="J44" s="358"/>
      <c r="K44" s="358"/>
      <c r="L44" s="358"/>
      <c r="M44" s="358"/>
      <c r="N44" s="358"/>
      <c r="O44" s="358"/>
      <c r="P44" s="358"/>
      <c r="Q44" s="358"/>
      <c r="R44" s="358"/>
      <c r="S44" s="358"/>
      <c r="T44" s="358"/>
      <c r="U44" s="358"/>
      <c r="V44" s="358"/>
      <c r="W44" s="358"/>
      <c r="X44" s="358"/>
      <c r="Y44" s="382" t="s">
        <v>556</v>
      </c>
      <c r="Z44" s="383"/>
      <c r="AA44" s="384"/>
      <c r="AB44" s="385" t="s">
        <v>666</v>
      </c>
      <c r="AC44" s="386"/>
      <c r="AD44" s="387"/>
      <c r="AE44" s="361" t="s">
        <v>727</v>
      </c>
      <c r="AF44" s="361"/>
      <c r="AG44" s="361"/>
      <c r="AH44" s="361"/>
      <c r="AI44" s="361" t="s">
        <v>727</v>
      </c>
      <c r="AJ44" s="361"/>
      <c r="AK44" s="361"/>
      <c r="AL44" s="361"/>
      <c r="AM44" s="361">
        <v>28</v>
      </c>
      <c r="AN44" s="361"/>
      <c r="AO44" s="361"/>
      <c r="AP44" s="361"/>
      <c r="AQ44" s="350">
        <v>40</v>
      </c>
      <c r="AR44" s="334"/>
      <c r="AS44" s="334"/>
      <c r="AT44" s="334"/>
      <c r="AU44" s="334"/>
      <c r="AV44" s="334"/>
      <c r="AW44" s="334"/>
      <c r="AX44" s="335"/>
      <c r="AY44">
        <f>$AY$43</f>
        <v>1</v>
      </c>
    </row>
    <row r="45" spans="1:51" ht="46.5" customHeight="1" x14ac:dyDescent="0.15">
      <c r="A45" s="404"/>
      <c r="B45" s="200"/>
      <c r="C45" s="200"/>
      <c r="D45" s="200"/>
      <c r="E45" s="200"/>
      <c r="F45" s="405"/>
      <c r="G45" s="359"/>
      <c r="H45" s="360"/>
      <c r="I45" s="360"/>
      <c r="J45" s="360"/>
      <c r="K45" s="360"/>
      <c r="L45" s="360"/>
      <c r="M45" s="360"/>
      <c r="N45" s="360"/>
      <c r="O45" s="360"/>
      <c r="P45" s="360"/>
      <c r="Q45" s="360"/>
      <c r="R45" s="360"/>
      <c r="S45" s="360"/>
      <c r="T45" s="360"/>
      <c r="U45" s="360"/>
      <c r="V45" s="360"/>
      <c r="W45" s="360"/>
      <c r="X45" s="360"/>
      <c r="Y45" s="347" t="s">
        <v>558</v>
      </c>
      <c r="Z45" s="362"/>
      <c r="AA45" s="363"/>
      <c r="AB45" s="388" t="s">
        <v>559</v>
      </c>
      <c r="AC45" s="389"/>
      <c r="AD45" s="390"/>
      <c r="AE45" s="391" t="s">
        <v>728</v>
      </c>
      <c r="AF45" s="391"/>
      <c r="AG45" s="391"/>
      <c r="AH45" s="391"/>
      <c r="AI45" s="391" t="s">
        <v>728</v>
      </c>
      <c r="AJ45" s="391"/>
      <c r="AK45" s="391"/>
      <c r="AL45" s="391"/>
      <c r="AM45" s="391" t="s">
        <v>692</v>
      </c>
      <c r="AN45" s="391"/>
      <c r="AO45" s="391"/>
      <c r="AP45" s="391"/>
      <c r="AQ45" s="391" t="s">
        <v>693</v>
      </c>
      <c r="AR45" s="391"/>
      <c r="AS45" s="391"/>
      <c r="AT45" s="391"/>
      <c r="AU45" s="391"/>
      <c r="AV45" s="391"/>
      <c r="AW45" s="391"/>
      <c r="AX45" s="392"/>
      <c r="AY45">
        <f>$AY$43</f>
        <v>1</v>
      </c>
    </row>
    <row r="46" spans="1:51" ht="18.600000000000001" customHeight="1" x14ac:dyDescent="0.15">
      <c r="A46" s="459" t="s">
        <v>220</v>
      </c>
      <c r="B46" s="460"/>
      <c r="C46" s="460"/>
      <c r="D46" s="460"/>
      <c r="E46" s="460"/>
      <c r="F46" s="461"/>
      <c r="G46" s="432" t="s">
        <v>136</v>
      </c>
      <c r="H46" s="413"/>
      <c r="I46" s="413"/>
      <c r="J46" s="413"/>
      <c r="K46" s="413"/>
      <c r="L46" s="413"/>
      <c r="M46" s="413"/>
      <c r="N46" s="413"/>
      <c r="O46" s="433"/>
      <c r="P46" s="436" t="s">
        <v>56</v>
      </c>
      <c r="Q46" s="413"/>
      <c r="R46" s="413"/>
      <c r="S46" s="413"/>
      <c r="T46" s="413"/>
      <c r="U46" s="413"/>
      <c r="V46" s="413"/>
      <c r="W46" s="413"/>
      <c r="X46" s="433"/>
      <c r="Y46" s="438"/>
      <c r="Z46" s="439"/>
      <c r="AA46" s="440"/>
      <c r="AB46" s="444" t="s">
        <v>11</v>
      </c>
      <c r="AC46" s="445"/>
      <c r="AD46" s="446"/>
      <c r="AE46" s="378" t="s">
        <v>394</v>
      </c>
      <c r="AF46" s="378"/>
      <c r="AG46" s="378"/>
      <c r="AH46" s="378"/>
      <c r="AI46" s="378" t="s">
        <v>546</v>
      </c>
      <c r="AJ46" s="378"/>
      <c r="AK46" s="378"/>
      <c r="AL46" s="378"/>
      <c r="AM46" s="378" t="s">
        <v>362</v>
      </c>
      <c r="AN46" s="378"/>
      <c r="AO46" s="378"/>
      <c r="AP46" s="378"/>
      <c r="AQ46" s="410" t="s">
        <v>171</v>
      </c>
      <c r="AR46" s="411"/>
      <c r="AS46" s="411"/>
      <c r="AT46" s="412"/>
      <c r="AU46" s="413" t="s">
        <v>126</v>
      </c>
      <c r="AV46" s="413"/>
      <c r="AW46" s="413"/>
      <c r="AX46" s="414"/>
      <c r="AY46">
        <f>COUNTA($G$48)</f>
        <v>1</v>
      </c>
    </row>
    <row r="47" spans="1:51" ht="18.600000000000001" customHeight="1" x14ac:dyDescent="0.15">
      <c r="A47" s="462"/>
      <c r="B47" s="463"/>
      <c r="C47" s="463"/>
      <c r="D47" s="463"/>
      <c r="E47" s="463"/>
      <c r="F47" s="464"/>
      <c r="G47" s="434"/>
      <c r="H47" s="352"/>
      <c r="I47" s="352"/>
      <c r="J47" s="352"/>
      <c r="K47" s="352"/>
      <c r="L47" s="352"/>
      <c r="M47" s="352"/>
      <c r="N47" s="352"/>
      <c r="O47" s="435"/>
      <c r="P47" s="437"/>
      <c r="Q47" s="352"/>
      <c r="R47" s="352"/>
      <c r="S47" s="352"/>
      <c r="T47" s="352"/>
      <c r="U47" s="352"/>
      <c r="V47" s="352"/>
      <c r="W47" s="352"/>
      <c r="X47" s="435"/>
      <c r="Y47" s="441"/>
      <c r="Z47" s="442"/>
      <c r="AA47" s="443"/>
      <c r="AB47" s="365"/>
      <c r="AC47" s="447"/>
      <c r="AD47" s="448"/>
      <c r="AE47" s="378"/>
      <c r="AF47" s="378"/>
      <c r="AG47" s="378"/>
      <c r="AH47" s="378"/>
      <c r="AI47" s="378"/>
      <c r="AJ47" s="378"/>
      <c r="AK47" s="378"/>
      <c r="AL47" s="378"/>
      <c r="AM47" s="378"/>
      <c r="AN47" s="378"/>
      <c r="AO47" s="378"/>
      <c r="AP47" s="378"/>
      <c r="AQ47" s="393" t="s">
        <v>727</v>
      </c>
      <c r="AR47" s="394"/>
      <c r="AS47" s="395" t="s">
        <v>172</v>
      </c>
      <c r="AT47" s="396"/>
      <c r="AU47" s="397">
        <v>5</v>
      </c>
      <c r="AV47" s="397"/>
      <c r="AW47" s="352" t="s">
        <v>163</v>
      </c>
      <c r="AX47" s="353"/>
      <c r="AY47">
        <f t="shared" ref="AY47:AY52" si="0">$AY$46</f>
        <v>1</v>
      </c>
    </row>
    <row r="48" spans="1:51" ht="37.5" customHeight="1" x14ac:dyDescent="0.15">
      <c r="A48" s="465"/>
      <c r="B48" s="463"/>
      <c r="C48" s="463"/>
      <c r="D48" s="463"/>
      <c r="E48" s="463"/>
      <c r="F48" s="464"/>
      <c r="G48" s="336" t="s">
        <v>650</v>
      </c>
      <c r="H48" s="337"/>
      <c r="I48" s="337"/>
      <c r="J48" s="337"/>
      <c r="K48" s="337"/>
      <c r="L48" s="337"/>
      <c r="M48" s="337"/>
      <c r="N48" s="337"/>
      <c r="O48" s="338"/>
      <c r="P48" s="134" t="s">
        <v>649</v>
      </c>
      <c r="Q48" s="134"/>
      <c r="R48" s="134"/>
      <c r="S48" s="134"/>
      <c r="T48" s="134"/>
      <c r="U48" s="134"/>
      <c r="V48" s="134"/>
      <c r="W48" s="134"/>
      <c r="X48" s="135"/>
      <c r="Y48" s="347" t="s">
        <v>12</v>
      </c>
      <c r="Z48" s="348"/>
      <c r="AA48" s="349"/>
      <c r="AB48" s="331" t="s">
        <v>14</v>
      </c>
      <c r="AC48" s="331"/>
      <c r="AD48" s="331"/>
      <c r="AE48" s="350" t="s">
        <v>646</v>
      </c>
      <c r="AF48" s="334"/>
      <c r="AG48" s="334"/>
      <c r="AH48" s="334"/>
      <c r="AI48" s="350" t="s">
        <v>646</v>
      </c>
      <c r="AJ48" s="334"/>
      <c r="AK48" s="334"/>
      <c r="AL48" s="334"/>
      <c r="AM48" s="350">
        <v>71</v>
      </c>
      <c r="AN48" s="334"/>
      <c r="AO48" s="334"/>
      <c r="AP48" s="334"/>
      <c r="AQ48" s="354" t="s">
        <v>646</v>
      </c>
      <c r="AR48" s="355"/>
      <c r="AS48" s="355"/>
      <c r="AT48" s="356"/>
      <c r="AU48" s="334" t="s">
        <v>646</v>
      </c>
      <c r="AV48" s="334"/>
      <c r="AW48" s="334"/>
      <c r="AX48" s="335"/>
      <c r="AY48">
        <f t="shared" si="0"/>
        <v>1</v>
      </c>
    </row>
    <row r="49" spans="1:51" ht="37.5" customHeight="1" x14ac:dyDescent="0.15">
      <c r="A49" s="466"/>
      <c r="B49" s="467"/>
      <c r="C49" s="467"/>
      <c r="D49" s="467"/>
      <c r="E49" s="467"/>
      <c r="F49" s="468"/>
      <c r="G49" s="339"/>
      <c r="H49" s="340"/>
      <c r="I49" s="340"/>
      <c r="J49" s="340"/>
      <c r="K49" s="340"/>
      <c r="L49" s="340"/>
      <c r="M49" s="340"/>
      <c r="N49" s="340"/>
      <c r="O49" s="341"/>
      <c r="P49" s="345"/>
      <c r="Q49" s="345"/>
      <c r="R49" s="345"/>
      <c r="S49" s="345"/>
      <c r="T49" s="345"/>
      <c r="U49" s="345"/>
      <c r="V49" s="345"/>
      <c r="W49" s="345"/>
      <c r="X49" s="346"/>
      <c r="Y49" s="214" t="s">
        <v>51</v>
      </c>
      <c r="Z49" s="215"/>
      <c r="AA49" s="244"/>
      <c r="AB49" s="409" t="s">
        <v>14</v>
      </c>
      <c r="AC49" s="409"/>
      <c r="AD49" s="409"/>
      <c r="AE49" s="350" t="s">
        <v>646</v>
      </c>
      <c r="AF49" s="334"/>
      <c r="AG49" s="334"/>
      <c r="AH49" s="334"/>
      <c r="AI49" s="350" t="s">
        <v>646</v>
      </c>
      <c r="AJ49" s="334"/>
      <c r="AK49" s="334"/>
      <c r="AL49" s="334"/>
      <c r="AM49" s="350" t="s">
        <v>646</v>
      </c>
      <c r="AN49" s="334"/>
      <c r="AO49" s="334"/>
      <c r="AP49" s="334"/>
      <c r="AQ49" s="354" t="s">
        <v>646</v>
      </c>
      <c r="AR49" s="355"/>
      <c r="AS49" s="355"/>
      <c r="AT49" s="356"/>
      <c r="AU49" s="334">
        <v>100</v>
      </c>
      <c r="AV49" s="334"/>
      <c r="AW49" s="334"/>
      <c r="AX49" s="335"/>
      <c r="AY49">
        <f t="shared" si="0"/>
        <v>1</v>
      </c>
    </row>
    <row r="50" spans="1:51" ht="37.5" customHeight="1" x14ac:dyDescent="0.15">
      <c r="A50" s="465"/>
      <c r="B50" s="463"/>
      <c r="C50" s="463"/>
      <c r="D50" s="463"/>
      <c r="E50" s="463"/>
      <c r="F50" s="464"/>
      <c r="G50" s="342"/>
      <c r="H50" s="343"/>
      <c r="I50" s="343"/>
      <c r="J50" s="343"/>
      <c r="K50" s="343"/>
      <c r="L50" s="343"/>
      <c r="M50" s="343"/>
      <c r="N50" s="343"/>
      <c r="O50" s="344"/>
      <c r="P50" s="137"/>
      <c r="Q50" s="137"/>
      <c r="R50" s="137"/>
      <c r="S50" s="137"/>
      <c r="T50" s="137"/>
      <c r="U50" s="137"/>
      <c r="V50" s="137"/>
      <c r="W50" s="137"/>
      <c r="X50" s="138"/>
      <c r="Y50" s="214" t="s">
        <v>13</v>
      </c>
      <c r="Z50" s="215"/>
      <c r="AA50" s="244"/>
      <c r="AB50" s="351" t="s">
        <v>14</v>
      </c>
      <c r="AC50" s="351"/>
      <c r="AD50" s="351"/>
      <c r="AE50" s="350" t="s">
        <v>646</v>
      </c>
      <c r="AF50" s="334"/>
      <c r="AG50" s="334"/>
      <c r="AH50" s="334"/>
      <c r="AI50" s="350" t="s">
        <v>646</v>
      </c>
      <c r="AJ50" s="334"/>
      <c r="AK50" s="334"/>
      <c r="AL50" s="334"/>
      <c r="AM50" s="350" t="s">
        <v>646</v>
      </c>
      <c r="AN50" s="334"/>
      <c r="AO50" s="334"/>
      <c r="AP50" s="334"/>
      <c r="AQ50" s="354" t="s">
        <v>646</v>
      </c>
      <c r="AR50" s="355"/>
      <c r="AS50" s="355"/>
      <c r="AT50" s="356"/>
      <c r="AU50" s="334" t="s">
        <v>646</v>
      </c>
      <c r="AV50" s="334"/>
      <c r="AW50" s="334"/>
      <c r="AX50" s="335"/>
      <c r="AY50">
        <f t="shared" si="0"/>
        <v>1</v>
      </c>
    </row>
    <row r="51" spans="1:51" ht="23.25" customHeight="1" x14ac:dyDescent="0.15">
      <c r="A51" s="415" t="s">
        <v>240</v>
      </c>
      <c r="B51" s="451"/>
      <c r="C51" s="451"/>
      <c r="D51" s="451"/>
      <c r="E51" s="451"/>
      <c r="F51" s="452"/>
      <c r="G51" s="453" t="s">
        <v>651</v>
      </c>
      <c r="H51" s="454"/>
      <c r="I51" s="454"/>
      <c r="J51" s="454"/>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c r="AJ51" s="454"/>
      <c r="AK51" s="454"/>
      <c r="AL51" s="454"/>
      <c r="AM51" s="454"/>
      <c r="AN51" s="454"/>
      <c r="AO51" s="454"/>
      <c r="AP51" s="454"/>
      <c r="AQ51" s="454"/>
      <c r="AR51" s="454"/>
      <c r="AS51" s="454"/>
      <c r="AT51" s="454"/>
      <c r="AU51" s="454"/>
      <c r="AV51" s="454"/>
      <c r="AW51" s="454"/>
      <c r="AX51" s="455"/>
      <c r="AY51">
        <f t="shared" si="0"/>
        <v>1</v>
      </c>
    </row>
    <row r="52" spans="1:51" ht="23.25" customHeight="1" thickBot="1" x14ac:dyDescent="0.2">
      <c r="A52" s="308"/>
      <c r="B52" s="309"/>
      <c r="C52" s="309"/>
      <c r="D52" s="309"/>
      <c r="E52" s="309"/>
      <c r="F52" s="310"/>
      <c r="G52" s="456"/>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7"/>
      <c r="AM52" s="457"/>
      <c r="AN52" s="457"/>
      <c r="AO52" s="457"/>
      <c r="AP52" s="457"/>
      <c r="AQ52" s="457"/>
      <c r="AR52" s="457"/>
      <c r="AS52" s="457"/>
      <c r="AT52" s="457"/>
      <c r="AU52" s="457"/>
      <c r="AV52" s="457"/>
      <c r="AW52" s="457"/>
      <c r="AX52" s="458"/>
      <c r="AY52">
        <f t="shared" si="0"/>
        <v>1</v>
      </c>
    </row>
    <row r="53" spans="1:51" ht="47.25" customHeight="1" x14ac:dyDescent="0.15">
      <c r="A53" s="290" t="s">
        <v>554</v>
      </c>
      <c r="B53" s="291"/>
      <c r="C53" s="291"/>
      <c r="D53" s="291"/>
      <c r="E53" s="291"/>
      <c r="F53" s="292"/>
      <c r="G53" s="293" t="s">
        <v>694</v>
      </c>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4"/>
      <c r="AT53" s="294"/>
      <c r="AU53" s="294"/>
      <c r="AV53" s="294"/>
      <c r="AW53" s="294"/>
      <c r="AX53" s="295"/>
      <c r="AY53">
        <f>COUNTA($G$53)</f>
        <v>1</v>
      </c>
    </row>
    <row r="54" spans="1:51" ht="31.5" customHeight="1" x14ac:dyDescent="0.15">
      <c r="A54" s="305" t="s">
        <v>555</v>
      </c>
      <c r="B54" s="306"/>
      <c r="C54" s="306"/>
      <c r="D54" s="306"/>
      <c r="E54" s="306"/>
      <c r="F54" s="307"/>
      <c r="G54" s="311" t="s">
        <v>550</v>
      </c>
      <c r="H54" s="312"/>
      <c r="I54" s="312"/>
      <c r="J54" s="312"/>
      <c r="K54" s="312"/>
      <c r="L54" s="312"/>
      <c r="M54" s="312"/>
      <c r="N54" s="312"/>
      <c r="O54" s="312"/>
      <c r="P54" s="313" t="s">
        <v>549</v>
      </c>
      <c r="Q54" s="312"/>
      <c r="R54" s="312"/>
      <c r="S54" s="312"/>
      <c r="T54" s="312"/>
      <c r="U54" s="312"/>
      <c r="V54" s="312"/>
      <c r="W54" s="312"/>
      <c r="X54" s="314"/>
      <c r="Y54" s="315"/>
      <c r="Z54" s="316"/>
      <c r="AA54" s="317"/>
      <c r="AB54" s="364" t="s">
        <v>11</v>
      </c>
      <c r="AC54" s="364"/>
      <c r="AD54" s="364"/>
      <c r="AE54" s="378" t="s">
        <v>394</v>
      </c>
      <c r="AF54" s="378"/>
      <c r="AG54" s="378"/>
      <c r="AH54" s="378"/>
      <c r="AI54" s="378" t="s">
        <v>546</v>
      </c>
      <c r="AJ54" s="378"/>
      <c r="AK54" s="378"/>
      <c r="AL54" s="378"/>
      <c r="AM54" s="378" t="s">
        <v>362</v>
      </c>
      <c r="AN54" s="378"/>
      <c r="AO54" s="378"/>
      <c r="AP54" s="378"/>
      <c r="AQ54" s="374" t="s">
        <v>393</v>
      </c>
      <c r="AR54" s="375"/>
      <c r="AS54" s="375"/>
      <c r="AT54" s="376"/>
      <c r="AU54" s="374" t="s">
        <v>567</v>
      </c>
      <c r="AV54" s="375"/>
      <c r="AW54" s="375"/>
      <c r="AX54" s="377"/>
      <c r="AY54">
        <f>COUNTA($G$55)</f>
        <v>1</v>
      </c>
    </row>
    <row r="55" spans="1:51" ht="23.25" customHeight="1" x14ac:dyDescent="0.15">
      <c r="A55" s="305"/>
      <c r="B55" s="306"/>
      <c r="C55" s="306"/>
      <c r="D55" s="306"/>
      <c r="E55" s="306"/>
      <c r="F55" s="307"/>
      <c r="G55" s="318" t="s">
        <v>669</v>
      </c>
      <c r="H55" s="319"/>
      <c r="I55" s="319"/>
      <c r="J55" s="319"/>
      <c r="K55" s="319"/>
      <c r="L55" s="319"/>
      <c r="M55" s="319"/>
      <c r="N55" s="319"/>
      <c r="O55" s="319"/>
      <c r="P55" s="322" t="s">
        <v>670</v>
      </c>
      <c r="Q55" s="323"/>
      <c r="R55" s="323"/>
      <c r="S55" s="323"/>
      <c r="T55" s="323"/>
      <c r="U55" s="323"/>
      <c r="V55" s="323"/>
      <c r="W55" s="323"/>
      <c r="X55" s="324"/>
      <c r="Y55" s="328" t="s">
        <v>52</v>
      </c>
      <c r="Z55" s="329"/>
      <c r="AA55" s="330"/>
      <c r="AB55" s="331" t="s">
        <v>652</v>
      </c>
      <c r="AC55" s="332"/>
      <c r="AD55" s="332"/>
      <c r="AE55" s="361" t="s">
        <v>665</v>
      </c>
      <c r="AF55" s="333"/>
      <c r="AG55" s="333"/>
      <c r="AH55" s="333"/>
      <c r="AI55" s="361" t="s">
        <v>665</v>
      </c>
      <c r="AJ55" s="333"/>
      <c r="AK55" s="333"/>
      <c r="AL55" s="333"/>
      <c r="AM55" s="333">
        <v>1</v>
      </c>
      <c r="AN55" s="333"/>
      <c r="AO55" s="333"/>
      <c r="AP55" s="333"/>
      <c r="AQ55" s="333"/>
      <c r="AR55" s="333"/>
      <c r="AS55" s="333"/>
      <c r="AT55" s="333"/>
      <c r="AU55" s="368"/>
      <c r="AV55" s="369"/>
      <c r="AW55" s="369"/>
      <c r="AX55" s="370"/>
      <c r="AY55">
        <f>$AY$54</f>
        <v>1</v>
      </c>
    </row>
    <row r="56" spans="1:51" ht="51" customHeight="1" x14ac:dyDescent="0.15">
      <c r="A56" s="308"/>
      <c r="B56" s="309"/>
      <c r="C56" s="309"/>
      <c r="D56" s="309"/>
      <c r="E56" s="309"/>
      <c r="F56" s="310"/>
      <c r="G56" s="320"/>
      <c r="H56" s="321"/>
      <c r="I56" s="321"/>
      <c r="J56" s="321"/>
      <c r="K56" s="321"/>
      <c r="L56" s="321"/>
      <c r="M56" s="321"/>
      <c r="N56" s="321"/>
      <c r="O56" s="321"/>
      <c r="P56" s="325"/>
      <c r="Q56" s="326"/>
      <c r="R56" s="326"/>
      <c r="S56" s="326"/>
      <c r="T56" s="326"/>
      <c r="U56" s="326"/>
      <c r="V56" s="326"/>
      <c r="W56" s="326"/>
      <c r="X56" s="327"/>
      <c r="Y56" s="371" t="s">
        <v>53</v>
      </c>
      <c r="Z56" s="372"/>
      <c r="AA56" s="373"/>
      <c r="AB56" s="331" t="s">
        <v>652</v>
      </c>
      <c r="AC56" s="332"/>
      <c r="AD56" s="332"/>
      <c r="AE56" s="361" t="s">
        <v>665</v>
      </c>
      <c r="AF56" s="333"/>
      <c r="AG56" s="333"/>
      <c r="AH56" s="333"/>
      <c r="AI56" s="361" t="s">
        <v>665</v>
      </c>
      <c r="AJ56" s="333"/>
      <c r="AK56" s="333"/>
      <c r="AL56" s="333"/>
      <c r="AM56" s="361" t="s">
        <v>665</v>
      </c>
      <c r="AN56" s="333"/>
      <c r="AO56" s="333"/>
      <c r="AP56" s="333"/>
      <c r="AQ56" s="333">
        <v>2</v>
      </c>
      <c r="AR56" s="333"/>
      <c r="AS56" s="333"/>
      <c r="AT56" s="333"/>
      <c r="AU56" s="368"/>
      <c r="AV56" s="369"/>
      <c r="AW56" s="369"/>
      <c r="AX56" s="370"/>
      <c r="AY56">
        <f>$AY$54</f>
        <v>1</v>
      </c>
    </row>
    <row r="57" spans="1:51" ht="23.25" customHeight="1" x14ac:dyDescent="0.15">
      <c r="A57" s="415" t="s">
        <v>556</v>
      </c>
      <c r="B57" s="416"/>
      <c r="C57" s="416"/>
      <c r="D57" s="416"/>
      <c r="E57" s="416"/>
      <c r="F57" s="417"/>
      <c r="G57" s="215" t="s">
        <v>557</v>
      </c>
      <c r="H57" s="215"/>
      <c r="I57" s="215"/>
      <c r="J57" s="215"/>
      <c r="K57" s="215"/>
      <c r="L57" s="215"/>
      <c r="M57" s="215"/>
      <c r="N57" s="215"/>
      <c r="O57" s="215"/>
      <c r="P57" s="215"/>
      <c r="Q57" s="215"/>
      <c r="R57" s="215"/>
      <c r="S57" s="215"/>
      <c r="T57" s="215"/>
      <c r="U57" s="215"/>
      <c r="V57" s="215"/>
      <c r="W57" s="215"/>
      <c r="X57" s="244"/>
      <c r="Y57" s="406"/>
      <c r="Z57" s="407"/>
      <c r="AA57" s="408"/>
      <c r="AB57" s="214" t="s">
        <v>11</v>
      </c>
      <c r="AC57" s="215"/>
      <c r="AD57" s="244"/>
      <c r="AE57" s="378" t="s">
        <v>394</v>
      </c>
      <c r="AF57" s="378"/>
      <c r="AG57" s="378"/>
      <c r="AH57" s="378"/>
      <c r="AI57" s="378" t="s">
        <v>546</v>
      </c>
      <c r="AJ57" s="378"/>
      <c r="AK57" s="378"/>
      <c r="AL57" s="378"/>
      <c r="AM57" s="378" t="s">
        <v>362</v>
      </c>
      <c r="AN57" s="378"/>
      <c r="AO57" s="378"/>
      <c r="AP57" s="378"/>
      <c r="AQ57" s="379" t="s">
        <v>568</v>
      </c>
      <c r="AR57" s="380"/>
      <c r="AS57" s="380"/>
      <c r="AT57" s="380"/>
      <c r="AU57" s="380"/>
      <c r="AV57" s="380"/>
      <c r="AW57" s="380"/>
      <c r="AX57" s="381"/>
      <c r="AY57">
        <f>IF(SUBSTITUTE(SUBSTITUTE($G$58,"／",""),"　","")="",0,1)</f>
        <v>1</v>
      </c>
    </row>
    <row r="58" spans="1:51" ht="23.25" customHeight="1" x14ac:dyDescent="0.15">
      <c r="A58" s="418"/>
      <c r="B58" s="413"/>
      <c r="C58" s="413"/>
      <c r="D58" s="413"/>
      <c r="E58" s="413"/>
      <c r="F58" s="419"/>
      <c r="G58" s="357" t="s">
        <v>660</v>
      </c>
      <c r="H58" s="358"/>
      <c r="I58" s="358"/>
      <c r="J58" s="358"/>
      <c r="K58" s="358"/>
      <c r="L58" s="358"/>
      <c r="M58" s="358"/>
      <c r="N58" s="358"/>
      <c r="O58" s="358"/>
      <c r="P58" s="358"/>
      <c r="Q58" s="358"/>
      <c r="R58" s="358"/>
      <c r="S58" s="358"/>
      <c r="T58" s="358"/>
      <c r="U58" s="358"/>
      <c r="V58" s="358"/>
      <c r="W58" s="358"/>
      <c r="X58" s="358"/>
      <c r="Y58" s="382" t="s">
        <v>556</v>
      </c>
      <c r="Z58" s="383"/>
      <c r="AA58" s="384"/>
      <c r="AB58" s="385" t="s">
        <v>666</v>
      </c>
      <c r="AC58" s="386"/>
      <c r="AD58" s="387"/>
      <c r="AE58" s="361" t="s">
        <v>727</v>
      </c>
      <c r="AF58" s="361"/>
      <c r="AG58" s="361"/>
      <c r="AH58" s="361"/>
      <c r="AI58" s="361" t="s">
        <v>727</v>
      </c>
      <c r="AJ58" s="361"/>
      <c r="AK58" s="361"/>
      <c r="AL58" s="361"/>
      <c r="AM58" s="361">
        <v>42</v>
      </c>
      <c r="AN58" s="361"/>
      <c r="AO58" s="361"/>
      <c r="AP58" s="361"/>
      <c r="AQ58" s="350">
        <v>39</v>
      </c>
      <c r="AR58" s="334"/>
      <c r="AS58" s="334"/>
      <c r="AT58" s="334"/>
      <c r="AU58" s="334"/>
      <c r="AV58" s="334"/>
      <c r="AW58" s="334"/>
      <c r="AX58" s="335"/>
      <c r="AY58">
        <f>$AY$57</f>
        <v>1</v>
      </c>
    </row>
    <row r="59" spans="1:51" ht="46.5" customHeight="1" x14ac:dyDescent="0.15">
      <c r="A59" s="420"/>
      <c r="B59" s="352"/>
      <c r="C59" s="352"/>
      <c r="D59" s="352"/>
      <c r="E59" s="352"/>
      <c r="F59" s="421"/>
      <c r="G59" s="359"/>
      <c r="H59" s="360"/>
      <c r="I59" s="360"/>
      <c r="J59" s="360"/>
      <c r="K59" s="360"/>
      <c r="L59" s="360"/>
      <c r="M59" s="360"/>
      <c r="N59" s="360"/>
      <c r="O59" s="360"/>
      <c r="P59" s="360"/>
      <c r="Q59" s="360"/>
      <c r="R59" s="360"/>
      <c r="S59" s="360"/>
      <c r="T59" s="360"/>
      <c r="U59" s="360"/>
      <c r="V59" s="360"/>
      <c r="W59" s="360"/>
      <c r="X59" s="360"/>
      <c r="Y59" s="347" t="s">
        <v>558</v>
      </c>
      <c r="Z59" s="362"/>
      <c r="AA59" s="363"/>
      <c r="AB59" s="388" t="s">
        <v>559</v>
      </c>
      <c r="AC59" s="389"/>
      <c r="AD59" s="390"/>
      <c r="AE59" s="391" t="s">
        <v>727</v>
      </c>
      <c r="AF59" s="391"/>
      <c r="AG59" s="391"/>
      <c r="AH59" s="391"/>
      <c r="AI59" s="391" t="s">
        <v>727</v>
      </c>
      <c r="AJ59" s="391"/>
      <c r="AK59" s="391"/>
      <c r="AL59" s="391"/>
      <c r="AM59" s="391" t="s">
        <v>672</v>
      </c>
      <c r="AN59" s="391"/>
      <c r="AO59" s="391"/>
      <c r="AP59" s="391"/>
      <c r="AQ59" s="391" t="s">
        <v>673</v>
      </c>
      <c r="AR59" s="391"/>
      <c r="AS59" s="391"/>
      <c r="AT59" s="391"/>
      <c r="AU59" s="391"/>
      <c r="AV59" s="391"/>
      <c r="AW59" s="391"/>
      <c r="AX59" s="392"/>
      <c r="AY59">
        <f>$AY$57</f>
        <v>1</v>
      </c>
    </row>
    <row r="60" spans="1:51" ht="18.75" customHeight="1" x14ac:dyDescent="0.15">
      <c r="A60" s="459" t="s">
        <v>220</v>
      </c>
      <c r="B60" s="460"/>
      <c r="C60" s="460"/>
      <c r="D60" s="460"/>
      <c r="E60" s="460"/>
      <c r="F60" s="461"/>
      <c r="G60" s="432" t="s">
        <v>136</v>
      </c>
      <c r="H60" s="413"/>
      <c r="I60" s="413"/>
      <c r="J60" s="413"/>
      <c r="K60" s="413"/>
      <c r="L60" s="413"/>
      <c r="M60" s="413"/>
      <c r="N60" s="413"/>
      <c r="O60" s="433"/>
      <c r="P60" s="436" t="s">
        <v>56</v>
      </c>
      <c r="Q60" s="413"/>
      <c r="R60" s="413"/>
      <c r="S60" s="413"/>
      <c r="T60" s="413"/>
      <c r="U60" s="413"/>
      <c r="V60" s="413"/>
      <c r="W60" s="413"/>
      <c r="X60" s="433"/>
      <c r="Y60" s="438"/>
      <c r="Z60" s="439"/>
      <c r="AA60" s="440"/>
      <c r="AB60" s="444" t="s">
        <v>11</v>
      </c>
      <c r="AC60" s="445"/>
      <c r="AD60" s="446"/>
      <c r="AE60" s="378" t="s">
        <v>394</v>
      </c>
      <c r="AF60" s="378"/>
      <c r="AG60" s="378"/>
      <c r="AH60" s="378"/>
      <c r="AI60" s="378" t="s">
        <v>546</v>
      </c>
      <c r="AJ60" s="378"/>
      <c r="AK60" s="378"/>
      <c r="AL60" s="378"/>
      <c r="AM60" s="378" t="s">
        <v>362</v>
      </c>
      <c r="AN60" s="378"/>
      <c r="AO60" s="378"/>
      <c r="AP60" s="378"/>
      <c r="AQ60" s="410" t="s">
        <v>171</v>
      </c>
      <c r="AR60" s="411"/>
      <c r="AS60" s="411"/>
      <c r="AT60" s="412"/>
      <c r="AU60" s="413" t="s">
        <v>126</v>
      </c>
      <c r="AV60" s="413"/>
      <c r="AW60" s="413"/>
      <c r="AX60" s="414"/>
      <c r="AY60">
        <f>COUNTA($G$62)</f>
        <v>1</v>
      </c>
    </row>
    <row r="61" spans="1:51" ht="18.75" customHeight="1" x14ac:dyDescent="0.15">
      <c r="A61" s="462"/>
      <c r="B61" s="463"/>
      <c r="C61" s="463"/>
      <c r="D61" s="463"/>
      <c r="E61" s="463"/>
      <c r="F61" s="464"/>
      <c r="G61" s="434"/>
      <c r="H61" s="352"/>
      <c r="I61" s="352"/>
      <c r="J61" s="352"/>
      <c r="K61" s="352"/>
      <c r="L61" s="352"/>
      <c r="M61" s="352"/>
      <c r="N61" s="352"/>
      <c r="O61" s="435"/>
      <c r="P61" s="437"/>
      <c r="Q61" s="352"/>
      <c r="R61" s="352"/>
      <c r="S61" s="352"/>
      <c r="T61" s="352"/>
      <c r="U61" s="352"/>
      <c r="V61" s="352"/>
      <c r="W61" s="352"/>
      <c r="X61" s="435"/>
      <c r="Y61" s="441"/>
      <c r="Z61" s="442"/>
      <c r="AA61" s="443"/>
      <c r="AB61" s="365"/>
      <c r="AC61" s="447"/>
      <c r="AD61" s="448"/>
      <c r="AE61" s="378"/>
      <c r="AF61" s="378"/>
      <c r="AG61" s="378"/>
      <c r="AH61" s="378"/>
      <c r="AI61" s="378"/>
      <c r="AJ61" s="378"/>
      <c r="AK61" s="378"/>
      <c r="AL61" s="378"/>
      <c r="AM61" s="378"/>
      <c r="AN61" s="378"/>
      <c r="AO61" s="378"/>
      <c r="AP61" s="378"/>
      <c r="AQ61" s="393" t="s">
        <v>727</v>
      </c>
      <c r="AR61" s="394"/>
      <c r="AS61" s="395" t="s">
        <v>172</v>
      </c>
      <c r="AT61" s="396"/>
      <c r="AU61" s="397">
        <v>7</v>
      </c>
      <c r="AV61" s="397"/>
      <c r="AW61" s="352" t="s">
        <v>163</v>
      </c>
      <c r="AX61" s="353"/>
      <c r="AY61">
        <f t="shared" ref="AY61:AY66" si="1">$AY$60</f>
        <v>1</v>
      </c>
    </row>
    <row r="62" spans="1:51" ht="23.25" customHeight="1" x14ac:dyDescent="0.15">
      <c r="A62" s="465"/>
      <c r="B62" s="463"/>
      <c r="C62" s="463"/>
      <c r="D62" s="463"/>
      <c r="E62" s="463"/>
      <c r="F62" s="464"/>
      <c r="G62" s="336" t="s">
        <v>695</v>
      </c>
      <c r="H62" s="337"/>
      <c r="I62" s="337"/>
      <c r="J62" s="337"/>
      <c r="K62" s="337"/>
      <c r="L62" s="337"/>
      <c r="M62" s="337"/>
      <c r="N62" s="337"/>
      <c r="O62" s="338"/>
      <c r="P62" s="134" t="s">
        <v>671</v>
      </c>
      <c r="Q62" s="134"/>
      <c r="R62" s="134"/>
      <c r="S62" s="134"/>
      <c r="T62" s="134"/>
      <c r="U62" s="134"/>
      <c r="V62" s="134"/>
      <c r="W62" s="134"/>
      <c r="X62" s="135"/>
      <c r="Y62" s="347" t="s">
        <v>12</v>
      </c>
      <c r="Z62" s="348"/>
      <c r="AA62" s="349"/>
      <c r="AB62" s="331" t="s">
        <v>652</v>
      </c>
      <c r="AC62" s="331"/>
      <c r="AD62" s="331"/>
      <c r="AE62" s="350" t="s">
        <v>646</v>
      </c>
      <c r="AF62" s="334"/>
      <c r="AG62" s="334"/>
      <c r="AH62" s="334"/>
      <c r="AI62" s="350" t="s">
        <v>646</v>
      </c>
      <c r="AJ62" s="334"/>
      <c r="AK62" s="334"/>
      <c r="AL62" s="334"/>
      <c r="AM62" s="350">
        <v>1</v>
      </c>
      <c r="AN62" s="334"/>
      <c r="AO62" s="334"/>
      <c r="AP62" s="334"/>
      <c r="AQ62" s="354" t="s">
        <v>727</v>
      </c>
      <c r="AR62" s="355"/>
      <c r="AS62" s="355"/>
      <c r="AT62" s="356"/>
      <c r="AU62" s="334" t="s">
        <v>646</v>
      </c>
      <c r="AV62" s="334"/>
      <c r="AW62" s="334"/>
      <c r="AX62" s="335"/>
      <c r="AY62">
        <f t="shared" si="1"/>
        <v>1</v>
      </c>
    </row>
    <row r="63" spans="1:51" ht="23.25" customHeight="1" x14ac:dyDescent="0.15">
      <c r="A63" s="466"/>
      <c r="B63" s="467"/>
      <c r="C63" s="467"/>
      <c r="D63" s="467"/>
      <c r="E63" s="467"/>
      <c r="F63" s="468"/>
      <c r="G63" s="339"/>
      <c r="H63" s="340"/>
      <c r="I63" s="340"/>
      <c r="J63" s="340"/>
      <c r="K63" s="340"/>
      <c r="L63" s="340"/>
      <c r="M63" s="340"/>
      <c r="N63" s="340"/>
      <c r="O63" s="341"/>
      <c r="P63" s="345"/>
      <c r="Q63" s="345"/>
      <c r="R63" s="345"/>
      <c r="S63" s="345"/>
      <c r="T63" s="345"/>
      <c r="U63" s="345"/>
      <c r="V63" s="345"/>
      <c r="W63" s="345"/>
      <c r="X63" s="346"/>
      <c r="Y63" s="214" t="s">
        <v>51</v>
      </c>
      <c r="Z63" s="215"/>
      <c r="AA63" s="244"/>
      <c r="AB63" s="409" t="s">
        <v>652</v>
      </c>
      <c r="AC63" s="409"/>
      <c r="AD63" s="409"/>
      <c r="AE63" s="350" t="s">
        <v>646</v>
      </c>
      <c r="AF63" s="334"/>
      <c r="AG63" s="334"/>
      <c r="AH63" s="334"/>
      <c r="AI63" s="350" t="s">
        <v>646</v>
      </c>
      <c r="AJ63" s="334"/>
      <c r="AK63" s="334"/>
      <c r="AL63" s="334"/>
      <c r="AM63" s="350" t="s">
        <v>646</v>
      </c>
      <c r="AN63" s="334"/>
      <c r="AO63" s="334"/>
      <c r="AP63" s="334"/>
      <c r="AQ63" s="354" t="s">
        <v>727</v>
      </c>
      <c r="AR63" s="355"/>
      <c r="AS63" s="355"/>
      <c r="AT63" s="356"/>
      <c r="AU63" s="334">
        <v>9</v>
      </c>
      <c r="AV63" s="334"/>
      <c r="AW63" s="334"/>
      <c r="AX63" s="335"/>
      <c r="AY63">
        <f t="shared" si="1"/>
        <v>1</v>
      </c>
    </row>
    <row r="64" spans="1:51" ht="34.5" customHeight="1" x14ac:dyDescent="0.15">
      <c r="A64" s="465"/>
      <c r="B64" s="463"/>
      <c r="C64" s="463"/>
      <c r="D64" s="463"/>
      <c r="E64" s="463"/>
      <c r="F64" s="464"/>
      <c r="G64" s="342"/>
      <c r="H64" s="343"/>
      <c r="I64" s="343"/>
      <c r="J64" s="343"/>
      <c r="K64" s="343"/>
      <c r="L64" s="343"/>
      <c r="M64" s="343"/>
      <c r="N64" s="343"/>
      <c r="O64" s="344"/>
      <c r="P64" s="137"/>
      <c r="Q64" s="137"/>
      <c r="R64" s="137"/>
      <c r="S64" s="137"/>
      <c r="T64" s="137"/>
      <c r="U64" s="137"/>
      <c r="V64" s="137"/>
      <c r="W64" s="137"/>
      <c r="X64" s="138"/>
      <c r="Y64" s="214" t="s">
        <v>13</v>
      </c>
      <c r="Z64" s="215"/>
      <c r="AA64" s="244"/>
      <c r="AB64" s="351" t="s">
        <v>14</v>
      </c>
      <c r="AC64" s="351"/>
      <c r="AD64" s="351"/>
      <c r="AE64" s="350" t="s">
        <v>727</v>
      </c>
      <c r="AF64" s="334"/>
      <c r="AG64" s="334"/>
      <c r="AH64" s="334"/>
      <c r="AI64" s="350" t="s">
        <v>727</v>
      </c>
      <c r="AJ64" s="334"/>
      <c r="AK64" s="334"/>
      <c r="AL64" s="334"/>
      <c r="AM64" s="350">
        <v>11</v>
      </c>
      <c r="AN64" s="334"/>
      <c r="AO64" s="334"/>
      <c r="AP64" s="334"/>
      <c r="AQ64" s="354" t="s">
        <v>727</v>
      </c>
      <c r="AR64" s="355"/>
      <c r="AS64" s="355"/>
      <c r="AT64" s="356"/>
      <c r="AU64" s="334">
        <v>100</v>
      </c>
      <c r="AV64" s="334"/>
      <c r="AW64" s="334"/>
      <c r="AX64" s="335"/>
      <c r="AY64">
        <f t="shared" si="1"/>
        <v>1</v>
      </c>
    </row>
    <row r="65" spans="1:51" ht="23.25" customHeight="1" x14ac:dyDescent="0.15">
      <c r="A65" s="415" t="s">
        <v>240</v>
      </c>
      <c r="B65" s="451"/>
      <c r="C65" s="451"/>
      <c r="D65" s="451"/>
      <c r="E65" s="451"/>
      <c r="F65" s="452"/>
      <c r="G65" s="453" t="s">
        <v>729</v>
      </c>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4"/>
      <c r="AN65" s="454"/>
      <c r="AO65" s="454"/>
      <c r="AP65" s="454"/>
      <c r="AQ65" s="454"/>
      <c r="AR65" s="454"/>
      <c r="AS65" s="454"/>
      <c r="AT65" s="454"/>
      <c r="AU65" s="454"/>
      <c r="AV65" s="454"/>
      <c r="AW65" s="454"/>
      <c r="AX65" s="455"/>
      <c r="AY65">
        <f t="shared" si="1"/>
        <v>1</v>
      </c>
    </row>
    <row r="66" spans="1:51" ht="23.25" customHeight="1" thickBot="1" x14ac:dyDescent="0.2">
      <c r="A66" s="308"/>
      <c r="B66" s="309"/>
      <c r="C66" s="309"/>
      <c r="D66" s="309"/>
      <c r="E66" s="309"/>
      <c r="F66" s="310"/>
      <c r="G66" s="456"/>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c r="AT66" s="457"/>
      <c r="AU66" s="457"/>
      <c r="AV66" s="457"/>
      <c r="AW66" s="457"/>
      <c r="AX66" s="458"/>
      <c r="AY66">
        <f t="shared" si="1"/>
        <v>1</v>
      </c>
    </row>
    <row r="67" spans="1:51" ht="47.25" customHeight="1" x14ac:dyDescent="0.15">
      <c r="A67" s="290" t="s">
        <v>554</v>
      </c>
      <c r="B67" s="291"/>
      <c r="C67" s="291"/>
      <c r="D67" s="291"/>
      <c r="E67" s="291"/>
      <c r="F67" s="292"/>
      <c r="G67" s="293" t="s">
        <v>662</v>
      </c>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94"/>
      <c r="AK67" s="294"/>
      <c r="AL67" s="294"/>
      <c r="AM67" s="294"/>
      <c r="AN67" s="294"/>
      <c r="AO67" s="294"/>
      <c r="AP67" s="294"/>
      <c r="AQ67" s="294"/>
      <c r="AR67" s="294"/>
      <c r="AS67" s="294"/>
      <c r="AT67" s="294"/>
      <c r="AU67" s="294"/>
      <c r="AV67" s="294"/>
      <c r="AW67" s="294"/>
      <c r="AX67" s="295"/>
      <c r="AY67">
        <f>COUNTA($G$67)</f>
        <v>1</v>
      </c>
    </row>
    <row r="68" spans="1:51" ht="31.5" customHeight="1" x14ac:dyDescent="0.15">
      <c r="A68" s="305" t="s">
        <v>555</v>
      </c>
      <c r="B68" s="306"/>
      <c r="C68" s="306"/>
      <c r="D68" s="306"/>
      <c r="E68" s="306"/>
      <c r="F68" s="307"/>
      <c r="G68" s="311" t="s">
        <v>550</v>
      </c>
      <c r="H68" s="312"/>
      <c r="I68" s="312"/>
      <c r="J68" s="312"/>
      <c r="K68" s="312"/>
      <c r="L68" s="312"/>
      <c r="M68" s="312"/>
      <c r="N68" s="312"/>
      <c r="O68" s="312"/>
      <c r="P68" s="313" t="s">
        <v>549</v>
      </c>
      <c r="Q68" s="312"/>
      <c r="R68" s="312"/>
      <c r="S68" s="312"/>
      <c r="T68" s="312"/>
      <c r="U68" s="312"/>
      <c r="V68" s="312"/>
      <c r="W68" s="312"/>
      <c r="X68" s="314"/>
      <c r="Y68" s="315"/>
      <c r="Z68" s="316"/>
      <c r="AA68" s="317"/>
      <c r="AB68" s="364" t="s">
        <v>11</v>
      </c>
      <c r="AC68" s="364"/>
      <c r="AD68" s="364"/>
      <c r="AE68" s="378" t="s">
        <v>394</v>
      </c>
      <c r="AF68" s="378"/>
      <c r="AG68" s="378"/>
      <c r="AH68" s="378"/>
      <c r="AI68" s="378" t="s">
        <v>546</v>
      </c>
      <c r="AJ68" s="378"/>
      <c r="AK68" s="378"/>
      <c r="AL68" s="378"/>
      <c r="AM68" s="378" t="s">
        <v>362</v>
      </c>
      <c r="AN68" s="378"/>
      <c r="AO68" s="378"/>
      <c r="AP68" s="378"/>
      <c r="AQ68" s="374" t="s">
        <v>393</v>
      </c>
      <c r="AR68" s="375"/>
      <c r="AS68" s="375"/>
      <c r="AT68" s="376"/>
      <c r="AU68" s="374" t="s">
        <v>567</v>
      </c>
      <c r="AV68" s="375"/>
      <c r="AW68" s="375"/>
      <c r="AX68" s="377"/>
      <c r="AY68">
        <f>COUNTA($G$69)</f>
        <v>1</v>
      </c>
    </row>
    <row r="69" spans="1:51" ht="34.5" customHeight="1" x14ac:dyDescent="0.15">
      <c r="A69" s="305"/>
      <c r="B69" s="306"/>
      <c r="C69" s="306"/>
      <c r="D69" s="306"/>
      <c r="E69" s="306"/>
      <c r="F69" s="307"/>
      <c r="G69" s="318" t="s">
        <v>663</v>
      </c>
      <c r="H69" s="319"/>
      <c r="I69" s="319"/>
      <c r="J69" s="319"/>
      <c r="K69" s="319"/>
      <c r="L69" s="319"/>
      <c r="M69" s="319"/>
      <c r="N69" s="319"/>
      <c r="O69" s="319"/>
      <c r="P69" s="322" t="s">
        <v>664</v>
      </c>
      <c r="Q69" s="323"/>
      <c r="R69" s="323"/>
      <c r="S69" s="323"/>
      <c r="T69" s="323"/>
      <c r="U69" s="323"/>
      <c r="V69" s="323"/>
      <c r="W69" s="323"/>
      <c r="X69" s="324"/>
      <c r="Y69" s="328" t="s">
        <v>52</v>
      </c>
      <c r="Z69" s="329"/>
      <c r="AA69" s="330"/>
      <c r="AB69" s="331" t="s">
        <v>654</v>
      </c>
      <c r="AC69" s="332"/>
      <c r="AD69" s="332"/>
      <c r="AE69" s="361" t="s">
        <v>646</v>
      </c>
      <c r="AF69" s="333"/>
      <c r="AG69" s="333"/>
      <c r="AH69" s="333"/>
      <c r="AI69" s="361" t="s">
        <v>646</v>
      </c>
      <c r="AJ69" s="333"/>
      <c r="AK69" s="333"/>
      <c r="AL69" s="333"/>
      <c r="AM69" s="333">
        <v>6</v>
      </c>
      <c r="AN69" s="333"/>
      <c r="AO69" s="333"/>
      <c r="AP69" s="333"/>
      <c r="AQ69" s="361" t="s">
        <v>646</v>
      </c>
      <c r="AR69" s="333"/>
      <c r="AS69" s="333"/>
      <c r="AT69" s="333"/>
      <c r="AU69" s="350" t="s">
        <v>646</v>
      </c>
      <c r="AV69" s="369"/>
      <c r="AW69" s="369"/>
      <c r="AX69" s="370"/>
      <c r="AY69">
        <f>$AY$68</f>
        <v>1</v>
      </c>
    </row>
    <row r="70" spans="1:51" ht="34.5" customHeight="1" x14ac:dyDescent="0.15">
      <c r="A70" s="308"/>
      <c r="B70" s="309"/>
      <c r="C70" s="309"/>
      <c r="D70" s="309"/>
      <c r="E70" s="309"/>
      <c r="F70" s="310"/>
      <c r="G70" s="320"/>
      <c r="H70" s="321"/>
      <c r="I70" s="321"/>
      <c r="J70" s="321"/>
      <c r="K70" s="321"/>
      <c r="L70" s="321"/>
      <c r="M70" s="321"/>
      <c r="N70" s="321"/>
      <c r="O70" s="321"/>
      <c r="P70" s="325"/>
      <c r="Q70" s="326"/>
      <c r="R70" s="326"/>
      <c r="S70" s="326"/>
      <c r="T70" s="326"/>
      <c r="U70" s="326"/>
      <c r="V70" s="326"/>
      <c r="W70" s="326"/>
      <c r="X70" s="327"/>
      <c r="Y70" s="371" t="s">
        <v>53</v>
      </c>
      <c r="Z70" s="372"/>
      <c r="AA70" s="373"/>
      <c r="AB70" s="331" t="s">
        <v>652</v>
      </c>
      <c r="AC70" s="332"/>
      <c r="AD70" s="332"/>
      <c r="AE70" s="361" t="s">
        <v>646</v>
      </c>
      <c r="AF70" s="333"/>
      <c r="AG70" s="333"/>
      <c r="AH70" s="333"/>
      <c r="AI70" s="361" t="s">
        <v>646</v>
      </c>
      <c r="AJ70" s="333"/>
      <c r="AK70" s="333"/>
      <c r="AL70" s="333"/>
      <c r="AM70" s="333">
        <v>4</v>
      </c>
      <c r="AN70" s="333"/>
      <c r="AO70" s="333"/>
      <c r="AP70" s="333"/>
      <c r="AQ70" s="333">
        <v>4</v>
      </c>
      <c r="AR70" s="333"/>
      <c r="AS70" s="333"/>
      <c r="AT70" s="333"/>
      <c r="AU70" s="350" t="s">
        <v>665</v>
      </c>
      <c r="AV70" s="369"/>
      <c r="AW70" s="369"/>
      <c r="AX70" s="370"/>
      <c r="AY70">
        <f>$AY$68</f>
        <v>1</v>
      </c>
    </row>
    <row r="71" spans="1:51" ht="23.25" customHeight="1" x14ac:dyDescent="0.15">
      <c r="A71" s="415" t="s">
        <v>556</v>
      </c>
      <c r="B71" s="416"/>
      <c r="C71" s="416"/>
      <c r="D71" s="416"/>
      <c r="E71" s="416"/>
      <c r="F71" s="417"/>
      <c r="G71" s="215" t="s">
        <v>557</v>
      </c>
      <c r="H71" s="215"/>
      <c r="I71" s="215"/>
      <c r="J71" s="215"/>
      <c r="K71" s="215"/>
      <c r="L71" s="215"/>
      <c r="M71" s="215"/>
      <c r="N71" s="215"/>
      <c r="O71" s="215"/>
      <c r="P71" s="215"/>
      <c r="Q71" s="215"/>
      <c r="R71" s="215"/>
      <c r="S71" s="215"/>
      <c r="T71" s="215"/>
      <c r="U71" s="215"/>
      <c r="V71" s="215"/>
      <c r="W71" s="215"/>
      <c r="X71" s="244"/>
      <c r="Y71" s="406"/>
      <c r="Z71" s="407"/>
      <c r="AA71" s="408"/>
      <c r="AB71" s="214" t="s">
        <v>11</v>
      </c>
      <c r="AC71" s="215"/>
      <c r="AD71" s="244"/>
      <c r="AE71" s="378" t="s">
        <v>394</v>
      </c>
      <c r="AF71" s="378"/>
      <c r="AG71" s="378"/>
      <c r="AH71" s="378"/>
      <c r="AI71" s="378" t="s">
        <v>546</v>
      </c>
      <c r="AJ71" s="378"/>
      <c r="AK71" s="378"/>
      <c r="AL71" s="378"/>
      <c r="AM71" s="378" t="s">
        <v>362</v>
      </c>
      <c r="AN71" s="378"/>
      <c r="AO71" s="378"/>
      <c r="AP71" s="378"/>
      <c r="AQ71" s="379" t="s">
        <v>568</v>
      </c>
      <c r="AR71" s="380"/>
      <c r="AS71" s="380"/>
      <c r="AT71" s="380"/>
      <c r="AU71" s="380"/>
      <c r="AV71" s="380"/>
      <c r="AW71" s="380"/>
      <c r="AX71" s="381"/>
      <c r="AY71">
        <f>IF(SUBSTITUTE(SUBSTITUTE($G$72,"／",""),"　","")="",0,1)</f>
        <v>1</v>
      </c>
    </row>
    <row r="72" spans="1:51" ht="23.25" customHeight="1" x14ac:dyDescent="0.15">
      <c r="A72" s="418"/>
      <c r="B72" s="413"/>
      <c r="C72" s="413"/>
      <c r="D72" s="413"/>
      <c r="E72" s="413"/>
      <c r="F72" s="419"/>
      <c r="G72" s="357" t="s">
        <v>660</v>
      </c>
      <c r="H72" s="358"/>
      <c r="I72" s="358"/>
      <c r="J72" s="358"/>
      <c r="K72" s="358"/>
      <c r="L72" s="358"/>
      <c r="M72" s="358"/>
      <c r="N72" s="358"/>
      <c r="O72" s="358"/>
      <c r="P72" s="358"/>
      <c r="Q72" s="358"/>
      <c r="R72" s="358"/>
      <c r="S72" s="358"/>
      <c r="T72" s="358"/>
      <c r="U72" s="358"/>
      <c r="V72" s="358"/>
      <c r="W72" s="358"/>
      <c r="X72" s="358"/>
      <c r="Y72" s="382" t="s">
        <v>556</v>
      </c>
      <c r="Z72" s="383"/>
      <c r="AA72" s="384"/>
      <c r="AB72" s="385" t="s">
        <v>666</v>
      </c>
      <c r="AC72" s="386"/>
      <c r="AD72" s="387"/>
      <c r="AE72" s="361" t="s">
        <v>727</v>
      </c>
      <c r="AF72" s="361"/>
      <c r="AG72" s="361"/>
      <c r="AH72" s="361"/>
      <c r="AI72" s="361" t="s">
        <v>727</v>
      </c>
      <c r="AJ72" s="361"/>
      <c r="AK72" s="361"/>
      <c r="AL72" s="361"/>
      <c r="AM72" s="361">
        <v>30</v>
      </c>
      <c r="AN72" s="361"/>
      <c r="AO72" s="361"/>
      <c r="AP72" s="361"/>
      <c r="AQ72" s="350">
        <v>19</v>
      </c>
      <c r="AR72" s="334"/>
      <c r="AS72" s="334"/>
      <c r="AT72" s="334"/>
      <c r="AU72" s="334"/>
      <c r="AV72" s="334"/>
      <c r="AW72" s="334"/>
      <c r="AX72" s="335"/>
      <c r="AY72">
        <f>$AY$71</f>
        <v>1</v>
      </c>
    </row>
    <row r="73" spans="1:51" ht="46.5" customHeight="1" x14ac:dyDescent="0.15">
      <c r="A73" s="420"/>
      <c r="B73" s="352"/>
      <c r="C73" s="352"/>
      <c r="D73" s="352"/>
      <c r="E73" s="352"/>
      <c r="F73" s="421"/>
      <c r="G73" s="359"/>
      <c r="H73" s="360"/>
      <c r="I73" s="360"/>
      <c r="J73" s="360"/>
      <c r="K73" s="360"/>
      <c r="L73" s="360"/>
      <c r="M73" s="360"/>
      <c r="N73" s="360"/>
      <c r="O73" s="360"/>
      <c r="P73" s="360"/>
      <c r="Q73" s="360"/>
      <c r="R73" s="360"/>
      <c r="S73" s="360"/>
      <c r="T73" s="360"/>
      <c r="U73" s="360"/>
      <c r="V73" s="360"/>
      <c r="W73" s="360"/>
      <c r="X73" s="360"/>
      <c r="Y73" s="347" t="s">
        <v>558</v>
      </c>
      <c r="Z73" s="362"/>
      <c r="AA73" s="363"/>
      <c r="AB73" s="388" t="s">
        <v>559</v>
      </c>
      <c r="AC73" s="389"/>
      <c r="AD73" s="390"/>
      <c r="AE73" s="391" t="s">
        <v>727</v>
      </c>
      <c r="AF73" s="391"/>
      <c r="AG73" s="391"/>
      <c r="AH73" s="391"/>
      <c r="AI73" s="391" t="s">
        <v>727</v>
      </c>
      <c r="AJ73" s="391"/>
      <c r="AK73" s="391"/>
      <c r="AL73" s="391"/>
      <c r="AM73" s="391" t="s">
        <v>667</v>
      </c>
      <c r="AN73" s="391"/>
      <c r="AO73" s="391"/>
      <c r="AP73" s="391"/>
      <c r="AQ73" s="391" t="s">
        <v>668</v>
      </c>
      <c r="AR73" s="391"/>
      <c r="AS73" s="391"/>
      <c r="AT73" s="391"/>
      <c r="AU73" s="391"/>
      <c r="AV73" s="391"/>
      <c r="AW73" s="391"/>
      <c r="AX73" s="392"/>
      <c r="AY73">
        <f>$AY$71</f>
        <v>1</v>
      </c>
    </row>
    <row r="74" spans="1:51" ht="18.75" customHeight="1" x14ac:dyDescent="0.15">
      <c r="A74" s="459" t="s">
        <v>220</v>
      </c>
      <c r="B74" s="460"/>
      <c r="C74" s="460"/>
      <c r="D74" s="460"/>
      <c r="E74" s="460"/>
      <c r="F74" s="461"/>
      <c r="G74" s="432" t="s">
        <v>136</v>
      </c>
      <c r="H74" s="413"/>
      <c r="I74" s="413"/>
      <c r="J74" s="413"/>
      <c r="K74" s="413"/>
      <c r="L74" s="413"/>
      <c r="M74" s="413"/>
      <c r="N74" s="413"/>
      <c r="O74" s="433"/>
      <c r="P74" s="436" t="s">
        <v>56</v>
      </c>
      <c r="Q74" s="413"/>
      <c r="R74" s="413"/>
      <c r="S74" s="413"/>
      <c r="T74" s="413"/>
      <c r="U74" s="413"/>
      <c r="V74" s="413"/>
      <c r="W74" s="413"/>
      <c r="X74" s="433"/>
      <c r="Y74" s="438"/>
      <c r="Z74" s="439"/>
      <c r="AA74" s="440"/>
      <c r="AB74" s="444" t="s">
        <v>11</v>
      </c>
      <c r="AC74" s="445"/>
      <c r="AD74" s="446"/>
      <c r="AE74" s="378" t="s">
        <v>394</v>
      </c>
      <c r="AF74" s="378"/>
      <c r="AG74" s="378"/>
      <c r="AH74" s="378"/>
      <c r="AI74" s="378" t="s">
        <v>546</v>
      </c>
      <c r="AJ74" s="378"/>
      <c r="AK74" s="378"/>
      <c r="AL74" s="378"/>
      <c r="AM74" s="378" t="s">
        <v>362</v>
      </c>
      <c r="AN74" s="378"/>
      <c r="AO74" s="378"/>
      <c r="AP74" s="378"/>
      <c r="AQ74" s="410" t="s">
        <v>171</v>
      </c>
      <c r="AR74" s="411"/>
      <c r="AS74" s="411"/>
      <c r="AT74" s="412"/>
      <c r="AU74" s="413" t="s">
        <v>126</v>
      </c>
      <c r="AV74" s="413"/>
      <c r="AW74" s="413"/>
      <c r="AX74" s="414"/>
      <c r="AY74">
        <f>COUNTA($G$76)</f>
        <v>1</v>
      </c>
    </row>
    <row r="75" spans="1:51" ht="18.75" customHeight="1" x14ac:dyDescent="0.15">
      <c r="A75" s="462"/>
      <c r="B75" s="463"/>
      <c r="C75" s="463"/>
      <c r="D75" s="463"/>
      <c r="E75" s="463"/>
      <c r="F75" s="464"/>
      <c r="G75" s="434"/>
      <c r="H75" s="352"/>
      <c r="I75" s="352"/>
      <c r="J75" s="352"/>
      <c r="K75" s="352"/>
      <c r="L75" s="352"/>
      <c r="M75" s="352"/>
      <c r="N75" s="352"/>
      <c r="O75" s="435"/>
      <c r="P75" s="437"/>
      <c r="Q75" s="352"/>
      <c r="R75" s="352"/>
      <c r="S75" s="352"/>
      <c r="T75" s="352"/>
      <c r="U75" s="352"/>
      <c r="V75" s="352"/>
      <c r="W75" s="352"/>
      <c r="X75" s="435"/>
      <c r="Y75" s="441"/>
      <c r="Z75" s="442"/>
      <c r="AA75" s="443"/>
      <c r="AB75" s="365"/>
      <c r="AC75" s="447"/>
      <c r="AD75" s="448"/>
      <c r="AE75" s="378"/>
      <c r="AF75" s="378"/>
      <c r="AG75" s="378"/>
      <c r="AH75" s="378"/>
      <c r="AI75" s="378"/>
      <c r="AJ75" s="378"/>
      <c r="AK75" s="378"/>
      <c r="AL75" s="378"/>
      <c r="AM75" s="378"/>
      <c r="AN75" s="378"/>
      <c r="AO75" s="378"/>
      <c r="AP75" s="378"/>
      <c r="AQ75" s="393" t="s">
        <v>727</v>
      </c>
      <c r="AR75" s="394"/>
      <c r="AS75" s="395" t="s">
        <v>172</v>
      </c>
      <c r="AT75" s="396"/>
      <c r="AU75" s="397">
        <v>7</v>
      </c>
      <c r="AV75" s="397"/>
      <c r="AW75" s="352" t="s">
        <v>163</v>
      </c>
      <c r="AX75" s="353"/>
      <c r="AY75">
        <f t="shared" ref="AY75:AY80" si="2">$AY$74</f>
        <v>1</v>
      </c>
    </row>
    <row r="76" spans="1:51" ht="23.25" customHeight="1" x14ac:dyDescent="0.15">
      <c r="A76" s="465"/>
      <c r="B76" s="463"/>
      <c r="C76" s="463"/>
      <c r="D76" s="463"/>
      <c r="E76" s="463"/>
      <c r="F76" s="464"/>
      <c r="G76" s="336" t="s">
        <v>653</v>
      </c>
      <c r="H76" s="337"/>
      <c r="I76" s="337"/>
      <c r="J76" s="337"/>
      <c r="K76" s="337"/>
      <c r="L76" s="337"/>
      <c r="M76" s="337"/>
      <c r="N76" s="337"/>
      <c r="O76" s="338"/>
      <c r="P76" s="134" t="s">
        <v>655</v>
      </c>
      <c r="Q76" s="134"/>
      <c r="R76" s="134"/>
      <c r="S76" s="134"/>
      <c r="T76" s="134"/>
      <c r="U76" s="134"/>
      <c r="V76" s="134"/>
      <c r="W76" s="134"/>
      <c r="X76" s="135"/>
      <c r="Y76" s="347" t="s">
        <v>12</v>
      </c>
      <c r="Z76" s="348"/>
      <c r="AA76" s="349"/>
      <c r="AB76" s="331" t="s">
        <v>652</v>
      </c>
      <c r="AC76" s="331"/>
      <c r="AD76" s="331"/>
      <c r="AE76" s="350" t="s">
        <v>646</v>
      </c>
      <c r="AF76" s="334"/>
      <c r="AG76" s="334"/>
      <c r="AH76" s="334"/>
      <c r="AI76" s="350" t="s">
        <v>646</v>
      </c>
      <c r="AJ76" s="334"/>
      <c r="AK76" s="334"/>
      <c r="AL76" s="334"/>
      <c r="AM76" s="350">
        <v>2</v>
      </c>
      <c r="AN76" s="334"/>
      <c r="AO76" s="334"/>
      <c r="AP76" s="334"/>
      <c r="AQ76" s="354" t="s">
        <v>646</v>
      </c>
      <c r="AR76" s="355"/>
      <c r="AS76" s="355"/>
      <c r="AT76" s="356"/>
      <c r="AU76" s="334" t="s">
        <v>646</v>
      </c>
      <c r="AV76" s="334"/>
      <c r="AW76" s="334"/>
      <c r="AX76" s="335"/>
      <c r="AY76">
        <f t="shared" si="2"/>
        <v>1</v>
      </c>
    </row>
    <row r="77" spans="1:51" ht="23.25" customHeight="1" x14ac:dyDescent="0.15">
      <c r="A77" s="466"/>
      <c r="B77" s="467"/>
      <c r="C77" s="467"/>
      <c r="D77" s="467"/>
      <c r="E77" s="467"/>
      <c r="F77" s="468"/>
      <c r="G77" s="339"/>
      <c r="H77" s="340"/>
      <c r="I77" s="340"/>
      <c r="J77" s="340"/>
      <c r="K77" s="340"/>
      <c r="L77" s="340"/>
      <c r="M77" s="340"/>
      <c r="N77" s="340"/>
      <c r="O77" s="341"/>
      <c r="P77" s="345"/>
      <c r="Q77" s="345"/>
      <c r="R77" s="345"/>
      <c r="S77" s="345"/>
      <c r="T77" s="345"/>
      <c r="U77" s="345"/>
      <c r="V77" s="345"/>
      <c r="W77" s="345"/>
      <c r="X77" s="346"/>
      <c r="Y77" s="214" t="s">
        <v>51</v>
      </c>
      <c r="Z77" s="215"/>
      <c r="AA77" s="244"/>
      <c r="AB77" s="409" t="s">
        <v>652</v>
      </c>
      <c r="AC77" s="409"/>
      <c r="AD77" s="409"/>
      <c r="AE77" s="350" t="s">
        <v>646</v>
      </c>
      <c r="AF77" s="334"/>
      <c r="AG77" s="334"/>
      <c r="AH77" s="334"/>
      <c r="AI77" s="350" t="s">
        <v>646</v>
      </c>
      <c r="AJ77" s="334"/>
      <c r="AK77" s="334"/>
      <c r="AL77" s="334"/>
      <c r="AM77" s="350" t="s">
        <v>646</v>
      </c>
      <c r="AN77" s="334"/>
      <c r="AO77" s="334"/>
      <c r="AP77" s="334"/>
      <c r="AQ77" s="354" t="s">
        <v>646</v>
      </c>
      <c r="AR77" s="355"/>
      <c r="AS77" s="355"/>
      <c r="AT77" s="356"/>
      <c r="AU77" s="334">
        <v>5</v>
      </c>
      <c r="AV77" s="334"/>
      <c r="AW77" s="334"/>
      <c r="AX77" s="335"/>
      <c r="AY77">
        <f t="shared" si="2"/>
        <v>1</v>
      </c>
    </row>
    <row r="78" spans="1:51" ht="23.25" customHeight="1" x14ac:dyDescent="0.15">
      <c r="A78" s="465"/>
      <c r="B78" s="463"/>
      <c r="C78" s="463"/>
      <c r="D78" s="463"/>
      <c r="E78" s="463"/>
      <c r="F78" s="464"/>
      <c r="G78" s="342"/>
      <c r="H78" s="343"/>
      <c r="I78" s="343"/>
      <c r="J78" s="343"/>
      <c r="K78" s="343"/>
      <c r="L78" s="343"/>
      <c r="M78" s="343"/>
      <c r="N78" s="343"/>
      <c r="O78" s="344"/>
      <c r="P78" s="137"/>
      <c r="Q78" s="137"/>
      <c r="R78" s="137"/>
      <c r="S78" s="137"/>
      <c r="T78" s="137"/>
      <c r="U78" s="137"/>
      <c r="V78" s="137"/>
      <c r="W78" s="137"/>
      <c r="X78" s="138"/>
      <c r="Y78" s="214" t="s">
        <v>13</v>
      </c>
      <c r="Z78" s="215"/>
      <c r="AA78" s="244"/>
      <c r="AB78" s="351" t="s">
        <v>14</v>
      </c>
      <c r="AC78" s="351"/>
      <c r="AD78" s="351"/>
      <c r="AE78" s="350" t="s">
        <v>646</v>
      </c>
      <c r="AF78" s="334"/>
      <c r="AG78" s="334"/>
      <c r="AH78" s="334"/>
      <c r="AI78" s="350" t="s">
        <v>646</v>
      </c>
      <c r="AJ78" s="334"/>
      <c r="AK78" s="334"/>
      <c r="AL78" s="334"/>
      <c r="AM78" s="350">
        <v>40</v>
      </c>
      <c r="AN78" s="334"/>
      <c r="AO78" s="334"/>
      <c r="AP78" s="334"/>
      <c r="AQ78" s="354" t="s">
        <v>646</v>
      </c>
      <c r="AR78" s="355"/>
      <c r="AS78" s="355"/>
      <c r="AT78" s="356"/>
      <c r="AU78" s="334" t="s">
        <v>646</v>
      </c>
      <c r="AV78" s="334"/>
      <c r="AW78" s="334"/>
      <c r="AX78" s="335"/>
      <c r="AY78">
        <f t="shared" si="2"/>
        <v>1</v>
      </c>
    </row>
    <row r="79" spans="1:51" ht="23.25" customHeight="1" x14ac:dyDescent="0.15">
      <c r="A79" s="415" t="s">
        <v>240</v>
      </c>
      <c r="B79" s="451"/>
      <c r="C79" s="451"/>
      <c r="D79" s="451"/>
      <c r="E79" s="451"/>
      <c r="F79" s="452"/>
      <c r="G79" s="453" t="s">
        <v>656</v>
      </c>
      <c r="H79" s="454"/>
      <c r="I79" s="454"/>
      <c r="J79" s="454"/>
      <c r="K79" s="454"/>
      <c r="L79" s="454"/>
      <c r="M79" s="454"/>
      <c r="N79" s="454"/>
      <c r="O79" s="454"/>
      <c r="P79" s="454"/>
      <c r="Q79" s="454"/>
      <c r="R79" s="454"/>
      <c r="S79" s="454"/>
      <c r="T79" s="454"/>
      <c r="U79" s="454"/>
      <c r="V79" s="454"/>
      <c r="W79" s="454"/>
      <c r="X79" s="454"/>
      <c r="Y79" s="454"/>
      <c r="Z79" s="454"/>
      <c r="AA79" s="454"/>
      <c r="AB79" s="454"/>
      <c r="AC79" s="454"/>
      <c r="AD79" s="454"/>
      <c r="AE79" s="454"/>
      <c r="AF79" s="454"/>
      <c r="AG79" s="454"/>
      <c r="AH79" s="454"/>
      <c r="AI79" s="454"/>
      <c r="AJ79" s="454"/>
      <c r="AK79" s="454"/>
      <c r="AL79" s="454"/>
      <c r="AM79" s="454"/>
      <c r="AN79" s="454"/>
      <c r="AO79" s="454"/>
      <c r="AP79" s="454"/>
      <c r="AQ79" s="454"/>
      <c r="AR79" s="454"/>
      <c r="AS79" s="454"/>
      <c r="AT79" s="454"/>
      <c r="AU79" s="454"/>
      <c r="AV79" s="454"/>
      <c r="AW79" s="454"/>
      <c r="AX79" s="455"/>
      <c r="AY79">
        <f t="shared" si="2"/>
        <v>1</v>
      </c>
    </row>
    <row r="80" spans="1:51" ht="23.25" customHeight="1" x14ac:dyDescent="0.15">
      <c r="A80" s="308"/>
      <c r="B80" s="309"/>
      <c r="C80" s="309"/>
      <c r="D80" s="309"/>
      <c r="E80" s="309"/>
      <c r="F80" s="310"/>
      <c r="G80" s="456"/>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457"/>
      <c r="AK80" s="457"/>
      <c r="AL80" s="457"/>
      <c r="AM80" s="457"/>
      <c r="AN80" s="457"/>
      <c r="AO80" s="457"/>
      <c r="AP80" s="457"/>
      <c r="AQ80" s="457"/>
      <c r="AR80" s="457"/>
      <c r="AS80" s="457"/>
      <c r="AT80" s="457"/>
      <c r="AU80" s="457"/>
      <c r="AV80" s="457"/>
      <c r="AW80" s="457"/>
      <c r="AX80" s="458"/>
      <c r="AY80">
        <f t="shared" si="2"/>
        <v>1</v>
      </c>
    </row>
    <row r="81" spans="1:51" ht="18.75" customHeight="1" thickBot="1" x14ac:dyDescent="0.2">
      <c r="A81" s="459" t="s">
        <v>551</v>
      </c>
      <c r="B81" s="499"/>
      <c r="C81" s="499"/>
      <c r="D81" s="499"/>
      <c r="E81" s="499"/>
      <c r="F81" s="499"/>
      <c r="G81" s="499"/>
      <c r="H81" s="499"/>
      <c r="I81" s="499"/>
      <c r="J81" s="499"/>
      <c r="K81" s="499"/>
      <c r="L81" s="499"/>
      <c r="M81" s="499"/>
      <c r="N81" s="499"/>
      <c r="O81" s="499"/>
      <c r="P81" s="499"/>
      <c r="Q81" s="499"/>
      <c r="R81" s="499"/>
      <c r="S81" s="499"/>
      <c r="T81" s="499"/>
      <c r="U81" s="499"/>
      <c r="V81" s="499"/>
      <c r="W81" s="499"/>
      <c r="X81" s="499"/>
      <c r="Y81" s="499"/>
      <c r="Z81" s="499"/>
      <c r="AA81" s="499"/>
      <c r="AB81" s="499"/>
      <c r="AC81" s="499"/>
      <c r="AD81" s="499"/>
      <c r="AE81" s="499"/>
      <c r="AF81" s="499"/>
      <c r="AG81" s="499"/>
      <c r="AH81" s="499"/>
      <c r="AI81" s="499"/>
      <c r="AJ81" s="499"/>
      <c r="AK81" s="499"/>
      <c r="AL81" s="499"/>
      <c r="AM81" s="499"/>
      <c r="AN81" s="499"/>
      <c r="AO81" s="500" t="s">
        <v>217</v>
      </c>
      <c r="AP81" s="501"/>
      <c r="AQ81" s="501"/>
      <c r="AR81" s="87"/>
      <c r="AS81" s="500"/>
      <c r="AT81" s="501"/>
      <c r="AU81" s="501"/>
      <c r="AV81" s="501"/>
      <c r="AW81" s="501"/>
      <c r="AX81" s="502"/>
      <c r="AY81">
        <f>COUNTIF($AR$81,"☑")</f>
        <v>0</v>
      </c>
    </row>
    <row r="82" spans="1:51" ht="45" customHeight="1" x14ac:dyDescent="0.15">
      <c r="A82" s="486" t="s">
        <v>261</v>
      </c>
      <c r="B82" s="487"/>
      <c r="C82" s="490" t="s">
        <v>173</v>
      </c>
      <c r="D82" s="487"/>
      <c r="E82" s="492" t="s">
        <v>186</v>
      </c>
      <c r="F82" s="493"/>
      <c r="G82" s="494" t="s">
        <v>626</v>
      </c>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c r="AG82" s="495"/>
      <c r="AH82" s="495"/>
      <c r="AI82" s="495"/>
      <c r="AJ82" s="495"/>
      <c r="AK82" s="495"/>
      <c r="AL82" s="495"/>
      <c r="AM82" s="495"/>
      <c r="AN82" s="495"/>
      <c r="AO82" s="495"/>
      <c r="AP82" s="495"/>
      <c r="AQ82" s="495"/>
      <c r="AR82" s="495"/>
      <c r="AS82" s="495"/>
      <c r="AT82" s="495"/>
      <c r="AU82" s="495"/>
      <c r="AV82" s="495"/>
      <c r="AW82" s="495"/>
      <c r="AX82" s="496"/>
    </row>
    <row r="83" spans="1:51" ht="32.25" customHeight="1" x14ac:dyDescent="0.15">
      <c r="A83" s="488"/>
      <c r="B83" s="489"/>
      <c r="C83" s="491"/>
      <c r="D83" s="489"/>
      <c r="E83" s="497" t="s">
        <v>185</v>
      </c>
      <c r="F83" s="452"/>
      <c r="G83" s="133" t="s">
        <v>627</v>
      </c>
      <c r="H83" s="134"/>
      <c r="I83" s="134"/>
      <c r="J83" s="134"/>
      <c r="K83" s="134"/>
      <c r="L83" s="134"/>
      <c r="M83" s="134"/>
      <c r="N83" s="134"/>
      <c r="O83" s="134"/>
      <c r="P83" s="134"/>
      <c r="Q83" s="134"/>
      <c r="R83" s="134"/>
      <c r="S83" s="134"/>
      <c r="T83" s="134"/>
      <c r="U83" s="134"/>
      <c r="V83" s="135"/>
      <c r="W83" s="477" t="s">
        <v>560</v>
      </c>
      <c r="X83" s="478"/>
      <c r="Y83" s="478"/>
      <c r="Z83" s="478"/>
      <c r="AA83" s="479"/>
      <c r="AB83" s="480" t="s">
        <v>702</v>
      </c>
      <c r="AC83" s="481"/>
      <c r="AD83" s="481"/>
      <c r="AE83" s="481"/>
      <c r="AF83" s="481"/>
      <c r="AG83" s="481"/>
      <c r="AH83" s="481"/>
      <c r="AI83" s="481"/>
      <c r="AJ83" s="481"/>
      <c r="AK83" s="481"/>
      <c r="AL83" s="481"/>
      <c r="AM83" s="481"/>
      <c r="AN83" s="481"/>
      <c r="AO83" s="481"/>
      <c r="AP83" s="481"/>
      <c r="AQ83" s="481"/>
      <c r="AR83" s="481"/>
      <c r="AS83" s="481"/>
      <c r="AT83" s="481"/>
      <c r="AU83" s="481"/>
      <c r="AV83" s="481"/>
      <c r="AW83" s="481"/>
      <c r="AX83" s="482"/>
    </row>
    <row r="84" spans="1:51" ht="21" customHeight="1" thickBot="1" x14ac:dyDescent="0.2">
      <c r="A84" s="488"/>
      <c r="B84" s="489"/>
      <c r="C84" s="491"/>
      <c r="D84" s="489"/>
      <c r="E84" s="498"/>
      <c r="F84" s="310"/>
      <c r="G84" s="136"/>
      <c r="H84" s="137"/>
      <c r="I84" s="137"/>
      <c r="J84" s="137"/>
      <c r="K84" s="137"/>
      <c r="L84" s="137"/>
      <c r="M84" s="137"/>
      <c r="N84" s="137"/>
      <c r="O84" s="137"/>
      <c r="P84" s="137"/>
      <c r="Q84" s="137"/>
      <c r="R84" s="137"/>
      <c r="S84" s="137"/>
      <c r="T84" s="137"/>
      <c r="U84" s="137"/>
      <c r="V84" s="138"/>
      <c r="W84" s="483" t="s">
        <v>561</v>
      </c>
      <c r="X84" s="484"/>
      <c r="Y84" s="484"/>
      <c r="Z84" s="484"/>
      <c r="AA84" s="485"/>
      <c r="AB84" s="480" t="s">
        <v>703</v>
      </c>
      <c r="AC84" s="481"/>
      <c r="AD84" s="481"/>
      <c r="AE84" s="481"/>
      <c r="AF84" s="481"/>
      <c r="AG84" s="481"/>
      <c r="AH84" s="481"/>
      <c r="AI84" s="481"/>
      <c r="AJ84" s="481"/>
      <c r="AK84" s="481"/>
      <c r="AL84" s="481"/>
      <c r="AM84" s="481"/>
      <c r="AN84" s="481"/>
      <c r="AO84" s="481"/>
      <c r="AP84" s="481"/>
      <c r="AQ84" s="481"/>
      <c r="AR84" s="481"/>
      <c r="AS84" s="481"/>
      <c r="AT84" s="481"/>
      <c r="AU84" s="481"/>
      <c r="AV84" s="481"/>
      <c r="AW84" s="481"/>
      <c r="AX84" s="482"/>
    </row>
    <row r="85" spans="1:51" ht="27" customHeight="1" x14ac:dyDescent="0.15">
      <c r="A85" s="469" t="s">
        <v>45</v>
      </c>
      <c r="B85" s="470"/>
      <c r="C85" s="470"/>
      <c r="D85" s="470"/>
      <c r="E85" s="470"/>
      <c r="F85" s="470"/>
      <c r="G85" s="470"/>
      <c r="H85" s="470"/>
      <c r="I85" s="470"/>
      <c r="J85" s="470"/>
      <c r="K85" s="470"/>
      <c r="L85" s="470"/>
      <c r="M85" s="470"/>
      <c r="N85" s="470"/>
      <c r="O85" s="470"/>
      <c r="P85" s="470"/>
      <c r="Q85" s="470"/>
      <c r="R85" s="470"/>
      <c r="S85" s="470"/>
      <c r="T85" s="470"/>
      <c r="U85" s="470"/>
      <c r="V85" s="470"/>
      <c r="W85" s="470"/>
      <c r="X85" s="470"/>
      <c r="Y85" s="470"/>
      <c r="Z85" s="470"/>
      <c r="AA85" s="470"/>
      <c r="AB85" s="470"/>
      <c r="AC85" s="470"/>
      <c r="AD85" s="470"/>
      <c r="AE85" s="470"/>
      <c r="AF85" s="470"/>
      <c r="AG85" s="470"/>
      <c r="AH85" s="470"/>
      <c r="AI85" s="470"/>
      <c r="AJ85" s="470"/>
      <c r="AK85" s="470"/>
      <c r="AL85" s="470"/>
      <c r="AM85" s="470"/>
      <c r="AN85" s="470"/>
      <c r="AO85" s="470"/>
      <c r="AP85" s="470"/>
      <c r="AQ85" s="470"/>
      <c r="AR85" s="470"/>
      <c r="AS85" s="470"/>
      <c r="AT85" s="470"/>
      <c r="AU85" s="470"/>
      <c r="AV85" s="470"/>
      <c r="AW85" s="470"/>
      <c r="AX85" s="471"/>
    </row>
    <row r="86" spans="1:51" ht="27" customHeight="1" x14ac:dyDescent="0.15">
      <c r="A86" s="5"/>
      <c r="B86" s="6"/>
      <c r="C86" s="472" t="s">
        <v>30</v>
      </c>
      <c r="D86" s="473"/>
      <c r="E86" s="473"/>
      <c r="F86" s="473"/>
      <c r="G86" s="473"/>
      <c r="H86" s="473"/>
      <c r="I86" s="473"/>
      <c r="J86" s="473"/>
      <c r="K86" s="473"/>
      <c r="L86" s="473"/>
      <c r="M86" s="473"/>
      <c r="N86" s="473"/>
      <c r="O86" s="473"/>
      <c r="P86" s="473"/>
      <c r="Q86" s="473"/>
      <c r="R86" s="473"/>
      <c r="S86" s="473"/>
      <c r="T86" s="473"/>
      <c r="U86" s="473"/>
      <c r="V86" s="473"/>
      <c r="W86" s="473"/>
      <c r="X86" s="473"/>
      <c r="Y86" s="473"/>
      <c r="Z86" s="473"/>
      <c r="AA86" s="473"/>
      <c r="AB86" s="473"/>
      <c r="AC86" s="474"/>
      <c r="AD86" s="473" t="s">
        <v>34</v>
      </c>
      <c r="AE86" s="473"/>
      <c r="AF86" s="473"/>
      <c r="AG86" s="475" t="s">
        <v>29</v>
      </c>
      <c r="AH86" s="473"/>
      <c r="AI86" s="473"/>
      <c r="AJ86" s="473"/>
      <c r="AK86" s="473"/>
      <c r="AL86" s="473"/>
      <c r="AM86" s="473"/>
      <c r="AN86" s="473"/>
      <c r="AO86" s="473"/>
      <c r="AP86" s="473"/>
      <c r="AQ86" s="473"/>
      <c r="AR86" s="473"/>
      <c r="AS86" s="473"/>
      <c r="AT86" s="473"/>
      <c r="AU86" s="473"/>
      <c r="AV86" s="473"/>
      <c r="AW86" s="473"/>
      <c r="AX86" s="476"/>
    </row>
    <row r="87" spans="1:51" ht="27" customHeight="1" x14ac:dyDescent="0.15">
      <c r="A87" s="535" t="s">
        <v>131</v>
      </c>
      <c r="B87" s="536"/>
      <c r="C87" s="541" t="s">
        <v>132</v>
      </c>
      <c r="D87" s="542"/>
      <c r="E87" s="542"/>
      <c r="F87" s="542"/>
      <c r="G87" s="542"/>
      <c r="H87" s="542"/>
      <c r="I87" s="542"/>
      <c r="J87" s="542"/>
      <c r="K87" s="542"/>
      <c r="L87" s="542"/>
      <c r="M87" s="542"/>
      <c r="N87" s="542"/>
      <c r="O87" s="542"/>
      <c r="P87" s="542"/>
      <c r="Q87" s="542"/>
      <c r="R87" s="542"/>
      <c r="S87" s="542"/>
      <c r="T87" s="542"/>
      <c r="U87" s="542"/>
      <c r="V87" s="542"/>
      <c r="W87" s="542"/>
      <c r="X87" s="542"/>
      <c r="Y87" s="542"/>
      <c r="Z87" s="542"/>
      <c r="AA87" s="542"/>
      <c r="AB87" s="542"/>
      <c r="AC87" s="543"/>
      <c r="AD87" s="544" t="s">
        <v>625</v>
      </c>
      <c r="AE87" s="545"/>
      <c r="AF87" s="545"/>
      <c r="AG87" s="546" t="s">
        <v>628</v>
      </c>
      <c r="AH87" s="547"/>
      <c r="AI87" s="547"/>
      <c r="AJ87" s="547"/>
      <c r="AK87" s="547"/>
      <c r="AL87" s="547"/>
      <c r="AM87" s="547"/>
      <c r="AN87" s="547"/>
      <c r="AO87" s="547"/>
      <c r="AP87" s="547"/>
      <c r="AQ87" s="547"/>
      <c r="AR87" s="547"/>
      <c r="AS87" s="547"/>
      <c r="AT87" s="547"/>
      <c r="AU87" s="547"/>
      <c r="AV87" s="547"/>
      <c r="AW87" s="547"/>
      <c r="AX87" s="548"/>
    </row>
    <row r="88" spans="1:51" ht="60" customHeight="1" x14ac:dyDescent="0.15">
      <c r="A88" s="537"/>
      <c r="B88" s="538"/>
      <c r="C88" s="549" t="s">
        <v>35</v>
      </c>
      <c r="D88" s="550"/>
      <c r="E88" s="550"/>
      <c r="F88" s="550"/>
      <c r="G88" s="550"/>
      <c r="H88" s="550"/>
      <c r="I88" s="550"/>
      <c r="J88" s="550"/>
      <c r="K88" s="550"/>
      <c r="L88" s="550"/>
      <c r="M88" s="550"/>
      <c r="N88" s="550"/>
      <c r="O88" s="550"/>
      <c r="P88" s="550"/>
      <c r="Q88" s="550"/>
      <c r="R88" s="550"/>
      <c r="S88" s="550"/>
      <c r="T88" s="550"/>
      <c r="U88" s="550"/>
      <c r="V88" s="550"/>
      <c r="W88" s="550"/>
      <c r="X88" s="550"/>
      <c r="Y88" s="550"/>
      <c r="Z88" s="550"/>
      <c r="AA88" s="550"/>
      <c r="AB88" s="550"/>
      <c r="AC88" s="551"/>
      <c r="AD88" s="525" t="s">
        <v>625</v>
      </c>
      <c r="AE88" s="526"/>
      <c r="AF88" s="526"/>
      <c r="AG88" s="552" t="s">
        <v>629</v>
      </c>
      <c r="AH88" s="553"/>
      <c r="AI88" s="553"/>
      <c r="AJ88" s="553"/>
      <c r="AK88" s="553"/>
      <c r="AL88" s="553"/>
      <c r="AM88" s="553"/>
      <c r="AN88" s="553"/>
      <c r="AO88" s="553"/>
      <c r="AP88" s="553"/>
      <c r="AQ88" s="553"/>
      <c r="AR88" s="553"/>
      <c r="AS88" s="553"/>
      <c r="AT88" s="553"/>
      <c r="AU88" s="553"/>
      <c r="AV88" s="553"/>
      <c r="AW88" s="553"/>
      <c r="AX88" s="554"/>
    </row>
    <row r="89" spans="1:51" ht="88.5" customHeight="1" x14ac:dyDescent="0.15">
      <c r="A89" s="539"/>
      <c r="B89" s="540"/>
      <c r="C89" s="555" t="s">
        <v>133</v>
      </c>
      <c r="D89" s="556"/>
      <c r="E89" s="556"/>
      <c r="F89" s="556"/>
      <c r="G89" s="556"/>
      <c r="H89" s="556"/>
      <c r="I89" s="556"/>
      <c r="J89" s="556"/>
      <c r="K89" s="556"/>
      <c r="L89" s="556"/>
      <c r="M89" s="556"/>
      <c r="N89" s="556"/>
      <c r="O89" s="556"/>
      <c r="P89" s="556"/>
      <c r="Q89" s="556"/>
      <c r="R89" s="556"/>
      <c r="S89" s="556"/>
      <c r="T89" s="556"/>
      <c r="U89" s="556"/>
      <c r="V89" s="556"/>
      <c r="W89" s="556"/>
      <c r="X89" s="556"/>
      <c r="Y89" s="556"/>
      <c r="Z89" s="556"/>
      <c r="AA89" s="556"/>
      <c r="AB89" s="556"/>
      <c r="AC89" s="557"/>
      <c r="AD89" s="558" t="s">
        <v>625</v>
      </c>
      <c r="AE89" s="559"/>
      <c r="AF89" s="559"/>
      <c r="AG89" s="516" t="s">
        <v>630</v>
      </c>
      <c r="AH89" s="345"/>
      <c r="AI89" s="345"/>
      <c r="AJ89" s="345"/>
      <c r="AK89" s="345"/>
      <c r="AL89" s="345"/>
      <c r="AM89" s="345"/>
      <c r="AN89" s="345"/>
      <c r="AO89" s="345"/>
      <c r="AP89" s="345"/>
      <c r="AQ89" s="345"/>
      <c r="AR89" s="345"/>
      <c r="AS89" s="345"/>
      <c r="AT89" s="345"/>
      <c r="AU89" s="345"/>
      <c r="AV89" s="345"/>
      <c r="AW89" s="345"/>
      <c r="AX89" s="517"/>
    </row>
    <row r="90" spans="1:51" ht="27" customHeight="1" x14ac:dyDescent="0.15">
      <c r="A90" s="117" t="s">
        <v>37</v>
      </c>
      <c r="B90" s="503"/>
      <c r="C90" s="509" t="s">
        <v>39</v>
      </c>
      <c r="D90" s="510"/>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2"/>
      <c r="AD90" s="513" t="s">
        <v>625</v>
      </c>
      <c r="AE90" s="514"/>
      <c r="AF90" s="514"/>
      <c r="AG90" s="322" t="s">
        <v>631</v>
      </c>
      <c r="AH90" s="134"/>
      <c r="AI90" s="134"/>
      <c r="AJ90" s="134"/>
      <c r="AK90" s="134"/>
      <c r="AL90" s="134"/>
      <c r="AM90" s="134"/>
      <c r="AN90" s="134"/>
      <c r="AO90" s="134"/>
      <c r="AP90" s="134"/>
      <c r="AQ90" s="134"/>
      <c r="AR90" s="134"/>
      <c r="AS90" s="134"/>
      <c r="AT90" s="134"/>
      <c r="AU90" s="134"/>
      <c r="AV90" s="134"/>
      <c r="AW90" s="134"/>
      <c r="AX90" s="515"/>
    </row>
    <row r="91" spans="1:51" ht="35.25" customHeight="1" x14ac:dyDescent="0.15">
      <c r="A91" s="504"/>
      <c r="B91" s="505"/>
      <c r="C91" s="518"/>
      <c r="D91" s="519"/>
      <c r="E91" s="522" t="s">
        <v>241</v>
      </c>
      <c r="F91" s="523"/>
      <c r="G91" s="523"/>
      <c r="H91" s="523"/>
      <c r="I91" s="523"/>
      <c r="J91" s="523"/>
      <c r="K91" s="523"/>
      <c r="L91" s="523"/>
      <c r="M91" s="523"/>
      <c r="N91" s="523"/>
      <c r="O91" s="523"/>
      <c r="P91" s="523"/>
      <c r="Q91" s="523"/>
      <c r="R91" s="523"/>
      <c r="S91" s="523"/>
      <c r="T91" s="523"/>
      <c r="U91" s="523"/>
      <c r="V91" s="523"/>
      <c r="W91" s="523"/>
      <c r="X91" s="523"/>
      <c r="Y91" s="523"/>
      <c r="Z91" s="523"/>
      <c r="AA91" s="523"/>
      <c r="AB91" s="523"/>
      <c r="AC91" s="524"/>
      <c r="AD91" s="525" t="s">
        <v>640</v>
      </c>
      <c r="AE91" s="526"/>
      <c r="AF91" s="527"/>
      <c r="AG91" s="516"/>
      <c r="AH91" s="345"/>
      <c r="AI91" s="345"/>
      <c r="AJ91" s="345"/>
      <c r="AK91" s="345"/>
      <c r="AL91" s="345"/>
      <c r="AM91" s="345"/>
      <c r="AN91" s="345"/>
      <c r="AO91" s="345"/>
      <c r="AP91" s="345"/>
      <c r="AQ91" s="345"/>
      <c r="AR91" s="345"/>
      <c r="AS91" s="345"/>
      <c r="AT91" s="345"/>
      <c r="AU91" s="345"/>
      <c r="AV91" s="345"/>
      <c r="AW91" s="345"/>
      <c r="AX91" s="517"/>
    </row>
    <row r="92" spans="1:51" ht="74.25" customHeight="1" x14ac:dyDescent="0.15">
      <c r="A92" s="504"/>
      <c r="B92" s="505"/>
      <c r="C92" s="520"/>
      <c r="D92" s="521"/>
      <c r="E92" s="528" t="s">
        <v>206</v>
      </c>
      <c r="F92" s="529"/>
      <c r="G92" s="529"/>
      <c r="H92" s="529"/>
      <c r="I92" s="529"/>
      <c r="J92" s="529"/>
      <c r="K92" s="529"/>
      <c r="L92" s="529"/>
      <c r="M92" s="529"/>
      <c r="N92" s="529"/>
      <c r="O92" s="529"/>
      <c r="P92" s="529"/>
      <c r="Q92" s="529"/>
      <c r="R92" s="529"/>
      <c r="S92" s="529"/>
      <c r="T92" s="529"/>
      <c r="U92" s="529"/>
      <c r="V92" s="529"/>
      <c r="W92" s="529"/>
      <c r="X92" s="529"/>
      <c r="Y92" s="529"/>
      <c r="Z92" s="529"/>
      <c r="AA92" s="529"/>
      <c r="AB92" s="529"/>
      <c r="AC92" s="530"/>
      <c r="AD92" s="531" t="s">
        <v>640</v>
      </c>
      <c r="AE92" s="532"/>
      <c r="AF92" s="532"/>
      <c r="AG92" s="516"/>
      <c r="AH92" s="345"/>
      <c r="AI92" s="345"/>
      <c r="AJ92" s="345"/>
      <c r="AK92" s="345"/>
      <c r="AL92" s="345"/>
      <c r="AM92" s="345"/>
      <c r="AN92" s="345"/>
      <c r="AO92" s="345"/>
      <c r="AP92" s="345"/>
      <c r="AQ92" s="345"/>
      <c r="AR92" s="345"/>
      <c r="AS92" s="345"/>
      <c r="AT92" s="345"/>
      <c r="AU92" s="345"/>
      <c r="AV92" s="345"/>
      <c r="AW92" s="345"/>
      <c r="AX92" s="517"/>
    </row>
    <row r="93" spans="1:51" ht="26.25" customHeight="1" x14ac:dyDescent="0.15">
      <c r="A93" s="504"/>
      <c r="B93" s="506"/>
      <c r="C93" s="533" t="s">
        <v>40</v>
      </c>
      <c r="D93" s="534"/>
      <c r="E93" s="534"/>
      <c r="F93" s="534"/>
      <c r="G93" s="534"/>
      <c r="H93" s="534"/>
      <c r="I93" s="534"/>
      <c r="J93" s="534"/>
      <c r="K93" s="534"/>
      <c r="L93" s="534"/>
      <c r="M93" s="534"/>
      <c r="N93" s="534"/>
      <c r="O93" s="534"/>
      <c r="P93" s="534"/>
      <c r="Q93" s="534"/>
      <c r="R93" s="534"/>
      <c r="S93" s="534"/>
      <c r="T93" s="534"/>
      <c r="U93" s="534"/>
      <c r="V93" s="534"/>
      <c r="W93" s="534"/>
      <c r="X93" s="534"/>
      <c r="Y93" s="534"/>
      <c r="Z93" s="534"/>
      <c r="AA93" s="534"/>
      <c r="AB93" s="534"/>
      <c r="AC93" s="534"/>
      <c r="AD93" s="577" t="s">
        <v>641</v>
      </c>
      <c r="AE93" s="578"/>
      <c r="AF93" s="578"/>
      <c r="AG93" s="579"/>
      <c r="AH93" s="580"/>
      <c r="AI93" s="580"/>
      <c r="AJ93" s="580"/>
      <c r="AK93" s="580"/>
      <c r="AL93" s="580"/>
      <c r="AM93" s="580"/>
      <c r="AN93" s="580"/>
      <c r="AO93" s="580"/>
      <c r="AP93" s="580"/>
      <c r="AQ93" s="580"/>
      <c r="AR93" s="580"/>
      <c r="AS93" s="580"/>
      <c r="AT93" s="580"/>
      <c r="AU93" s="580"/>
      <c r="AV93" s="580"/>
      <c r="AW93" s="580"/>
      <c r="AX93" s="581"/>
    </row>
    <row r="94" spans="1:51" ht="42.75" customHeight="1" x14ac:dyDescent="0.15">
      <c r="A94" s="504"/>
      <c r="B94" s="506"/>
      <c r="C94" s="572" t="s">
        <v>134</v>
      </c>
      <c r="D94" s="551"/>
      <c r="E94" s="551"/>
      <c r="F94" s="551"/>
      <c r="G94" s="551"/>
      <c r="H94" s="551"/>
      <c r="I94" s="551"/>
      <c r="J94" s="551"/>
      <c r="K94" s="551"/>
      <c r="L94" s="551"/>
      <c r="M94" s="551"/>
      <c r="N94" s="551"/>
      <c r="O94" s="551"/>
      <c r="P94" s="551"/>
      <c r="Q94" s="551"/>
      <c r="R94" s="551"/>
      <c r="S94" s="551"/>
      <c r="T94" s="551"/>
      <c r="U94" s="551"/>
      <c r="V94" s="551"/>
      <c r="W94" s="551"/>
      <c r="X94" s="551"/>
      <c r="Y94" s="551"/>
      <c r="Z94" s="551"/>
      <c r="AA94" s="551"/>
      <c r="AB94" s="551"/>
      <c r="AC94" s="551"/>
      <c r="AD94" s="525" t="s">
        <v>625</v>
      </c>
      <c r="AE94" s="526"/>
      <c r="AF94" s="526"/>
      <c r="AG94" s="552" t="s">
        <v>632</v>
      </c>
      <c r="AH94" s="553"/>
      <c r="AI94" s="553"/>
      <c r="AJ94" s="553"/>
      <c r="AK94" s="553"/>
      <c r="AL94" s="553"/>
      <c r="AM94" s="553"/>
      <c r="AN94" s="553"/>
      <c r="AO94" s="553"/>
      <c r="AP94" s="553"/>
      <c r="AQ94" s="553"/>
      <c r="AR94" s="553"/>
      <c r="AS94" s="553"/>
      <c r="AT94" s="553"/>
      <c r="AU94" s="553"/>
      <c r="AV94" s="553"/>
      <c r="AW94" s="553"/>
      <c r="AX94" s="554"/>
    </row>
    <row r="95" spans="1:51" ht="26.25" customHeight="1" x14ac:dyDescent="0.15">
      <c r="A95" s="504"/>
      <c r="B95" s="506"/>
      <c r="C95" s="572" t="s">
        <v>36</v>
      </c>
      <c r="D95" s="551"/>
      <c r="E95" s="551"/>
      <c r="F95" s="551"/>
      <c r="G95" s="551"/>
      <c r="H95" s="551"/>
      <c r="I95" s="551"/>
      <c r="J95" s="551"/>
      <c r="K95" s="551"/>
      <c r="L95" s="551"/>
      <c r="M95" s="551"/>
      <c r="N95" s="551"/>
      <c r="O95" s="551"/>
      <c r="P95" s="551"/>
      <c r="Q95" s="551"/>
      <c r="R95" s="551"/>
      <c r="S95" s="551"/>
      <c r="T95" s="551"/>
      <c r="U95" s="551"/>
      <c r="V95" s="551"/>
      <c r="W95" s="551"/>
      <c r="X95" s="551"/>
      <c r="Y95" s="551"/>
      <c r="Z95" s="551"/>
      <c r="AA95" s="551"/>
      <c r="AB95" s="551"/>
      <c r="AC95" s="551"/>
      <c r="AD95" s="525" t="s">
        <v>641</v>
      </c>
      <c r="AE95" s="526"/>
      <c r="AF95" s="526"/>
      <c r="AG95" s="552"/>
      <c r="AH95" s="553"/>
      <c r="AI95" s="553"/>
      <c r="AJ95" s="553"/>
      <c r="AK95" s="553"/>
      <c r="AL95" s="553"/>
      <c r="AM95" s="553"/>
      <c r="AN95" s="553"/>
      <c r="AO95" s="553"/>
      <c r="AP95" s="553"/>
      <c r="AQ95" s="553"/>
      <c r="AR95" s="553"/>
      <c r="AS95" s="553"/>
      <c r="AT95" s="553"/>
      <c r="AU95" s="553"/>
      <c r="AV95" s="553"/>
      <c r="AW95" s="553"/>
      <c r="AX95" s="554"/>
    </row>
    <row r="96" spans="1:51" ht="26.25" customHeight="1" x14ac:dyDescent="0.15">
      <c r="A96" s="504"/>
      <c r="B96" s="506"/>
      <c r="C96" s="572" t="s">
        <v>41</v>
      </c>
      <c r="D96" s="551"/>
      <c r="E96" s="551"/>
      <c r="F96" s="551"/>
      <c r="G96" s="551"/>
      <c r="H96" s="551"/>
      <c r="I96" s="551"/>
      <c r="J96" s="551"/>
      <c r="K96" s="551"/>
      <c r="L96" s="551"/>
      <c r="M96" s="551"/>
      <c r="N96" s="551"/>
      <c r="O96" s="551"/>
      <c r="P96" s="551"/>
      <c r="Q96" s="551"/>
      <c r="R96" s="551"/>
      <c r="S96" s="551"/>
      <c r="T96" s="551"/>
      <c r="U96" s="551"/>
      <c r="V96" s="551"/>
      <c r="W96" s="551"/>
      <c r="X96" s="551"/>
      <c r="Y96" s="551"/>
      <c r="Z96" s="551"/>
      <c r="AA96" s="551"/>
      <c r="AB96" s="551"/>
      <c r="AC96" s="573"/>
      <c r="AD96" s="525" t="s">
        <v>625</v>
      </c>
      <c r="AE96" s="526"/>
      <c r="AF96" s="526"/>
      <c r="AG96" s="552" t="s">
        <v>633</v>
      </c>
      <c r="AH96" s="553"/>
      <c r="AI96" s="553"/>
      <c r="AJ96" s="553"/>
      <c r="AK96" s="553"/>
      <c r="AL96" s="553"/>
      <c r="AM96" s="553"/>
      <c r="AN96" s="553"/>
      <c r="AO96" s="553"/>
      <c r="AP96" s="553"/>
      <c r="AQ96" s="553"/>
      <c r="AR96" s="553"/>
      <c r="AS96" s="553"/>
      <c r="AT96" s="553"/>
      <c r="AU96" s="553"/>
      <c r="AV96" s="553"/>
      <c r="AW96" s="553"/>
      <c r="AX96" s="554"/>
    </row>
    <row r="97" spans="1:50" ht="26.25" customHeight="1" x14ac:dyDescent="0.15">
      <c r="A97" s="504"/>
      <c r="B97" s="506"/>
      <c r="C97" s="572" t="s">
        <v>218</v>
      </c>
      <c r="D97" s="551"/>
      <c r="E97" s="551"/>
      <c r="F97" s="551"/>
      <c r="G97" s="551"/>
      <c r="H97" s="551"/>
      <c r="I97" s="551"/>
      <c r="J97" s="551"/>
      <c r="K97" s="551"/>
      <c r="L97" s="551"/>
      <c r="M97" s="551"/>
      <c r="N97" s="551"/>
      <c r="O97" s="551"/>
      <c r="P97" s="551"/>
      <c r="Q97" s="551"/>
      <c r="R97" s="551"/>
      <c r="S97" s="551"/>
      <c r="T97" s="551"/>
      <c r="U97" s="551"/>
      <c r="V97" s="551"/>
      <c r="W97" s="551"/>
      <c r="X97" s="551"/>
      <c r="Y97" s="551"/>
      <c r="Z97" s="551"/>
      <c r="AA97" s="551"/>
      <c r="AB97" s="551"/>
      <c r="AC97" s="573"/>
      <c r="AD97" s="558" t="s">
        <v>641</v>
      </c>
      <c r="AE97" s="559"/>
      <c r="AF97" s="559"/>
      <c r="AG97" s="574"/>
      <c r="AH97" s="575"/>
      <c r="AI97" s="575"/>
      <c r="AJ97" s="575"/>
      <c r="AK97" s="575"/>
      <c r="AL97" s="575"/>
      <c r="AM97" s="575"/>
      <c r="AN97" s="575"/>
      <c r="AO97" s="575"/>
      <c r="AP97" s="575"/>
      <c r="AQ97" s="575"/>
      <c r="AR97" s="575"/>
      <c r="AS97" s="575"/>
      <c r="AT97" s="575"/>
      <c r="AU97" s="575"/>
      <c r="AV97" s="575"/>
      <c r="AW97" s="575"/>
      <c r="AX97" s="576"/>
    </row>
    <row r="98" spans="1:50" ht="51.75" customHeight="1" x14ac:dyDescent="0.15">
      <c r="A98" s="504"/>
      <c r="B98" s="506"/>
      <c r="C98" s="560" t="s">
        <v>219</v>
      </c>
      <c r="D98" s="561"/>
      <c r="E98" s="561"/>
      <c r="F98" s="561"/>
      <c r="G98" s="561"/>
      <c r="H98" s="561"/>
      <c r="I98" s="561"/>
      <c r="J98" s="561"/>
      <c r="K98" s="561"/>
      <c r="L98" s="561"/>
      <c r="M98" s="561"/>
      <c r="N98" s="561"/>
      <c r="O98" s="561"/>
      <c r="P98" s="561"/>
      <c r="Q98" s="561"/>
      <c r="R98" s="561"/>
      <c r="S98" s="561"/>
      <c r="T98" s="561"/>
      <c r="U98" s="561"/>
      <c r="V98" s="561"/>
      <c r="W98" s="561"/>
      <c r="X98" s="561"/>
      <c r="Y98" s="561"/>
      <c r="Z98" s="561"/>
      <c r="AA98" s="561"/>
      <c r="AB98" s="561"/>
      <c r="AC98" s="562"/>
      <c r="AD98" s="525" t="s">
        <v>625</v>
      </c>
      <c r="AE98" s="526"/>
      <c r="AF98" s="527"/>
      <c r="AG98" s="552" t="s">
        <v>634</v>
      </c>
      <c r="AH98" s="553"/>
      <c r="AI98" s="553"/>
      <c r="AJ98" s="553"/>
      <c r="AK98" s="553"/>
      <c r="AL98" s="553"/>
      <c r="AM98" s="553"/>
      <c r="AN98" s="553"/>
      <c r="AO98" s="553"/>
      <c r="AP98" s="553"/>
      <c r="AQ98" s="553"/>
      <c r="AR98" s="553"/>
      <c r="AS98" s="553"/>
      <c r="AT98" s="553"/>
      <c r="AU98" s="553"/>
      <c r="AV98" s="553"/>
      <c r="AW98" s="553"/>
      <c r="AX98" s="554"/>
    </row>
    <row r="99" spans="1:50" ht="53.25" customHeight="1" x14ac:dyDescent="0.15">
      <c r="A99" s="507"/>
      <c r="B99" s="508"/>
      <c r="C99" s="563" t="s">
        <v>210</v>
      </c>
      <c r="D99" s="564"/>
      <c r="E99" s="564"/>
      <c r="F99" s="564"/>
      <c r="G99" s="564"/>
      <c r="H99" s="564"/>
      <c r="I99" s="564"/>
      <c r="J99" s="564"/>
      <c r="K99" s="564"/>
      <c r="L99" s="564"/>
      <c r="M99" s="564"/>
      <c r="N99" s="564"/>
      <c r="O99" s="564"/>
      <c r="P99" s="564"/>
      <c r="Q99" s="564"/>
      <c r="R99" s="564"/>
      <c r="S99" s="564"/>
      <c r="T99" s="564"/>
      <c r="U99" s="564"/>
      <c r="V99" s="564"/>
      <c r="W99" s="564"/>
      <c r="X99" s="564"/>
      <c r="Y99" s="564"/>
      <c r="Z99" s="564"/>
      <c r="AA99" s="564"/>
      <c r="AB99" s="564"/>
      <c r="AC99" s="565"/>
      <c r="AD99" s="566" t="s">
        <v>625</v>
      </c>
      <c r="AE99" s="567"/>
      <c r="AF99" s="568"/>
      <c r="AG99" s="569" t="s">
        <v>635</v>
      </c>
      <c r="AH99" s="570"/>
      <c r="AI99" s="570"/>
      <c r="AJ99" s="570"/>
      <c r="AK99" s="570"/>
      <c r="AL99" s="570"/>
      <c r="AM99" s="570"/>
      <c r="AN99" s="570"/>
      <c r="AO99" s="570"/>
      <c r="AP99" s="570"/>
      <c r="AQ99" s="570"/>
      <c r="AR99" s="570"/>
      <c r="AS99" s="570"/>
      <c r="AT99" s="570"/>
      <c r="AU99" s="570"/>
      <c r="AV99" s="570"/>
      <c r="AW99" s="570"/>
      <c r="AX99" s="571"/>
    </row>
    <row r="100" spans="1:50" ht="35.25" customHeight="1" x14ac:dyDescent="0.15">
      <c r="A100" s="117" t="s">
        <v>38</v>
      </c>
      <c r="B100" s="584"/>
      <c r="C100" s="585" t="s">
        <v>211</v>
      </c>
      <c r="D100" s="586"/>
      <c r="E100" s="586"/>
      <c r="F100" s="586"/>
      <c r="G100" s="586"/>
      <c r="H100" s="586"/>
      <c r="I100" s="586"/>
      <c r="J100" s="586"/>
      <c r="K100" s="586"/>
      <c r="L100" s="586"/>
      <c r="M100" s="586"/>
      <c r="N100" s="586"/>
      <c r="O100" s="586"/>
      <c r="P100" s="586"/>
      <c r="Q100" s="586"/>
      <c r="R100" s="586"/>
      <c r="S100" s="586"/>
      <c r="T100" s="586"/>
      <c r="U100" s="586"/>
      <c r="V100" s="586"/>
      <c r="W100" s="586"/>
      <c r="X100" s="586"/>
      <c r="Y100" s="586"/>
      <c r="Z100" s="586"/>
      <c r="AA100" s="586"/>
      <c r="AB100" s="586"/>
      <c r="AC100" s="587"/>
      <c r="AD100" s="577" t="s">
        <v>625</v>
      </c>
      <c r="AE100" s="578"/>
      <c r="AF100" s="588"/>
      <c r="AG100" s="579" t="s">
        <v>661</v>
      </c>
      <c r="AH100" s="580"/>
      <c r="AI100" s="580"/>
      <c r="AJ100" s="580"/>
      <c r="AK100" s="580"/>
      <c r="AL100" s="580"/>
      <c r="AM100" s="580"/>
      <c r="AN100" s="580"/>
      <c r="AO100" s="580"/>
      <c r="AP100" s="580"/>
      <c r="AQ100" s="580"/>
      <c r="AR100" s="580"/>
      <c r="AS100" s="580"/>
      <c r="AT100" s="580"/>
      <c r="AU100" s="580"/>
      <c r="AV100" s="580"/>
      <c r="AW100" s="580"/>
      <c r="AX100" s="581"/>
    </row>
    <row r="101" spans="1:50" ht="64.5" customHeight="1" x14ac:dyDescent="0.15">
      <c r="A101" s="504"/>
      <c r="B101" s="506"/>
      <c r="C101" s="589" t="s">
        <v>43</v>
      </c>
      <c r="D101" s="590"/>
      <c r="E101" s="590"/>
      <c r="F101" s="590"/>
      <c r="G101" s="590"/>
      <c r="H101" s="590"/>
      <c r="I101" s="590"/>
      <c r="J101" s="590"/>
      <c r="K101" s="590"/>
      <c r="L101" s="590"/>
      <c r="M101" s="590"/>
      <c r="N101" s="590"/>
      <c r="O101" s="590"/>
      <c r="P101" s="590"/>
      <c r="Q101" s="590"/>
      <c r="R101" s="590"/>
      <c r="S101" s="590"/>
      <c r="T101" s="590"/>
      <c r="U101" s="590"/>
      <c r="V101" s="590"/>
      <c r="W101" s="590"/>
      <c r="X101" s="590"/>
      <c r="Y101" s="590"/>
      <c r="Z101" s="590"/>
      <c r="AA101" s="590"/>
      <c r="AB101" s="590"/>
      <c r="AC101" s="591"/>
      <c r="AD101" s="592" t="s">
        <v>625</v>
      </c>
      <c r="AE101" s="593"/>
      <c r="AF101" s="593"/>
      <c r="AG101" s="552" t="s">
        <v>636</v>
      </c>
      <c r="AH101" s="553"/>
      <c r="AI101" s="553"/>
      <c r="AJ101" s="553"/>
      <c r="AK101" s="553"/>
      <c r="AL101" s="553"/>
      <c r="AM101" s="553"/>
      <c r="AN101" s="553"/>
      <c r="AO101" s="553"/>
      <c r="AP101" s="553"/>
      <c r="AQ101" s="553"/>
      <c r="AR101" s="553"/>
      <c r="AS101" s="553"/>
      <c r="AT101" s="553"/>
      <c r="AU101" s="553"/>
      <c r="AV101" s="553"/>
      <c r="AW101" s="553"/>
      <c r="AX101" s="554"/>
    </row>
    <row r="102" spans="1:50" ht="27" customHeight="1" x14ac:dyDescent="0.15">
      <c r="A102" s="504"/>
      <c r="B102" s="506"/>
      <c r="C102" s="572" t="s">
        <v>174</v>
      </c>
      <c r="D102" s="551"/>
      <c r="E102" s="551"/>
      <c r="F102" s="551"/>
      <c r="G102" s="551"/>
      <c r="H102" s="551"/>
      <c r="I102" s="551"/>
      <c r="J102" s="551"/>
      <c r="K102" s="551"/>
      <c r="L102" s="551"/>
      <c r="M102" s="551"/>
      <c r="N102" s="551"/>
      <c r="O102" s="551"/>
      <c r="P102" s="551"/>
      <c r="Q102" s="551"/>
      <c r="R102" s="551"/>
      <c r="S102" s="551"/>
      <c r="T102" s="551"/>
      <c r="U102" s="551"/>
      <c r="V102" s="551"/>
      <c r="W102" s="551"/>
      <c r="X102" s="551"/>
      <c r="Y102" s="551"/>
      <c r="Z102" s="551"/>
      <c r="AA102" s="551"/>
      <c r="AB102" s="551"/>
      <c r="AC102" s="551"/>
      <c r="AD102" s="525" t="s">
        <v>625</v>
      </c>
      <c r="AE102" s="526"/>
      <c r="AF102" s="526"/>
      <c r="AG102" s="552" t="s">
        <v>637</v>
      </c>
      <c r="AH102" s="553"/>
      <c r="AI102" s="553"/>
      <c r="AJ102" s="553"/>
      <c r="AK102" s="553"/>
      <c r="AL102" s="553"/>
      <c r="AM102" s="553"/>
      <c r="AN102" s="553"/>
      <c r="AO102" s="553"/>
      <c r="AP102" s="553"/>
      <c r="AQ102" s="553"/>
      <c r="AR102" s="553"/>
      <c r="AS102" s="553"/>
      <c r="AT102" s="553"/>
      <c r="AU102" s="553"/>
      <c r="AV102" s="553"/>
      <c r="AW102" s="553"/>
      <c r="AX102" s="554"/>
    </row>
    <row r="103" spans="1:50" ht="49.5" customHeight="1" x14ac:dyDescent="0.15">
      <c r="A103" s="507"/>
      <c r="B103" s="508"/>
      <c r="C103" s="572" t="s">
        <v>42</v>
      </c>
      <c r="D103" s="551"/>
      <c r="E103" s="551"/>
      <c r="F103" s="551"/>
      <c r="G103" s="551"/>
      <c r="H103" s="551"/>
      <c r="I103" s="551"/>
      <c r="J103" s="551"/>
      <c r="K103" s="551"/>
      <c r="L103" s="551"/>
      <c r="M103" s="551"/>
      <c r="N103" s="551"/>
      <c r="O103" s="551"/>
      <c r="P103" s="551"/>
      <c r="Q103" s="551"/>
      <c r="R103" s="551"/>
      <c r="S103" s="551"/>
      <c r="T103" s="551"/>
      <c r="U103" s="551"/>
      <c r="V103" s="551"/>
      <c r="W103" s="551"/>
      <c r="X103" s="551"/>
      <c r="Y103" s="551"/>
      <c r="Z103" s="551"/>
      <c r="AA103" s="551"/>
      <c r="AB103" s="551"/>
      <c r="AC103" s="551"/>
      <c r="AD103" s="525" t="s">
        <v>625</v>
      </c>
      <c r="AE103" s="526"/>
      <c r="AF103" s="526"/>
      <c r="AG103" s="582" t="s">
        <v>638</v>
      </c>
      <c r="AH103" s="137"/>
      <c r="AI103" s="137"/>
      <c r="AJ103" s="137"/>
      <c r="AK103" s="137"/>
      <c r="AL103" s="137"/>
      <c r="AM103" s="137"/>
      <c r="AN103" s="137"/>
      <c r="AO103" s="137"/>
      <c r="AP103" s="137"/>
      <c r="AQ103" s="137"/>
      <c r="AR103" s="137"/>
      <c r="AS103" s="137"/>
      <c r="AT103" s="137"/>
      <c r="AU103" s="137"/>
      <c r="AV103" s="137"/>
      <c r="AW103" s="137"/>
      <c r="AX103" s="583"/>
    </row>
    <row r="104" spans="1:50" ht="41.25" customHeight="1" x14ac:dyDescent="0.15">
      <c r="A104" s="594" t="s">
        <v>55</v>
      </c>
      <c r="B104" s="595"/>
      <c r="C104" s="598" t="s">
        <v>135</v>
      </c>
      <c r="D104" s="599"/>
      <c r="E104" s="599"/>
      <c r="F104" s="599"/>
      <c r="G104" s="599"/>
      <c r="H104" s="599"/>
      <c r="I104" s="599"/>
      <c r="J104" s="599"/>
      <c r="K104" s="599"/>
      <c r="L104" s="599"/>
      <c r="M104" s="599"/>
      <c r="N104" s="599"/>
      <c r="O104" s="599"/>
      <c r="P104" s="599"/>
      <c r="Q104" s="599"/>
      <c r="R104" s="599"/>
      <c r="S104" s="599"/>
      <c r="T104" s="599"/>
      <c r="U104" s="599"/>
      <c r="V104" s="599"/>
      <c r="W104" s="599"/>
      <c r="X104" s="599"/>
      <c r="Y104" s="599"/>
      <c r="Z104" s="599"/>
      <c r="AA104" s="599"/>
      <c r="AB104" s="599"/>
      <c r="AC104" s="510"/>
      <c r="AD104" s="513" t="s">
        <v>625</v>
      </c>
      <c r="AE104" s="514"/>
      <c r="AF104" s="600"/>
      <c r="AG104" s="322" t="s">
        <v>639</v>
      </c>
      <c r="AH104" s="134"/>
      <c r="AI104" s="134"/>
      <c r="AJ104" s="134"/>
      <c r="AK104" s="134"/>
      <c r="AL104" s="134"/>
      <c r="AM104" s="134"/>
      <c r="AN104" s="134"/>
      <c r="AO104" s="134"/>
      <c r="AP104" s="134"/>
      <c r="AQ104" s="134"/>
      <c r="AR104" s="134"/>
      <c r="AS104" s="134"/>
      <c r="AT104" s="134"/>
      <c r="AU104" s="134"/>
      <c r="AV104" s="134"/>
      <c r="AW104" s="134"/>
      <c r="AX104" s="515"/>
    </row>
    <row r="105" spans="1:50" ht="19.899999999999999" customHeight="1" x14ac:dyDescent="0.15">
      <c r="A105" s="596"/>
      <c r="B105" s="597"/>
      <c r="C105" s="101" t="s">
        <v>0</v>
      </c>
      <c r="D105" s="102"/>
      <c r="E105" s="102"/>
      <c r="F105" s="102"/>
      <c r="G105" s="102"/>
      <c r="H105" s="102"/>
      <c r="I105" s="102"/>
      <c r="J105" s="102"/>
      <c r="K105" s="102"/>
      <c r="L105" s="102"/>
      <c r="M105" s="102"/>
      <c r="N105" s="102"/>
      <c r="O105" s="98" t="s">
        <v>576</v>
      </c>
      <c r="P105" s="99"/>
      <c r="Q105" s="99"/>
      <c r="R105" s="99"/>
      <c r="S105" s="99"/>
      <c r="T105" s="99"/>
      <c r="U105" s="99"/>
      <c r="V105" s="99"/>
      <c r="W105" s="99"/>
      <c r="X105" s="99"/>
      <c r="Y105" s="99"/>
      <c r="Z105" s="99"/>
      <c r="AA105" s="99"/>
      <c r="AB105" s="99"/>
      <c r="AC105" s="99"/>
      <c r="AD105" s="99"/>
      <c r="AE105" s="99"/>
      <c r="AF105" s="100"/>
      <c r="AG105" s="516"/>
      <c r="AH105" s="345"/>
      <c r="AI105" s="345"/>
      <c r="AJ105" s="345"/>
      <c r="AK105" s="345"/>
      <c r="AL105" s="345"/>
      <c r="AM105" s="345"/>
      <c r="AN105" s="345"/>
      <c r="AO105" s="345"/>
      <c r="AP105" s="345"/>
      <c r="AQ105" s="345"/>
      <c r="AR105" s="345"/>
      <c r="AS105" s="345"/>
      <c r="AT105" s="345"/>
      <c r="AU105" s="345"/>
      <c r="AV105" s="345"/>
      <c r="AW105" s="345"/>
      <c r="AX105" s="517"/>
    </row>
    <row r="106" spans="1:50" ht="24.75" customHeight="1" x14ac:dyDescent="0.15">
      <c r="A106" s="596"/>
      <c r="B106" s="597"/>
      <c r="C106" s="89"/>
      <c r="D106" s="90"/>
      <c r="E106" s="91"/>
      <c r="F106" s="91"/>
      <c r="G106" s="91"/>
      <c r="H106" s="92"/>
      <c r="I106" s="92"/>
      <c r="J106" s="93"/>
      <c r="K106" s="93"/>
      <c r="L106" s="93"/>
      <c r="M106" s="92"/>
      <c r="N106" s="94"/>
      <c r="O106" s="95" t="s">
        <v>642</v>
      </c>
      <c r="P106" s="96"/>
      <c r="Q106" s="96"/>
      <c r="R106" s="96"/>
      <c r="S106" s="96"/>
      <c r="T106" s="96"/>
      <c r="U106" s="96"/>
      <c r="V106" s="96"/>
      <c r="W106" s="96"/>
      <c r="X106" s="96"/>
      <c r="Y106" s="96"/>
      <c r="Z106" s="96"/>
      <c r="AA106" s="96"/>
      <c r="AB106" s="96"/>
      <c r="AC106" s="96"/>
      <c r="AD106" s="96"/>
      <c r="AE106" s="96"/>
      <c r="AF106" s="97"/>
      <c r="AG106" s="516"/>
      <c r="AH106" s="345"/>
      <c r="AI106" s="345"/>
      <c r="AJ106" s="345"/>
      <c r="AK106" s="345"/>
      <c r="AL106" s="345"/>
      <c r="AM106" s="345"/>
      <c r="AN106" s="345"/>
      <c r="AO106" s="345"/>
      <c r="AP106" s="345"/>
      <c r="AQ106" s="345"/>
      <c r="AR106" s="345"/>
      <c r="AS106" s="345"/>
      <c r="AT106" s="345"/>
      <c r="AU106" s="345"/>
      <c r="AV106" s="345"/>
      <c r="AW106" s="345"/>
      <c r="AX106" s="517"/>
    </row>
    <row r="107" spans="1:50" ht="67.5" customHeight="1" x14ac:dyDescent="0.15">
      <c r="A107" s="117" t="s">
        <v>46</v>
      </c>
      <c r="B107" s="118"/>
      <c r="C107" s="121" t="s">
        <v>50</v>
      </c>
      <c r="D107" s="122"/>
      <c r="E107" s="122"/>
      <c r="F107" s="123"/>
      <c r="G107" s="124" t="s">
        <v>643</v>
      </c>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5"/>
    </row>
    <row r="108" spans="1:50" ht="67.5" customHeight="1" thickBot="1" x14ac:dyDescent="0.2">
      <c r="A108" s="119"/>
      <c r="B108" s="120"/>
      <c r="C108" s="126" t="s">
        <v>54</v>
      </c>
      <c r="D108" s="127"/>
      <c r="E108" s="127"/>
      <c r="F108" s="128"/>
      <c r="G108" s="129" t="s">
        <v>644</v>
      </c>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c r="AG108" s="129"/>
      <c r="AH108" s="129"/>
      <c r="AI108" s="129"/>
      <c r="AJ108" s="129"/>
      <c r="AK108" s="129"/>
      <c r="AL108" s="129"/>
      <c r="AM108" s="129"/>
      <c r="AN108" s="129"/>
      <c r="AO108" s="129"/>
      <c r="AP108" s="129"/>
      <c r="AQ108" s="129"/>
      <c r="AR108" s="129"/>
      <c r="AS108" s="129"/>
      <c r="AT108" s="129"/>
      <c r="AU108" s="129"/>
      <c r="AV108" s="129"/>
      <c r="AW108" s="129"/>
      <c r="AX108" s="130"/>
    </row>
    <row r="109" spans="1:50" ht="24" customHeight="1" x14ac:dyDescent="0.15">
      <c r="A109" s="104" t="s">
        <v>31</v>
      </c>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6"/>
    </row>
    <row r="110" spans="1:50" ht="67.5" customHeight="1" thickBot="1" x14ac:dyDescent="0.2">
      <c r="A110" s="107"/>
      <c r="B110" s="108"/>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c r="AN110" s="108"/>
      <c r="AO110" s="108"/>
      <c r="AP110" s="108"/>
      <c r="AQ110" s="108"/>
      <c r="AR110" s="108"/>
      <c r="AS110" s="108"/>
      <c r="AT110" s="108"/>
      <c r="AU110" s="108"/>
      <c r="AV110" s="108"/>
      <c r="AW110" s="108"/>
      <c r="AX110" s="109"/>
    </row>
    <row r="111" spans="1:50" ht="24.75" customHeight="1" x14ac:dyDescent="0.15">
      <c r="A111" s="110" t="s">
        <v>32</v>
      </c>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2"/>
    </row>
    <row r="112" spans="1:50" ht="67.5" customHeight="1" thickBot="1" x14ac:dyDescent="0.2">
      <c r="A112" s="113" t="s">
        <v>130</v>
      </c>
      <c r="B112" s="114"/>
      <c r="C112" s="114"/>
      <c r="D112" s="114"/>
      <c r="E112" s="115"/>
      <c r="F112" s="116" t="s">
        <v>731</v>
      </c>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9"/>
    </row>
    <row r="113" spans="1:51" ht="24.75" customHeight="1" x14ac:dyDescent="0.15">
      <c r="A113" s="110" t="s">
        <v>44</v>
      </c>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2"/>
    </row>
    <row r="114" spans="1:51" ht="66" customHeight="1" thickBot="1" x14ac:dyDescent="0.2">
      <c r="A114" s="113" t="s">
        <v>130</v>
      </c>
      <c r="B114" s="114"/>
      <c r="C114" s="114"/>
      <c r="D114" s="114"/>
      <c r="E114" s="115"/>
      <c r="F114" s="605" t="s">
        <v>732</v>
      </c>
      <c r="G114" s="606"/>
      <c r="H114" s="606"/>
      <c r="I114" s="606"/>
      <c r="J114" s="606"/>
      <c r="K114" s="606"/>
      <c r="L114" s="606"/>
      <c r="M114" s="606"/>
      <c r="N114" s="606"/>
      <c r="O114" s="606"/>
      <c r="P114" s="606"/>
      <c r="Q114" s="606"/>
      <c r="R114" s="606"/>
      <c r="S114" s="606"/>
      <c r="T114" s="606"/>
      <c r="U114" s="606"/>
      <c r="V114" s="606"/>
      <c r="W114" s="606"/>
      <c r="X114" s="606"/>
      <c r="Y114" s="606"/>
      <c r="Z114" s="606"/>
      <c r="AA114" s="606"/>
      <c r="AB114" s="606"/>
      <c r="AC114" s="606"/>
      <c r="AD114" s="606"/>
      <c r="AE114" s="606"/>
      <c r="AF114" s="606"/>
      <c r="AG114" s="606"/>
      <c r="AH114" s="606"/>
      <c r="AI114" s="606"/>
      <c r="AJ114" s="606"/>
      <c r="AK114" s="606"/>
      <c r="AL114" s="606"/>
      <c r="AM114" s="606"/>
      <c r="AN114" s="606"/>
      <c r="AO114" s="606"/>
      <c r="AP114" s="606"/>
      <c r="AQ114" s="606"/>
      <c r="AR114" s="606"/>
      <c r="AS114" s="606"/>
      <c r="AT114" s="606"/>
      <c r="AU114" s="606"/>
      <c r="AV114" s="606"/>
      <c r="AW114" s="606"/>
      <c r="AX114" s="607"/>
    </row>
    <row r="115" spans="1:51" ht="24.75" customHeight="1" x14ac:dyDescent="0.15">
      <c r="A115" s="608" t="s">
        <v>33</v>
      </c>
      <c r="B115" s="609"/>
      <c r="C115" s="609"/>
      <c r="D115" s="609"/>
      <c r="E115" s="609"/>
      <c r="F115" s="609"/>
      <c r="G115" s="609"/>
      <c r="H115" s="609"/>
      <c r="I115" s="609"/>
      <c r="J115" s="609"/>
      <c r="K115" s="609"/>
      <c r="L115" s="609"/>
      <c r="M115" s="609"/>
      <c r="N115" s="609"/>
      <c r="O115" s="609"/>
      <c r="P115" s="609"/>
      <c r="Q115" s="609"/>
      <c r="R115" s="609"/>
      <c r="S115" s="609"/>
      <c r="T115" s="609"/>
      <c r="U115" s="609"/>
      <c r="V115" s="609"/>
      <c r="W115" s="609"/>
      <c r="X115" s="609"/>
      <c r="Y115" s="609"/>
      <c r="Z115" s="609"/>
      <c r="AA115" s="609"/>
      <c r="AB115" s="609"/>
      <c r="AC115" s="609"/>
      <c r="AD115" s="609"/>
      <c r="AE115" s="609"/>
      <c r="AF115" s="609"/>
      <c r="AG115" s="609"/>
      <c r="AH115" s="609"/>
      <c r="AI115" s="609"/>
      <c r="AJ115" s="609"/>
      <c r="AK115" s="609"/>
      <c r="AL115" s="609"/>
      <c r="AM115" s="609"/>
      <c r="AN115" s="609"/>
      <c r="AO115" s="609"/>
      <c r="AP115" s="609"/>
      <c r="AQ115" s="609"/>
      <c r="AR115" s="609"/>
      <c r="AS115" s="609"/>
      <c r="AT115" s="609"/>
      <c r="AU115" s="609"/>
      <c r="AV115" s="609"/>
      <c r="AW115" s="609"/>
      <c r="AX115" s="610"/>
    </row>
    <row r="116" spans="1:51" ht="67.5" customHeight="1" thickBot="1" x14ac:dyDescent="0.2">
      <c r="A116" s="611"/>
      <c r="B116" s="612"/>
      <c r="C116" s="612"/>
      <c r="D116" s="612"/>
      <c r="E116" s="612"/>
      <c r="F116" s="612"/>
      <c r="G116" s="612"/>
      <c r="H116" s="612"/>
      <c r="I116" s="612"/>
      <c r="J116" s="612"/>
      <c r="K116" s="612"/>
      <c r="L116" s="612"/>
      <c r="M116" s="612"/>
      <c r="N116" s="612"/>
      <c r="O116" s="612"/>
      <c r="P116" s="612"/>
      <c r="Q116" s="612"/>
      <c r="R116" s="612"/>
      <c r="S116" s="612"/>
      <c r="T116" s="612"/>
      <c r="U116" s="612"/>
      <c r="V116" s="612"/>
      <c r="W116" s="612"/>
      <c r="X116" s="612"/>
      <c r="Y116" s="612"/>
      <c r="Z116" s="612"/>
      <c r="AA116" s="612"/>
      <c r="AB116" s="612"/>
      <c r="AC116" s="612"/>
      <c r="AD116" s="612"/>
      <c r="AE116" s="612"/>
      <c r="AF116" s="612"/>
      <c r="AG116" s="612"/>
      <c r="AH116" s="612"/>
      <c r="AI116" s="612"/>
      <c r="AJ116" s="612"/>
      <c r="AK116" s="612"/>
      <c r="AL116" s="612"/>
      <c r="AM116" s="612"/>
      <c r="AN116" s="612"/>
      <c r="AO116" s="612"/>
      <c r="AP116" s="612"/>
      <c r="AQ116" s="612"/>
      <c r="AR116" s="612"/>
      <c r="AS116" s="612"/>
      <c r="AT116" s="612"/>
      <c r="AU116" s="612"/>
      <c r="AV116" s="612"/>
      <c r="AW116" s="612"/>
      <c r="AX116" s="613"/>
    </row>
    <row r="117" spans="1:51" ht="24.75" customHeight="1" x14ac:dyDescent="0.15">
      <c r="A117" s="614" t="s">
        <v>221</v>
      </c>
      <c r="B117" s="615"/>
      <c r="C117" s="615"/>
      <c r="D117" s="615"/>
      <c r="E117" s="615"/>
      <c r="F117" s="615"/>
      <c r="G117" s="615"/>
      <c r="H117" s="615"/>
      <c r="I117" s="615"/>
      <c r="J117" s="615"/>
      <c r="K117" s="615"/>
      <c r="L117" s="615"/>
      <c r="M117" s="615"/>
      <c r="N117" s="615"/>
      <c r="O117" s="615"/>
      <c r="P117" s="615"/>
      <c r="Q117" s="615"/>
      <c r="R117" s="615"/>
      <c r="S117" s="615"/>
      <c r="T117" s="615"/>
      <c r="U117" s="615"/>
      <c r="V117" s="615"/>
      <c r="W117" s="615"/>
      <c r="X117" s="615"/>
      <c r="Y117" s="615"/>
      <c r="Z117" s="615"/>
      <c r="AA117" s="615"/>
      <c r="AB117" s="615"/>
      <c r="AC117" s="615"/>
      <c r="AD117" s="615"/>
      <c r="AE117" s="615"/>
      <c r="AF117" s="615"/>
      <c r="AG117" s="615"/>
      <c r="AH117" s="615"/>
      <c r="AI117" s="615"/>
      <c r="AJ117" s="615"/>
      <c r="AK117" s="615"/>
      <c r="AL117" s="615"/>
      <c r="AM117" s="615"/>
      <c r="AN117" s="615"/>
      <c r="AO117" s="615"/>
      <c r="AP117" s="615"/>
      <c r="AQ117" s="615"/>
      <c r="AR117" s="615"/>
      <c r="AS117" s="615"/>
      <c r="AT117" s="615"/>
      <c r="AU117" s="615"/>
      <c r="AV117" s="615"/>
      <c r="AW117" s="615"/>
      <c r="AX117" s="616"/>
    </row>
    <row r="118" spans="1:51" ht="24.75" customHeight="1" x14ac:dyDescent="0.15">
      <c r="A118" s="617" t="s">
        <v>256</v>
      </c>
      <c r="B118" s="618"/>
      <c r="C118" s="618"/>
      <c r="D118" s="619"/>
      <c r="E118" s="601" t="s">
        <v>614</v>
      </c>
      <c r="F118" s="602"/>
      <c r="G118" s="602"/>
      <c r="H118" s="602"/>
      <c r="I118" s="602"/>
      <c r="J118" s="602"/>
      <c r="K118" s="602"/>
      <c r="L118" s="602"/>
      <c r="M118" s="602"/>
      <c r="N118" s="602"/>
      <c r="O118" s="602"/>
      <c r="P118" s="603"/>
      <c r="Q118" s="601"/>
      <c r="R118" s="602"/>
      <c r="S118" s="602"/>
      <c r="T118" s="602"/>
      <c r="U118" s="602"/>
      <c r="V118" s="602"/>
      <c r="W118" s="602"/>
      <c r="X118" s="602"/>
      <c r="Y118" s="602"/>
      <c r="Z118" s="602"/>
      <c r="AA118" s="602"/>
      <c r="AB118" s="603"/>
      <c r="AC118" s="601"/>
      <c r="AD118" s="602"/>
      <c r="AE118" s="602"/>
      <c r="AF118" s="602"/>
      <c r="AG118" s="602"/>
      <c r="AH118" s="602"/>
      <c r="AI118" s="602"/>
      <c r="AJ118" s="602"/>
      <c r="AK118" s="602"/>
      <c r="AL118" s="602"/>
      <c r="AM118" s="602"/>
      <c r="AN118" s="603"/>
      <c r="AO118" s="601"/>
      <c r="AP118" s="602"/>
      <c r="AQ118" s="602"/>
      <c r="AR118" s="602"/>
      <c r="AS118" s="602"/>
      <c r="AT118" s="602"/>
      <c r="AU118" s="602"/>
      <c r="AV118" s="602"/>
      <c r="AW118" s="602"/>
      <c r="AX118" s="604"/>
      <c r="AY118" s="80"/>
    </row>
    <row r="119" spans="1:51" ht="24.75" customHeight="1" x14ac:dyDescent="0.15">
      <c r="A119" s="131" t="s">
        <v>255</v>
      </c>
      <c r="B119" s="131"/>
      <c r="C119" s="131"/>
      <c r="D119" s="131"/>
      <c r="E119" s="601" t="s">
        <v>615</v>
      </c>
      <c r="F119" s="602"/>
      <c r="G119" s="602"/>
      <c r="H119" s="602"/>
      <c r="I119" s="602"/>
      <c r="J119" s="602"/>
      <c r="K119" s="602"/>
      <c r="L119" s="602"/>
      <c r="M119" s="602"/>
      <c r="N119" s="602"/>
      <c r="O119" s="602"/>
      <c r="P119" s="603"/>
      <c r="Q119" s="601"/>
      <c r="R119" s="602"/>
      <c r="S119" s="602"/>
      <c r="T119" s="602"/>
      <c r="U119" s="602"/>
      <c r="V119" s="602"/>
      <c r="W119" s="602"/>
      <c r="X119" s="602"/>
      <c r="Y119" s="602"/>
      <c r="Z119" s="602"/>
      <c r="AA119" s="602"/>
      <c r="AB119" s="603"/>
      <c r="AC119" s="601"/>
      <c r="AD119" s="602"/>
      <c r="AE119" s="602"/>
      <c r="AF119" s="602"/>
      <c r="AG119" s="602"/>
      <c r="AH119" s="602"/>
      <c r="AI119" s="602"/>
      <c r="AJ119" s="602"/>
      <c r="AK119" s="602"/>
      <c r="AL119" s="602"/>
      <c r="AM119" s="602"/>
      <c r="AN119" s="603"/>
      <c r="AO119" s="601"/>
      <c r="AP119" s="602"/>
      <c r="AQ119" s="602"/>
      <c r="AR119" s="602"/>
      <c r="AS119" s="602"/>
      <c r="AT119" s="602"/>
      <c r="AU119" s="602"/>
      <c r="AV119" s="602"/>
      <c r="AW119" s="602"/>
      <c r="AX119" s="604"/>
    </row>
    <row r="120" spans="1:51" ht="24.75" customHeight="1" x14ac:dyDescent="0.15">
      <c r="A120" s="131" t="s">
        <v>254</v>
      </c>
      <c r="B120" s="131"/>
      <c r="C120" s="131"/>
      <c r="D120" s="131"/>
      <c r="E120" s="601" t="s">
        <v>616</v>
      </c>
      <c r="F120" s="602"/>
      <c r="G120" s="602"/>
      <c r="H120" s="602"/>
      <c r="I120" s="602"/>
      <c r="J120" s="602"/>
      <c r="K120" s="602"/>
      <c r="L120" s="602"/>
      <c r="M120" s="602"/>
      <c r="N120" s="602"/>
      <c r="O120" s="602"/>
      <c r="P120" s="603"/>
      <c r="Q120" s="601"/>
      <c r="R120" s="602"/>
      <c r="S120" s="602"/>
      <c r="T120" s="602"/>
      <c r="U120" s="602"/>
      <c r="V120" s="602"/>
      <c r="W120" s="602"/>
      <c r="X120" s="602"/>
      <c r="Y120" s="602"/>
      <c r="Z120" s="602"/>
      <c r="AA120" s="602"/>
      <c r="AB120" s="603"/>
      <c r="AC120" s="601"/>
      <c r="AD120" s="602"/>
      <c r="AE120" s="602"/>
      <c r="AF120" s="602"/>
      <c r="AG120" s="602"/>
      <c r="AH120" s="602"/>
      <c r="AI120" s="602"/>
      <c r="AJ120" s="602"/>
      <c r="AK120" s="602"/>
      <c r="AL120" s="602"/>
      <c r="AM120" s="602"/>
      <c r="AN120" s="603"/>
      <c r="AO120" s="601"/>
      <c r="AP120" s="602"/>
      <c r="AQ120" s="602"/>
      <c r="AR120" s="602"/>
      <c r="AS120" s="602"/>
      <c r="AT120" s="602"/>
      <c r="AU120" s="602"/>
      <c r="AV120" s="602"/>
      <c r="AW120" s="602"/>
      <c r="AX120" s="604"/>
    </row>
    <row r="121" spans="1:51" ht="24.75" customHeight="1" x14ac:dyDescent="0.15">
      <c r="A121" s="131" t="s">
        <v>253</v>
      </c>
      <c r="B121" s="131"/>
      <c r="C121" s="131"/>
      <c r="D121" s="131"/>
      <c r="E121" s="601" t="s">
        <v>617</v>
      </c>
      <c r="F121" s="602"/>
      <c r="G121" s="602"/>
      <c r="H121" s="602"/>
      <c r="I121" s="602"/>
      <c r="J121" s="602"/>
      <c r="K121" s="602"/>
      <c r="L121" s="602"/>
      <c r="M121" s="602"/>
      <c r="N121" s="602"/>
      <c r="O121" s="602"/>
      <c r="P121" s="603"/>
      <c r="Q121" s="601" t="s">
        <v>620</v>
      </c>
      <c r="R121" s="602"/>
      <c r="S121" s="602"/>
      <c r="T121" s="602"/>
      <c r="U121" s="602"/>
      <c r="V121" s="602"/>
      <c r="W121" s="602"/>
      <c r="X121" s="602"/>
      <c r="Y121" s="602"/>
      <c r="Z121" s="602"/>
      <c r="AA121" s="602"/>
      <c r="AB121" s="603"/>
      <c r="AC121" s="601"/>
      <c r="AD121" s="602"/>
      <c r="AE121" s="602"/>
      <c r="AF121" s="602"/>
      <c r="AG121" s="602"/>
      <c r="AH121" s="602"/>
      <c r="AI121" s="602"/>
      <c r="AJ121" s="602"/>
      <c r="AK121" s="602"/>
      <c r="AL121" s="602"/>
      <c r="AM121" s="602"/>
      <c r="AN121" s="603"/>
      <c r="AO121" s="601"/>
      <c r="AP121" s="602"/>
      <c r="AQ121" s="602"/>
      <c r="AR121" s="602"/>
      <c r="AS121" s="602"/>
      <c r="AT121" s="602"/>
      <c r="AU121" s="602"/>
      <c r="AV121" s="602"/>
      <c r="AW121" s="602"/>
      <c r="AX121" s="604"/>
    </row>
    <row r="122" spans="1:51" ht="24.75" customHeight="1" x14ac:dyDescent="0.15">
      <c r="A122" s="131" t="s">
        <v>252</v>
      </c>
      <c r="B122" s="131"/>
      <c r="C122" s="131"/>
      <c r="D122" s="131"/>
      <c r="E122" s="601" t="s">
        <v>618</v>
      </c>
      <c r="F122" s="602"/>
      <c r="G122" s="602"/>
      <c r="H122" s="602"/>
      <c r="I122" s="602"/>
      <c r="J122" s="602"/>
      <c r="K122" s="602"/>
      <c r="L122" s="602"/>
      <c r="M122" s="602"/>
      <c r="N122" s="602"/>
      <c r="O122" s="602"/>
      <c r="P122" s="603"/>
      <c r="Q122" s="601"/>
      <c r="R122" s="602"/>
      <c r="S122" s="602"/>
      <c r="T122" s="602"/>
      <c r="U122" s="602"/>
      <c r="V122" s="602"/>
      <c r="W122" s="602"/>
      <c r="X122" s="602"/>
      <c r="Y122" s="602"/>
      <c r="Z122" s="602"/>
      <c r="AA122" s="602"/>
      <c r="AB122" s="603"/>
      <c r="AC122" s="601"/>
      <c r="AD122" s="602"/>
      <c r="AE122" s="602"/>
      <c r="AF122" s="602"/>
      <c r="AG122" s="602"/>
      <c r="AH122" s="602"/>
      <c r="AI122" s="602"/>
      <c r="AJ122" s="602"/>
      <c r="AK122" s="602"/>
      <c r="AL122" s="602"/>
      <c r="AM122" s="602"/>
      <c r="AN122" s="603"/>
      <c r="AO122" s="601"/>
      <c r="AP122" s="602"/>
      <c r="AQ122" s="602"/>
      <c r="AR122" s="602"/>
      <c r="AS122" s="602"/>
      <c r="AT122" s="602"/>
      <c r="AU122" s="602"/>
      <c r="AV122" s="602"/>
      <c r="AW122" s="602"/>
      <c r="AX122" s="604"/>
    </row>
    <row r="123" spans="1:51" ht="24.75" customHeight="1" x14ac:dyDescent="0.15">
      <c r="A123" s="131" t="s">
        <v>251</v>
      </c>
      <c r="B123" s="131"/>
      <c r="C123" s="131"/>
      <c r="D123" s="131"/>
      <c r="E123" s="601" t="s">
        <v>619</v>
      </c>
      <c r="F123" s="602"/>
      <c r="G123" s="602"/>
      <c r="H123" s="602"/>
      <c r="I123" s="602"/>
      <c r="J123" s="602"/>
      <c r="K123" s="602"/>
      <c r="L123" s="602"/>
      <c r="M123" s="602"/>
      <c r="N123" s="602"/>
      <c r="O123" s="602"/>
      <c r="P123" s="603"/>
      <c r="Q123" s="601"/>
      <c r="R123" s="602"/>
      <c r="S123" s="602"/>
      <c r="T123" s="602"/>
      <c r="U123" s="602"/>
      <c r="V123" s="602"/>
      <c r="W123" s="602"/>
      <c r="X123" s="602"/>
      <c r="Y123" s="602"/>
      <c r="Z123" s="602"/>
      <c r="AA123" s="602"/>
      <c r="AB123" s="603"/>
      <c r="AC123" s="601"/>
      <c r="AD123" s="602"/>
      <c r="AE123" s="602"/>
      <c r="AF123" s="602"/>
      <c r="AG123" s="602"/>
      <c r="AH123" s="602"/>
      <c r="AI123" s="602"/>
      <c r="AJ123" s="602"/>
      <c r="AK123" s="602"/>
      <c r="AL123" s="602"/>
      <c r="AM123" s="602"/>
      <c r="AN123" s="603"/>
      <c r="AO123" s="601"/>
      <c r="AP123" s="602"/>
      <c r="AQ123" s="602"/>
      <c r="AR123" s="602"/>
      <c r="AS123" s="602"/>
      <c r="AT123" s="602"/>
      <c r="AU123" s="602"/>
      <c r="AV123" s="602"/>
      <c r="AW123" s="602"/>
      <c r="AX123" s="604"/>
    </row>
    <row r="124" spans="1:51" ht="24.75" customHeight="1" x14ac:dyDescent="0.15">
      <c r="A124" s="131" t="s">
        <v>250</v>
      </c>
      <c r="B124" s="131"/>
      <c r="C124" s="131"/>
      <c r="D124" s="131"/>
      <c r="E124" s="601" t="s">
        <v>619</v>
      </c>
      <c r="F124" s="602"/>
      <c r="G124" s="602"/>
      <c r="H124" s="602"/>
      <c r="I124" s="602"/>
      <c r="J124" s="602"/>
      <c r="K124" s="602"/>
      <c r="L124" s="602"/>
      <c r="M124" s="602"/>
      <c r="N124" s="602"/>
      <c r="O124" s="602"/>
      <c r="P124" s="603"/>
      <c r="Q124" s="601"/>
      <c r="R124" s="602"/>
      <c r="S124" s="602"/>
      <c r="T124" s="602"/>
      <c r="U124" s="602"/>
      <c r="V124" s="602"/>
      <c r="W124" s="602"/>
      <c r="X124" s="602"/>
      <c r="Y124" s="602"/>
      <c r="Z124" s="602"/>
      <c r="AA124" s="602"/>
      <c r="AB124" s="603"/>
      <c r="AC124" s="601"/>
      <c r="AD124" s="602"/>
      <c r="AE124" s="602"/>
      <c r="AF124" s="602"/>
      <c r="AG124" s="602"/>
      <c r="AH124" s="602"/>
      <c r="AI124" s="602"/>
      <c r="AJ124" s="602"/>
      <c r="AK124" s="602"/>
      <c r="AL124" s="602"/>
      <c r="AM124" s="602"/>
      <c r="AN124" s="603"/>
      <c r="AO124" s="601"/>
      <c r="AP124" s="602"/>
      <c r="AQ124" s="602"/>
      <c r="AR124" s="602"/>
      <c r="AS124" s="602"/>
      <c r="AT124" s="602"/>
      <c r="AU124" s="602"/>
      <c r="AV124" s="602"/>
      <c r="AW124" s="602"/>
      <c r="AX124" s="604"/>
    </row>
    <row r="125" spans="1:51" ht="24.75" customHeight="1" x14ac:dyDescent="0.15">
      <c r="A125" s="131" t="s">
        <v>249</v>
      </c>
      <c r="B125" s="131"/>
      <c r="C125" s="131"/>
      <c r="D125" s="131"/>
      <c r="E125" s="601" t="s">
        <v>619</v>
      </c>
      <c r="F125" s="602"/>
      <c r="G125" s="602"/>
      <c r="H125" s="602"/>
      <c r="I125" s="602"/>
      <c r="J125" s="602"/>
      <c r="K125" s="602"/>
      <c r="L125" s="602"/>
      <c r="M125" s="602"/>
      <c r="N125" s="602"/>
      <c r="O125" s="602"/>
      <c r="P125" s="603"/>
      <c r="Q125" s="601"/>
      <c r="R125" s="602"/>
      <c r="S125" s="602"/>
      <c r="T125" s="602"/>
      <c r="U125" s="602"/>
      <c r="V125" s="602"/>
      <c r="W125" s="602"/>
      <c r="X125" s="602"/>
      <c r="Y125" s="602"/>
      <c r="Z125" s="602"/>
      <c r="AA125" s="602"/>
      <c r="AB125" s="603"/>
      <c r="AC125" s="601"/>
      <c r="AD125" s="602"/>
      <c r="AE125" s="602"/>
      <c r="AF125" s="602"/>
      <c r="AG125" s="602"/>
      <c r="AH125" s="602"/>
      <c r="AI125" s="602"/>
      <c r="AJ125" s="602"/>
      <c r="AK125" s="602"/>
      <c r="AL125" s="602"/>
      <c r="AM125" s="602"/>
      <c r="AN125" s="603"/>
      <c r="AO125" s="601"/>
      <c r="AP125" s="602"/>
      <c r="AQ125" s="602"/>
      <c r="AR125" s="602"/>
      <c r="AS125" s="602"/>
      <c r="AT125" s="602"/>
      <c r="AU125" s="602"/>
      <c r="AV125" s="602"/>
      <c r="AW125" s="602"/>
      <c r="AX125" s="604"/>
    </row>
    <row r="126" spans="1:51" ht="24.75" customHeight="1" x14ac:dyDescent="0.15">
      <c r="A126" s="131" t="s">
        <v>394</v>
      </c>
      <c r="B126" s="131"/>
      <c r="C126" s="131"/>
      <c r="D126" s="131"/>
      <c r="E126" s="622" t="s">
        <v>605</v>
      </c>
      <c r="F126" s="623"/>
      <c r="G126" s="623"/>
      <c r="H126" s="83" t="str">
        <f>IF(E126="","","-")</f>
        <v>-</v>
      </c>
      <c r="I126" s="623"/>
      <c r="J126" s="623"/>
      <c r="K126" s="83" t="str">
        <f>IF(I126="","","-")</f>
        <v/>
      </c>
      <c r="L126" s="103">
        <v>48</v>
      </c>
      <c r="M126" s="103"/>
      <c r="N126" s="83" t="str">
        <f>IF(O126="","","-")</f>
        <v/>
      </c>
      <c r="O126" s="620"/>
      <c r="P126" s="621"/>
      <c r="Q126" s="622"/>
      <c r="R126" s="623"/>
      <c r="S126" s="623"/>
      <c r="T126" s="83" t="str">
        <f>IF(Q126="","","-")</f>
        <v/>
      </c>
      <c r="U126" s="623"/>
      <c r="V126" s="623"/>
      <c r="W126" s="83" t="str">
        <f>IF(U126="","","-")</f>
        <v/>
      </c>
      <c r="X126" s="103"/>
      <c r="Y126" s="103"/>
      <c r="Z126" s="83" t="str">
        <f>IF(AA126="","","-")</f>
        <v/>
      </c>
      <c r="AA126" s="620"/>
      <c r="AB126" s="621"/>
      <c r="AC126" s="622"/>
      <c r="AD126" s="623"/>
      <c r="AE126" s="623"/>
      <c r="AF126" s="83" t="str">
        <f>IF(AC126="","","-")</f>
        <v/>
      </c>
      <c r="AG126" s="623"/>
      <c r="AH126" s="623"/>
      <c r="AI126" s="83" t="str">
        <f>IF(AG126="","","-")</f>
        <v/>
      </c>
      <c r="AJ126" s="103"/>
      <c r="AK126" s="103"/>
      <c r="AL126" s="83" t="str">
        <f>IF(AM126="","","-")</f>
        <v/>
      </c>
      <c r="AM126" s="620"/>
      <c r="AN126" s="621"/>
      <c r="AO126" s="622"/>
      <c r="AP126" s="623"/>
      <c r="AQ126" s="83" t="str">
        <f>IF(AO126="","","-")</f>
        <v/>
      </c>
      <c r="AR126" s="623"/>
      <c r="AS126" s="623"/>
      <c r="AT126" s="83" t="str">
        <f>IF(AR126="","","-")</f>
        <v/>
      </c>
      <c r="AU126" s="103"/>
      <c r="AV126" s="103"/>
      <c r="AW126" s="83" t="str">
        <f>IF(AX126="","","-")</f>
        <v/>
      </c>
      <c r="AX126" s="86"/>
    </row>
    <row r="127" spans="1:51" ht="24.75" customHeight="1" x14ac:dyDescent="0.15">
      <c r="A127" s="131" t="s">
        <v>569</v>
      </c>
      <c r="B127" s="131"/>
      <c r="C127" s="131"/>
      <c r="D127" s="131"/>
      <c r="E127" s="622" t="s">
        <v>605</v>
      </c>
      <c r="F127" s="623"/>
      <c r="G127" s="623"/>
      <c r="H127" s="83"/>
      <c r="I127" s="623"/>
      <c r="J127" s="623"/>
      <c r="K127" s="83"/>
      <c r="L127" s="103">
        <v>47</v>
      </c>
      <c r="M127" s="103"/>
      <c r="N127" s="83" t="str">
        <f>IF(O127="","","-")</f>
        <v/>
      </c>
      <c r="O127" s="620"/>
      <c r="P127" s="621"/>
      <c r="Q127" s="622"/>
      <c r="R127" s="623"/>
      <c r="S127" s="623"/>
      <c r="T127" s="83" t="str">
        <f>IF(Q127="","","-")</f>
        <v/>
      </c>
      <c r="U127" s="623"/>
      <c r="V127" s="623"/>
      <c r="W127" s="83" t="str">
        <f>IF(U127="","","-")</f>
        <v/>
      </c>
      <c r="X127" s="103"/>
      <c r="Y127" s="103"/>
      <c r="Z127" s="83" t="str">
        <f>IF(AA127="","","-")</f>
        <v/>
      </c>
      <c r="AA127" s="620"/>
      <c r="AB127" s="621"/>
      <c r="AC127" s="622"/>
      <c r="AD127" s="623"/>
      <c r="AE127" s="623"/>
      <c r="AF127" s="83" t="str">
        <f>IF(AC127="","","-")</f>
        <v/>
      </c>
      <c r="AG127" s="623"/>
      <c r="AH127" s="623"/>
      <c r="AI127" s="83" t="str">
        <f>IF(AG127="","","-")</f>
        <v/>
      </c>
      <c r="AJ127" s="103"/>
      <c r="AK127" s="103"/>
      <c r="AL127" s="83" t="str">
        <f>IF(AM127="","","-")</f>
        <v/>
      </c>
      <c r="AM127" s="620"/>
      <c r="AN127" s="621"/>
      <c r="AO127" s="622"/>
      <c r="AP127" s="623"/>
      <c r="AQ127" s="83" t="str">
        <f>IF(AO127="","","-")</f>
        <v/>
      </c>
      <c r="AR127" s="623"/>
      <c r="AS127" s="623"/>
      <c r="AT127" s="83" t="str">
        <f>IF(AR127="","","-")</f>
        <v/>
      </c>
      <c r="AU127" s="103"/>
      <c r="AV127" s="103"/>
      <c r="AW127" s="83" t="str">
        <f>IF(AX127="","","-")</f>
        <v/>
      </c>
      <c r="AX127" s="86"/>
    </row>
    <row r="128" spans="1:51" ht="24.75" customHeight="1" x14ac:dyDescent="0.15">
      <c r="A128" s="131" t="s">
        <v>362</v>
      </c>
      <c r="B128" s="131"/>
      <c r="C128" s="131"/>
      <c r="D128" s="131"/>
      <c r="E128" s="625">
        <v>2021</v>
      </c>
      <c r="F128" s="132"/>
      <c r="G128" s="623" t="s">
        <v>624</v>
      </c>
      <c r="H128" s="623"/>
      <c r="I128" s="623"/>
      <c r="J128" s="132">
        <v>20</v>
      </c>
      <c r="K128" s="132"/>
      <c r="L128" s="103">
        <v>59</v>
      </c>
      <c r="M128" s="103"/>
      <c r="N128" s="103"/>
      <c r="O128" s="132"/>
      <c r="P128" s="132"/>
      <c r="Q128" s="625"/>
      <c r="R128" s="132"/>
      <c r="S128" s="623"/>
      <c r="T128" s="623"/>
      <c r="U128" s="623"/>
      <c r="V128" s="132"/>
      <c r="W128" s="132"/>
      <c r="X128" s="103"/>
      <c r="Y128" s="103"/>
      <c r="Z128" s="103"/>
      <c r="AA128" s="132"/>
      <c r="AB128" s="624"/>
      <c r="AC128" s="625"/>
      <c r="AD128" s="132"/>
      <c r="AE128" s="623"/>
      <c r="AF128" s="623"/>
      <c r="AG128" s="623"/>
      <c r="AH128" s="132"/>
      <c r="AI128" s="132"/>
      <c r="AJ128" s="103"/>
      <c r="AK128" s="103"/>
      <c r="AL128" s="103"/>
      <c r="AM128" s="132"/>
      <c r="AN128" s="624"/>
      <c r="AO128" s="625"/>
      <c r="AP128" s="132"/>
      <c r="AQ128" s="623"/>
      <c r="AR128" s="623"/>
      <c r="AS128" s="623"/>
      <c r="AT128" s="132"/>
      <c r="AU128" s="132"/>
      <c r="AV128" s="103"/>
      <c r="AW128" s="103"/>
      <c r="AX128" s="86"/>
    </row>
    <row r="129" spans="1:50" ht="28.35" customHeight="1" x14ac:dyDescent="0.15">
      <c r="A129" s="238" t="s">
        <v>243</v>
      </c>
      <c r="B129" s="239"/>
      <c r="C129" s="239"/>
      <c r="D129" s="239"/>
      <c r="E129" s="239"/>
      <c r="F129" s="240"/>
      <c r="G129" s="71" t="s">
        <v>571</v>
      </c>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40"/>
    </row>
    <row r="130" spans="1:50" ht="28.35" customHeight="1" x14ac:dyDescent="0.15">
      <c r="A130" s="238"/>
      <c r="B130" s="239"/>
      <c r="C130" s="239"/>
      <c r="D130" s="239"/>
      <c r="E130" s="239"/>
      <c r="F130" s="240"/>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40"/>
    </row>
    <row r="131" spans="1:50" ht="28.35" customHeight="1" x14ac:dyDescent="0.15">
      <c r="A131" s="238"/>
      <c r="B131" s="239"/>
      <c r="C131" s="239"/>
      <c r="D131" s="239"/>
      <c r="E131" s="239"/>
      <c r="F131" s="240"/>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40"/>
    </row>
    <row r="132" spans="1:50" ht="28.35" customHeight="1" x14ac:dyDescent="0.15">
      <c r="A132" s="238"/>
      <c r="B132" s="239"/>
      <c r="C132" s="239"/>
      <c r="D132" s="239"/>
      <c r="E132" s="239"/>
      <c r="F132" s="240"/>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40"/>
    </row>
    <row r="133" spans="1:50" ht="27.75" customHeight="1" x14ac:dyDescent="0.15">
      <c r="A133" s="238"/>
      <c r="B133" s="239"/>
      <c r="C133" s="239"/>
      <c r="D133" s="239"/>
      <c r="E133" s="239"/>
      <c r="F133" s="240"/>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40"/>
    </row>
    <row r="134" spans="1:50" ht="28.35" customHeight="1" x14ac:dyDescent="0.15">
      <c r="A134" s="238"/>
      <c r="B134" s="239"/>
      <c r="C134" s="239"/>
      <c r="D134" s="239"/>
      <c r="E134" s="239"/>
      <c r="F134" s="240"/>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40"/>
    </row>
    <row r="135" spans="1:50" ht="28.35" customHeight="1" x14ac:dyDescent="0.15">
      <c r="A135" s="238"/>
      <c r="B135" s="239"/>
      <c r="C135" s="239"/>
      <c r="D135" s="239"/>
      <c r="E135" s="239"/>
      <c r="F135" s="240"/>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40"/>
    </row>
    <row r="136" spans="1:50" ht="27.75" customHeight="1" x14ac:dyDescent="0.15">
      <c r="A136" s="238"/>
      <c r="B136" s="239"/>
      <c r="C136" s="239"/>
      <c r="D136" s="239"/>
      <c r="E136" s="239"/>
      <c r="F136" s="240"/>
      <c r="G136" s="38"/>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40"/>
    </row>
    <row r="137" spans="1:50" ht="28.35" customHeight="1" x14ac:dyDescent="0.15">
      <c r="A137" s="238"/>
      <c r="B137" s="239"/>
      <c r="C137" s="239"/>
      <c r="D137" s="239"/>
      <c r="E137" s="239"/>
      <c r="F137" s="240"/>
      <c r="G137" s="38"/>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40"/>
    </row>
    <row r="138" spans="1:50" ht="28.35" customHeight="1" x14ac:dyDescent="0.15">
      <c r="A138" s="238"/>
      <c r="B138" s="239"/>
      <c r="C138" s="239"/>
      <c r="D138" s="239"/>
      <c r="E138" s="239"/>
      <c r="F138" s="240"/>
      <c r="G138" s="38"/>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40"/>
    </row>
    <row r="139" spans="1:50" ht="28.35" customHeight="1" x14ac:dyDescent="0.15">
      <c r="A139" s="238"/>
      <c r="B139" s="239"/>
      <c r="C139" s="239"/>
      <c r="D139" s="239"/>
      <c r="E139" s="239"/>
      <c r="F139" s="240"/>
      <c r="G139" s="38"/>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40"/>
    </row>
    <row r="140" spans="1:50" ht="28.35" customHeight="1" x14ac:dyDescent="0.15">
      <c r="A140" s="238"/>
      <c r="B140" s="239"/>
      <c r="C140" s="239"/>
      <c r="D140" s="239"/>
      <c r="E140" s="239"/>
      <c r="F140" s="240"/>
      <c r="G140" s="38"/>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40"/>
    </row>
    <row r="141" spans="1:50" ht="28.35" customHeight="1" x14ac:dyDescent="0.15">
      <c r="A141" s="238"/>
      <c r="B141" s="239"/>
      <c r="C141" s="239"/>
      <c r="D141" s="239"/>
      <c r="E141" s="239"/>
      <c r="F141" s="240"/>
      <c r="G141" s="38"/>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40"/>
    </row>
    <row r="142" spans="1:50" ht="27.75" customHeight="1" x14ac:dyDescent="0.15">
      <c r="A142" s="238"/>
      <c r="B142" s="239"/>
      <c r="C142" s="239"/>
      <c r="D142" s="239"/>
      <c r="E142" s="239"/>
      <c r="F142" s="240"/>
      <c r="G142" s="38"/>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40"/>
    </row>
    <row r="143" spans="1:50" ht="28.35" customHeight="1" x14ac:dyDescent="0.15">
      <c r="A143" s="238"/>
      <c r="B143" s="239"/>
      <c r="C143" s="239"/>
      <c r="D143" s="239"/>
      <c r="E143" s="239"/>
      <c r="F143" s="240"/>
      <c r="G143" s="38"/>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40"/>
    </row>
    <row r="144" spans="1:50" ht="28.35" customHeight="1" x14ac:dyDescent="0.15">
      <c r="A144" s="238"/>
      <c r="B144" s="239"/>
      <c r="C144" s="239"/>
      <c r="D144" s="239"/>
      <c r="E144" s="239"/>
      <c r="F144" s="240"/>
      <c r="G144" s="38"/>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40"/>
    </row>
    <row r="145" spans="1:50" ht="28.35" customHeight="1" x14ac:dyDescent="0.15">
      <c r="A145" s="238"/>
      <c r="B145" s="239"/>
      <c r="C145" s="239"/>
      <c r="D145" s="239"/>
      <c r="E145" s="239"/>
      <c r="F145" s="240"/>
      <c r="G145" s="38"/>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40"/>
    </row>
    <row r="146" spans="1:50" ht="52.5" customHeight="1" x14ac:dyDescent="0.15">
      <c r="A146" s="238"/>
      <c r="B146" s="239"/>
      <c r="C146" s="239"/>
      <c r="D146" s="239"/>
      <c r="E146" s="239"/>
      <c r="F146" s="240"/>
      <c r="G146" s="38"/>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40"/>
    </row>
    <row r="147" spans="1:50" ht="52.5" customHeight="1" x14ac:dyDescent="0.15">
      <c r="A147" s="238"/>
      <c r="B147" s="239"/>
      <c r="C147" s="239"/>
      <c r="D147" s="239"/>
      <c r="E147" s="239"/>
      <c r="F147" s="240"/>
      <c r="G147" s="38"/>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40"/>
    </row>
    <row r="148" spans="1:50" ht="52.5" customHeight="1" x14ac:dyDescent="0.15">
      <c r="A148" s="238"/>
      <c r="B148" s="239"/>
      <c r="C148" s="239"/>
      <c r="D148" s="239"/>
      <c r="E148" s="239"/>
      <c r="F148" s="240"/>
      <c r="G148" s="38"/>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40"/>
    </row>
    <row r="149" spans="1:50" ht="29.25" customHeight="1" x14ac:dyDescent="0.15">
      <c r="A149" s="238"/>
      <c r="B149" s="239"/>
      <c r="C149" s="239"/>
      <c r="D149" s="239"/>
      <c r="E149" s="239"/>
      <c r="F149" s="240"/>
      <c r="G149" s="38"/>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40"/>
    </row>
    <row r="150" spans="1:50" ht="18.399999999999999" customHeight="1" x14ac:dyDescent="0.15">
      <c r="A150" s="238"/>
      <c r="B150" s="239"/>
      <c r="C150" s="239"/>
      <c r="D150" s="239"/>
      <c r="E150" s="239"/>
      <c r="F150" s="240"/>
      <c r="G150" s="38"/>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40"/>
    </row>
    <row r="151" spans="1:50" ht="35.25" customHeight="1" x14ac:dyDescent="0.15">
      <c r="A151" s="238"/>
      <c r="B151" s="239"/>
      <c r="C151" s="239"/>
      <c r="D151" s="239"/>
      <c r="E151" s="239"/>
      <c r="F151" s="240"/>
      <c r="G151" s="38"/>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40"/>
    </row>
    <row r="152" spans="1:50" ht="30" customHeight="1" x14ac:dyDescent="0.15">
      <c r="A152" s="238"/>
      <c r="B152" s="239"/>
      <c r="C152" s="239"/>
      <c r="D152" s="239"/>
      <c r="E152" s="239"/>
      <c r="F152" s="240"/>
      <c r="G152" s="38"/>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40"/>
    </row>
    <row r="153" spans="1:50" ht="24.75" customHeight="1" x14ac:dyDescent="0.15">
      <c r="A153" s="238"/>
      <c r="B153" s="239"/>
      <c r="C153" s="239"/>
      <c r="D153" s="239"/>
      <c r="E153" s="239"/>
      <c r="F153" s="240"/>
      <c r="G153" s="38"/>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40"/>
    </row>
    <row r="154" spans="1:50" ht="24.75" customHeight="1" x14ac:dyDescent="0.15">
      <c r="A154" s="238"/>
      <c r="B154" s="239"/>
      <c r="C154" s="239"/>
      <c r="D154" s="239"/>
      <c r="E154" s="239"/>
      <c r="F154" s="240"/>
      <c r="G154" s="38"/>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40"/>
    </row>
    <row r="155" spans="1:50" ht="24.75" customHeight="1" x14ac:dyDescent="0.15">
      <c r="A155" s="238"/>
      <c r="B155" s="239"/>
      <c r="C155" s="239"/>
      <c r="D155" s="239"/>
      <c r="E155" s="239"/>
      <c r="F155" s="240"/>
      <c r="G155" s="38"/>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40"/>
    </row>
    <row r="156" spans="1:50" ht="24.75" customHeight="1" x14ac:dyDescent="0.15">
      <c r="A156" s="238"/>
      <c r="B156" s="239"/>
      <c r="C156" s="239"/>
      <c r="D156" s="239"/>
      <c r="E156" s="239"/>
      <c r="F156" s="240"/>
      <c r="G156" s="38"/>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40"/>
    </row>
    <row r="157" spans="1:50" ht="24.75" customHeight="1" x14ac:dyDescent="0.15">
      <c r="A157" s="238"/>
      <c r="B157" s="239"/>
      <c r="C157" s="239"/>
      <c r="D157" s="239"/>
      <c r="E157" s="239"/>
      <c r="F157" s="240"/>
      <c r="G157" s="38"/>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40"/>
    </row>
    <row r="158" spans="1:50" ht="24.75" customHeight="1" x14ac:dyDescent="0.15">
      <c r="A158" s="238"/>
      <c r="B158" s="239"/>
      <c r="C158" s="239"/>
      <c r="D158" s="239"/>
      <c r="E158" s="239"/>
      <c r="F158" s="240"/>
      <c r="G158" s="38"/>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40"/>
    </row>
    <row r="159" spans="1:50" ht="24.75" customHeight="1" x14ac:dyDescent="0.15">
      <c r="A159" s="238"/>
      <c r="B159" s="239"/>
      <c r="C159" s="239"/>
      <c r="D159" s="239"/>
      <c r="E159" s="239"/>
      <c r="F159" s="240"/>
      <c r="G159" s="38"/>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40"/>
    </row>
    <row r="160" spans="1:50" ht="24.75" customHeight="1" x14ac:dyDescent="0.15">
      <c r="A160" s="238"/>
      <c r="B160" s="239"/>
      <c r="C160" s="239"/>
      <c r="D160" s="239"/>
      <c r="E160" s="239"/>
      <c r="F160" s="240"/>
      <c r="G160" s="38"/>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40"/>
    </row>
    <row r="161" spans="1:51" ht="24.75" customHeight="1" x14ac:dyDescent="0.15">
      <c r="A161" s="238"/>
      <c r="B161" s="239"/>
      <c r="C161" s="239"/>
      <c r="D161" s="239"/>
      <c r="E161" s="239"/>
      <c r="F161" s="240"/>
      <c r="G161" s="38"/>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40"/>
    </row>
    <row r="162" spans="1:51" ht="24.75" customHeight="1" x14ac:dyDescent="0.15">
      <c r="A162" s="238"/>
      <c r="B162" s="239"/>
      <c r="C162" s="239"/>
      <c r="D162" s="239"/>
      <c r="E162" s="239"/>
      <c r="F162" s="240"/>
      <c r="G162" s="38"/>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40"/>
    </row>
    <row r="163" spans="1:51" ht="24.75" customHeight="1" thickBot="1" x14ac:dyDescent="0.2">
      <c r="A163" s="626"/>
      <c r="B163" s="627"/>
      <c r="C163" s="627"/>
      <c r="D163" s="627"/>
      <c r="E163" s="627"/>
      <c r="F163" s="628"/>
      <c r="G163" s="41"/>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3"/>
    </row>
    <row r="164" spans="1:51" ht="24.75" customHeight="1" x14ac:dyDescent="0.15">
      <c r="A164" s="629" t="s">
        <v>245</v>
      </c>
      <c r="B164" s="630"/>
      <c r="C164" s="630"/>
      <c r="D164" s="630"/>
      <c r="E164" s="630"/>
      <c r="F164" s="631"/>
      <c r="G164" s="635" t="s">
        <v>704</v>
      </c>
      <c r="H164" s="636"/>
      <c r="I164" s="636"/>
      <c r="J164" s="636"/>
      <c r="K164" s="636"/>
      <c r="L164" s="636"/>
      <c r="M164" s="636"/>
      <c r="N164" s="636"/>
      <c r="O164" s="636"/>
      <c r="P164" s="636"/>
      <c r="Q164" s="636"/>
      <c r="R164" s="636"/>
      <c r="S164" s="636"/>
      <c r="T164" s="636"/>
      <c r="U164" s="636"/>
      <c r="V164" s="636"/>
      <c r="W164" s="636"/>
      <c r="X164" s="636"/>
      <c r="Y164" s="636"/>
      <c r="Z164" s="636"/>
      <c r="AA164" s="636"/>
      <c r="AB164" s="637"/>
      <c r="AC164" s="635" t="s">
        <v>705</v>
      </c>
      <c r="AD164" s="636"/>
      <c r="AE164" s="636"/>
      <c r="AF164" s="636"/>
      <c r="AG164" s="636"/>
      <c r="AH164" s="636"/>
      <c r="AI164" s="636"/>
      <c r="AJ164" s="636"/>
      <c r="AK164" s="636"/>
      <c r="AL164" s="636"/>
      <c r="AM164" s="636"/>
      <c r="AN164" s="636"/>
      <c r="AO164" s="636"/>
      <c r="AP164" s="636"/>
      <c r="AQ164" s="636"/>
      <c r="AR164" s="636"/>
      <c r="AS164" s="636"/>
      <c r="AT164" s="636"/>
      <c r="AU164" s="636"/>
      <c r="AV164" s="636"/>
      <c r="AW164" s="636"/>
      <c r="AX164" s="638"/>
    </row>
    <row r="165" spans="1:51" ht="24.75" customHeight="1" x14ac:dyDescent="0.15">
      <c r="A165" s="632"/>
      <c r="B165" s="633"/>
      <c r="C165" s="633"/>
      <c r="D165" s="633"/>
      <c r="E165" s="633"/>
      <c r="F165" s="634"/>
      <c r="G165" s="121" t="s">
        <v>15</v>
      </c>
      <c r="H165" s="639"/>
      <c r="I165" s="639"/>
      <c r="J165" s="639"/>
      <c r="K165" s="639"/>
      <c r="L165" s="640" t="s">
        <v>16</v>
      </c>
      <c r="M165" s="639"/>
      <c r="N165" s="639"/>
      <c r="O165" s="639"/>
      <c r="P165" s="639"/>
      <c r="Q165" s="639"/>
      <c r="R165" s="639"/>
      <c r="S165" s="639"/>
      <c r="T165" s="639"/>
      <c r="U165" s="639"/>
      <c r="V165" s="639"/>
      <c r="W165" s="639"/>
      <c r="X165" s="641"/>
      <c r="Y165" s="642" t="s">
        <v>17</v>
      </c>
      <c r="Z165" s="643"/>
      <c r="AA165" s="643"/>
      <c r="AB165" s="644"/>
      <c r="AC165" s="121" t="s">
        <v>15</v>
      </c>
      <c r="AD165" s="639"/>
      <c r="AE165" s="639"/>
      <c r="AF165" s="639"/>
      <c r="AG165" s="639"/>
      <c r="AH165" s="640" t="s">
        <v>16</v>
      </c>
      <c r="AI165" s="639"/>
      <c r="AJ165" s="639"/>
      <c r="AK165" s="639"/>
      <c r="AL165" s="639"/>
      <c r="AM165" s="639"/>
      <c r="AN165" s="639"/>
      <c r="AO165" s="639"/>
      <c r="AP165" s="639"/>
      <c r="AQ165" s="639"/>
      <c r="AR165" s="639"/>
      <c r="AS165" s="639"/>
      <c r="AT165" s="641"/>
      <c r="AU165" s="642" t="s">
        <v>17</v>
      </c>
      <c r="AV165" s="643"/>
      <c r="AW165" s="643"/>
      <c r="AX165" s="645"/>
    </row>
    <row r="166" spans="1:51" ht="27.6" customHeight="1" x14ac:dyDescent="0.15">
      <c r="A166" s="632"/>
      <c r="B166" s="633"/>
      <c r="C166" s="633"/>
      <c r="D166" s="633"/>
      <c r="E166" s="633"/>
      <c r="F166" s="634"/>
      <c r="G166" s="646" t="s">
        <v>591</v>
      </c>
      <c r="H166" s="647"/>
      <c r="I166" s="647"/>
      <c r="J166" s="647"/>
      <c r="K166" s="648"/>
      <c r="L166" s="649" t="s">
        <v>578</v>
      </c>
      <c r="M166" s="650"/>
      <c r="N166" s="650"/>
      <c r="O166" s="650"/>
      <c r="P166" s="650"/>
      <c r="Q166" s="650"/>
      <c r="R166" s="650"/>
      <c r="S166" s="650"/>
      <c r="T166" s="650"/>
      <c r="U166" s="650"/>
      <c r="V166" s="650"/>
      <c r="W166" s="650"/>
      <c r="X166" s="651"/>
      <c r="Y166" s="652">
        <v>66</v>
      </c>
      <c r="Z166" s="653"/>
      <c r="AA166" s="653"/>
      <c r="AB166" s="654"/>
      <c r="AC166" s="646" t="s">
        <v>591</v>
      </c>
      <c r="AD166" s="647"/>
      <c r="AE166" s="647"/>
      <c r="AF166" s="647"/>
      <c r="AG166" s="648"/>
      <c r="AH166" s="649" t="s">
        <v>592</v>
      </c>
      <c r="AI166" s="650"/>
      <c r="AJ166" s="650"/>
      <c r="AK166" s="650"/>
      <c r="AL166" s="650"/>
      <c r="AM166" s="650"/>
      <c r="AN166" s="650"/>
      <c r="AO166" s="650"/>
      <c r="AP166" s="650"/>
      <c r="AQ166" s="650"/>
      <c r="AR166" s="650"/>
      <c r="AS166" s="650"/>
      <c r="AT166" s="651"/>
      <c r="AU166" s="652">
        <v>41.811</v>
      </c>
      <c r="AV166" s="653"/>
      <c r="AW166" s="653"/>
      <c r="AX166" s="655"/>
    </row>
    <row r="167" spans="1:51" ht="24.75" customHeight="1" thickBot="1" x14ac:dyDescent="0.2">
      <c r="A167" s="632"/>
      <c r="B167" s="633"/>
      <c r="C167" s="633"/>
      <c r="D167" s="633"/>
      <c r="E167" s="633"/>
      <c r="F167" s="634"/>
      <c r="G167" s="656" t="s">
        <v>18</v>
      </c>
      <c r="H167" s="657"/>
      <c r="I167" s="657"/>
      <c r="J167" s="657"/>
      <c r="K167" s="657"/>
      <c r="L167" s="658"/>
      <c r="M167" s="659"/>
      <c r="N167" s="659"/>
      <c r="O167" s="659"/>
      <c r="P167" s="659"/>
      <c r="Q167" s="659"/>
      <c r="R167" s="659"/>
      <c r="S167" s="659"/>
      <c r="T167" s="659"/>
      <c r="U167" s="659"/>
      <c r="V167" s="659"/>
      <c r="W167" s="659"/>
      <c r="X167" s="660"/>
      <c r="Y167" s="661">
        <f>SUM(Y166:AB166)</f>
        <v>66</v>
      </c>
      <c r="Z167" s="662"/>
      <c r="AA167" s="662"/>
      <c r="AB167" s="663"/>
      <c r="AC167" s="656" t="s">
        <v>18</v>
      </c>
      <c r="AD167" s="657"/>
      <c r="AE167" s="657"/>
      <c r="AF167" s="657"/>
      <c r="AG167" s="657"/>
      <c r="AH167" s="658"/>
      <c r="AI167" s="659"/>
      <c r="AJ167" s="659"/>
      <c r="AK167" s="659"/>
      <c r="AL167" s="659"/>
      <c r="AM167" s="659"/>
      <c r="AN167" s="659"/>
      <c r="AO167" s="659"/>
      <c r="AP167" s="659"/>
      <c r="AQ167" s="659"/>
      <c r="AR167" s="659"/>
      <c r="AS167" s="659"/>
      <c r="AT167" s="660"/>
      <c r="AU167" s="661">
        <f>SUM(AU166:AX166)</f>
        <v>41.811</v>
      </c>
      <c r="AV167" s="662"/>
      <c r="AW167" s="662"/>
      <c r="AX167" s="664"/>
    </row>
    <row r="168" spans="1:51" ht="24.75" customHeight="1" x14ac:dyDescent="0.15">
      <c r="A168" s="632"/>
      <c r="B168" s="633"/>
      <c r="C168" s="633"/>
      <c r="D168" s="633"/>
      <c r="E168" s="633"/>
      <c r="F168" s="634"/>
      <c r="G168" s="635" t="s">
        <v>706</v>
      </c>
      <c r="H168" s="636"/>
      <c r="I168" s="636"/>
      <c r="J168" s="636"/>
      <c r="K168" s="636"/>
      <c r="L168" s="636"/>
      <c r="M168" s="636"/>
      <c r="N168" s="636"/>
      <c r="O168" s="636"/>
      <c r="P168" s="636"/>
      <c r="Q168" s="636"/>
      <c r="R168" s="636"/>
      <c r="S168" s="636"/>
      <c r="T168" s="636"/>
      <c r="U168" s="636"/>
      <c r="V168" s="636"/>
      <c r="W168" s="636"/>
      <c r="X168" s="636"/>
      <c r="Y168" s="636"/>
      <c r="Z168" s="636"/>
      <c r="AA168" s="636"/>
      <c r="AB168" s="637"/>
      <c r="AC168" s="635" t="s">
        <v>707</v>
      </c>
      <c r="AD168" s="636"/>
      <c r="AE168" s="636"/>
      <c r="AF168" s="636"/>
      <c r="AG168" s="636"/>
      <c r="AH168" s="636"/>
      <c r="AI168" s="636"/>
      <c r="AJ168" s="636"/>
      <c r="AK168" s="636"/>
      <c r="AL168" s="636"/>
      <c r="AM168" s="636"/>
      <c r="AN168" s="636"/>
      <c r="AO168" s="636"/>
      <c r="AP168" s="636"/>
      <c r="AQ168" s="636"/>
      <c r="AR168" s="636"/>
      <c r="AS168" s="636"/>
      <c r="AT168" s="636"/>
      <c r="AU168" s="636"/>
      <c r="AV168" s="636"/>
      <c r="AW168" s="636"/>
      <c r="AX168" s="638"/>
      <c r="AY168">
        <f>COUNTA($G$170,$AC$170)</f>
        <v>2</v>
      </c>
    </row>
    <row r="169" spans="1:51" ht="24.75" customHeight="1" x14ac:dyDescent="0.15">
      <c r="A169" s="632"/>
      <c r="B169" s="633"/>
      <c r="C169" s="633"/>
      <c r="D169" s="633"/>
      <c r="E169" s="633"/>
      <c r="F169" s="634"/>
      <c r="G169" s="121" t="s">
        <v>15</v>
      </c>
      <c r="H169" s="639"/>
      <c r="I169" s="639"/>
      <c r="J169" s="639"/>
      <c r="K169" s="639"/>
      <c r="L169" s="640" t="s">
        <v>16</v>
      </c>
      <c r="M169" s="639"/>
      <c r="N169" s="639"/>
      <c r="O169" s="639"/>
      <c r="P169" s="639"/>
      <c r="Q169" s="639"/>
      <c r="R169" s="639"/>
      <c r="S169" s="639"/>
      <c r="T169" s="639"/>
      <c r="U169" s="639"/>
      <c r="V169" s="639"/>
      <c r="W169" s="639"/>
      <c r="X169" s="641"/>
      <c r="Y169" s="642" t="s">
        <v>17</v>
      </c>
      <c r="Z169" s="643"/>
      <c r="AA169" s="643"/>
      <c r="AB169" s="644"/>
      <c r="AC169" s="121" t="s">
        <v>15</v>
      </c>
      <c r="AD169" s="639"/>
      <c r="AE169" s="639"/>
      <c r="AF169" s="639"/>
      <c r="AG169" s="639"/>
      <c r="AH169" s="640" t="s">
        <v>16</v>
      </c>
      <c r="AI169" s="639"/>
      <c r="AJ169" s="639"/>
      <c r="AK169" s="639"/>
      <c r="AL169" s="639"/>
      <c r="AM169" s="639"/>
      <c r="AN169" s="639"/>
      <c r="AO169" s="639"/>
      <c r="AP169" s="639"/>
      <c r="AQ169" s="639"/>
      <c r="AR169" s="639"/>
      <c r="AS169" s="639"/>
      <c r="AT169" s="641"/>
      <c r="AU169" s="642" t="s">
        <v>17</v>
      </c>
      <c r="AV169" s="643"/>
      <c r="AW169" s="643"/>
      <c r="AX169" s="645"/>
      <c r="AY169">
        <f>$AY$168</f>
        <v>2</v>
      </c>
    </row>
    <row r="170" spans="1:51" ht="28.5" customHeight="1" x14ac:dyDescent="0.15">
      <c r="A170" s="632"/>
      <c r="B170" s="633"/>
      <c r="C170" s="633"/>
      <c r="D170" s="633"/>
      <c r="E170" s="633"/>
      <c r="F170" s="634"/>
      <c r="G170" s="646" t="s">
        <v>591</v>
      </c>
      <c r="H170" s="647"/>
      <c r="I170" s="647"/>
      <c r="J170" s="647"/>
      <c r="K170" s="648"/>
      <c r="L170" s="649" t="s">
        <v>595</v>
      </c>
      <c r="M170" s="650"/>
      <c r="N170" s="650"/>
      <c r="O170" s="650"/>
      <c r="P170" s="650"/>
      <c r="Q170" s="650"/>
      <c r="R170" s="650"/>
      <c r="S170" s="650"/>
      <c r="T170" s="650"/>
      <c r="U170" s="650"/>
      <c r="V170" s="650"/>
      <c r="W170" s="650"/>
      <c r="X170" s="651"/>
      <c r="Y170" s="652">
        <v>33.543999999999997</v>
      </c>
      <c r="Z170" s="653"/>
      <c r="AA170" s="653"/>
      <c r="AB170" s="654"/>
      <c r="AC170" s="646" t="s">
        <v>591</v>
      </c>
      <c r="AD170" s="647"/>
      <c r="AE170" s="647"/>
      <c r="AF170" s="647"/>
      <c r="AG170" s="648"/>
      <c r="AH170" s="649" t="s">
        <v>675</v>
      </c>
      <c r="AI170" s="650"/>
      <c r="AJ170" s="650"/>
      <c r="AK170" s="650"/>
      <c r="AL170" s="650"/>
      <c r="AM170" s="650"/>
      <c r="AN170" s="650"/>
      <c r="AO170" s="650"/>
      <c r="AP170" s="650"/>
      <c r="AQ170" s="650"/>
      <c r="AR170" s="650"/>
      <c r="AS170" s="650"/>
      <c r="AT170" s="651"/>
      <c r="AU170" s="652">
        <v>4.5759999999999996</v>
      </c>
      <c r="AV170" s="653"/>
      <c r="AW170" s="653"/>
      <c r="AX170" s="654"/>
      <c r="AY170">
        <f>$AY$168</f>
        <v>2</v>
      </c>
    </row>
    <row r="171" spans="1:51" ht="24.75" customHeight="1" thickBot="1" x14ac:dyDescent="0.2">
      <c r="A171" s="632"/>
      <c r="B171" s="633"/>
      <c r="C171" s="633"/>
      <c r="D171" s="633"/>
      <c r="E171" s="633"/>
      <c r="F171" s="634"/>
      <c r="G171" s="656" t="s">
        <v>18</v>
      </c>
      <c r="H171" s="657"/>
      <c r="I171" s="657"/>
      <c r="J171" s="657"/>
      <c r="K171" s="657"/>
      <c r="L171" s="658"/>
      <c r="M171" s="659"/>
      <c r="N171" s="659"/>
      <c r="O171" s="659"/>
      <c r="P171" s="659"/>
      <c r="Q171" s="659"/>
      <c r="R171" s="659"/>
      <c r="S171" s="659"/>
      <c r="T171" s="659"/>
      <c r="U171" s="659"/>
      <c r="V171" s="659"/>
      <c r="W171" s="659"/>
      <c r="X171" s="660"/>
      <c r="Y171" s="661">
        <f>SUM(Y170:AB170)</f>
        <v>33.543999999999997</v>
      </c>
      <c r="Z171" s="662"/>
      <c r="AA171" s="662"/>
      <c r="AB171" s="663"/>
      <c r="AC171" s="656" t="s">
        <v>18</v>
      </c>
      <c r="AD171" s="657"/>
      <c r="AE171" s="657"/>
      <c r="AF171" s="657"/>
      <c r="AG171" s="657"/>
      <c r="AH171" s="658"/>
      <c r="AI171" s="659"/>
      <c r="AJ171" s="659"/>
      <c r="AK171" s="659"/>
      <c r="AL171" s="659"/>
      <c r="AM171" s="659"/>
      <c r="AN171" s="659"/>
      <c r="AO171" s="659"/>
      <c r="AP171" s="659"/>
      <c r="AQ171" s="659"/>
      <c r="AR171" s="659"/>
      <c r="AS171" s="659"/>
      <c r="AT171" s="660"/>
      <c r="AU171" s="661">
        <f>SUM(AU170:AX170)</f>
        <v>4.5759999999999996</v>
      </c>
      <c r="AV171" s="662"/>
      <c r="AW171" s="662"/>
      <c r="AX171" s="664"/>
      <c r="AY171">
        <f>$AY$168</f>
        <v>2</v>
      </c>
    </row>
    <row r="172" spans="1:51" ht="24.75" customHeight="1" x14ac:dyDescent="0.15">
      <c r="A172" s="632"/>
      <c r="B172" s="633"/>
      <c r="C172" s="633"/>
      <c r="D172" s="633"/>
      <c r="E172" s="633"/>
      <c r="F172" s="634"/>
      <c r="G172" s="635" t="s">
        <v>708</v>
      </c>
      <c r="H172" s="636"/>
      <c r="I172" s="636"/>
      <c r="J172" s="636"/>
      <c r="K172" s="636"/>
      <c r="L172" s="636"/>
      <c r="M172" s="636"/>
      <c r="N172" s="636"/>
      <c r="O172" s="636"/>
      <c r="P172" s="636"/>
      <c r="Q172" s="636"/>
      <c r="R172" s="636"/>
      <c r="S172" s="636"/>
      <c r="T172" s="636"/>
      <c r="U172" s="636"/>
      <c r="V172" s="636"/>
      <c r="W172" s="636"/>
      <c r="X172" s="636"/>
      <c r="Y172" s="636"/>
      <c r="Z172" s="636"/>
      <c r="AA172" s="636"/>
      <c r="AB172" s="637"/>
      <c r="AC172" s="635" t="s">
        <v>709</v>
      </c>
      <c r="AD172" s="636"/>
      <c r="AE172" s="636"/>
      <c r="AF172" s="636"/>
      <c r="AG172" s="636"/>
      <c r="AH172" s="636"/>
      <c r="AI172" s="636"/>
      <c r="AJ172" s="636"/>
      <c r="AK172" s="636"/>
      <c r="AL172" s="636"/>
      <c r="AM172" s="636"/>
      <c r="AN172" s="636"/>
      <c r="AO172" s="636"/>
      <c r="AP172" s="636"/>
      <c r="AQ172" s="636"/>
      <c r="AR172" s="636"/>
      <c r="AS172" s="636"/>
      <c r="AT172" s="636"/>
      <c r="AU172" s="636"/>
      <c r="AV172" s="636"/>
      <c r="AW172" s="636"/>
      <c r="AX172" s="638"/>
      <c r="AY172">
        <f>COUNTA($G$174,$AC$174)</f>
        <v>2</v>
      </c>
    </row>
    <row r="173" spans="1:51" ht="24.75" customHeight="1" x14ac:dyDescent="0.15">
      <c r="A173" s="632"/>
      <c r="B173" s="633"/>
      <c r="C173" s="633"/>
      <c r="D173" s="633"/>
      <c r="E173" s="633"/>
      <c r="F173" s="634"/>
      <c r="G173" s="121" t="s">
        <v>15</v>
      </c>
      <c r="H173" s="639"/>
      <c r="I173" s="639"/>
      <c r="J173" s="639"/>
      <c r="K173" s="639"/>
      <c r="L173" s="640" t="s">
        <v>16</v>
      </c>
      <c r="M173" s="639"/>
      <c r="N173" s="639"/>
      <c r="O173" s="639"/>
      <c r="P173" s="639"/>
      <c r="Q173" s="639"/>
      <c r="R173" s="639"/>
      <c r="S173" s="639"/>
      <c r="T173" s="639"/>
      <c r="U173" s="639"/>
      <c r="V173" s="639"/>
      <c r="W173" s="639"/>
      <c r="X173" s="641"/>
      <c r="Y173" s="642" t="s">
        <v>17</v>
      </c>
      <c r="Z173" s="643"/>
      <c r="AA173" s="643"/>
      <c r="AB173" s="644"/>
      <c r="AC173" s="121" t="s">
        <v>15</v>
      </c>
      <c r="AD173" s="639"/>
      <c r="AE173" s="639"/>
      <c r="AF173" s="639"/>
      <c r="AG173" s="639"/>
      <c r="AH173" s="640" t="s">
        <v>16</v>
      </c>
      <c r="AI173" s="639"/>
      <c r="AJ173" s="639"/>
      <c r="AK173" s="639"/>
      <c r="AL173" s="639"/>
      <c r="AM173" s="639"/>
      <c r="AN173" s="639"/>
      <c r="AO173" s="639"/>
      <c r="AP173" s="639"/>
      <c r="AQ173" s="639"/>
      <c r="AR173" s="639"/>
      <c r="AS173" s="639"/>
      <c r="AT173" s="641"/>
      <c r="AU173" s="642" t="s">
        <v>17</v>
      </c>
      <c r="AV173" s="643"/>
      <c r="AW173" s="643"/>
      <c r="AX173" s="645"/>
      <c r="AY173">
        <f>$AY$172</f>
        <v>2</v>
      </c>
    </row>
    <row r="174" spans="1:51" ht="39" customHeight="1" x14ac:dyDescent="0.15">
      <c r="A174" s="632"/>
      <c r="B174" s="633"/>
      <c r="C174" s="633"/>
      <c r="D174" s="633"/>
      <c r="E174" s="633"/>
      <c r="F174" s="634"/>
      <c r="G174" s="646" t="s">
        <v>591</v>
      </c>
      <c r="H174" s="647"/>
      <c r="I174" s="647"/>
      <c r="J174" s="647"/>
      <c r="K174" s="648"/>
      <c r="L174" s="649" t="s">
        <v>677</v>
      </c>
      <c r="M174" s="650"/>
      <c r="N174" s="650"/>
      <c r="O174" s="650"/>
      <c r="P174" s="650"/>
      <c r="Q174" s="650"/>
      <c r="R174" s="650"/>
      <c r="S174" s="650"/>
      <c r="T174" s="650"/>
      <c r="U174" s="650"/>
      <c r="V174" s="650"/>
      <c r="W174" s="650"/>
      <c r="X174" s="651"/>
      <c r="Y174" s="652">
        <v>6.16</v>
      </c>
      <c r="Z174" s="653"/>
      <c r="AA174" s="653"/>
      <c r="AB174" s="655"/>
      <c r="AC174" s="646" t="s">
        <v>591</v>
      </c>
      <c r="AD174" s="647"/>
      <c r="AE174" s="647"/>
      <c r="AF174" s="647"/>
      <c r="AG174" s="648"/>
      <c r="AH174" s="649" t="s">
        <v>679</v>
      </c>
      <c r="AI174" s="650"/>
      <c r="AJ174" s="650"/>
      <c r="AK174" s="650"/>
      <c r="AL174" s="650"/>
      <c r="AM174" s="650"/>
      <c r="AN174" s="650"/>
      <c r="AO174" s="650"/>
      <c r="AP174" s="650"/>
      <c r="AQ174" s="650"/>
      <c r="AR174" s="650"/>
      <c r="AS174" s="650"/>
      <c r="AT174" s="651"/>
      <c r="AU174" s="652">
        <v>2.31</v>
      </c>
      <c r="AV174" s="653"/>
      <c r="AW174" s="653"/>
      <c r="AX174" s="654"/>
      <c r="AY174">
        <f>$AY$172</f>
        <v>2</v>
      </c>
    </row>
    <row r="175" spans="1:51" ht="24.75" customHeight="1" thickBot="1" x14ac:dyDescent="0.2">
      <c r="A175" s="632"/>
      <c r="B175" s="633"/>
      <c r="C175" s="633"/>
      <c r="D175" s="633"/>
      <c r="E175" s="633"/>
      <c r="F175" s="634"/>
      <c r="G175" s="656" t="s">
        <v>18</v>
      </c>
      <c r="H175" s="657"/>
      <c r="I175" s="657"/>
      <c r="J175" s="657"/>
      <c r="K175" s="657"/>
      <c r="L175" s="658"/>
      <c r="M175" s="659"/>
      <c r="N175" s="659"/>
      <c r="O175" s="659"/>
      <c r="P175" s="659"/>
      <c r="Q175" s="659"/>
      <c r="R175" s="659"/>
      <c r="S175" s="659"/>
      <c r="T175" s="659"/>
      <c r="U175" s="659"/>
      <c r="V175" s="659"/>
      <c r="W175" s="659"/>
      <c r="X175" s="660"/>
      <c r="Y175" s="661">
        <f>SUM(Y174:AB174)</f>
        <v>6.16</v>
      </c>
      <c r="Z175" s="662"/>
      <c r="AA175" s="662"/>
      <c r="AB175" s="663"/>
      <c r="AC175" s="656" t="s">
        <v>18</v>
      </c>
      <c r="AD175" s="657"/>
      <c r="AE175" s="657"/>
      <c r="AF175" s="657"/>
      <c r="AG175" s="657"/>
      <c r="AH175" s="658"/>
      <c r="AI175" s="659"/>
      <c r="AJ175" s="659"/>
      <c r="AK175" s="659"/>
      <c r="AL175" s="659"/>
      <c r="AM175" s="659"/>
      <c r="AN175" s="659"/>
      <c r="AO175" s="659"/>
      <c r="AP175" s="659"/>
      <c r="AQ175" s="659"/>
      <c r="AR175" s="659"/>
      <c r="AS175" s="659"/>
      <c r="AT175" s="660"/>
      <c r="AU175" s="661">
        <f>SUM(AU174:AX174)</f>
        <v>2.31</v>
      </c>
      <c r="AV175" s="662"/>
      <c r="AW175" s="662"/>
      <c r="AX175" s="664"/>
      <c r="AY175">
        <f>$AY$172</f>
        <v>2</v>
      </c>
    </row>
    <row r="176" spans="1:51" ht="24.75" customHeight="1" x14ac:dyDescent="0.15">
      <c r="A176" s="632"/>
      <c r="B176" s="633"/>
      <c r="C176" s="633"/>
      <c r="D176" s="633"/>
      <c r="E176" s="633"/>
      <c r="F176" s="634"/>
      <c r="G176" s="635" t="s">
        <v>710</v>
      </c>
      <c r="H176" s="636"/>
      <c r="I176" s="636"/>
      <c r="J176" s="636"/>
      <c r="K176" s="636"/>
      <c r="L176" s="636"/>
      <c r="M176" s="636"/>
      <c r="N176" s="636"/>
      <c r="O176" s="636"/>
      <c r="P176" s="636"/>
      <c r="Q176" s="636"/>
      <c r="R176" s="636"/>
      <c r="S176" s="636"/>
      <c r="T176" s="636"/>
      <c r="U176" s="636"/>
      <c r="V176" s="636"/>
      <c r="W176" s="636"/>
      <c r="X176" s="636"/>
      <c r="Y176" s="636"/>
      <c r="Z176" s="636"/>
      <c r="AA176" s="636"/>
      <c r="AB176" s="637"/>
      <c r="AC176" s="635" t="s">
        <v>712</v>
      </c>
      <c r="AD176" s="636"/>
      <c r="AE176" s="636"/>
      <c r="AF176" s="636"/>
      <c r="AG176" s="636"/>
      <c r="AH176" s="636"/>
      <c r="AI176" s="636"/>
      <c r="AJ176" s="636"/>
      <c r="AK176" s="636"/>
      <c r="AL176" s="636"/>
      <c r="AM176" s="636"/>
      <c r="AN176" s="636"/>
      <c r="AO176" s="636"/>
      <c r="AP176" s="636"/>
      <c r="AQ176" s="636"/>
      <c r="AR176" s="636"/>
      <c r="AS176" s="636"/>
      <c r="AT176" s="636"/>
      <c r="AU176" s="636"/>
      <c r="AV176" s="636"/>
      <c r="AW176" s="636"/>
      <c r="AX176" s="638"/>
      <c r="AY176">
        <f>COUNTA($G$178,$AC$178)</f>
        <v>2</v>
      </c>
    </row>
    <row r="177" spans="1:52" ht="24.75" customHeight="1" x14ac:dyDescent="0.15">
      <c r="A177" s="632"/>
      <c r="B177" s="633"/>
      <c r="C177" s="633"/>
      <c r="D177" s="633"/>
      <c r="E177" s="633"/>
      <c r="F177" s="634"/>
      <c r="G177" s="121" t="s">
        <v>15</v>
      </c>
      <c r="H177" s="639"/>
      <c r="I177" s="639"/>
      <c r="J177" s="639"/>
      <c r="K177" s="639"/>
      <c r="L177" s="640" t="s">
        <v>16</v>
      </c>
      <c r="M177" s="639"/>
      <c r="N177" s="639"/>
      <c r="O177" s="639"/>
      <c r="P177" s="639"/>
      <c r="Q177" s="639"/>
      <c r="R177" s="639"/>
      <c r="S177" s="639"/>
      <c r="T177" s="639"/>
      <c r="U177" s="639"/>
      <c r="V177" s="639"/>
      <c r="W177" s="639"/>
      <c r="X177" s="641"/>
      <c r="Y177" s="642" t="s">
        <v>17</v>
      </c>
      <c r="Z177" s="643"/>
      <c r="AA177" s="643"/>
      <c r="AB177" s="644"/>
      <c r="AC177" s="121" t="s">
        <v>15</v>
      </c>
      <c r="AD177" s="639"/>
      <c r="AE177" s="639"/>
      <c r="AF177" s="639"/>
      <c r="AG177" s="639"/>
      <c r="AH177" s="640" t="s">
        <v>16</v>
      </c>
      <c r="AI177" s="639"/>
      <c r="AJ177" s="639"/>
      <c r="AK177" s="639"/>
      <c r="AL177" s="639"/>
      <c r="AM177" s="639"/>
      <c r="AN177" s="639"/>
      <c r="AO177" s="639"/>
      <c r="AP177" s="639"/>
      <c r="AQ177" s="639"/>
      <c r="AR177" s="639"/>
      <c r="AS177" s="639"/>
      <c r="AT177" s="641"/>
      <c r="AU177" s="642" t="s">
        <v>17</v>
      </c>
      <c r="AV177" s="643"/>
      <c r="AW177" s="643"/>
      <c r="AX177" s="645"/>
      <c r="AY177">
        <f>$AY$176</f>
        <v>2</v>
      </c>
    </row>
    <row r="178" spans="1:52" s="15" customFormat="1" ht="31.15" customHeight="1" x14ac:dyDescent="0.15">
      <c r="A178" s="632"/>
      <c r="B178" s="633"/>
      <c r="C178" s="633"/>
      <c r="D178" s="633"/>
      <c r="E178" s="633"/>
      <c r="F178" s="634"/>
      <c r="G178" s="646" t="s">
        <v>591</v>
      </c>
      <c r="H178" s="647"/>
      <c r="I178" s="647"/>
      <c r="J178" s="647"/>
      <c r="K178" s="648"/>
      <c r="L178" s="649" t="s">
        <v>711</v>
      </c>
      <c r="M178" s="650"/>
      <c r="N178" s="650"/>
      <c r="O178" s="650"/>
      <c r="P178" s="650"/>
      <c r="Q178" s="650"/>
      <c r="R178" s="650"/>
      <c r="S178" s="650"/>
      <c r="T178" s="650"/>
      <c r="U178" s="650"/>
      <c r="V178" s="650"/>
      <c r="W178" s="650"/>
      <c r="X178" s="651"/>
      <c r="Y178" s="652">
        <v>8.7779109999999996</v>
      </c>
      <c r="Z178" s="653"/>
      <c r="AA178" s="653"/>
      <c r="AB178" s="655"/>
      <c r="AC178" s="646" t="s">
        <v>713</v>
      </c>
      <c r="AD178" s="647"/>
      <c r="AE178" s="647"/>
      <c r="AF178" s="647"/>
      <c r="AG178" s="648"/>
      <c r="AH178" s="649" t="s">
        <v>714</v>
      </c>
      <c r="AI178" s="650"/>
      <c r="AJ178" s="650"/>
      <c r="AK178" s="650"/>
      <c r="AL178" s="650"/>
      <c r="AM178" s="650"/>
      <c r="AN178" s="650"/>
      <c r="AO178" s="650"/>
      <c r="AP178" s="650"/>
      <c r="AQ178" s="650"/>
      <c r="AR178" s="650"/>
      <c r="AS178" s="650"/>
      <c r="AT178" s="651"/>
      <c r="AU178" s="652">
        <v>6.6440000000000001</v>
      </c>
      <c r="AV178" s="653"/>
      <c r="AW178" s="653"/>
      <c r="AX178" s="655"/>
      <c r="AY178">
        <f>$AY$176</f>
        <v>2</v>
      </c>
      <c r="AZ178"/>
    </row>
    <row r="179" spans="1:52" ht="24.75" customHeight="1" x14ac:dyDescent="0.15">
      <c r="A179" s="632"/>
      <c r="B179" s="633"/>
      <c r="C179" s="633"/>
      <c r="D179" s="633"/>
      <c r="E179" s="633"/>
      <c r="F179" s="634"/>
      <c r="G179" s="656" t="s">
        <v>18</v>
      </c>
      <c r="H179" s="657"/>
      <c r="I179" s="657"/>
      <c r="J179" s="657"/>
      <c r="K179" s="657"/>
      <c r="L179" s="658"/>
      <c r="M179" s="659"/>
      <c r="N179" s="659"/>
      <c r="O179" s="659"/>
      <c r="P179" s="659"/>
      <c r="Q179" s="659"/>
      <c r="R179" s="659"/>
      <c r="S179" s="659"/>
      <c r="T179" s="659"/>
      <c r="U179" s="659"/>
      <c r="V179" s="659"/>
      <c r="W179" s="659"/>
      <c r="X179" s="660"/>
      <c r="Y179" s="661">
        <f>SUM(Y178:AB178)</f>
        <v>8.7779109999999996</v>
      </c>
      <c r="Z179" s="662"/>
      <c r="AA179" s="662"/>
      <c r="AB179" s="663"/>
      <c r="AC179" s="656" t="s">
        <v>18</v>
      </c>
      <c r="AD179" s="657"/>
      <c r="AE179" s="657"/>
      <c r="AF179" s="657"/>
      <c r="AG179" s="657"/>
      <c r="AH179" s="658"/>
      <c r="AI179" s="659"/>
      <c r="AJ179" s="659"/>
      <c r="AK179" s="659"/>
      <c r="AL179" s="659"/>
      <c r="AM179" s="659"/>
      <c r="AN179" s="659"/>
      <c r="AO179" s="659"/>
      <c r="AP179" s="659"/>
      <c r="AQ179" s="659"/>
      <c r="AR179" s="659"/>
      <c r="AS179" s="659"/>
      <c r="AT179" s="660"/>
      <c r="AU179" s="661">
        <f>SUM(AU178:AX178)</f>
        <v>6.6440000000000001</v>
      </c>
      <c r="AV179" s="662"/>
      <c r="AW179" s="662"/>
      <c r="AX179" s="664"/>
      <c r="AY179">
        <f>$AY$176</f>
        <v>2</v>
      </c>
    </row>
    <row r="180" spans="1:52" ht="24.75" customHeight="1" thickBot="1" x14ac:dyDescent="0.2">
      <c r="A180" s="665" t="s">
        <v>552</v>
      </c>
      <c r="B180" s="666"/>
      <c r="C180" s="666"/>
      <c r="D180" s="666"/>
      <c r="E180" s="666"/>
      <c r="F180" s="666"/>
      <c r="G180" s="666"/>
      <c r="H180" s="666"/>
      <c r="I180" s="666"/>
      <c r="J180" s="666"/>
      <c r="K180" s="666"/>
      <c r="L180" s="666"/>
      <c r="M180" s="666"/>
      <c r="N180" s="666"/>
      <c r="O180" s="666"/>
      <c r="P180" s="666"/>
      <c r="Q180" s="666"/>
      <c r="R180" s="666"/>
      <c r="S180" s="666"/>
      <c r="T180" s="666"/>
      <c r="U180" s="666"/>
      <c r="V180" s="666"/>
      <c r="W180" s="666"/>
      <c r="X180" s="666"/>
      <c r="Y180" s="666"/>
      <c r="Z180" s="666"/>
      <c r="AA180" s="666"/>
      <c r="AB180" s="666"/>
      <c r="AC180" s="666"/>
      <c r="AD180" s="666"/>
      <c r="AE180" s="666"/>
      <c r="AF180" s="666"/>
      <c r="AG180" s="666"/>
      <c r="AH180" s="666"/>
      <c r="AI180" s="666"/>
      <c r="AJ180" s="666"/>
      <c r="AK180" s="667"/>
      <c r="AL180" s="668" t="s">
        <v>217</v>
      </c>
      <c r="AM180" s="669"/>
      <c r="AN180" s="669"/>
      <c r="AO180" s="85" t="s">
        <v>680</v>
      </c>
      <c r="AP180" s="20"/>
      <c r="AQ180" s="20"/>
      <c r="AR180" s="20"/>
      <c r="AS180" s="20"/>
      <c r="AT180" s="20"/>
      <c r="AU180" s="20"/>
      <c r="AV180" s="20"/>
      <c r="AW180" s="20"/>
      <c r="AX180" s="21"/>
      <c r="AY180">
        <f>COUNTIF($AO$180,"☑")</f>
        <v>1</v>
      </c>
    </row>
    <row r="181" spans="1:52" ht="24.75" customHeight="1" x14ac:dyDescent="0.15">
      <c r="A181" s="4"/>
      <c r="B181" s="4"/>
      <c r="C181" s="4"/>
      <c r="D181" s="4"/>
      <c r="E181" s="4"/>
      <c r="F181" s="4"/>
      <c r="G181" s="7"/>
      <c r="H181" s="7"/>
      <c r="I181" s="7"/>
      <c r="J181" s="7"/>
      <c r="K181" s="7"/>
      <c r="L181" s="3"/>
      <c r="M181" s="7"/>
      <c r="N181" s="7"/>
      <c r="O181" s="7"/>
      <c r="P181" s="7"/>
      <c r="Q181" s="7"/>
      <c r="R181" s="7"/>
      <c r="S181" s="7"/>
      <c r="T181" s="7"/>
      <c r="U181" s="7"/>
      <c r="V181" s="7"/>
      <c r="W181" s="7"/>
      <c r="X181" s="7"/>
      <c r="Y181" s="8"/>
      <c r="Z181" s="8"/>
      <c r="AA181" s="8"/>
      <c r="AB181" s="8"/>
      <c r="AC181" s="7"/>
      <c r="AD181" s="7"/>
      <c r="AE181" s="7"/>
      <c r="AF181" s="7"/>
      <c r="AG181" s="7"/>
      <c r="AH181" s="3"/>
      <c r="AI181" s="7"/>
      <c r="AJ181" s="7"/>
      <c r="AK181" s="7"/>
      <c r="AL181" s="7"/>
      <c r="AM181" s="7"/>
      <c r="AN181" s="7"/>
      <c r="AO181" s="7"/>
      <c r="AP181" s="7"/>
      <c r="AQ181" s="7"/>
      <c r="AR181" s="7"/>
      <c r="AS181" s="7"/>
      <c r="AT181" s="7"/>
      <c r="AU181" s="8"/>
      <c r="AV181" s="8"/>
      <c r="AW181" s="8"/>
      <c r="AX181" s="8"/>
    </row>
    <row r="182" spans="1:52" ht="24.75" customHeight="1" x14ac:dyDescent="0.15"/>
    <row r="183" spans="1:52" ht="24.75" customHeight="1" x14ac:dyDescent="0.15">
      <c r="A183" s="9"/>
      <c r="B183" s="1" t="s">
        <v>27</v>
      </c>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row>
    <row r="184" spans="1:52" ht="24.75" customHeight="1" x14ac:dyDescent="0.15">
      <c r="A184" s="9"/>
      <c r="B184" s="44" t="s">
        <v>226</v>
      </c>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row>
    <row r="185" spans="1:52" ht="59.25" customHeight="1" x14ac:dyDescent="0.15">
      <c r="A185" s="670"/>
      <c r="B185" s="670"/>
      <c r="C185" s="670" t="s">
        <v>24</v>
      </c>
      <c r="D185" s="670"/>
      <c r="E185" s="670"/>
      <c r="F185" s="670"/>
      <c r="G185" s="670"/>
      <c r="H185" s="670"/>
      <c r="I185" s="670"/>
      <c r="J185" s="671" t="s">
        <v>189</v>
      </c>
      <c r="K185" s="131"/>
      <c r="L185" s="131"/>
      <c r="M185" s="131"/>
      <c r="N185" s="131"/>
      <c r="O185" s="131"/>
      <c r="P185" s="378" t="s">
        <v>25</v>
      </c>
      <c r="Q185" s="378"/>
      <c r="R185" s="378"/>
      <c r="S185" s="378"/>
      <c r="T185" s="378"/>
      <c r="U185" s="378"/>
      <c r="V185" s="378"/>
      <c r="W185" s="378"/>
      <c r="X185" s="378"/>
      <c r="Y185" s="672" t="s">
        <v>188</v>
      </c>
      <c r="Z185" s="673"/>
      <c r="AA185" s="673"/>
      <c r="AB185" s="673"/>
      <c r="AC185" s="671" t="s">
        <v>216</v>
      </c>
      <c r="AD185" s="671"/>
      <c r="AE185" s="671"/>
      <c r="AF185" s="671"/>
      <c r="AG185" s="671"/>
      <c r="AH185" s="672" t="s">
        <v>231</v>
      </c>
      <c r="AI185" s="670"/>
      <c r="AJ185" s="670"/>
      <c r="AK185" s="670"/>
      <c r="AL185" s="670" t="s">
        <v>19</v>
      </c>
      <c r="AM185" s="670"/>
      <c r="AN185" s="670"/>
      <c r="AO185" s="674"/>
      <c r="AP185" s="695" t="s">
        <v>190</v>
      </c>
      <c r="AQ185" s="695"/>
      <c r="AR185" s="695"/>
      <c r="AS185" s="695"/>
      <c r="AT185" s="695"/>
      <c r="AU185" s="695"/>
      <c r="AV185" s="695"/>
      <c r="AW185" s="695"/>
      <c r="AX185" s="695"/>
    </row>
    <row r="186" spans="1:52" ht="53.25" customHeight="1" x14ac:dyDescent="0.15">
      <c r="A186" s="681">
        <v>1</v>
      </c>
      <c r="B186" s="681">
        <v>1</v>
      </c>
      <c r="C186" s="682" t="s">
        <v>579</v>
      </c>
      <c r="D186" s="683"/>
      <c r="E186" s="683"/>
      <c r="F186" s="683"/>
      <c r="G186" s="683"/>
      <c r="H186" s="683"/>
      <c r="I186" s="683"/>
      <c r="J186" s="684">
        <v>2010001034531</v>
      </c>
      <c r="K186" s="685"/>
      <c r="L186" s="685"/>
      <c r="M186" s="685"/>
      <c r="N186" s="685"/>
      <c r="O186" s="685"/>
      <c r="P186" s="686" t="s">
        <v>578</v>
      </c>
      <c r="Q186" s="687"/>
      <c r="R186" s="687"/>
      <c r="S186" s="687"/>
      <c r="T186" s="687"/>
      <c r="U186" s="687"/>
      <c r="V186" s="687"/>
      <c r="W186" s="687"/>
      <c r="X186" s="687"/>
      <c r="Y186" s="688">
        <v>66</v>
      </c>
      <c r="Z186" s="689"/>
      <c r="AA186" s="689"/>
      <c r="AB186" s="690"/>
      <c r="AC186" s="691" t="s">
        <v>233</v>
      </c>
      <c r="AD186" s="692"/>
      <c r="AE186" s="692"/>
      <c r="AF186" s="692"/>
      <c r="AG186" s="692"/>
      <c r="AH186" s="675">
        <v>1</v>
      </c>
      <c r="AI186" s="676"/>
      <c r="AJ186" s="676"/>
      <c r="AK186" s="676"/>
      <c r="AL186" s="677" t="s">
        <v>727</v>
      </c>
      <c r="AM186" s="678"/>
      <c r="AN186" s="678"/>
      <c r="AO186" s="679"/>
      <c r="AP186" s="680"/>
      <c r="AQ186" s="680"/>
      <c r="AR186" s="680"/>
      <c r="AS186" s="680"/>
      <c r="AT186" s="680"/>
      <c r="AU186" s="680"/>
      <c r="AV186" s="680"/>
      <c r="AW186" s="680"/>
      <c r="AX186" s="680"/>
    </row>
    <row r="187" spans="1:52" ht="53.25" customHeight="1" x14ac:dyDescent="0.15">
      <c r="A187" s="681">
        <v>2</v>
      </c>
      <c r="B187" s="681">
        <v>1</v>
      </c>
      <c r="C187" s="682" t="s">
        <v>580</v>
      </c>
      <c r="D187" s="683"/>
      <c r="E187" s="683"/>
      <c r="F187" s="683"/>
      <c r="G187" s="683"/>
      <c r="H187" s="683"/>
      <c r="I187" s="683"/>
      <c r="J187" s="684">
        <v>9010001031943</v>
      </c>
      <c r="K187" s="685"/>
      <c r="L187" s="685"/>
      <c r="M187" s="685"/>
      <c r="N187" s="685"/>
      <c r="O187" s="685"/>
      <c r="P187" s="686" t="s">
        <v>581</v>
      </c>
      <c r="Q187" s="687"/>
      <c r="R187" s="687"/>
      <c r="S187" s="687"/>
      <c r="T187" s="687"/>
      <c r="U187" s="687"/>
      <c r="V187" s="687"/>
      <c r="W187" s="687"/>
      <c r="X187" s="687"/>
      <c r="Y187" s="688">
        <v>35.75</v>
      </c>
      <c r="Z187" s="689"/>
      <c r="AA187" s="689"/>
      <c r="AB187" s="690"/>
      <c r="AC187" s="691" t="s">
        <v>233</v>
      </c>
      <c r="AD187" s="692"/>
      <c r="AE187" s="692"/>
      <c r="AF187" s="692"/>
      <c r="AG187" s="692"/>
      <c r="AH187" s="675">
        <v>3</v>
      </c>
      <c r="AI187" s="676"/>
      <c r="AJ187" s="676"/>
      <c r="AK187" s="676"/>
      <c r="AL187" s="677" t="s">
        <v>727</v>
      </c>
      <c r="AM187" s="678"/>
      <c r="AN187" s="678"/>
      <c r="AO187" s="679"/>
      <c r="AP187" s="680"/>
      <c r="AQ187" s="680"/>
      <c r="AR187" s="680"/>
      <c r="AS187" s="680"/>
      <c r="AT187" s="680"/>
      <c r="AU187" s="680"/>
      <c r="AV187" s="680"/>
      <c r="AW187" s="680"/>
      <c r="AX187" s="680"/>
      <c r="AY187">
        <f>COUNTA($C$187)</f>
        <v>1</v>
      </c>
    </row>
    <row r="188" spans="1:52" ht="53.25" customHeight="1" x14ac:dyDescent="0.15">
      <c r="A188" s="681">
        <v>3</v>
      </c>
      <c r="B188" s="681">
        <v>1</v>
      </c>
      <c r="C188" s="682" t="s">
        <v>582</v>
      </c>
      <c r="D188" s="683"/>
      <c r="E188" s="683"/>
      <c r="F188" s="683"/>
      <c r="G188" s="683"/>
      <c r="H188" s="683"/>
      <c r="I188" s="683"/>
      <c r="J188" s="684">
        <v>7010001012532</v>
      </c>
      <c r="K188" s="685"/>
      <c r="L188" s="685"/>
      <c r="M188" s="685"/>
      <c r="N188" s="685"/>
      <c r="O188" s="685"/>
      <c r="P188" s="686" t="s">
        <v>586</v>
      </c>
      <c r="Q188" s="687"/>
      <c r="R188" s="687"/>
      <c r="S188" s="687"/>
      <c r="T188" s="687"/>
      <c r="U188" s="687"/>
      <c r="V188" s="687"/>
      <c r="W188" s="687"/>
      <c r="X188" s="687"/>
      <c r="Y188" s="688">
        <v>30.8</v>
      </c>
      <c r="Z188" s="689"/>
      <c r="AA188" s="689"/>
      <c r="AB188" s="690"/>
      <c r="AC188" s="691" t="s">
        <v>233</v>
      </c>
      <c r="AD188" s="692"/>
      <c r="AE188" s="692"/>
      <c r="AF188" s="692"/>
      <c r="AG188" s="692"/>
      <c r="AH188" s="693">
        <v>1</v>
      </c>
      <c r="AI188" s="694"/>
      <c r="AJ188" s="694"/>
      <c r="AK188" s="694"/>
      <c r="AL188" s="677" t="s">
        <v>727</v>
      </c>
      <c r="AM188" s="678"/>
      <c r="AN188" s="678"/>
      <c r="AO188" s="679"/>
      <c r="AP188" s="680"/>
      <c r="AQ188" s="680"/>
      <c r="AR188" s="680"/>
      <c r="AS188" s="680"/>
      <c r="AT188" s="680"/>
      <c r="AU188" s="680"/>
      <c r="AV188" s="680"/>
      <c r="AW188" s="680"/>
      <c r="AX188" s="680"/>
      <c r="AY188">
        <f>COUNTA($C$188)</f>
        <v>1</v>
      </c>
    </row>
    <row r="189" spans="1:52" ht="59.25" customHeight="1" x14ac:dyDescent="0.15">
      <c r="A189" s="681">
        <v>4</v>
      </c>
      <c r="B189" s="681">
        <v>1</v>
      </c>
      <c r="C189" s="682" t="s">
        <v>579</v>
      </c>
      <c r="D189" s="683"/>
      <c r="E189" s="683"/>
      <c r="F189" s="683"/>
      <c r="G189" s="683"/>
      <c r="H189" s="683"/>
      <c r="I189" s="683"/>
      <c r="J189" s="684">
        <v>2010001034531</v>
      </c>
      <c r="K189" s="685"/>
      <c r="L189" s="685"/>
      <c r="M189" s="685"/>
      <c r="N189" s="685"/>
      <c r="O189" s="685"/>
      <c r="P189" s="686" t="s">
        <v>584</v>
      </c>
      <c r="Q189" s="687"/>
      <c r="R189" s="687"/>
      <c r="S189" s="687"/>
      <c r="T189" s="687"/>
      <c r="U189" s="687"/>
      <c r="V189" s="687"/>
      <c r="W189" s="687"/>
      <c r="X189" s="687"/>
      <c r="Y189" s="688">
        <v>22</v>
      </c>
      <c r="Z189" s="689"/>
      <c r="AA189" s="689"/>
      <c r="AB189" s="690"/>
      <c r="AC189" s="691" t="s">
        <v>233</v>
      </c>
      <c r="AD189" s="692"/>
      <c r="AE189" s="692"/>
      <c r="AF189" s="692"/>
      <c r="AG189" s="692"/>
      <c r="AH189" s="693">
        <v>1</v>
      </c>
      <c r="AI189" s="694"/>
      <c r="AJ189" s="694"/>
      <c r="AK189" s="694"/>
      <c r="AL189" s="677" t="s">
        <v>727</v>
      </c>
      <c r="AM189" s="678"/>
      <c r="AN189" s="678"/>
      <c r="AO189" s="679"/>
      <c r="AP189" s="680"/>
      <c r="AQ189" s="680"/>
      <c r="AR189" s="680"/>
      <c r="AS189" s="680"/>
      <c r="AT189" s="680"/>
      <c r="AU189" s="680"/>
      <c r="AV189" s="680"/>
      <c r="AW189" s="680"/>
      <c r="AX189" s="680"/>
      <c r="AY189">
        <f>COUNTA($C$189)</f>
        <v>1</v>
      </c>
    </row>
    <row r="190" spans="1:52" ht="53.25" customHeight="1" x14ac:dyDescent="0.15">
      <c r="A190" s="681">
        <v>5</v>
      </c>
      <c r="B190" s="681">
        <v>1</v>
      </c>
      <c r="C190" s="682" t="s">
        <v>582</v>
      </c>
      <c r="D190" s="683"/>
      <c r="E190" s="683"/>
      <c r="F190" s="683"/>
      <c r="G190" s="683"/>
      <c r="H190" s="683"/>
      <c r="I190" s="683"/>
      <c r="J190" s="684">
        <v>7010001012532</v>
      </c>
      <c r="K190" s="685"/>
      <c r="L190" s="685"/>
      <c r="M190" s="685"/>
      <c r="N190" s="685"/>
      <c r="O190" s="685"/>
      <c r="P190" s="686" t="s">
        <v>583</v>
      </c>
      <c r="Q190" s="687"/>
      <c r="R190" s="687"/>
      <c r="S190" s="687"/>
      <c r="T190" s="687"/>
      <c r="U190" s="687"/>
      <c r="V190" s="687"/>
      <c r="W190" s="687"/>
      <c r="X190" s="687"/>
      <c r="Y190" s="688">
        <v>20.9</v>
      </c>
      <c r="Z190" s="689"/>
      <c r="AA190" s="689"/>
      <c r="AB190" s="690"/>
      <c r="AC190" s="691" t="s">
        <v>233</v>
      </c>
      <c r="AD190" s="692"/>
      <c r="AE190" s="692"/>
      <c r="AF190" s="692"/>
      <c r="AG190" s="692"/>
      <c r="AH190" s="693">
        <v>1</v>
      </c>
      <c r="AI190" s="694"/>
      <c r="AJ190" s="694"/>
      <c r="AK190" s="694"/>
      <c r="AL190" s="677" t="s">
        <v>727</v>
      </c>
      <c r="AM190" s="678"/>
      <c r="AN190" s="678"/>
      <c r="AO190" s="679"/>
      <c r="AP190" s="680"/>
      <c r="AQ190" s="680"/>
      <c r="AR190" s="680"/>
      <c r="AS190" s="680"/>
      <c r="AT190" s="680"/>
      <c r="AU190" s="680"/>
      <c r="AV190" s="680"/>
      <c r="AW190" s="680"/>
      <c r="AX190" s="680"/>
      <c r="AY190">
        <f>COUNTA($C$190)</f>
        <v>1</v>
      </c>
    </row>
    <row r="191" spans="1:52" ht="53.25" customHeight="1" x14ac:dyDescent="0.15">
      <c r="A191" s="681">
        <v>6</v>
      </c>
      <c r="B191" s="681">
        <v>1</v>
      </c>
      <c r="C191" s="682" t="s">
        <v>582</v>
      </c>
      <c r="D191" s="683"/>
      <c r="E191" s="683"/>
      <c r="F191" s="683"/>
      <c r="G191" s="683"/>
      <c r="H191" s="683"/>
      <c r="I191" s="683"/>
      <c r="J191" s="684">
        <v>7010001012532</v>
      </c>
      <c r="K191" s="685"/>
      <c r="L191" s="685"/>
      <c r="M191" s="685"/>
      <c r="N191" s="685"/>
      <c r="O191" s="685"/>
      <c r="P191" s="686" t="s">
        <v>585</v>
      </c>
      <c r="Q191" s="687"/>
      <c r="R191" s="687"/>
      <c r="S191" s="687"/>
      <c r="T191" s="687"/>
      <c r="U191" s="687"/>
      <c r="V191" s="687"/>
      <c r="W191" s="687"/>
      <c r="X191" s="687"/>
      <c r="Y191" s="688">
        <v>18.7</v>
      </c>
      <c r="Z191" s="689"/>
      <c r="AA191" s="689"/>
      <c r="AB191" s="690"/>
      <c r="AC191" s="691" t="s">
        <v>233</v>
      </c>
      <c r="AD191" s="692"/>
      <c r="AE191" s="692"/>
      <c r="AF191" s="692"/>
      <c r="AG191" s="692"/>
      <c r="AH191" s="693">
        <v>1</v>
      </c>
      <c r="AI191" s="694"/>
      <c r="AJ191" s="694"/>
      <c r="AK191" s="694"/>
      <c r="AL191" s="677" t="s">
        <v>727</v>
      </c>
      <c r="AM191" s="678"/>
      <c r="AN191" s="678"/>
      <c r="AO191" s="679"/>
      <c r="AP191" s="680"/>
      <c r="AQ191" s="680"/>
      <c r="AR191" s="680"/>
      <c r="AS191" s="680"/>
      <c r="AT191" s="680"/>
      <c r="AU191" s="680"/>
      <c r="AV191" s="680"/>
      <c r="AW191" s="680"/>
      <c r="AX191" s="680"/>
      <c r="AY191">
        <f>COUNTA($C$191)</f>
        <v>1</v>
      </c>
    </row>
    <row r="192" spans="1:52" ht="53.25" customHeight="1" x14ac:dyDescent="0.15">
      <c r="A192" s="681">
        <v>7</v>
      </c>
      <c r="B192" s="681">
        <v>1</v>
      </c>
      <c r="C192" s="682" t="s">
        <v>582</v>
      </c>
      <c r="D192" s="683"/>
      <c r="E192" s="683"/>
      <c r="F192" s="683"/>
      <c r="G192" s="683"/>
      <c r="H192" s="683"/>
      <c r="I192" s="683"/>
      <c r="J192" s="684">
        <v>7010001012532</v>
      </c>
      <c r="K192" s="685"/>
      <c r="L192" s="685"/>
      <c r="M192" s="685"/>
      <c r="N192" s="685"/>
      <c r="O192" s="685"/>
      <c r="P192" s="686" t="s">
        <v>587</v>
      </c>
      <c r="Q192" s="687"/>
      <c r="R192" s="687"/>
      <c r="S192" s="687"/>
      <c r="T192" s="687"/>
      <c r="U192" s="687"/>
      <c r="V192" s="687"/>
      <c r="W192" s="687"/>
      <c r="X192" s="687"/>
      <c r="Y192" s="688">
        <v>16.5</v>
      </c>
      <c r="Z192" s="689"/>
      <c r="AA192" s="689"/>
      <c r="AB192" s="690"/>
      <c r="AC192" s="691" t="s">
        <v>233</v>
      </c>
      <c r="AD192" s="692"/>
      <c r="AE192" s="692"/>
      <c r="AF192" s="692"/>
      <c r="AG192" s="692"/>
      <c r="AH192" s="693">
        <v>1</v>
      </c>
      <c r="AI192" s="694"/>
      <c r="AJ192" s="694"/>
      <c r="AK192" s="694"/>
      <c r="AL192" s="677" t="s">
        <v>727</v>
      </c>
      <c r="AM192" s="678"/>
      <c r="AN192" s="678"/>
      <c r="AO192" s="679"/>
      <c r="AP192" s="680"/>
      <c r="AQ192" s="680"/>
      <c r="AR192" s="680"/>
      <c r="AS192" s="680"/>
      <c r="AT192" s="680"/>
      <c r="AU192" s="680"/>
      <c r="AV192" s="680"/>
      <c r="AW192" s="680"/>
      <c r="AX192" s="680"/>
      <c r="AY192">
        <f>COUNTA($C$192)</f>
        <v>1</v>
      </c>
    </row>
    <row r="193" spans="1:51" ht="63.75" customHeight="1" x14ac:dyDescent="0.15">
      <c r="A193" s="681">
        <v>8</v>
      </c>
      <c r="B193" s="681">
        <v>1</v>
      </c>
      <c r="C193" s="682" t="s">
        <v>582</v>
      </c>
      <c r="D193" s="683"/>
      <c r="E193" s="683"/>
      <c r="F193" s="683"/>
      <c r="G193" s="683"/>
      <c r="H193" s="683"/>
      <c r="I193" s="683"/>
      <c r="J193" s="684">
        <v>7010001012532</v>
      </c>
      <c r="K193" s="685"/>
      <c r="L193" s="685"/>
      <c r="M193" s="685"/>
      <c r="N193" s="685"/>
      <c r="O193" s="685"/>
      <c r="P193" s="686" t="s">
        <v>588</v>
      </c>
      <c r="Q193" s="687"/>
      <c r="R193" s="687"/>
      <c r="S193" s="687"/>
      <c r="T193" s="687"/>
      <c r="U193" s="687"/>
      <c r="V193" s="687"/>
      <c r="W193" s="687"/>
      <c r="X193" s="687"/>
      <c r="Y193" s="688">
        <v>12.9635</v>
      </c>
      <c r="Z193" s="689"/>
      <c r="AA193" s="689"/>
      <c r="AB193" s="690"/>
      <c r="AC193" s="691" t="s">
        <v>233</v>
      </c>
      <c r="AD193" s="692"/>
      <c r="AE193" s="692"/>
      <c r="AF193" s="692"/>
      <c r="AG193" s="692"/>
      <c r="AH193" s="693">
        <v>1</v>
      </c>
      <c r="AI193" s="694"/>
      <c r="AJ193" s="694"/>
      <c r="AK193" s="694"/>
      <c r="AL193" s="677" t="s">
        <v>727</v>
      </c>
      <c r="AM193" s="678"/>
      <c r="AN193" s="678"/>
      <c r="AO193" s="679"/>
      <c r="AP193" s="680"/>
      <c r="AQ193" s="680"/>
      <c r="AR193" s="680"/>
      <c r="AS193" s="680"/>
      <c r="AT193" s="680"/>
      <c r="AU193" s="680"/>
      <c r="AV193" s="680"/>
      <c r="AW193" s="680"/>
      <c r="AX193" s="680"/>
      <c r="AY193">
        <f>COUNTA($C$193)</f>
        <v>1</v>
      </c>
    </row>
    <row r="194" spans="1:51" ht="53.25" customHeight="1" x14ac:dyDescent="0.15">
      <c r="A194" s="681">
        <v>9</v>
      </c>
      <c r="B194" s="681">
        <v>1</v>
      </c>
      <c r="C194" s="682" t="s">
        <v>589</v>
      </c>
      <c r="D194" s="683"/>
      <c r="E194" s="683"/>
      <c r="F194" s="683"/>
      <c r="G194" s="683"/>
      <c r="H194" s="683"/>
      <c r="I194" s="683"/>
      <c r="J194" s="684">
        <v>5010001056928</v>
      </c>
      <c r="K194" s="685"/>
      <c r="L194" s="685"/>
      <c r="M194" s="685"/>
      <c r="N194" s="685"/>
      <c r="O194" s="685"/>
      <c r="P194" s="686" t="s">
        <v>590</v>
      </c>
      <c r="Q194" s="687"/>
      <c r="R194" s="687"/>
      <c r="S194" s="687"/>
      <c r="T194" s="687"/>
      <c r="U194" s="687"/>
      <c r="V194" s="687"/>
      <c r="W194" s="687"/>
      <c r="X194" s="687"/>
      <c r="Y194" s="688">
        <v>3.74</v>
      </c>
      <c r="Z194" s="689"/>
      <c r="AA194" s="689"/>
      <c r="AB194" s="690"/>
      <c r="AC194" s="691" t="s">
        <v>232</v>
      </c>
      <c r="AD194" s="692"/>
      <c r="AE194" s="692"/>
      <c r="AF194" s="692"/>
      <c r="AG194" s="692"/>
      <c r="AH194" s="693">
        <v>6</v>
      </c>
      <c r="AI194" s="694"/>
      <c r="AJ194" s="694"/>
      <c r="AK194" s="694"/>
      <c r="AL194" s="677" t="s">
        <v>727</v>
      </c>
      <c r="AM194" s="678"/>
      <c r="AN194" s="678"/>
      <c r="AO194" s="679"/>
      <c r="AP194" s="680"/>
      <c r="AQ194" s="680"/>
      <c r="AR194" s="680"/>
      <c r="AS194" s="680"/>
      <c r="AT194" s="680"/>
      <c r="AU194" s="680"/>
      <c r="AV194" s="680"/>
      <c r="AW194" s="680"/>
      <c r="AX194" s="680"/>
      <c r="AY194">
        <f>COUNTA($C$194)</f>
        <v>1</v>
      </c>
    </row>
    <row r="195" spans="1:51" ht="24.75" customHeight="1" x14ac:dyDescent="0.15">
      <c r="A195" s="49"/>
      <c r="B195" s="49"/>
      <c r="C195" s="49"/>
      <c r="D195" s="49"/>
      <c r="E195" s="49"/>
      <c r="F195" s="49"/>
      <c r="G195" s="49"/>
      <c r="H195" s="49"/>
      <c r="I195" s="49"/>
      <c r="J195" s="50"/>
      <c r="K195" s="50"/>
      <c r="L195" s="50"/>
      <c r="M195" s="50"/>
      <c r="N195" s="50"/>
      <c r="O195" s="50"/>
      <c r="P195" s="51"/>
      <c r="Q195" s="51"/>
      <c r="R195" s="51"/>
      <c r="S195" s="51"/>
      <c r="T195" s="51"/>
      <c r="U195" s="51"/>
      <c r="V195" s="51"/>
      <c r="W195" s="51"/>
      <c r="X195" s="51"/>
      <c r="Y195" s="52"/>
      <c r="Z195" s="52"/>
      <c r="AA195" s="52"/>
      <c r="AB195" s="52"/>
      <c r="AC195" s="52"/>
      <c r="AD195" s="52"/>
      <c r="AE195" s="52"/>
      <c r="AF195" s="52"/>
      <c r="AG195" s="52"/>
      <c r="AH195" s="52"/>
      <c r="AI195" s="52"/>
      <c r="AJ195" s="52"/>
      <c r="AK195" s="52"/>
      <c r="AL195" s="52"/>
      <c r="AM195" s="52"/>
      <c r="AN195" s="52"/>
      <c r="AO195" s="52"/>
      <c r="AP195" s="51"/>
      <c r="AQ195" s="51"/>
      <c r="AR195" s="51"/>
      <c r="AS195" s="51"/>
      <c r="AT195" s="51"/>
      <c r="AU195" s="51"/>
      <c r="AV195" s="51"/>
      <c r="AW195" s="51"/>
      <c r="AX195" s="51"/>
      <c r="AY195">
        <f>COUNTA($C$198)</f>
        <v>1</v>
      </c>
    </row>
    <row r="196" spans="1:51" ht="24.75" customHeight="1" x14ac:dyDescent="0.15">
      <c r="A196" s="49"/>
      <c r="B196" s="53" t="s">
        <v>164</v>
      </c>
      <c r="C196" s="49"/>
      <c r="D196" s="49"/>
      <c r="E196" s="49"/>
      <c r="F196" s="49"/>
      <c r="G196" s="49"/>
      <c r="H196" s="49"/>
      <c r="I196" s="49"/>
      <c r="J196" s="49"/>
      <c r="K196" s="49"/>
      <c r="L196" s="49"/>
      <c r="M196" s="49"/>
      <c r="N196" s="49"/>
      <c r="O196" s="49"/>
      <c r="P196" s="54"/>
      <c r="Q196" s="54"/>
      <c r="R196" s="54"/>
      <c r="S196" s="54"/>
      <c r="T196" s="54"/>
      <c r="U196" s="54"/>
      <c r="V196" s="54"/>
      <c r="W196" s="54"/>
      <c r="X196" s="54"/>
      <c r="Y196" s="55"/>
      <c r="Z196" s="55"/>
      <c r="AA196" s="55"/>
      <c r="AB196" s="55"/>
      <c r="AC196" s="55"/>
      <c r="AD196" s="55"/>
      <c r="AE196" s="55"/>
      <c r="AF196" s="55"/>
      <c r="AG196" s="55"/>
      <c r="AH196" s="55"/>
      <c r="AI196" s="55"/>
      <c r="AJ196" s="55"/>
      <c r="AK196" s="55"/>
      <c r="AL196" s="55"/>
      <c r="AM196" s="55"/>
      <c r="AN196" s="55"/>
      <c r="AO196" s="55"/>
      <c r="AP196" s="54"/>
      <c r="AQ196" s="54"/>
      <c r="AR196" s="54"/>
      <c r="AS196" s="54"/>
      <c r="AT196" s="54"/>
      <c r="AU196" s="54"/>
      <c r="AV196" s="54"/>
      <c r="AW196" s="54"/>
      <c r="AX196" s="54"/>
      <c r="AY196">
        <f>$AY$195</f>
        <v>1</v>
      </c>
    </row>
    <row r="197" spans="1:51" ht="59.25" customHeight="1" x14ac:dyDescent="0.15">
      <c r="A197" s="670"/>
      <c r="B197" s="670"/>
      <c r="C197" s="670" t="s">
        <v>24</v>
      </c>
      <c r="D197" s="670"/>
      <c r="E197" s="670"/>
      <c r="F197" s="670"/>
      <c r="G197" s="670"/>
      <c r="H197" s="670"/>
      <c r="I197" s="670"/>
      <c r="J197" s="671" t="s">
        <v>189</v>
      </c>
      <c r="K197" s="131"/>
      <c r="L197" s="131"/>
      <c r="M197" s="131"/>
      <c r="N197" s="131"/>
      <c r="O197" s="131"/>
      <c r="P197" s="378" t="s">
        <v>25</v>
      </c>
      <c r="Q197" s="378"/>
      <c r="R197" s="378"/>
      <c r="S197" s="378"/>
      <c r="T197" s="378"/>
      <c r="U197" s="378"/>
      <c r="V197" s="378"/>
      <c r="W197" s="378"/>
      <c r="X197" s="378"/>
      <c r="Y197" s="672" t="s">
        <v>188</v>
      </c>
      <c r="Z197" s="673"/>
      <c r="AA197" s="673"/>
      <c r="AB197" s="673"/>
      <c r="AC197" s="671" t="s">
        <v>216</v>
      </c>
      <c r="AD197" s="671"/>
      <c r="AE197" s="671"/>
      <c r="AF197" s="671"/>
      <c r="AG197" s="671"/>
      <c r="AH197" s="672" t="s">
        <v>231</v>
      </c>
      <c r="AI197" s="670"/>
      <c r="AJ197" s="670"/>
      <c r="AK197" s="670"/>
      <c r="AL197" s="670" t="s">
        <v>19</v>
      </c>
      <c r="AM197" s="670"/>
      <c r="AN197" s="670"/>
      <c r="AO197" s="674"/>
      <c r="AP197" s="695" t="s">
        <v>190</v>
      </c>
      <c r="AQ197" s="695"/>
      <c r="AR197" s="695"/>
      <c r="AS197" s="695"/>
      <c r="AT197" s="695"/>
      <c r="AU197" s="695"/>
      <c r="AV197" s="695"/>
      <c r="AW197" s="695"/>
      <c r="AX197" s="695"/>
      <c r="AY197">
        <f>$AY$195</f>
        <v>1</v>
      </c>
    </row>
    <row r="198" spans="1:51" ht="54.75" customHeight="1" x14ac:dyDescent="0.15">
      <c r="A198" s="681">
        <v>1</v>
      </c>
      <c r="B198" s="681">
        <v>1</v>
      </c>
      <c r="C198" s="682" t="s">
        <v>622</v>
      </c>
      <c r="D198" s="683"/>
      <c r="E198" s="683"/>
      <c r="F198" s="683"/>
      <c r="G198" s="683"/>
      <c r="H198" s="683"/>
      <c r="I198" s="683"/>
      <c r="J198" s="684">
        <v>3011101024462</v>
      </c>
      <c r="K198" s="685"/>
      <c r="L198" s="685"/>
      <c r="M198" s="685"/>
      <c r="N198" s="685"/>
      <c r="O198" s="685"/>
      <c r="P198" s="686" t="s">
        <v>592</v>
      </c>
      <c r="Q198" s="687"/>
      <c r="R198" s="687"/>
      <c r="S198" s="687"/>
      <c r="T198" s="687"/>
      <c r="U198" s="687"/>
      <c r="V198" s="687"/>
      <c r="W198" s="687"/>
      <c r="X198" s="687"/>
      <c r="Y198" s="688">
        <v>41.811</v>
      </c>
      <c r="Z198" s="689"/>
      <c r="AA198" s="689"/>
      <c r="AB198" s="690"/>
      <c r="AC198" s="691" t="s">
        <v>233</v>
      </c>
      <c r="AD198" s="692"/>
      <c r="AE198" s="692"/>
      <c r="AF198" s="692"/>
      <c r="AG198" s="692"/>
      <c r="AH198" s="675">
        <v>1</v>
      </c>
      <c r="AI198" s="676"/>
      <c r="AJ198" s="676"/>
      <c r="AK198" s="676"/>
      <c r="AL198" s="677" t="s">
        <v>727</v>
      </c>
      <c r="AM198" s="678"/>
      <c r="AN198" s="678"/>
      <c r="AO198" s="679"/>
      <c r="AP198" s="680"/>
      <c r="AQ198" s="680"/>
      <c r="AR198" s="680"/>
      <c r="AS198" s="680"/>
      <c r="AT198" s="680"/>
      <c r="AU198" s="680"/>
      <c r="AV198" s="680"/>
      <c r="AW198" s="680"/>
      <c r="AX198" s="680"/>
      <c r="AY198">
        <f>$AY$195</f>
        <v>1</v>
      </c>
    </row>
    <row r="199" spans="1:51" ht="54.75" customHeight="1" x14ac:dyDescent="0.15">
      <c r="A199" s="681">
        <v>2</v>
      </c>
      <c r="B199" s="681">
        <v>1</v>
      </c>
      <c r="C199" s="682" t="s">
        <v>621</v>
      </c>
      <c r="D199" s="683"/>
      <c r="E199" s="683"/>
      <c r="F199" s="683"/>
      <c r="G199" s="683"/>
      <c r="H199" s="683"/>
      <c r="I199" s="683"/>
      <c r="J199" s="684">
        <v>7010001042703</v>
      </c>
      <c r="K199" s="685"/>
      <c r="L199" s="685"/>
      <c r="M199" s="685"/>
      <c r="N199" s="685"/>
      <c r="O199" s="685"/>
      <c r="P199" s="686" t="s">
        <v>593</v>
      </c>
      <c r="Q199" s="687"/>
      <c r="R199" s="687"/>
      <c r="S199" s="687"/>
      <c r="T199" s="687"/>
      <c r="U199" s="687"/>
      <c r="V199" s="687"/>
      <c r="W199" s="687"/>
      <c r="X199" s="687"/>
      <c r="Y199" s="688">
        <v>38.5</v>
      </c>
      <c r="Z199" s="689"/>
      <c r="AA199" s="689"/>
      <c r="AB199" s="690"/>
      <c r="AC199" s="691" t="s">
        <v>233</v>
      </c>
      <c r="AD199" s="692"/>
      <c r="AE199" s="692"/>
      <c r="AF199" s="692"/>
      <c r="AG199" s="692"/>
      <c r="AH199" s="675">
        <v>2</v>
      </c>
      <c r="AI199" s="676"/>
      <c r="AJ199" s="676"/>
      <c r="AK199" s="676"/>
      <c r="AL199" s="677" t="s">
        <v>727</v>
      </c>
      <c r="AM199" s="678"/>
      <c r="AN199" s="678"/>
      <c r="AO199" s="679"/>
      <c r="AP199" s="680"/>
      <c r="AQ199" s="680"/>
      <c r="AR199" s="680"/>
      <c r="AS199" s="680"/>
      <c r="AT199" s="680"/>
      <c r="AU199" s="680"/>
      <c r="AV199" s="680"/>
      <c r="AW199" s="680"/>
      <c r="AX199" s="680"/>
      <c r="AY199">
        <f>COUNTA($C$199)</f>
        <v>1</v>
      </c>
    </row>
    <row r="200" spans="1:51" ht="54.75" customHeight="1" x14ac:dyDescent="0.15">
      <c r="A200" s="681">
        <v>3</v>
      </c>
      <c r="B200" s="681">
        <v>1</v>
      </c>
      <c r="C200" s="682" t="s">
        <v>621</v>
      </c>
      <c r="D200" s="683"/>
      <c r="E200" s="683"/>
      <c r="F200" s="683"/>
      <c r="G200" s="683"/>
      <c r="H200" s="683"/>
      <c r="I200" s="683"/>
      <c r="J200" s="684">
        <v>7010001042703</v>
      </c>
      <c r="K200" s="685"/>
      <c r="L200" s="685"/>
      <c r="M200" s="685"/>
      <c r="N200" s="685"/>
      <c r="O200" s="685"/>
      <c r="P200" s="686" t="s">
        <v>594</v>
      </c>
      <c r="Q200" s="687"/>
      <c r="R200" s="687"/>
      <c r="S200" s="687"/>
      <c r="T200" s="687"/>
      <c r="U200" s="687"/>
      <c r="V200" s="687"/>
      <c r="W200" s="687"/>
      <c r="X200" s="687"/>
      <c r="Y200" s="688">
        <v>29.7</v>
      </c>
      <c r="Z200" s="689"/>
      <c r="AA200" s="689"/>
      <c r="AB200" s="690"/>
      <c r="AC200" s="691" t="s">
        <v>233</v>
      </c>
      <c r="AD200" s="692"/>
      <c r="AE200" s="692"/>
      <c r="AF200" s="692"/>
      <c r="AG200" s="692"/>
      <c r="AH200" s="693">
        <v>2</v>
      </c>
      <c r="AI200" s="694"/>
      <c r="AJ200" s="694"/>
      <c r="AK200" s="694"/>
      <c r="AL200" s="677" t="s">
        <v>727</v>
      </c>
      <c r="AM200" s="678"/>
      <c r="AN200" s="678"/>
      <c r="AO200" s="679"/>
      <c r="AP200" s="680"/>
      <c r="AQ200" s="680"/>
      <c r="AR200" s="680"/>
      <c r="AS200" s="680"/>
      <c r="AT200" s="680"/>
      <c r="AU200" s="680"/>
      <c r="AV200" s="680"/>
      <c r="AW200" s="680"/>
      <c r="AX200" s="680"/>
      <c r="AY200">
        <f>COUNTA($C$200)</f>
        <v>1</v>
      </c>
    </row>
    <row r="201" spans="1:51" ht="54.75" customHeight="1" x14ac:dyDescent="0.15">
      <c r="A201" s="681">
        <v>4</v>
      </c>
      <c r="B201" s="681">
        <v>1</v>
      </c>
      <c r="C201" s="682" t="s">
        <v>697</v>
      </c>
      <c r="D201" s="683"/>
      <c r="E201" s="683"/>
      <c r="F201" s="683"/>
      <c r="G201" s="683"/>
      <c r="H201" s="683"/>
      <c r="I201" s="683"/>
      <c r="J201" s="684">
        <v>7010001042703</v>
      </c>
      <c r="K201" s="685"/>
      <c r="L201" s="685"/>
      <c r="M201" s="685"/>
      <c r="N201" s="685"/>
      <c r="O201" s="685"/>
      <c r="P201" s="686" t="s">
        <v>696</v>
      </c>
      <c r="Q201" s="687"/>
      <c r="R201" s="687"/>
      <c r="S201" s="687"/>
      <c r="T201" s="687"/>
      <c r="U201" s="687"/>
      <c r="V201" s="687"/>
      <c r="W201" s="687"/>
      <c r="X201" s="687"/>
      <c r="Y201" s="688">
        <v>23.1</v>
      </c>
      <c r="Z201" s="689"/>
      <c r="AA201" s="689"/>
      <c r="AB201" s="690"/>
      <c r="AC201" s="691" t="s">
        <v>233</v>
      </c>
      <c r="AD201" s="692"/>
      <c r="AE201" s="692"/>
      <c r="AF201" s="692"/>
      <c r="AG201" s="692"/>
      <c r="AH201" s="693">
        <v>3</v>
      </c>
      <c r="AI201" s="694"/>
      <c r="AJ201" s="694"/>
      <c r="AK201" s="694"/>
      <c r="AL201" s="677" t="s">
        <v>727</v>
      </c>
      <c r="AM201" s="678"/>
      <c r="AN201" s="678"/>
      <c r="AO201" s="679"/>
      <c r="AP201" s="680"/>
      <c r="AQ201" s="680"/>
      <c r="AR201" s="680"/>
      <c r="AS201" s="680"/>
      <c r="AT201" s="680"/>
      <c r="AU201" s="680"/>
      <c r="AV201" s="680"/>
      <c r="AW201" s="680"/>
      <c r="AX201" s="680"/>
      <c r="AY201">
        <f>COUNTA($C$201)</f>
        <v>1</v>
      </c>
    </row>
    <row r="202" spans="1:51" ht="65.650000000000006" customHeight="1" x14ac:dyDescent="0.15">
      <c r="A202" s="681">
        <v>5</v>
      </c>
      <c r="B202" s="681">
        <v>1</v>
      </c>
      <c r="C202" s="682" t="s">
        <v>697</v>
      </c>
      <c r="D202" s="683"/>
      <c r="E202" s="683"/>
      <c r="F202" s="683"/>
      <c r="G202" s="683"/>
      <c r="H202" s="683"/>
      <c r="I202" s="683"/>
      <c r="J202" s="684">
        <v>7010001042703</v>
      </c>
      <c r="K202" s="685"/>
      <c r="L202" s="685"/>
      <c r="M202" s="685"/>
      <c r="N202" s="685"/>
      <c r="O202" s="685"/>
      <c r="P202" s="686" t="s">
        <v>696</v>
      </c>
      <c r="Q202" s="687"/>
      <c r="R202" s="687"/>
      <c r="S202" s="687"/>
      <c r="T202" s="687"/>
      <c r="U202" s="687"/>
      <c r="V202" s="687"/>
      <c r="W202" s="687"/>
      <c r="X202" s="687"/>
      <c r="Y202" s="688">
        <v>23.1</v>
      </c>
      <c r="Z202" s="689"/>
      <c r="AA202" s="689"/>
      <c r="AB202" s="690"/>
      <c r="AC202" s="691" t="s">
        <v>233</v>
      </c>
      <c r="AD202" s="692"/>
      <c r="AE202" s="692"/>
      <c r="AF202" s="692"/>
      <c r="AG202" s="692"/>
      <c r="AH202" s="693">
        <v>3</v>
      </c>
      <c r="AI202" s="694"/>
      <c r="AJ202" s="694"/>
      <c r="AK202" s="694"/>
      <c r="AL202" s="677" t="s">
        <v>727</v>
      </c>
      <c r="AM202" s="678"/>
      <c r="AN202" s="678"/>
      <c r="AO202" s="679"/>
      <c r="AP202" s="680"/>
      <c r="AQ202" s="680"/>
      <c r="AR202" s="680"/>
      <c r="AS202" s="680"/>
      <c r="AT202" s="680"/>
      <c r="AU202" s="680"/>
      <c r="AV202" s="680"/>
      <c r="AW202" s="680"/>
      <c r="AX202" s="680"/>
      <c r="AY202">
        <f>COUNTA($C$202)</f>
        <v>1</v>
      </c>
    </row>
    <row r="203" spans="1:51" ht="24.75" customHeight="1" x14ac:dyDescent="0.15">
      <c r="A203" s="56"/>
      <c r="B203" s="56"/>
      <c r="C203" s="56"/>
      <c r="D203" s="56"/>
      <c r="E203" s="56"/>
      <c r="F203" s="56"/>
      <c r="G203" s="56"/>
      <c r="H203" s="56"/>
      <c r="I203" s="56"/>
      <c r="J203" s="56"/>
      <c r="K203" s="56"/>
      <c r="L203" s="56"/>
      <c r="M203" s="56"/>
      <c r="N203" s="56"/>
      <c r="O203" s="56"/>
      <c r="P203" s="57"/>
      <c r="Q203" s="57"/>
      <c r="R203" s="57"/>
      <c r="S203" s="57"/>
      <c r="T203" s="57"/>
      <c r="U203" s="57"/>
      <c r="V203" s="57"/>
      <c r="W203" s="57"/>
      <c r="X203" s="57"/>
      <c r="Y203" s="58"/>
      <c r="Z203" s="58"/>
      <c r="AA203" s="58"/>
      <c r="AB203" s="58"/>
      <c r="AC203" s="58"/>
      <c r="AD203" s="58"/>
      <c r="AE203" s="58"/>
      <c r="AF203" s="58"/>
      <c r="AG203" s="58"/>
      <c r="AH203" s="58"/>
      <c r="AI203" s="58"/>
      <c r="AJ203" s="58"/>
      <c r="AK203" s="58"/>
      <c r="AL203" s="58"/>
      <c r="AM203" s="58"/>
      <c r="AN203" s="58"/>
      <c r="AO203" s="58"/>
      <c r="AP203" s="57"/>
      <c r="AQ203" s="57"/>
      <c r="AR203" s="57"/>
      <c r="AS203" s="57"/>
      <c r="AT203" s="57"/>
      <c r="AU203" s="57"/>
      <c r="AV203" s="57"/>
      <c r="AW203" s="57"/>
      <c r="AX203" s="57"/>
      <c r="AY203">
        <f>COUNTA($C$206)</f>
        <v>1</v>
      </c>
    </row>
    <row r="204" spans="1:51" ht="24.75" customHeight="1" x14ac:dyDescent="0.15">
      <c r="A204" s="49"/>
      <c r="B204" s="53" t="s">
        <v>207</v>
      </c>
      <c r="C204" s="49"/>
      <c r="D204" s="49"/>
      <c r="E204" s="49"/>
      <c r="F204" s="49"/>
      <c r="G204" s="49"/>
      <c r="H204" s="49"/>
      <c r="I204" s="49"/>
      <c r="J204" s="49"/>
      <c r="K204" s="49"/>
      <c r="L204" s="49"/>
      <c r="M204" s="49"/>
      <c r="N204" s="49"/>
      <c r="O204" s="49"/>
      <c r="P204" s="54"/>
      <c r="Q204" s="54"/>
      <c r="R204" s="54"/>
      <c r="S204" s="54"/>
      <c r="T204" s="54"/>
      <c r="U204" s="54"/>
      <c r="V204" s="54"/>
      <c r="W204" s="54"/>
      <c r="X204" s="54"/>
      <c r="Y204" s="55"/>
      <c r="Z204" s="55"/>
      <c r="AA204" s="55"/>
      <c r="AB204" s="55"/>
      <c r="AC204" s="55"/>
      <c r="AD204" s="55"/>
      <c r="AE204" s="55"/>
      <c r="AF204" s="55"/>
      <c r="AG204" s="55"/>
      <c r="AH204" s="55"/>
      <c r="AI204" s="55"/>
      <c r="AJ204" s="55"/>
      <c r="AK204" s="55"/>
      <c r="AL204" s="55"/>
      <c r="AM204" s="55"/>
      <c r="AN204" s="55"/>
      <c r="AO204" s="55"/>
      <c r="AP204" s="54"/>
      <c r="AQ204" s="54"/>
      <c r="AR204" s="54"/>
      <c r="AS204" s="54"/>
      <c r="AT204" s="54"/>
      <c r="AU204" s="54"/>
      <c r="AV204" s="54"/>
      <c r="AW204" s="54"/>
      <c r="AX204" s="54"/>
      <c r="AY204">
        <f>$AY$203</f>
        <v>1</v>
      </c>
    </row>
    <row r="205" spans="1:51" ht="59.25" customHeight="1" x14ac:dyDescent="0.15">
      <c r="A205" s="670"/>
      <c r="B205" s="670"/>
      <c r="C205" s="670" t="s">
        <v>24</v>
      </c>
      <c r="D205" s="670"/>
      <c r="E205" s="670"/>
      <c r="F205" s="670"/>
      <c r="G205" s="670"/>
      <c r="H205" s="670"/>
      <c r="I205" s="670"/>
      <c r="J205" s="671" t="s">
        <v>189</v>
      </c>
      <c r="K205" s="131"/>
      <c r="L205" s="131"/>
      <c r="M205" s="131"/>
      <c r="N205" s="131"/>
      <c r="O205" s="131"/>
      <c r="P205" s="378" t="s">
        <v>25</v>
      </c>
      <c r="Q205" s="378"/>
      <c r="R205" s="378"/>
      <c r="S205" s="378"/>
      <c r="T205" s="378"/>
      <c r="U205" s="378"/>
      <c r="V205" s="378"/>
      <c r="W205" s="378"/>
      <c r="X205" s="378"/>
      <c r="Y205" s="672" t="s">
        <v>188</v>
      </c>
      <c r="Z205" s="673"/>
      <c r="AA205" s="673"/>
      <c r="AB205" s="673"/>
      <c r="AC205" s="671" t="s">
        <v>216</v>
      </c>
      <c r="AD205" s="671"/>
      <c r="AE205" s="671"/>
      <c r="AF205" s="671"/>
      <c r="AG205" s="671"/>
      <c r="AH205" s="672" t="s">
        <v>231</v>
      </c>
      <c r="AI205" s="670"/>
      <c r="AJ205" s="670"/>
      <c r="AK205" s="670"/>
      <c r="AL205" s="670" t="s">
        <v>19</v>
      </c>
      <c r="AM205" s="670"/>
      <c r="AN205" s="670"/>
      <c r="AO205" s="674"/>
      <c r="AP205" s="695" t="s">
        <v>190</v>
      </c>
      <c r="AQ205" s="695"/>
      <c r="AR205" s="695"/>
      <c r="AS205" s="695"/>
      <c r="AT205" s="695"/>
      <c r="AU205" s="695"/>
      <c r="AV205" s="695"/>
      <c r="AW205" s="695"/>
      <c r="AX205" s="695"/>
      <c r="AY205">
        <f>$AY$203</f>
        <v>1</v>
      </c>
    </row>
    <row r="206" spans="1:51" ht="40.5" customHeight="1" x14ac:dyDescent="0.15">
      <c r="A206" s="681">
        <v>1</v>
      </c>
      <c r="B206" s="681">
        <v>1</v>
      </c>
      <c r="C206" s="682" t="s">
        <v>621</v>
      </c>
      <c r="D206" s="683"/>
      <c r="E206" s="683"/>
      <c r="F206" s="683"/>
      <c r="G206" s="683"/>
      <c r="H206" s="683"/>
      <c r="I206" s="683"/>
      <c r="J206" s="684">
        <v>7010001042703</v>
      </c>
      <c r="K206" s="685"/>
      <c r="L206" s="685"/>
      <c r="M206" s="685"/>
      <c r="N206" s="685"/>
      <c r="O206" s="685"/>
      <c r="P206" s="686" t="s">
        <v>595</v>
      </c>
      <c r="Q206" s="687"/>
      <c r="R206" s="687"/>
      <c r="S206" s="687"/>
      <c r="T206" s="687"/>
      <c r="U206" s="687"/>
      <c r="V206" s="687"/>
      <c r="W206" s="687"/>
      <c r="X206" s="687"/>
      <c r="Y206" s="688">
        <v>33.594000000000001</v>
      </c>
      <c r="Z206" s="689"/>
      <c r="AA206" s="689"/>
      <c r="AB206" s="690"/>
      <c r="AC206" s="691" t="s">
        <v>233</v>
      </c>
      <c r="AD206" s="692"/>
      <c r="AE206" s="692"/>
      <c r="AF206" s="692"/>
      <c r="AG206" s="692"/>
      <c r="AH206" s="675">
        <v>1</v>
      </c>
      <c r="AI206" s="676"/>
      <c r="AJ206" s="676"/>
      <c r="AK206" s="676"/>
      <c r="AL206" s="677" t="s">
        <v>727</v>
      </c>
      <c r="AM206" s="678"/>
      <c r="AN206" s="678"/>
      <c r="AO206" s="679"/>
      <c r="AP206" s="680"/>
      <c r="AQ206" s="680"/>
      <c r="AR206" s="680"/>
      <c r="AS206" s="680"/>
      <c r="AT206" s="680"/>
      <c r="AU206" s="680"/>
      <c r="AV206" s="680"/>
      <c r="AW206" s="680"/>
      <c r="AX206" s="680"/>
      <c r="AY206">
        <f>$AY$203</f>
        <v>1</v>
      </c>
    </row>
    <row r="207" spans="1:51" ht="40.5" customHeight="1" x14ac:dyDescent="0.15">
      <c r="A207" s="681">
        <v>2</v>
      </c>
      <c r="B207" s="681">
        <v>1</v>
      </c>
      <c r="C207" s="682" t="s">
        <v>601</v>
      </c>
      <c r="D207" s="683"/>
      <c r="E207" s="683"/>
      <c r="F207" s="683"/>
      <c r="G207" s="683"/>
      <c r="H207" s="683"/>
      <c r="I207" s="683"/>
      <c r="J207" s="684">
        <v>8070001006008</v>
      </c>
      <c r="K207" s="685"/>
      <c r="L207" s="685"/>
      <c r="M207" s="685"/>
      <c r="N207" s="685"/>
      <c r="O207" s="685"/>
      <c r="P207" s="686" t="s">
        <v>596</v>
      </c>
      <c r="Q207" s="687"/>
      <c r="R207" s="687"/>
      <c r="S207" s="687"/>
      <c r="T207" s="687"/>
      <c r="U207" s="687"/>
      <c r="V207" s="687"/>
      <c r="W207" s="687"/>
      <c r="X207" s="687"/>
      <c r="Y207" s="688">
        <v>31.35</v>
      </c>
      <c r="Z207" s="689"/>
      <c r="AA207" s="689"/>
      <c r="AB207" s="690"/>
      <c r="AC207" s="691" t="s">
        <v>233</v>
      </c>
      <c r="AD207" s="692"/>
      <c r="AE207" s="692"/>
      <c r="AF207" s="692"/>
      <c r="AG207" s="692"/>
      <c r="AH207" s="675">
        <v>3</v>
      </c>
      <c r="AI207" s="676"/>
      <c r="AJ207" s="676"/>
      <c r="AK207" s="676"/>
      <c r="AL207" s="677" t="s">
        <v>727</v>
      </c>
      <c r="AM207" s="678"/>
      <c r="AN207" s="678"/>
      <c r="AO207" s="679"/>
      <c r="AP207" s="680"/>
      <c r="AQ207" s="680"/>
      <c r="AR207" s="680"/>
      <c r="AS207" s="680"/>
      <c r="AT207" s="680"/>
      <c r="AU207" s="680"/>
      <c r="AV207" s="680"/>
      <c r="AW207" s="680"/>
      <c r="AX207" s="680"/>
      <c r="AY207">
        <f>COUNTA($C$207)</f>
        <v>1</v>
      </c>
    </row>
    <row r="208" spans="1:51" ht="36.75" customHeight="1" x14ac:dyDescent="0.15">
      <c r="A208" s="681">
        <v>3</v>
      </c>
      <c r="B208" s="681">
        <v>1</v>
      </c>
      <c r="C208" s="682" t="s">
        <v>623</v>
      </c>
      <c r="D208" s="683"/>
      <c r="E208" s="683"/>
      <c r="F208" s="683"/>
      <c r="G208" s="683"/>
      <c r="H208" s="683"/>
      <c r="I208" s="683"/>
      <c r="J208" s="684">
        <v>6013301007970</v>
      </c>
      <c r="K208" s="685"/>
      <c r="L208" s="685"/>
      <c r="M208" s="685"/>
      <c r="N208" s="685"/>
      <c r="O208" s="685"/>
      <c r="P208" s="686" t="s">
        <v>597</v>
      </c>
      <c r="Q208" s="687"/>
      <c r="R208" s="687"/>
      <c r="S208" s="687"/>
      <c r="T208" s="687"/>
      <c r="U208" s="687"/>
      <c r="V208" s="687"/>
      <c r="W208" s="687"/>
      <c r="X208" s="687"/>
      <c r="Y208" s="688">
        <v>25.3</v>
      </c>
      <c r="Z208" s="689"/>
      <c r="AA208" s="689"/>
      <c r="AB208" s="690"/>
      <c r="AC208" s="691" t="s">
        <v>233</v>
      </c>
      <c r="AD208" s="692"/>
      <c r="AE208" s="692"/>
      <c r="AF208" s="692"/>
      <c r="AG208" s="692"/>
      <c r="AH208" s="693">
        <v>1</v>
      </c>
      <c r="AI208" s="694"/>
      <c r="AJ208" s="694"/>
      <c r="AK208" s="694"/>
      <c r="AL208" s="677" t="s">
        <v>727</v>
      </c>
      <c r="AM208" s="678"/>
      <c r="AN208" s="678"/>
      <c r="AO208" s="679"/>
      <c r="AP208" s="680"/>
      <c r="AQ208" s="680"/>
      <c r="AR208" s="680"/>
      <c r="AS208" s="680"/>
      <c r="AT208" s="680"/>
      <c r="AU208" s="680"/>
      <c r="AV208" s="680"/>
      <c r="AW208" s="680"/>
      <c r="AX208" s="680"/>
      <c r="AY208">
        <f>COUNTA($C$208)</f>
        <v>1</v>
      </c>
    </row>
    <row r="209" spans="1:51" ht="40.15" customHeight="1" x14ac:dyDescent="0.15">
      <c r="A209" s="681">
        <v>4</v>
      </c>
      <c r="B209" s="681">
        <v>1</v>
      </c>
      <c r="C209" s="682" t="s">
        <v>602</v>
      </c>
      <c r="D209" s="683"/>
      <c r="E209" s="683"/>
      <c r="F209" s="683"/>
      <c r="G209" s="683"/>
      <c r="H209" s="683"/>
      <c r="I209" s="683"/>
      <c r="J209" s="684">
        <v>8011601011138</v>
      </c>
      <c r="K209" s="685"/>
      <c r="L209" s="685"/>
      <c r="M209" s="685"/>
      <c r="N209" s="685"/>
      <c r="O209" s="685"/>
      <c r="P209" s="686" t="s">
        <v>598</v>
      </c>
      <c r="Q209" s="687"/>
      <c r="R209" s="687"/>
      <c r="S209" s="687"/>
      <c r="T209" s="687"/>
      <c r="U209" s="687"/>
      <c r="V209" s="687"/>
      <c r="W209" s="687"/>
      <c r="X209" s="687"/>
      <c r="Y209" s="688">
        <v>4.5119490000000004</v>
      </c>
      <c r="Z209" s="689"/>
      <c r="AA209" s="689"/>
      <c r="AB209" s="690"/>
      <c r="AC209" s="691" t="s">
        <v>232</v>
      </c>
      <c r="AD209" s="692"/>
      <c r="AE209" s="692"/>
      <c r="AF209" s="692"/>
      <c r="AG209" s="692"/>
      <c r="AH209" s="693">
        <v>5</v>
      </c>
      <c r="AI209" s="694"/>
      <c r="AJ209" s="694"/>
      <c r="AK209" s="694"/>
      <c r="AL209" s="677" t="s">
        <v>727</v>
      </c>
      <c r="AM209" s="678"/>
      <c r="AN209" s="678"/>
      <c r="AO209" s="679"/>
      <c r="AP209" s="680"/>
      <c r="AQ209" s="680"/>
      <c r="AR209" s="680"/>
      <c r="AS209" s="680"/>
      <c r="AT209" s="680"/>
      <c r="AU209" s="680"/>
      <c r="AV209" s="680"/>
      <c r="AW209" s="680"/>
      <c r="AX209" s="680"/>
      <c r="AY209">
        <f>COUNTA($C$209)</f>
        <v>1</v>
      </c>
    </row>
    <row r="210" spans="1:51" ht="36.75" customHeight="1" x14ac:dyDescent="0.15">
      <c r="A210" s="681">
        <v>5</v>
      </c>
      <c r="B210" s="681">
        <v>1</v>
      </c>
      <c r="C210" s="682" t="s">
        <v>604</v>
      </c>
      <c r="D210" s="683"/>
      <c r="E210" s="683"/>
      <c r="F210" s="683"/>
      <c r="G210" s="683"/>
      <c r="H210" s="683"/>
      <c r="I210" s="683"/>
      <c r="J210" s="684">
        <v>6010901000777</v>
      </c>
      <c r="K210" s="685"/>
      <c r="L210" s="685"/>
      <c r="M210" s="685"/>
      <c r="N210" s="685"/>
      <c r="O210" s="685"/>
      <c r="P210" s="686" t="s">
        <v>599</v>
      </c>
      <c r="Q210" s="687"/>
      <c r="R210" s="687"/>
      <c r="S210" s="687"/>
      <c r="T210" s="687"/>
      <c r="U210" s="687"/>
      <c r="V210" s="687"/>
      <c r="W210" s="687"/>
      <c r="X210" s="687"/>
      <c r="Y210" s="688">
        <v>2.2538999999999998</v>
      </c>
      <c r="Z210" s="689"/>
      <c r="AA210" s="689"/>
      <c r="AB210" s="690"/>
      <c r="AC210" s="691" t="s">
        <v>238</v>
      </c>
      <c r="AD210" s="692"/>
      <c r="AE210" s="692"/>
      <c r="AF210" s="692"/>
      <c r="AG210" s="692"/>
      <c r="AH210" s="693" t="s">
        <v>721</v>
      </c>
      <c r="AI210" s="694"/>
      <c r="AJ210" s="694"/>
      <c r="AK210" s="694"/>
      <c r="AL210" s="677" t="s">
        <v>727</v>
      </c>
      <c r="AM210" s="678"/>
      <c r="AN210" s="678"/>
      <c r="AO210" s="679"/>
      <c r="AP210" s="680"/>
      <c r="AQ210" s="680"/>
      <c r="AR210" s="680"/>
      <c r="AS210" s="680"/>
      <c r="AT210" s="680"/>
      <c r="AU210" s="680"/>
      <c r="AV210" s="680"/>
      <c r="AW210" s="680"/>
      <c r="AX210" s="680"/>
      <c r="AY210">
        <f>COUNTA($C$210)</f>
        <v>1</v>
      </c>
    </row>
    <row r="211" spans="1:51" ht="40.15" customHeight="1" x14ac:dyDescent="0.15">
      <c r="A211" s="681">
        <v>6</v>
      </c>
      <c r="B211" s="681">
        <v>1</v>
      </c>
      <c r="C211" s="682" t="s">
        <v>603</v>
      </c>
      <c r="D211" s="683"/>
      <c r="E211" s="683"/>
      <c r="F211" s="683"/>
      <c r="G211" s="683"/>
      <c r="H211" s="683"/>
      <c r="I211" s="683"/>
      <c r="J211" s="684">
        <v>9010001072822</v>
      </c>
      <c r="K211" s="685"/>
      <c r="L211" s="685"/>
      <c r="M211" s="685"/>
      <c r="N211" s="685"/>
      <c r="O211" s="685"/>
      <c r="P211" s="686" t="s">
        <v>600</v>
      </c>
      <c r="Q211" s="687"/>
      <c r="R211" s="687"/>
      <c r="S211" s="687"/>
      <c r="T211" s="687"/>
      <c r="U211" s="687"/>
      <c r="V211" s="687"/>
      <c r="W211" s="687"/>
      <c r="X211" s="687"/>
      <c r="Y211" s="688">
        <v>1.8104359999999999</v>
      </c>
      <c r="Z211" s="689"/>
      <c r="AA211" s="689"/>
      <c r="AB211" s="690"/>
      <c r="AC211" s="691" t="s">
        <v>232</v>
      </c>
      <c r="AD211" s="692"/>
      <c r="AE211" s="692"/>
      <c r="AF211" s="692"/>
      <c r="AG211" s="692"/>
      <c r="AH211" s="693">
        <v>10</v>
      </c>
      <c r="AI211" s="694"/>
      <c r="AJ211" s="694"/>
      <c r="AK211" s="694"/>
      <c r="AL211" s="677" t="s">
        <v>727</v>
      </c>
      <c r="AM211" s="678"/>
      <c r="AN211" s="678"/>
      <c r="AO211" s="679"/>
      <c r="AP211" s="680"/>
      <c r="AQ211" s="680"/>
      <c r="AR211" s="680"/>
      <c r="AS211" s="680"/>
      <c r="AT211" s="680"/>
      <c r="AU211" s="680"/>
      <c r="AV211" s="680"/>
      <c r="AW211" s="680"/>
      <c r="AX211" s="680"/>
      <c r="AY211">
        <f>COUNTA($C$211)</f>
        <v>1</v>
      </c>
    </row>
    <row r="212" spans="1:51" ht="24.75" customHeight="1" x14ac:dyDescent="0.15">
      <c r="A212" s="56"/>
      <c r="B212" s="56"/>
      <c r="C212" s="56"/>
      <c r="D212" s="56"/>
      <c r="E212" s="56"/>
      <c r="F212" s="56"/>
      <c r="G212" s="56"/>
      <c r="H212" s="56"/>
      <c r="I212" s="56"/>
      <c r="J212" s="56"/>
      <c r="K212" s="56"/>
      <c r="L212" s="56"/>
      <c r="M212" s="56"/>
      <c r="N212" s="56"/>
      <c r="O212" s="56"/>
      <c r="P212" s="57"/>
      <c r="Q212" s="57"/>
      <c r="R212" s="57"/>
      <c r="S212" s="57"/>
      <c r="T212" s="57"/>
      <c r="U212" s="57"/>
      <c r="V212" s="57"/>
      <c r="W212" s="57"/>
      <c r="X212" s="57"/>
      <c r="Y212" s="58"/>
      <c r="Z212" s="58"/>
      <c r="AA212" s="58"/>
      <c r="AB212" s="58"/>
      <c r="AC212" s="58"/>
      <c r="AD212" s="58"/>
      <c r="AE212" s="58"/>
      <c r="AF212" s="58"/>
      <c r="AG212" s="58"/>
      <c r="AH212" s="58"/>
      <c r="AI212" s="58"/>
      <c r="AJ212" s="58"/>
      <c r="AK212" s="58"/>
      <c r="AL212" s="58"/>
      <c r="AM212" s="58"/>
      <c r="AN212" s="58"/>
      <c r="AO212" s="58"/>
      <c r="AP212" s="57"/>
      <c r="AQ212" s="57"/>
      <c r="AR212" s="57"/>
      <c r="AS212" s="57"/>
      <c r="AT212" s="57"/>
      <c r="AU212" s="57"/>
      <c r="AV212" s="57"/>
      <c r="AW212" s="57"/>
      <c r="AX212" s="57"/>
      <c r="AY212">
        <f>COUNTA($C$215)</f>
        <v>1</v>
      </c>
    </row>
    <row r="213" spans="1:51" ht="24.75" customHeight="1" x14ac:dyDescent="0.15">
      <c r="A213" s="49"/>
      <c r="B213" s="53" t="s">
        <v>165</v>
      </c>
      <c r="C213" s="49"/>
      <c r="D213" s="49"/>
      <c r="E213" s="49"/>
      <c r="F213" s="49"/>
      <c r="G213" s="49"/>
      <c r="H213" s="49"/>
      <c r="I213" s="49"/>
      <c r="J213" s="49"/>
      <c r="K213" s="49"/>
      <c r="L213" s="49"/>
      <c r="M213" s="49"/>
      <c r="N213" s="49"/>
      <c r="O213" s="49"/>
      <c r="P213" s="54"/>
      <c r="Q213" s="54"/>
      <c r="R213" s="54"/>
      <c r="S213" s="54"/>
      <c r="T213" s="54"/>
      <c r="U213" s="54"/>
      <c r="V213" s="54"/>
      <c r="W213" s="54"/>
      <c r="X213" s="54"/>
      <c r="Y213" s="55"/>
      <c r="Z213" s="55"/>
      <c r="AA213" s="55"/>
      <c r="AB213" s="55"/>
      <c r="AC213" s="55"/>
      <c r="AD213" s="55"/>
      <c r="AE213" s="55"/>
      <c r="AF213" s="55"/>
      <c r="AG213" s="55"/>
      <c r="AH213" s="55"/>
      <c r="AI213" s="55"/>
      <c r="AJ213" s="55"/>
      <c r="AK213" s="55"/>
      <c r="AL213" s="55"/>
      <c r="AM213" s="55"/>
      <c r="AN213" s="55"/>
      <c r="AO213" s="55"/>
      <c r="AP213" s="54"/>
      <c r="AQ213" s="54"/>
      <c r="AR213" s="54"/>
      <c r="AS213" s="54"/>
      <c r="AT213" s="54"/>
      <c r="AU213" s="54"/>
      <c r="AV213" s="54"/>
      <c r="AW213" s="54"/>
      <c r="AX213" s="54"/>
      <c r="AY213">
        <f>$AY$212</f>
        <v>1</v>
      </c>
    </row>
    <row r="214" spans="1:51" ht="59.25" customHeight="1" x14ac:dyDescent="0.15">
      <c r="A214" s="670"/>
      <c r="B214" s="670"/>
      <c r="C214" s="670" t="s">
        <v>24</v>
      </c>
      <c r="D214" s="670"/>
      <c r="E214" s="670"/>
      <c r="F214" s="670"/>
      <c r="G214" s="670"/>
      <c r="H214" s="670"/>
      <c r="I214" s="670"/>
      <c r="J214" s="671" t="s">
        <v>189</v>
      </c>
      <c r="K214" s="131"/>
      <c r="L214" s="131"/>
      <c r="M214" s="131"/>
      <c r="N214" s="131"/>
      <c r="O214" s="131"/>
      <c r="P214" s="378" t="s">
        <v>25</v>
      </c>
      <c r="Q214" s="378"/>
      <c r="R214" s="378"/>
      <c r="S214" s="378"/>
      <c r="T214" s="378"/>
      <c r="U214" s="378"/>
      <c r="V214" s="378"/>
      <c r="W214" s="378"/>
      <c r="X214" s="378"/>
      <c r="Y214" s="672" t="s">
        <v>188</v>
      </c>
      <c r="Z214" s="673"/>
      <c r="AA214" s="673"/>
      <c r="AB214" s="673"/>
      <c r="AC214" s="671" t="s">
        <v>216</v>
      </c>
      <c r="AD214" s="671"/>
      <c r="AE214" s="671"/>
      <c r="AF214" s="671"/>
      <c r="AG214" s="671"/>
      <c r="AH214" s="672" t="s">
        <v>231</v>
      </c>
      <c r="AI214" s="670"/>
      <c r="AJ214" s="670"/>
      <c r="AK214" s="670"/>
      <c r="AL214" s="670" t="s">
        <v>19</v>
      </c>
      <c r="AM214" s="670"/>
      <c r="AN214" s="670"/>
      <c r="AO214" s="674"/>
      <c r="AP214" s="695" t="s">
        <v>190</v>
      </c>
      <c r="AQ214" s="695"/>
      <c r="AR214" s="695"/>
      <c r="AS214" s="695"/>
      <c r="AT214" s="695"/>
      <c r="AU214" s="695"/>
      <c r="AV214" s="695"/>
      <c r="AW214" s="695"/>
      <c r="AX214" s="695"/>
      <c r="AY214">
        <f>$AY$212</f>
        <v>1</v>
      </c>
    </row>
    <row r="215" spans="1:51" ht="30" customHeight="1" x14ac:dyDescent="0.15">
      <c r="A215" s="681">
        <v>1</v>
      </c>
      <c r="B215" s="681">
        <v>1</v>
      </c>
      <c r="C215" s="682" t="s">
        <v>700</v>
      </c>
      <c r="D215" s="683"/>
      <c r="E215" s="683"/>
      <c r="F215" s="683"/>
      <c r="G215" s="683"/>
      <c r="H215" s="683"/>
      <c r="I215" s="683"/>
      <c r="J215" s="684">
        <v>1210001011627</v>
      </c>
      <c r="K215" s="685"/>
      <c r="L215" s="685"/>
      <c r="M215" s="685"/>
      <c r="N215" s="685"/>
      <c r="O215" s="685"/>
      <c r="P215" s="686" t="s">
        <v>675</v>
      </c>
      <c r="Q215" s="687"/>
      <c r="R215" s="687"/>
      <c r="S215" s="687"/>
      <c r="T215" s="687"/>
      <c r="U215" s="687"/>
      <c r="V215" s="687"/>
      <c r="W215" s="687"/>
      <c r="X215" s="687"/>
      <c r="Y215" s="688">
        <v>4.5759999999999996</v>
      </c>
      <c r="Z215" s="689"/>
      <c r="AA215" s="689"/>
      <c r="AB215" s="690"/>
      <c r="AC215" s="691" t="s">
        <v>233</v>
      </c>
      <c r="AD215" s="692"/>
      <c r="AE215" s="692"/>
      <c r="AF215" s="692"/>
      <c r="AG215" s="692"/>
      <c r="AH215" s="675">
        <v>3</v>
      </c>
      <c r="AI215" s="676"/>
      <c r="AJ215" s="676"/>
      <c r="AK215" s="676"/>
      <c r="AL215" s="677" t="s">
        <v>727</v>
      </c>
      <c r="AM215" s="678"/>
      <c r="AN215" s="678"/>
      <c r="AO215" s="679"/>
      <c r="AP215" s="680"/>
      <c r="AQ215" s="680"/>
      <c r="AR215" s="680"/>
      <c r="AS215" s="680"/>
      <c r="AT215" s="680"/>
      <c r="AU215" s="680"/>
      <c r="AV215" s="680"/>
      <c r="AW215" s="680"/>
      <c r="AX215" s="680"/>
      <c r="AY215">
        <f>$AY$212</f>
        <v>1</v>
      </c>
    </row>
    <row r="216" spans="1:51" ht="24.75" customHeight="1" x14ac:dyDescent="0.15">
      <c r="A216" s="56"/>
      <c r="B216" s="56"/>
      <c r="C216" s="56"/>
      <c r="D216" s="56"/>
      <c r="E216" s="56"/>
      <c r="F216" s="56"/>
      <c r="G216" s="56"/>
      <c r="H216" s="56"/>
      <c r="I216" s="56"/>
      <c r="J216" s="56"/>
      <c r="K216" s="56"/>
      <c r="L216" s="56"/>
      <c r="M216" s="56"/>
      <c r="N216" s="56"/>
      <c r="O216" s="56"/>
      <c r="P216" s="57"/>
      <c r="Q216" s="57"/>
      <c r="R216" s="57"/>
      <c r="S216" s="57"/>
      <c r="T216" s="57"/>
      <c r="U216" s="57"/>
      <c r="V216" s="57"/>
      <c r="W216" s="57"/>
      <c r="X216" s="57"/>
      <c r="Y216" s="58"/>
      <c r="Z216" s="58"/>
      <c r="AA216" s="58"/>
      <c r="AB216" s="58"/>
      <c r="AC216" s="58"/>
      <c r="AD216" s="58"/>
      <c r="AE216" s="58"/>
      <c r="AF216" s="58"/>
      <c r="AG216" s="58"/>
      <c r="AH216" s="58"/>
      <c r="AI216" s="58"/>
      <c r="AJ216" s="58"/>
      <c r="AK216" s="58"/>
      <c r="AL216" s="58"/>
      <c r="AM216" s="58"/>
      <c r="AN216" s="58"/>
      <c r="AO216" s="58"/>
      <c r="AP216" s="57"/>
      <c r="AQ216" s="57"/>
      <c r="AR216" s="57"/>
      <c r="AS216" s="57"/>
      <c r="AT216" s="57"/>
      <c r="AU216" s="57"/>
      <c r="AV216" s="57"/>
      <c r="AW216" s="57"/>
      <c r="AX216" s="57"/>
      <c r="AY216">
        <f>COUNTA($C$219)</f>
        <v>1</v>
      </c>
    </row>
    <row r="217" spans="1:51" ht="24.75" customHeight="1" x14ac:dyDescent="0.15">
      <c r="A217" s="49"/>
      <c r="B217" s="53" t="s">
        <v>166</v>
      </c>
      <c r="C217" s="49"/>
      <c r="D217" s="49"/>
      <c r="E217" s="49"/>
      <c r="F217" s="49"/>
      <c r="G217" s="49"/>
      <c r="H217" s="49"/>
      <c r="I217" s="49"/>
      <c r="J217" s="49"/>
      <c r="K217" s="49"/>
      <c r="L217" s="49"/>
      <c r="M217" s="49"/>
      <c r="N217" s="49"/>
      <c r="O217" s="49"/>
      <c r="P217" s="54"/>
      <c r="Q217" s="54"/>
      <c r="R217" s="54"/>
      <c r="S217" s="54"/>
      <c r="T217" s="54"/>
      <c r="U217" s="54"/>
      <c r="V217" s="54"/>
      <c r="W217" s="54"/>
      <c r="X217" s="54"/>
      <c r="Y217" s="55"/>
      <c r="Z217" s="55"/>
      <c r="AA217" s="55"/>
      <c r="AB217" s="55"/>
      <c r="AC217" s="55"/>
      <c r="AD217" s="55"/>
      <c r="AE217" s="55"/>
      <c r="AF217" s="55"/>
      <c r="AG217" s="55"/>
      <c r="AH217" s="55"/>
      <c r="AI217" s="55"/>
      <c r="AJ217" s="55"/>
      <c r="AK217" s="55"/>
      <c r="AL217" s="55"/>
      <c r="AM217" s="55"/>
      <c r="AN217" s="55"/>
      <c r="AO217" s="55"/>
      <c r="AP217" s="54"/>
      <c r="AQ217" s="54"/>
      <c r="AR217" s="54"/>
      <c r="AS217" s="54"/>
      <c r="AT217" s="54"/>
      <c r="AU217" s="54"/>
      <c r="AV217" s="54"/>
      <c r="AW217" s="54"/>
      <c r="AX217" s="54"/>
      <c r="AY217">
        <f>$AY$216</f>
        <v>1</v>
      </c>
    </row>
    <row r="218" spans="1:51" ht="59.25" customHeight="1" x14ac:dyDescent="0.15">
      <c r="A218" s="670"/>
      <c r="B218" s="670"/>
      <c r="C218" s="670" t="s">
        <v>24</v>
      </c>
      <c r="D218" s="670"/>
      <c r="E218" s="670"/>
      <c r="F218" s="670"/>
      <c r="G218" s="670"/>
      <c r="H218" s="670"/>
      <c r="I218" s="670"/>
      <c r="J218" s="671" t="s">
        <v>189</v>
      </c>
      <c r="K218" s="131"/>
      <c r="L218" s="131"/>
      <c r="M218" s="131"/>
      <c r="N218" s="131"/>
      <c r="O218" s="131"/>
      <c r="P218" s="378" t="s">
        <v>25</v>
      </c>
      <c r="Q218" s="378"/>
      <c r="R218" s="378"/>
      <c r="S218" s="378"/>
      <c r="T218" s="378"/>
      <c r="U218" s="378"/>
      <c r="V218" s="378"/>
      <c r="W218" s="378"/>
      <c r="X218" s="378"/>
      <c r="Y218" s="672" t="s">
        <v>188</v>
      </c>
      <c r="Z218" s="673"/>
      <c r="AA218" s="673"/>
      <c r="AB218" s="673"/>
      <c r="AC218" s="671" t="s">
        <v>216</v>
      </c>
      <c r="AD218" s="671"/>
      <c r="AE218" s="671"/>
      <c r="AF218" s="671"/>
      <c r="AG218" s="671"/>
      <c r="AH218" s="672" t="s">
        <v>231</v>
      </c>
      <c r="AI218" s="670"/>
      <c r="AJ218" s="670"/>
      <c r="AK218" s="670"/>
      <c r="AL218" s="670" t="s">
        <v>19</v>
      </c>
      <c r="AM218" s="670"/>
      <c r="AN218" s="670"/>
      <c r="AO218" s="674"/>
      <c r="AP218" s="695" t="s">
        <v>190</v>
      </c>
      <c r="AQ218" s="695"/>
      <c r="AR218" s="695"/>
      <c r="AS218" s="695"/>
      <c r="AT218" s="695"/>
      <c r="AU218" s="695"/>
      <c r="AV218" s="695"/>
      <c r="AW218" s="695"/>
      <c r="AX218" s="695"/>
      <c r="AY218">
        <f>$AY$216</f>
        <v>1</v>
      </c>
    </row>
    <row r="219" spans="1:51" ht="59.65" customHeight="1" x14ac:dyDescent="0.15">
      <c r="A219" s="681">
        <v>1</v>
      </c>
      <c r="B219" s="681">
        <v>1</v>
      </c>
      <c r="C219" s="682" t="s">
        <v>676</v>
      </c>
      <c r="D219" s="683"/>
      <c r="E219" s="683"/>
      <c r="F219" s="683"/>
      <c r="G219" s="683"/>
      <c r="H219" s="683"/>
      <c r="I219" s="683"/>
      <c r="J219" s="684">
        <v>3013301015869</v>
      </c>
      <c r="K219" s="685"/>
      <c r="L219" s="685"/>
      <c r="M219" s="685"/>
      <c r="N219" s="685"/>
      <c r="O219" s="685"/>
      <c r="P219" s="686" t="s">
        <v>677</v>
      </c>
      <c r="Q219" s="687"/>
      <c r="R219" s="687"/>
      <c r="S219" s="687"/>
      <c r="T219" s="687"/>
      <c r="U219" s="687"/>
      <c r="V219" s="687"/>
      <c r="W219" s="687"/>
      <c r="X219" s="687"/>
      <c r="Y219" s="688">
        <v>6.16</v>
      </c>
      <c r="Z219" s="689"/>
      <c r="AA219" s="689"/>
      <c r="AB219" s="690"/>
      <c r="AC219" s="691" t="s">
        <v>232</v>
      </c>
      <c r="AD219" s="692"/>
      <c r="AE219" s="692"/>
      <c r="AF219" s="692"/>
      <c r="AG219" s="692"/>
      <c r="AH219" s="675">
        <v>5</v>
      </c>
      <c r="AI219" s="676"/>
      <c r="AJ219" s="676"/>
      <c r="AK219" s="676"/>
      <c r="AL219" s="677" t="s">
        <v>727</v>
      </c>
      <c r="AM219" s="678"/>
      <c r="AN219" s="678"/>
      <c r="AO219" s="679"/>
      <c r="AP219" s="680"/>
      <c r="AQ219" s="680"/>
      <c r="AR219" s="680"/>
      <c r="AS219" s="680"/>
      <c r="AT219" s="680"/>
      <c r="AU219" s="680"/>
      <c r="AV219" s="680"/>
      <c r="AW219" s="680"/>
      <c r="AX219" s="680"/>
      <c r="AY219">
        <f>$AY$216</f>
        <v>1</v>
      </c>
    </row>
    <row r="220" spans="1:51" ht="24.75" customHeight="1" x14ac:dyDescent="0.15">
      <c r="A220" s="56"/>
      <c r="B220" s="56"/>
      <c r="C220" s="56"/>
      <c r="D220" s="56"/>
      <c r="E220" s="56"/>
      <c r="F220" s="56"/>
      <c r="G220" s="56"/>
      <c r="H220" s="56"/>
      <c r="I220" s="56"/>
      <c r="J220" s="56"/>
      <c r="K220" s="56"/>
      <c r="L220" s="56"/>
      <c r="M220" s="56"/>
      <c r="N220" s="56"/>
      <c r="O220" s="56"/>
      <c r="P220" s="57"/>
      <c r="Q220" s="57"/>
      <c r="R220" s="57"/>
      <c r="S220" s="57"/>
      <c r="T220" s="57"/>
      <c r="U220" s="57"/>
      <c r="V220" s="57"/>
      <c r="W220" s="57"/>
      <c r="X220" s="57"/>
      <c r="Y220" s="58"/>
      <c r="Z220" s="58"/>
      <c r="AA220" s="58"/>
      <c r="AB220" s="58"/>
      <c r="AC220" s="58"/>
      <c r="AD220" s="58"/>
      <c r="AE220" s="58"/>
      <c r="AF220" s="58"/>
      <c r="AG220" s="58"/>
      <c r="AH220" s="58"/>
      <c r="AI220" s="58"/>
      <c r="AJ220" s="58"/>
      <c r="AK220" s="58"/>
      <c r="AL220" s="58"/>
      <c r="AM220" s="58"/>
      <c r="AN220" s="58"/>
      <c r="AO220" s="58"/>
      <c r="AP220" s="57"/>
      <c r="AQ220" s="57"/>
      <c r="AR220" s="57"/>
      <c r="AS220" s="57"/>
      <c r="AT220" s="57"/>
      <c r="AU220" s="57"/>
      <c r="AV220" s="57"/>
      <c r="AW220" s="57"/>
      <c r="AX220" s="57"/>
      <c r="AY220">
        <f>COUNTA($C$223)</f>
        <v>1</v>
      </c>
    </row>
    <row r="221" spans="1:51" ht="24.75" customHeight="1" x14ac:dyDescent="0.15">
      <c r="A221" s="49"/>
      <c r="B221" s="53" t="s">
        <v>167</v>
      </c>
      <c r="C221" s="49"/>
      <c r="D221" s="49"/>
      <c r="E221" s="49"/>
      <c r="F221" s="49"/>
      <c r="G221" s="49"/>
      <c r="H221" s="49"/>
      <c r="I221" s="49"/>
      <c r="J221" s="49"/>
      <c r="K221" s="49"/>
      <c r="L221" s="49"/>
      <c r="M221" s="49"/>
      <c r="N221" s="49"/>
      <c r="O221" s="49"/>
      <c r="P221" s="54"/>
      <c r="Q221" s="54"/>
      <c r="R221" s="54"/>
      <c r="S221" s="54"/>
      <c r="T221" s="54"/>
      <c r="U221" s="54"/>
      <c r="V221" s="54"/>
      <c r="W221" s="54"/>
      <c r="X221" s="54"/>
      <c r="Y221" s="55"/>
      <c r="Z221" s="55"/>
      <c r="AA221" s="55"/>
      <c r="AB221" s="55"/>
      <c r="AC221" s="55"/>
      <c r="AD221" s="55"/>
      <c r="AE221" s="55"/>
      <c r="AF221" s="55"/>
      <c r="AG221" s="55"/>
      <c r="AH221" s="55"/>
      <c r="AI221" s="55"/>
      <c r="AJ221" s="55"/>
      <c r="AK221" s="55"/>
      <c r="AL221" s="55"/>
      <c r="AM221" s="55"/>
      <c r="AN221" s="55"/>
      <c r="AO221" s="55"/>
      <c r="AP221" s="54"/>
      <c r="AQ221" s="54"/>
      <c r="AR221" s="54"/>
      <c r="AS221" s="54"/>
      <c r="AT221" s="54"/>
      <c r="AU221" s="54"/>
      <c r="AV221" s="54"/>
      <c r="AW221" s="54"/>
      <c r="AX221" s="54"/>
      <c r="AY221">
        <f>$AY$220</f>
        <v>1</v>
      </c>
    </row>
    <row r="222" spans="1:51" ht="59.25" customHeight="1" x14ac:dyDescent="0.15">
      <c r="A222" s="670"/>
      <c r="B222" s="670"/>
      <c r="C222" s="670" t="s">
        <v>24</v>
      </c>
      <c r="D222" s="670"/>
      <c r="E222" s="670"/>
      <c r="F222" s="670"/>
      <c r="G222" s="670"/>
      <c r="H222" s="670"/>
      <c r="I222" s="670"/>
      <c r="J222" s="671" t="s">
        <v>189</v>
      </c>
      <c r="K222" s="131"/>
      <c r="L222" s="131"/>
      <c r="M222" s="131"/>
      <c r="N222" s="131"/>
      <c r="O222" s="131"/>
      <c r="P222" s="378" t="s">
        <v>25</v>
      </c>
      <c r="Q222" s="378"/>
      <c r="R222" s="378"/>
      <c r="S222" s="378"/>
      <c r="T222" s="378"/>
      <c r="U222" s="378"/>
      <c r="V222" s="378"/>
      <c r="W222" s="378"/>
      <c r="X222" s="378"/>
      <c r="Y222" s="672" t="s">
        <v>188</v>
      </c>
      <c r="Z222" s="673"/>
      <c r="AA222" s="673"/>
      <c r="AB222" s="673"/>
      <c r="AC222" s="671" t="s">
        <v>216</v>
      </c>
      <c r="AD222" s="671"/>
      <c r="AE222" s="671"/>
      <c r="AF222" s="671"/>
      <c r="AG222" s="671"/>
      <c r="AH222" s="672" t="s">
        <v>231</v>
      </c>
      <c r="AI222" s="670"/>
      <c r="AJ222" s="670"/>
      <c r="AK222" s="670"/>
      <c r="AL222" s="670" t="s">
        <v>19</v>
      </c>
      <c r="AM222" s="670"/>
      <c r="AN222" s="670"/>
      <c r="AO222" s="674"/>
      <c r="AP222" s="695" t="s">
        <v>190</v>
      </c>
      <c r="AQ222" s="695"/>
      <c r="AR222" s="695"/>
      <c r="AS222" s="695"/>
      <c r="AT222" s="695"/>
      <c r="AU222" s="695"/>
      <c r="AV222" s="695"/>
      <c r="AW222" s="695"/>
      <c r="AX222" s="695"/>
      <c r="AY222">
        <f>$AY$220</f>
        <v>1</v>
      </c>
    </row>
    <row r="223" spans="1:51" ht="59.1" customHeight="1" x14ac:dyDescent="0.15">
      <c r="A223" s="681">
        <v>1</v>
      </c>
      <c r="B223" s="681">
        <v>1</v>
      </c>
      <c r="C223" s="682" t="s">
        <v>678</v>
      </c>
      <c r="D223" s="683"/>
      <c r="E223" s="683"/>
      <c r="F223" s="683"/>
      <c r="G223" s="683"/>
      <c r="H223" s="683"/>
      <c r="I223" s="683"/>
      <c r="J223" s="684">
        <v>4013201004021</v>
      </c>
      <c r="K223" s="685"/>
      <c r="L223" s="685"/>
      <c r="M223" s="685"/>
      <c r="N223" s="685"/>
      <c r="O223" s="685"/>
      <c r="P223" s="686" t="s">
        <v>679</v>
      </c>
      <c r="Q223" s="687"/>
      <c r="R223" s="687"/>
      <c r="S223" s="687"/>
      <c r="T223" s="687"/>
      <c r="U223" s="687"/>
      <c r="V223" s="687"/>
      <c r="W223" s="687"/>
      <c r="X223" s="687"/>
      <c r="Y223" s="688">
        <v>2.31</v>
      </c>
      <c r="Z223" s="689"/>
      <c r="AA223" s="689"/>
      <c r="AB223" s="690"/>
      <c r="AC223" s="691" t="s">
        <v>232</v>
      </c>
      <c r="AD223" s="692"/>
      <c r="AE223" s="692"/>
      <c r="AF223" s="692"/>
      <c r="AG223" s="692"/>
      <c r="AH223" s="675">
        <v>10</v>
      </c>
      <c r="AI223" s="676"/>
      <c r="AJ223" s="676"/>
      <c r="AK223" s="676"/>
      <c r="AL223" s="677" t="s">
        <v>727</v>
      </c>
      <c r="AM223" s="678"/>
      <c r="AN223" s="678"/>
      <c r="AO223" s="679"/>
      <c r="AP223" s="680"/>
      <c r="AQ223" s="680"/>
      <c r="AR223" s="680"/>
      <c r="AS223" s="680"/>
      <c r="AT223" s="680"/>
      <c r="AU223" s="680"/>
      <c r="AV223" s="680"/>
      <c r="AW223" s="680"/>
      <c r="AX223" s="680"/>
      <c r="AY223">
        <f>$AY$220</f>
        <v>1</v>
      </c>
    </row>
    <row r="224" spans="1:51" ht="24.75" customHeight="1" x14ac:dyDescent="0.15">
      <c r="A224" s="56"/>
      <c r="B224" s="56"/>
      <c r="C224" s="56"/>
      <c r="D224" s="56"/>
      <c r="E224" s="56"/>
      <c r="F224" s="56"/>
      <c r="G224" s="56"/>
      <c r="H224" s="56"/>
      <c r="I224" s="56"/>
      <c r="J224" s="56"/>
      <c r="K224" s="56"/>
      <c r="L224" s="56"/>
      <c r="M224" s="56"/>
      <c r="N224" s="56"/>
      <c r="O224" s="56"/>
      <c r="P224" s="57"/>
      <c r="Q224" s="57"/>
      <c r="R224" s="57"/>
      <c r="S224" s="57"/>
      <c r="T224" s="57"/>
      <c r="U224" s="57"/>
      <c r="V224" s="57"/>
      <c r="W224" s="57"/>
      <c r="X224" s="57"/>
      <c r="Y224" s="58"/>
      <c r="Z224" s="58"/>
      <c r="AA224" s="58"/>
      <c r="AB224" s="58"/>
      <c r="AC224" s="58"/>
      <c r="AD224" s="58"/>
      <c r="AE224" s="58"/>
      <c r="AF224" s="58"/>
      <c r="AG224" s="58"/>
      <c r="AH224" s="58"/>
      <c r="AI224" s="58"/>
      <c r="AJ224" s="58"/>
      <c r="AK224" s="58"/>
      <c r="AL224" s="58"/>
      <c r="AM224" s="58"/>
      <c r="AN224" s="58"/>
      <c r="AO224" s="58"/>
      <c r="AP224" s="57"/>
      <c r="AQ224" s="57"/>
      <c r="AR224" s="57"/>
      <c r="AS224" s="57"/>
      <c r="AT224" s="57"/>
      <c r="AU224" s="57"/>
      <c r="AV224" s="57"/>
      <c r="AW224" s="57"/>
      <c r="AX224" s="57"/>
      <c r="AY224">
        <f>COUNTA($C$227)</f>
        <v>1</v>
      </c>
    </row>
    <row r="225" spans="1:51" ht="24.75" customHeight="1" x14ac:dyDescent="0.15">
      <c r="A225" s="49"/>
      <c r="B225" s="53" t="s">
        <v>168</v>
      </c>
      <c r="C225" s="49"/>
      <c r="D225" s="49"/>
      <c r="E225" s="49"/>
      <c r="F225" s="49"/>
      <c r="G225" s="49"/>
      <c r="H225" s="49"/>
      <c r="I225" s="49"/>
      <c r="J225" s="49"/>
      <c r="K225" s="49"/>
      <c r="L225" s="49"/>
      <c r="M225" s="49"/>
      <c r="N225" s="49"/>
      <c r="O225" s="49"/>
      <c r="P225" s="54"/>
      <c r="Q225" s="54"/>
      <c r="R225" s="54"/>
      <c r="S225" s="54"/>
      <c r="T225" s="54"/>
      <c r="U225" s="54"/>
      <c r="V225" s="54"/>
      <c r="W225" s="54"/>
      <c r="X225" s="54"/>
      <c r="Y225" s="55"/>
      <c r="Z225" s="55"/>
      <c r="AA225" s="55"/>
      <c r="AB225" s="55"/>
      <c r="AC225" s="55"/>
      <c r="AD225" s="55"/>
      <c r="AE225" s="55"/>
      <c r="AF225" s="55"/>
      <c r="AG225" s="55"/>
      <c r="AH225" s="55"/>
      <c r="AI225" s="55"/>
      <c r="AJ225" s="55"/>
      <c r="AK225" s="55"/>
      <c r="AL225" s="55"/>
      <c r="AM225" s="55"/>
      <c r="AN225" s="55"/>
      <c r="AO225" s="55"/>
      <c r="AP225" s="54"/>
      <c r="AQ225" s="54"/>
      <c r="AR225" s="54"/>
      <c r="AS225" s="54"/>
      <c r="AT225" s="54"/>
      <c r="AU225" s="54"/>
      <c r="AV225" s="54"/>
      <c r="AW225" s="54"/>
      <c r="AX225" s="54"/>
      <c r="AY225">
        <f>$AY$224</f>
        <v>1</v>
      </c>
    </row>
    <row r="226" spans="1:51" ht="59.25" customHeight="1" x14ac:dyDescent="0.15">
      <c r="A226" s="670"/>
      <c r="B226" s="670"/>
      <c r="C226" s="670" t="s">
        <v>24</v>
      </c>
      <c r="D226" s="670"/>
      <c r="E226" s="670"/>
      <c r="F226" s="670"/>
      <c r="G226" s="670"/>
      <c r="H226" s="670"/>
      <c r="I226" s="670"/>
      <c r="J226" s="671" t="s">
        <v>189</v>
      </c>
      <c r="K226" s="131"/>
      <c r="L226" s="131"/>
      <c r="M226" s="131"/>
      <c r="N226" s="131"/>
      <c r="O226" s="131"/>
      <c r="P226" s="378" t="s">
        <v>25</v>
      </c>
      <c r="Q226" s="378"/>
      <c r="R226" s="378"/>
      <c r="S226" s="378"/>
      <c r="T226" s="378"/>
      <c r="U226" s="378"/>
      <c r="V226" s="378"/>
      <c r="W226" s="378"/>
      <c r="X226" s="378"/>
      <c r="Y226" s="672" t="s">
        <v>188</v>
      </c>
      <c r="Z226" s="673"/>
      <c r="AA226" s="673"/>
      <c r="AB226" s="673"/>
      <c r="AC226" s="671" t="s">
        <v>216</v>
      </c>
      <c r="AD226" s="671"/>
      <c r="AE226" s="671"/>
      <c r="AF226" s="671"/>
      <c r="AG226" s="671"/>
      <c r="AH226" s="672" t="s">
        <v>231</v>
      </c>
      <c r="AI226" s="670"/>
      <c r="AJ226" s="670"/>
      <c r="AK226" s="670"/>
      <c r="AL226" s="670" t="s">
        <v>19</v>
      </c>
      <c r="AM226" s="670"/>
      <c r="AN226" s="670"/>
      <c r="AO226" s="674"/>
      <c r="AP226" s="695" t="s">
        <v>190</v>
      </c>
      <c r="AQ226" s="695"/>
      <c r="AR226" s="695"/>
      <c r="AS226" s="695"/>
      <c r="AT226" s="695"/>
      <c r="AU226" s="695"/>
      <c r="AV226" s="695"/>
      <c r="AW226" s="695"/>
      <c r="AX226" s="695"/>
      <c r="AY226">
        <f>$AY$224</f>
        <v>1</v>
      </c>
    </row>
    <row r="227" spans="1:51" ht="30" customHeight="1" x14ac:dyDescent="0.15">
      <c r="A227" s="681">
        <v>1</v>
      </c>
      <c r="B227" s="681">
        <v>1</v>
      </c>
      <c r="C227" s="696" t="s">
        <v>698</v>
      </c>
      <c r="D227" s="697"/>
      <c r="E227" s="697"/>
      <c r="F227" s="697"/>
      <c r="G227" s="697"/>
      <c r="H227" s="697"/>
      <c r="I227" s="698"/>
      <c r="J227" s="699">
        <v>7012401001123</v>
      </c>
      <c r="K227" s="700"/>
      <c r="L227" s="700"/>
      <c r="M227" s="700"/>
      <c r="N227" s="700"/>
      <c r="O227" s="701"/>
      <c r="P227" s="702" t="s">
        <v>683</v>
      </c>
      <c r="Q227" s="703"/>
      <c r="R227" s="703"/>
      <c r="S227" s="703"/>
      <c r="T227" s="703"/>
      <c r="U227" s="703"/>
      <c r="V227" s="703"/>
      <c r="W227" s="703"/>
      <c r="X227" s="704"/>
      <c r="Y227" s="688">
        <v>8.7779109999999996</v>
      </c>
      <c r="Z227" s="689"/>
      <c r="AA227" s="689"/>
      <c r="AB227" s="690"/>
      <c r="AC227" s="705" t="s">
        <v>233</v>
      </c>
      <c r="AD227" s="706"/>
      <c r="AE227" s="706"/>
      <c r="AF227" s="706"/>
      <c r="AG227" s="707"/>
      <c r="AH227" s="708">
        <v>1</v>
      </c>
      <c r="AI227" s="709"/>
      <c r="AJ227" s="709"/>
      <c r="AK227" s="710"/>
      <c r="AL227" s="677" t="s">
        <v>727</v>
      </c>
      <c r="AM227" s="678"/>
      <c r="AN227" s="678"/>
      <c r="AO227" s="679"/>
      <c r="AP227" s="680"/>
      <c r="AQ227" s="680"/>
      <c r="AR227" s="680"/>
      <c r="AS227" s="680"/>
      <c r="AT227" s="680"/>
      <c r="AU227" s="680"/>
      <c r="AV227" s="680"/>
      <c r="AW227" s="680"/>
      <c r="AX227" s="680"/>
      <c r="AY227">
        <f>$AY$224</f>
        <v>1</v>
      </c>
    </row>
    <row r="228" spans="1:51" ht="41.65" customHeight="1" x14ac:dyDescent="0.15">
      <c r="A228" s="681">
        <v>2</v>
      </c>
      <c r="B228" s="681">
        <v>1</v>
      </c>
      <c r="C228" s="696" t="s">
        <v>699</v>
      </c>
      <c r="D228" s="697"/>
      <c r="E228" s="697"/>
      <c r="F228" s="697"/>
      <c r="G228" s="697"/>
      <c r="H228" s="697"/>
      <c r="I228" s="698"/>
      <c r="J228" s="684">
        <v>1210001011627</v>
      </c>
      <c r="K228" s="685"/>
      <c r="L228" s="685"/>
      <c r="M228" s="685"/>
      <c r="N228" s="685"/>
      <c r="O228" s="685"/>
      <c r="P228" s="702" t="s">
        <v>684</v>
      </c>
      <c r="Q228" s="703"/>
      <c r="R228" s="703"/>
      <c r="S228" s="703"/>
      <c r="T228" s="703"/>
      <c r="U228" s="703"/>
      <c r="V228" s="703"/>
      <c r="W228" s="703"/>
      <c r="X228" s="704"/>
      <c r="Y228" s="688">
        <v>7.8979999999999997</v>
      </c>
      <c r="Z228" s="689"/>
      <c r="AA228" s="689"/>
      <c r="AB228" s="690"/>
      <c r="AC228" s="705" t="s">
        <v>233</v>
      </c>
      <c r="AD228" s="706"/>
      <c r="AE228" s="706"/>
      <c r="AF228" s="706"/>
      <c r="AG228" s="707"/>
      <c r="AH228" s="708">
        <v>2</v>
      </c>
      <c r="AI228" s="709"/>
      <c r="AJ228" s="709"/>
      <c r="AK228" s="710"/>
      <c r="AL228" s="677" t="s">
        <v>727</v>
      </c>
      <c r="AM228" s="678"/>
      <c r="AN228" s="678"/>
      <c r="AO228" s="679"/>
      <c r="AP228" s="680"/>
      <c r="AQ228" s="680"/>
      <c r="AR228" s="680"/>
      <c r="AS228" s="680"/>
      <c r="AT228" s="680"/>
      <c r="AU228" s="680"/>
      <c r="AV228" s="680"/>
      <c r="AW228" s="680"/>
      <c r="AX228" s="680"/>
      <c r="AY228">
        <f>COUNTA($C$228)</f>
        <v>1</v>
      </c>
    </row>
    <row r="229" spans="1:51" ht="24.75" customHeight="1" x14ac:dyDescent="0.15">
      <c r="A229" s="56"/>
      <c r="B229" s="56"/>
      <c r="C229" s="56"/>
      <c r="D229" s="56"/>
      <c r="E229" s="56"/>
      <c r="F229" s="56"/>
      <c r="G229" s="56"/>
      <c r="H229" s="56"/>
      <c r="I229" s="56"/>
      <c r="J229" s="56"/>
      <c r="K229" s="56"/>
      <c r="L229" s="56"/>
      <c r="M229" s="56"/>
      <c r="N229" s="56"/>
      <c r="O229" s="56"/>
      <c r="P229" s="57"/>
      <c r="Q229" s="57"/>
      <c r="R229" s="57"/>
      <c r="S229" s="57"/>
      <c r="T229" s="57"/>
      <c r="U229" s="57"/>
      <c r="V229" s="57"/>
      <c r="W229" s="57"/>
      <c r="X229" s="57"/>
      <c r="Y229" s="58"/>
      <c r="Z229" s="58"/>
      <c r="AA229" s="58"/>
      <c r="AB229" s="58"/>
      <c r="AC229" s="58"/>
      <c r="AD229" s="58"/>
      <c r="AE229" s="58"/>
      <c r="AF229" s="58"/>
      <c r="AG229" s="58"/>
      <c r="AH229" s="58"/>
      <c r="AI229" s="58"/>
      <c r="AJ229" s="58"/>
      <c r="AK229" s="58"/>
      <c r="AL229" s="58"/>
      <c r="AM229" s="58"/>
      <c r="AN229" s="58"/>
      <c r="AO229" s="58"/>
      <c r="AP229" s="57"/>
      <c r="AQ229" s="57"/>
      <c r="AR229" s="57"/>
      <c r="AS229" s="57"/>
      <c r="AT229" s="57"/>
      <c r="AU229" s="57"/>
      <c r="AV229" s="57"/>
      <c r="AW229" s="57"/>
      <c r="AX229" s="57"/>
      <c r="AY229">
        <f>COUNTA($C$232)</f>
        <v>1</v>
      </c>
    </row>
    <row r="230" spans="1:51" ht="24.75" customHeight="1" x14ac:dyDescent="0.15">
      <c r="A230" s="49"/>
      <c r="B230" s="53" t="s">
        <v>169</v>
      </c>
      <c r="C230" s="49"/>
      <c r="D230" s="49"/>
      <c r="E230" s="49"/>
      <c r="F230" s="49"/>
      <c r="G230" s="49"/>
      <c r="H230" s="49"/>
      <c r="I230" s="49"/>
      <c r="J230" s="49"/>
      <c r="K230" s="49"/>
      <c r="L230" s="49"/>
      <c r="M230" s="49"/>
      <c r="N230" s="49"/>
      <c r="O230" s="49"/>
      <c r="P230" s="54"/>
      <c r="Q230" s="54"/>
      <c r="R230" s="54"/>
      <c r="S230" s="54"/>
      <c r="T230" s="54"/>
      <c r="U230" s="54"/>
      <c r="V230" s="54"/>
      <c r="W230" s="54"/>
      <c r="X230" s="54"/>
      <c r="Y230" s="55"/>
      <c r="Z230" s="55"/>
      <c r="AA230" s="55"/>
      <c r="AB230" s="55"/>
      <c r="AC230" s="55"/>
      <c r="AD230" s="55"/>
      <c r="AE230" s="55"/>
      <c r="AF230" s="55"/>
      <c r="AG230" s="55"/>
      <c r="AH230" s="55"/>
      <c r="AI230" s="55"/>
      <c r="AJ230" s="55"/>
      <c r="AK230" s="55"/>
      <c r="AL230" s="55"/>
      <c r="AM230" s="55"/>
      <c r="AN230" s="55"/>
      <c r="AO230" s="55"/>
      <c r="AP230" s="54"/>
      <c r="AQ230" s="54"/>
      <c r="AR230" s="54"/>
      <c r="AS230" s="54"/>
      <c r="AT230" s="54"/>
      <c r="AU230" s="54"/>
      <c r="AV230" s="54"/>
      <c r="AW230" s="54"/>
      <c r="AX230" s="54"/>
      <c r="AY230">
        <f>$AY$229</f>
        <v>1</v>
      </c>
    </row>
    <row r="231" spans="1:51" ht="59.25" customHeight="1" x14ac:dyDescent="0.15">
      <c r="A231" s="670"/>
      <c r="B231" s="670"/>
      <c r="C231" s="670" t="s">
        <v>24</v>
      </c>
      <c r="D231" s="670"/>
      <c r="E231" s="670"/>
      <c r="F231" s="670"/>
      <c r="G231" s="670"/>
      <c r="H231" s="670"/>
      <c r="I231" s="670"/>
      <c r="J231" s="671" t="s">
        <v>189</v>
      </c>
      <c r="K231" s="131"/>
      <c r="L231" s="131"/>
      <c r="M231" s="131"/>
      <c r="N231" s="131"/>
      <c r="O231" s="131"/>
      <c r="P231" s="378" t="s">
        <v>25</v>
      </c>
      <c r="Q231" s="378"/>
      <c r="R231" s="378"/>
      <c r="S231" s="378"/>
      <c r="T231" s="378"/>
      <c r="U231" s="378"/>
      <c r="V231" s="378"/>
      <c r="W231" s="378"/>
      <c r="X231" s="378"/>
      <c r="Y231" s="672" t="s">
        <v>188</v>
      </c>
      <c r="Z231" s="673"/>
      <c r="AA231" s="673"/>
      <c r="AB231" s="673"/>
      <c r="AC231" s="671" t="s">
        <v>216</v>
      </c>
      <c r="AD231" s="671"/>
      <c r="AE231" s="671"/>
      <c r="AF231" s="671"/>
      <c r="AG231" s="671"/>
      <c r="AH231" s="672" t="s">
        <v>231</v>
      </c>
      <c r="AI231" s="670"/>
      <c r="AJ231" s="670"/>
      <c r="AK231" s="670"/>
      <c r="AL231" s="670" t="s">
        <v>19</v>
      </c>
      <c r="AM231" s="670"/>
      <c r="AN231" s="670"/>
      <c r="AO231" s="674"/>
      <c r="AP231" s="695" t="s">
        <v>190</v>
      </c>
      <c r="AQ231" s="695"/>
      <c r="AR231" s="695"/>
      <c r="AS231" s="695"/>
      <c r="AT231" s="695"/>
      <c r="AU231" s="695"/>
      <c r="AV231" s="695"/>
      <c r="AW231" s="695"/>
      <c r="AX231" s="695"/>
      <c r="AY231">
        <f>$AY$229</f>
        <v>1</v>
      </c>
    </row>
    <row r="232" spans="1:51" ht="43.15" customHeight="1" x14ac:dyDescent="0.15">
      <c r="A232" s="681">
        <v>1</v>
      </c>
      <c r="B232" s="681">
        <v>1</v>
      </c>
      <c r="C232" s="696" t="s">
        <v>685</v>
      </c>
      <c r="D232" s="697"/>
      <c r="E232" s="697"/>
      <c r="F232" s="697"/>
      <c r="G232" s="697"/>
      <c r="H232" s="697"/>
      <c r="I232" s="698"/>
      <c r="J232" s="684">
        <v>7210001004022</v>
      </c>
      <c r="K232" s="685"/>
      <c r="L232" s="685"/>
      <c r="M232" s="685"/>
      <c r="N232" s="685"/>
      <c r="O232" s="685"/>
      <c r="P232" s="702" t="s">
        <v>682</v>
      </c>
      <c r="Q232" s="703"/>
      <c r="R232" s="703"/>
      <c r="S232" s="703"/>
      <c r="T232" s="703"/>
      <c r="U232" s="703"/>
      <c r="V232" s="703"/>
      <c r="W232" s="703"/>
      <c r="X232" s="704"/>
      <c r="Y232" s="688">
        <v>6.6440000000000001</v>
      </c>
      <c r="Z232" s="689"/>
      <c r="AA232" s="689"/>
      <c r="AB232" s="690"/>
      <c r="AC232" s="705" t="s">
        <v>232</v>
      </c>
      <c r="AD232" s="706"/>
      <c r="AE232" s="706"/>
      <c r="AF232" s="706"/>
      <c r="AG232" s="707"/>
      <c r="AH232" s="708">
        <v>1</v>
      </c>
      <c r="AI232" s="709"/>
      <c r="AJ232" s="709"/>
      <c r="AK232" s="710"/>
      <c r="AL232" s="677" t="s">
        <v>727</v>
      </c>
      <c r="AM232" s="678"/>
      <c r="AN232" s="678"/>
      <c r="AO232" s="679"/>
      <c r="AP232" s="680"/>
      <c r="AQ232" s="680"/>
      <c r="AR232" s="680"/>
      <c r="AS232" s="680"/>
      <c r="AT232" s="680"/>
      <c r="AU232" s="680"/>
      <c r="AV232" s="680"/>
      <c r="AW232" s="680"/>
      <c r="AX232" s="680"/>
      <c r="AY232">
        <f>$AY$229</f>
        <v>1</v>
      </c>
    </row>
    <row r="233" spans="1:51" ht="24.75" customHeight="1" x14ac:dyDescent="0.15">
      <c r="A233" s="711" t="s">
        <v>553</v>
      </c>
      <c r="B233" s="712"/>
      <c r="C233" s="712"/>
      <c r="D233" s="712"/>
      <c r="E233" s="712"/>
      <c r="F233" s="712"/>
      <c r="G233" s="712"/>
      <c r="H233" s="712"/>
      <c r="I233" s="712"/>
      <c r="J233" s="712"/>
      <c r="K233" s="712"/>
      <c r="L233" s="712"/>
      <c r="M233" s="712"/>
      <c r="N233" s="712"/>
      <c r="O233" s="712"/>
      <c r="P233" s="712"/>
      <c r="Q233" s="712"/>
      <c r="R233" s="712"/>
      <c r="S233" s="712"/>
      <c r="T233" s="712"/>
      <c r="U233" s="712"/>
      <c r="V233" s="712"/>
      <c r="W233" s="712"/>
      <c r="X233" s="712"/>
      <c r="Y233" s="712"/>
      <c r="Z233" s="712"/>
      <c r="AA233" s="712"/>
      <c r="AB233" s="712"/>
      <c r="AC233" s="712"/>
      <c r="AD233" s="712"/>
      <c r="AE233" s="712"/>
      <c r="AF233" s="712"/>
      <c r="AG233" s="712"/>
      <c r="AH233" s="712"/>
      <c r="AI233" s="712"/>
      <c r="AJ233" s="712"/>
      <c r="AK233" s="713"/>
      <c r="AL233" s="714" t="s">
        <v>217</v>
      </c>
      <c r="AM233" s="715"/>
      <c r="AN233" s="715"/>
      <c r="AO233" s="68" t="s">
        <v>680</v>
      </c>
      <c r="AP233" s="59"/>
      <c r="AQ233" s="59"/>
      <c r="AR233" s="59"/>
      <c r="AS233" s="59"/>
      <c r="AT233" s="59"/>
      <c r="AU233" s="59"/>
      <c r="AV233" s="59"/>
      <c r="AW233" s="59"/>
      <c r="AX233" s="60"/>
      <c r="AY233">
        <f>COUNTIF($AO$233,"☑")</f>
        <v>1</v>
      </c>
    </row>
    <row r="234" spans="1:51" ht="24.75" customHeight="1" x14ac:dyDescent="0.15">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61"/>
      <c r="AM234" s="61"/>
      <c r="AN234" s="61"/>
      <c r="AO234" s="61"/>
      <c r="AP234" s="61"/>
      <c r="AQ234" s="61"/>
      <c r="AR234" s="61"/>
      <c r="AS234" s="61"/>
      <c r="AT234" s="61"/>
      <c r="AU234" s="61"/>
      <c r="AV234" s="61"/>
      <c r="AW234" s="61"/>
      <c r="AX234" s="61"/>
    </row>
  </sheetData>
  <sheetProtection formatRows="0"/>
  <dataConsolidate link="1"/>
  <mergeCells count="1043">
    <mergeCell ref="U126:V126"/>
    <mergeCell ref="X126:Y126"/>
    <mergeCell ref="A233:AK233"/>
    <mergeCell ref="AL233:AN233"/>
    <mergeCell ref="Y48:AA48"/>
    <mergeCell ref="AB48:AD48"/>
    <mergeCell ref="AE48:AH48"/>
    <mergeCell ref="AI48:AL48"/>
    <mergeCell ref="AM78:AP78"/>
    <mergeCell ref="AQ78:AT78"/>
    <mergeCell ref="AU78:AX78"/>
    <mergeCell ref="A79:F80"/>
    <mergeCell ref="G79:AX80"/>
    <mergeCell ref="AE74:AH75"/>
    <mergeCell ref="AI74:AL75"/>
    <mergeCell ref="AM74:AP75"/>
    <mergeCell ref="AQ74:AT74"/>
    <mergeCell ref="AR126:AS126"/>
    <mergeCell ref="AU126:AV126"/>
    <mergeCell ref="E128:F128"/>
    <mergeCell ref="G128:I128"/>
    <mergeCell ref="J128:K128"/>
    <mergeCell ref="Q128:R128"/>
    <mergeCell ref="S128:U128"/>
    <mergeCell ref="V128:W128"/>
    <mergeCell ref="AC128:AD128"/>
    <mergeCell ref="AE128:AG128"/>
    <mergeCell ref="AH128:AI128"/>
    <mergeCell ref="AQ128:AS128"/>
    <mergeCell ref="E126:G126"/>
    <mergeCell ref="I126:J126"/>
    <mergeCell ref="L126:M126"/>
    <mergeCell ref="O126:P126"/>
    <mergeCell ref="Q126:S126"/>
    <mergeCell ref="AH232:AK232"/>
    <mergeCell ref="AL232:AO232"/>
    <mergeCell ref="AP232:AX232"/>
    <mergeCell ref="A232:B232"/>
    <mergeCell ref="C232:I232"/>
    <mergeCell ref="J232:O232"/>
    <mergeCell ref="P232:X232"/>
    <mergeCell ref="Y232:AB232"/>
    <mergeCell ref="AC232:AG232"/>
    <mergeCell ref="A231:B231"/>
    <mergeCell ref="C231:I231"/>
    <mergeCell ref="J231:O231"/>
    <mergeCell ref="P231:X231"/>
    <mergeCell ref="Y231:AB231"/>
    <mergeCell ref="AC231:AG231"/>
    <mergeCell ref="AH231:AK231"/>
    <mergeCell ref="AL231:AO231"/>
    <mergeCell ref="AP231:AX231"/>
    <mergeCell ref="AH226:AK226"/>
    <mergeCell ref="AL226:AO226"/>
    <mergeCell ref="AP226:AX226"/>
    <mergeCell ref="A227:B227"/>
    <mergeCell ref="C227:I227"/>
    <mergeCell ref="J227:O227"/>
    <mergeCell ref="P227:X227"/>
    <mergeCell ref="Y227:AB227"/>
    <mergeCell ref="AC227:AG227"/>
    <mergeCell ref="AH227:AK227"/>
    <mergeCell ref="A226:B226"/>
    <mergeCell ref="C226:I226"/>
    <mergeCell ref="J226:O226"/>
    <mergeCell ref="P226:X226"/>
    <mergeCell ref="Y226:AB226"/>
    <mergeCell ref="AC226:AG226"/>
    <mergeCell ref="AP228:AX228"/>
    <mergeCell ref="AL227:AO227"/>
    <mergeCell ref="AP227:AX227"/>
    <mergeCell ref="A228:B228"/>
    <mergeCell ref="C228:I228"/>
    <mergeCell ref="J228:O228"/>
    <mergeCell ref="P228:X228"/>
    <mergeCell ref="Y228:AB228"/>
    <mergeCell ref="AC228:AG228"/>
    <mergeCell ref="AH228:AK228"/>
    <mergeCell ref="AL228:AO228"/>
    <mergeCell ref="A222:B222"/>
    <mergeCell ref="C222:I222"/>
    <mergeCell ref="J222:O222"/>
    <mergeCell ref="P222:X222"/>
    <mergeCell ref="Y222:AB222"/>
    <mergeCell ref="AC222:AG222"/>
    <mergeCell ref="AH222:AK222"/>
    <mergeCell ref="AP223:AX223"/>
    <mergeCell ref="AL222:AO222"/>
    <mergeCell ref="AP222:AX222"/>
    <mergeCell ref="A223:B223"/>
    <mergeCell ref="C223:I223"/>
    <mergeCell ref="J223:O223"/>
    <mergeCell ref="P223:X223"/>
    <mergeCell ref="Y223:AB223"/>
    <mergeCell ref="AC223:AG223"/>
    <mergeCell ref="AH223:AK223"/>
    <mergeCell ref="AL223:AO223"/>
    <mergeCell ref="AH215:AK215"/>
    <mergeCell ref="AL215:AO215"/>
    <mergeCell ref="AP215:AX215"/>
    <mergeCell ref="A215:B215"/>
    <mergeCell ref="C215:I215"/>
    <mergeCell ref="J215:O215"/>
    <mergeCell ref="P215:X215"/>
    <mergeCell ref="Y215:AB215"/>
    <mergeCell ref="AC215:AG215"/>
    <mergeCell ref="AP218:AX218"/>
    <mergeCell ref="A219:B219"/>
    <mergeCell ref="C219:I219"/>
    <mergeCell ref="J219:O219"/>
    <mergeCell ref="P219:X219"/>
    <mergeCell ref="Y219:AB219"/>
    <mergeCell ref="AC219:AG219"/>
    <mergeCell ref="AH219:AK219"/>
    <mergeCell ref="AL219:AO219"/>
    <mergeCell ref="AP219:AX219"/>
    <mergeCell ref="A218:B218"/>
    <mergeCell ref="C218:I218"/>
    <mergeCell ref="J218:O218"/>
    <mergeCell ref="P218:X218"/>
    <mergeCell ref="Y218:AB218"/>
    <mergeCell ref="AC218:AG218"/>
    <mergeCell ref="AH218:AK218"/>
    <mergeCell ref="AL218:AO218"/>
    <mergeCell ref="AP211:AX211"/>
    <mergeCell ref="AL210:AO210"/>
    <mergeCell ref="AP210:AX210"/>
    <mergeCell ref="A211:B211"/>
    <mergeCell ref="C211:I211"/>
    <mergeCell ref="J211:O211"/>
    <mergeCell ref="P211:X211"/>
    <mergeCell ref="Y211:AB211"/>
    <mergeCell ref="AC211:AG211"/>
    <mergeCell ref="AH211:AK211"/>
    <mergeCell ref="AL211:AO211"/>
    <mergeCell ref="A214:B214"/>
    <mergeCell ref="C214:I214"/>
    <mergeCell ref="J214:O214"/>
    <mergeCell ref="P214:X214"/>
    <mergeCell ref="Y214:AB214"/>
    <mergeCell ref="AC214:AG214"/>
    <mergeCell ref="AH214:AK214"/>
    <mergeCell ref="AL214:AO214"/>
    <mergeCell ref="AP214:AX214"/>
    <mergeCell ref="C205:I205"/>
    <mergeCell ref="J205:O205"/>
    <mergeCell ref="P205:X205"/>
    <mergeCell ref="Y205:AB205"/>
    <mergeCell ref="AC205:AG205"/>
    <mergeCell ref="AH209:AK209"/>
    <mergeCell ref="AL209:AO209"/>
    <mergeCell ref="AP209:AX209"/>
    <mergeCell ref="A210:B210"/>
    <mergeCell ref="C210:I210"/>
    <mergeCell ref="J210:O210"/>
    <mergeCell ref="P210:X210"/>
    <mergeCell ref="Y210:AB210"/>
    <mergeCell ref="AC210:AG210"/>
    <mergeCell ref="AH210:AK210"/>
    <mergeCell ref="A209:B209"/>
    <mergeCell ref="C209:I209"/>
    <mergeCell ref="J209:O209"/>
    <mergeCell ref="P209:X209"/>
    <mergeCell ref="Y209:AB209"/>
    <mergeCell ref="AC209:AG209"/>
    <mergeCell ref="AP207:AX207"/>
    <mergeCell ref="A208:B208"/>
    <mergeCell ref="C208:I208"/>
    <mergeCell ref="J208:O208"/>
    <mergeCell ref="P208:X208"/>
    <mergeCell ref="Y208:AB208"/>
    <mergeCell ref="AC208:AG208"/>
    <mergeCell ref="AH208:AK208"/>
    <mergeCell ref="AL208:AO208"/>
    <mergeCell ref="AP208:AX208"/>
    <mergeCell ref="AP202:AX202"/>
    <mergeCell ref="AL201:AO201"/>
    <mergeCell ref="AP201:AX201"/>
    <mergeCell ref="A202:B202"/>
    <mergeCell ref="C202:I202"/>
    <mergeCell ref="J202:O202"/>
    <mergeCell ref="P202:X202"/>
    <mergeCell ref="Y202:AB202"/>
    <mergeCell ref="AC202:AG202"/>
    <mergeCell ref="AH202:AK202"/>
    <mergeCell ref="AL202:AO202"/>
    <mergeCell ref="AL206:AO206"/>
    <mergeCell ref="AP206:AX206"/>
    <mergeCell ref="A207:B207"/>
    <mergeCell ref="C207:I207"/>
    <mergeCell ref="J207:O207"/>
    <mergeCell ref="P207:X207"/>
    <mergeCell ref="Y207:AB207"/>
    <mergeCell ref="AC207:AG207"/>
    <mergeCell ref="AH207:AK207"/>
    <mergeCell ref="AL207:AO207"/>
    <mergeCell ref="AH205:AK205"/>
    <mergeCell ref="AL205:AO205"/>
    <mergeCell ref="AP205:AX205"/>
    <mergeCell ref="A206:B206"/>
    <mergeCell ref="C206:I206"/>
    <mergeCell ref="J206:O206"/>
    <mergeCell ref="P206:X206"/>
    <mergeCell ref="Y206:AB206"/>
    <mergeCell ref="AC206:AG206"/>
    <mergeCell ref="AH206:AK206"/>
    <mergeCell ref="A205:B205"/>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P198:AX198"/>
    <mergeCell ref="A199:B199"/>
    <mergeCell ref="C199:I199"/>
    <mergeCell ref="J199:O199"/>
    <mergeCell ref="P199:X199"/>
    <mergeCell ref="Y199:AB199"/>
    <mergeCell ref="AC199:AG199"/>
    <mergeCell ref="AH199:AK199"/>
    <mergeCell ref="AL199:AO199"/>
    <mergeCell ref="AP199:AX199"/>
    <mergeCell ref="A194:B194"/>
    <mergeCell ref="C194:I194"/>
    <mergeCell ref="J194:O194"/>
    <mergeCell ref="P194:X194"/>
    <mergeCell ref="Y194:AB194"/>
    <mergeCell ref="AC194:AG194"/>
    <mergeCell ref="AH194:AK194"/>
    <mergeCell ref="AL194:AO194"/>
    <mergeCell ref="AP194:AX194"/>
    <mergeCell ref="AL197:AO197"/>
    <mergeCell ref="AP197:AX197"/>
    <mergeCell ref="A198:B198"/>
    <mergeCell ref="C198:I198"/>
    <mergeCell ref="J198:O198"/>
    <mergeCell ref="P198:X198"/>
    <mergeCell ref="Y198:AB198"/>
    <mergeCell ref="AC198:AG198"/>
    <mergeCell ref="AH198:AK198"/>
    <mergeCell ref="AL198:AO198"/>
    <mergeCell ref="A197:B197"/>
    <mergeCell ref="C197:I197"/>
    <mergeCell ref="J197:O197"/>
    <mergeCell ref="P197:X197"/>
    <mergeCell ref="Y197:AB197"/>
    <mergeCell ref="AC197:AG197"/>
    <mergeCell ref="AH197:AK197"/>
    <mergeCell ref="AL192:AO192"/>
    <mergeCell ref="AP192:AX192"/>
    <mergeCell ref="A193:B193"/>
    <mergeCell ref="C193:I193"/>
    <mergeCell ref="J193:O193"/>
    <mergeCell ref="P193:X193"/>
    <mergeCell ref="Y193:AB193"/>
    <mergeCell ref="AC193:AG193"/>
    <mergeCell ref="AH193:AK193"/>
    <mergeCell ref="AL193:AO193"/>
    <mergeCell ref="AH191:AK191"/>
    <mergeCell ref="AL191:AO191"/>
    <mergeCell ref="AP191:AX191"/>
    <mergeCell ref="A192:B192"/>
    <mergeCell ref="C192:I192"/>
    <mergeCell ref="J192:O192"/>
    <mergeCell ref="P192:X192"/>
    <mergeCell ref="Y192:AB192"/>
    <mergeCell ref="AC192:AG192"/>
    <mergeCell ref="AH192:AK192"/>
    <mergeCell ref="A191:B191"/>
    <mergeCell ref="C191:I191"/>
    <mergeCell ref="J191:O191"/>
    <mergeCell ref="P191:X191"/>
    <mergeCell ref="Y191:AB191"/>
    <mergeCell ref="AC191:AG191"/>
    <mergeCell ref="AP193:AX193"/>
    <mergeCell ref="AP189:AX189"/>
    <mergeCell ref="A190:B190"/>
    <mergeCell ref="C190:I190"/>
    <mergeCell ref="J190:O190"/>
    <mergeCell ref="P190:X190"/>
    <mergeCell ref="Y190:AB190"/>
    <mergeCell ref="AC190:AG190"/>
    <mergeCell ref="AH190:AK190"/>
    <mergeCell ref="AL190:AO190"/>
    <mergeCell ref="AP190:AX190"/>
    <mergeCell ref="AL188:AO188"/>
    <mergeCell ref="AP188:AX188"/>
    <mergeCell ref="A189:B189"/>
    <mergeCell ref="C189:I189"/>
    <mergeCell ref="J189:O189"/>
    <mergeCell ref="P189:X189"/>
    <mergeCell ref="Y189:AB189"/>
    <mergeCell ref="AC189:AG189"/>
    <mergeCell ref="AH189:AK189"/>
    <mergeCell ref="AL189:AO189"/>
    <mergeCell ref="A188:B188"/>
    <mergeCell ref="C188:I188"/>
    <mergeCell ref="J188:O188"/>
    <mergeCell ref="P188:X188"/>
    <mergeCell ref="Y188:AB188"/>
    <mergeCell ref="AC188:AG188"/>
    <mergeCell ref="AH188:AK188"/>
    <mergeCell ref="A187:B187"/>
    <mergeCell ref="C187:I187"/>
    <mergeCell ref="J187:O187"/>
    <mergeCell ref="P187:X187"/>
    <mergeCell ref="Y187:AB187"/>
    <mergeCell ref="AC187:AG187"/>
    <mergeCell ref="AP185:AX185"/>
    <mergeCell ref="A186:B186"/>
    <mergeCell ref="C186:I186"/>
    <mergeCell ref="J186:O186"/>
    <mergeCell ref="P186:X186"/>
    <mergeCell ref="Y186:AB186"/>
    <mergeCell ref="AC186:AG186"/>
    <mergeCell ref="AH186:AK186"/>
    <mergeCell ref="AL186:AO186"/>
    <mergeCell ref="AP186:AX186"/>
    <mergeCell ref="A180:AK180"/>
    <mergeCell ref="AL180:AN180"/>
    <mergeCell ref="A185:B185"/>
    <mergeCell ref="C185:I185"/>
    <mergeCell ref="J185:O185"/>
    <mergeCell ref="P185:X185"/>
    <mergeCell ref="Y185:AB185"/>
    <mergeCell ref="AC185:AG185"/>
    <mergeCell ref="AH185:AK185"/>
    <mergeCell ref="AL185:AO185"/>
    <mergeCell ref="G179:K179"/>
    <mergeCell ref="L179:X179"/>
    <mergeCell ref="Y179:AB179"/>
    <mergeCell ref="AC179:AG179"/>
    <mergeCell ref="AH179:AT179"/>
    <mergeCell ref="AU179:AX179"/>
    <mergeCell ref="AH187:AK187"/>
    <mergeCell ref="AL187:AO187"/>
    <mergeCell ref="AP187:AX187"/>
    <mergeCell ref="G176:AB176"/>
    <mergeCell ref="AC176:AX176"/>
    <mergeCell ref="G177:K177"/>
    <mergeCell ref="L177:X177"/>
    <mergeCell ref="Y177:AB177"/>
    <mergeCell ref="AC177:AG177"/>
    <mergeCell ref="AH177:AT177"/>
    <mergeCell ref="AU177:AX177"/>
    <mergeCell ref="G175:K175"/>
    <mergeCell ref="L175:X175"/>
    <mergeCell ref="Y175:AB175"/>
    <mergeCell ref="AC175:AG175"/>
    <mergeCell ref="AH175:AT175"/>
    <mergeCell ref="AU175:AX175"/>
    <mergeCell ref="G178:K178"/>
    <mergeCell ref="L178:X178"/>
    <mergeCell ref="Y178:AB178"/>
    <mergeCell ref="AC178:AG178"/>
    <mergeCell ref="AH178:AT178"/>
    <mergeCell ref="AU178:AX178"/>
    <mergeCell ref="G172:AB172"/>
    <mergeCell ref="AC172:AX172"/>
    <mergeCell ref="G173:K173"/>
    <mergeCell ref="L173:X173"/>
    <mergeCell ref="Y173:AB173"/>
    <mergeCell ref="AC173:AG173"/>
    <mergeCell ref="AH173:AT173"/>
    <mergeCell ref="AU173:AX173"/>
    <mergeCell ref="G171:K171"/>
    <mergeCell ref="L171:X171"/>
    <mergeCell ref="Y171:AB171"/>
    <mergeCell ref="AC171:AG171"/>
    <mergeCell ref="AH171:AT171"/>
    <mergeCell ref="AU171:AX171"/>
    <mergeCell ref="G174:K174"/>
    <mergeCell ref="L174:X174"/>
    <mergeCell ref="Y174:AB174"/>
    <mergeCell ref="AC174:AG174"/>
    <mergeCell ref="AH174:AT174"/>
    <mergeCell ref="AU174:AX174"/>
    <mergeCell ref="G168:AB168"/>
    <mergeCell ref="AC168:AX168"/>
    <mergeCell ref="G169:K169"/>
    <mergeCell ref="L169:X169"/>
    <mergeCell ref="Y169:AB169"/>
    <mergeCell ref="AC169:AG169"/>
    <mergeCell ref="AH169:AT169"/>
    <mergeCell ref="AU169:AX169"/>
    <mergeCell ref="G167:K167"/>
    <mergeCell ref="L167:X167"/>
    <mergeCell ref="Y167:AB167"/>
    <mergeCell ref="AC167:AG167"/>
    <mergeCell ref="AH167:AT167"/>
    <mergeCell ref="AU167:AX167"/>
    <mergeCell ref="G170:K170"/>
    <mergeCell ref="L170:X170"/>
    <mergeCell ref="Y170:AB170"/>
    <mergeCell ref="AC170:AG170"/>
    <mergeCell ref="AH170:AT170"/>
    <mergeCell ref="AU170:AX170"/>
    <mergeCell ref="A127:D127"/>
    <mergeCell ref="E127:G127"/>
    <mergeCell ref="I127:J127"/>
    <mergeCell ref="L127:M127"/>
    <mergeCell ref="O127:P127"/>
    <mergeCell ref="Q127:S127"/>
    <mergeCell ref="L128:N128"/>
    <mergeCell ref="Y165:AB165"/>
    <mergeCell ref="AC165:AG165"/>
    <mergeCell ref="AH165:AT165"/>
    <mergeCell ref="AU165:AX165"/>
    <mergeCell ref="G166:K166"/>
    <mergeCell ref="L166:X166"/>
    <mergeCell ref="Y166:AB166"/>
    <mergeCell ref="AC166:AG166"/>
    <mergeCell ref="AH166:AT166"/>
    <mergeCell ref="AU166:AX166"/>
    <mergeCell ref="A122:D122"/>
    <mergeCell ref="E122:P122"/>
    <mergeCell ref="Q122:AB122"/>
    <mergeCell ref="AC122:AN122"/>
    <mergeCell ref="AO122:AX122"/>
    <mergeCell ref="AA126:AB126"/>
    <mergeCell ref="AC126:AE126"/>
    <mergeCell ref="AG126:AH126"/>
    <mergeCell ref="AJ126:AK126"/>
    <mergeCell ref="AM126:AN126"/>
    <mergeCell ref="AO126:AP126"/>
    <mergeCell ref="AM128:AN128"/>
    <mergeCell ref="AO128:AP128"/>
    <mergeCell ref="A129:F163"/>
    <mergeCell ref="A164:F179"/>
    <mergeCell ref="G164:AB164"/>
    <mergeCell ref="AC164:AX164"/>
    <mergeCell ref="G165:K165"/>
    <mergeCell ref="L165:X165"/>
    <mergeCell ref="AA128:AB128"/>
    <mergeCell ref="AM127:AN127"/>
    <mergeCell ref="AO127:AP127"/>
    <mergeCell ref="AR127:AS127"/>
    <mergeCell ref="AU127:AV127"/>
    <mergeCell ref="A128:D128"/>
    <mergeCell ref="O128:P128"/>
    <mergeCell ref="U127:V127"/>
    <mergeCell ref="X127:Y127"/>
    <mergeCell ref="AA127:AB127"/>
    <mergeCell ref="AC127:AE127"/>
    <mergeCell ref="AG127:AH127"/>
    <mergeCell ref="AJ127:AK127"/>
    <mergeCell ref="AO120:AX120"/>
    <mergeCell ref="A114:E114"/>
    <mergeCell ref="F114:AX114"/>
    <mergeCell ref="A115:AX115"/>
    <mergeCell ref="A116:AX116"/>
    <mergeCell ref="A117:AX117"/>
    <mergeCell ref="A118:D118"/>
    <mergeCell ref="E118:P118"/>
    <mergeCell ref="Q118:AB118"/>
    <mergeCell ref="AC118:AN118"/>
    <mergeCell ref="AO118:AX118"/>
    <mergeCell ref="A125:D125"/>
    <mergeCell ref="E125:P125"/>
    <mergeCell ref="Q125:AB125"/>
    <mergeCell ref="AC125:AN125"/>
    <mergeCell ref="AO125:AX125"/>
    <mergeCell ref="A126:D126"/>
    <mergeCell ref="A123:D123"/>
    <mergeCell ref="E123:P123"/>
    <mergeCell ref="Q123:AB123"/>
    <mergeCell ref="AC123:AN123"/>
    <mergeCell ref="AO123:AX123"/>
    <mergeCell ref="A124:D124"/>
    <mergeCell ref="E124:P124"/>
    <mergeCell ref="Q124:AB124"/>
    <mergeCell ref="AC124:AN124"/>
    <mergeCell ref="AO124:AX124"/>
    <mergeCell ref="A121:D121"/>
    <mergeCell ref="E121:P121"/>
    <mergeCell ref="Q121:AB121"/>
    <mergeCell ref="AC121:AN121"/>
    <mergeCell ref="AO121:AX121"/>
    <mergeCell ref="AG103:AX103"/>
    <mergeCell ref="A100:B103"/>
    <mergeCell ref="C100:AC100"/>
    <mergeCell ref="AD100:AF100"/>
    <mergeCell ref="AG100:AX100"/>
    <mergeCell ref="C101:AC101"/>
    <mergeCell ref="AD101:AF101"/>
    <mergeCell ref="AG101:AX101"/>
    <mergeCell ref="C102:AC102"/>
    <mergeCell ref="AD102:AF102"/>
    <mergeCell ref="AG102:AX102"/>
    <mergeCell ref="C103:AC103"/>
    <mergeCell ref="AD103:AF103"/>
    <mergeCell ref="A104:B106"/>
    <mergeCell ref="C104:AC104"/>
    <mergeCell ref="AD104:AF104"/>
    <mergeCell ref="AG104:AX106"/>
    <mergeCell ref="AG88:AX88"/>
    <mergeCell ref="C89:AC89"/>
    <mergeCell ref="AD89:AF89"/>
    <mergeCell ref="AG89:AX89"/>
    <mergeCell ref="C98:AC98"/>
    <mergeCell ref="AD98:AF98"/>
    <mergeCell ref="AG98:AX98"/>
    <mergeCell ref="C99:AC99"/>
    <mergeCell ref="AD99:AF99"/>
    <mergeCell ref="AG99:AX99"/>
    <mergeCell ref="C96:AC96"/>
    <mergeCell ref="AD96:AF96"/>
    <mergeCell ref="AG96:AX96"/>
    <mergeCell ref="C97:AC97"/>
    <mergeCell ref="AD97:AF97"/>
    <mergeCell ref="AG97:AX97"/>
    <mergeCell ref="AD93:AF93"/>
    <mergeCell ref="AG93:AX93"/>
    <mergeCell ref="C94:AC94"/>
    <mergeCell ref="AD94:AF94"/>
    <mergeCell ref="AG94:AX94"/>
    <mergeCell ref="C95:AC95"/>
    <mergeCell ref="AD95:AF95"/>
    <mergeCell ref="AG95:AX95"/>
    <mergeCell ref="A85:AX85"/>
    <mergeCell ref="C86:AC86"/>
    <mergeCell ref="AD86:AF86"/>
    <mergeCell ref="AG86:AX86"/>
    <mergeCell ref="W83:AA83"/>
    <mergeCell ref="AB83:AX83"/>
    <mergeCell ref="W84:AA84"/>
    <mergeCell ref="AB84:AX84"/>
    <mergeCell ref="A82:B84"/>
    <mergeCell ref="C82:D84"/>
    <mergeCell ref="E82:F82"/>
    <mergeCell ref="G82:AX82"/>
    <mergeCell ref="E83:F84"/>
    <mergeCell ref="A81:AN81"/>
    <mergeCell ref="AO81:AQ81"/>
    <mergeCell ref="AS81:AX81"/>
    <mergeCell ref="A90:B99"/>
    <mergeCell ref="C90:AC90"/>
    <mergeCell ref="AD90:AF90"/>
    <mergeCell ref="AG90:AX92"/>
    <mergeCell ref="C91:D92"/>
    <mergeCell ref="E91:AC91"/>
    <mergeCell ref="AD91:AF91"/>
    <mergeCell ref="E92:AC92"/>
    <mergeCell ref="AD92:AF92"/>
    <mergeCell ref="C93:AC93"/>
    <mergeCell ref="A87:B89"/>
    <mergeCell ref="C87:AC87"/>
    <mergeCell ref="AD87:AF87"/>
    <mergeCell ref="AG87:AX87"/>
    <mergeCell ref="C88:AC88"/>
    <mergeCell ref="AD88:AF88"/>
    <mergeCell ref="AM76:AP76"/>
    <mergeCell ref="AQ76:AT76"/>
    <mergeCell ref="AU76:AX76"/>
    <mergeCell ref="Y77:AA77"/>
    <mergeCell ref="AB77:AD77"/>
    <mergeCell ref="AE77:AH77"/>
    <mergeCell ref="AI77:AL77"/>
    <mergeCell ref="AM77:AP77"/>
    <mergeCell ref="AQ77:AT77"/>
    <mergeCell ref="AU77:AX77"/>
    <mergeCell ref="G76:O78"/>
    <mergeCell ref="P76:X78"/>
    <mergeCell ref="Y76:AA76"/>
    <mergeCell ref="AB76:AD76"/>
    <mergeCell ref="AE76:AH76"/>
    <mergeCell ref="AI76:AL76"/>
    <mergeCell ref="Y78:AA78"/>
    <mergeCell ref="AB78:AD78"/>
    <mergeCell ref="AE78:AH78"/>
    <mergeCell ref="AI78:AL78"/>
    <mergeCell ref="AU74:AX74"/>
    <mergeCell ref="AQ75:AR75"/>
    <mergeCell ref="AS75:AT75"/>
    <mergeCell ref="AU75:AV75"/>
    <mergeCell ref="AW75:AX75"/>
    <mergeCell ref="AM64:AP64"/>
    <mergeCell ref="AQ64:AT64"/>
    <mergeCell ref="AU64:AX64"/>
    <mergeCell ref="A65:F66"/>
    <mergeCell ref="G65:AX66"/>
    <mergeCell ref="A74:F78"/>
    <mergeCell ref="G74:O75"/>
    <mergeCell ref="P74:X75"/>
    <mergeCell ref="Y74:AA75"/>
    <mergeCell ref="AB74:AD75"/>
    <mergeCell ref="AM62:AP62"/>
    <mergeCell ref="AQ62:AT62"/>
    <mergeCell ref="AU62:AX62"/>
    <mergeCell ref="Y63:AA63"/>
    <mergeCell ref="AB63:AD63"/>
    <mergeCell ref="AE63:AH63"/>
    <mergeCell ref="AI63:AL63"/>
    <mergeCell ref="AM63:AP63"/>
    <mergeCell ref="AQ63:AT63"/>
    <mergeCell ref="AU63:AX63"/>
    <mergeCell ref="G62:O64"/>
    <mergeCell ref="P62:X64"/>
    <mergeCell ref="Y62:AA62"/>
    <mergeCell ref="AB62:AD62"/>
    <mergeCell ref="AE62:AH62"/>
    <mergeCell ref="AI62:AL62"/>
    <mergeCell ref="Y64:AA64"/>
    <mergeCell ref="A60:F64"/>
    <mergeCell ref="G60:O61"/>
    <mergeCell ref="P60:X61"/>
    <mergeCell ref="Y60:AA61"/>
    <mergeCell ref="AB60:AD61"/>
    <mergeCell ref="AM57:AP57"/>
    <mergeCell ref="AQ57:AX57"/>
    <mergeCell ref="G57:X57"/>
    <mergeCell ref="Y57:AA57"/>
    <mergeCell ref="AB57:AD57"/>
    <mergeCell ref="AE57:AH57"/>
    <mergeCell ref="AI57:AL57"/>
    <mergeCell ref="AB59:AD59"/>
    <mergeCell ref="AE59:AH59"/>
    <mergeCell ref="AI59:AL59"/>
    <mergeCell ref="AM55:AP55"/>
    <mergeCell ref="AQ55:AT55"/>
    <mergeCell ref="G55:O56"/>
    <mergeCell ref="P55:X56"/>
    <mergeCell ref="Y55:AA55"/>
    <mergeCell ref="AB55:AD55"/>
    <mergeCell ref="AE55:AH55"/>
    <mergeCell ref="AI55:AL55"/>
    <mergeCell ref="A54:F56"/>
    <mergeCell ref="AM50:AP50"/>
    <mergeCell ref="AQ50:AT50"/>
    <mergeCell ref="AU50:AX50"/>
    <mergeCell ref="AU55:AX55"/>
    <mergeCell ref="Y56:AA56"/>
    <mergeCell ref="AB56:AD56"/>
    <mergeCell ref="AE56:AH56"/>
    <mergeCell ref="AI56:AL56"/>
    <mergeCell ref="AM56:AP56"/>
    <mergeCell ref="AQ56:AT56"/>
    <mergeCell ref="AU56:AX56"/>
    <mergeCell ref="AI54:AL54"/>
    <mergeCell ref="AM54:AP54"/>
    <mergeCell ref="AQ54:AT54"/>
    <mergeCell ref="AB54:AD54"/>
    <mergeCell ref="AE54:AH54"/>
    <mergeCell ref="A51:F52"/>
    <mergeCell ref="G51:AX52"/>
    <mergeCell ref="AU54:AX54"/>
    <mergeCell ref="A37:F38"/>
    <mergeCell ref="G37:AX38"/>
    <mergeCell ref="A46:F50"/>
    <mergeCell ref="G46:O47"/>
    <mergeCell ref="P46:X47"/>
    <mergeCell ref="Y46:AA47"/>
    <mergeCell ref="AB46:AD47"/>
    <mergeCell ref="AQ44:AX44"/>
    <mergeCell ref="Y45:AA45"/>
    <mergeCell ref="AB45:AD45"/>
    <mergeCell ref="AE45:AH45"/>
    <mergeCell ref="AI45:AL45"/>
    <mergeCell ref="AM45:AP45"/>
    <mergeCell ref="AQ45:AX45"/>
    <mergeCell ref="G44:X45"/>
    <mergeCell ref="Y44:AA44"/>
    <mergeCell ref="AB44:AD44"/>
    <mergeCell ref="AE44:AH44"/>
    <mergeCell ref="AI44:AL44"/>
    <mergeCell ref="AM44:AP44"/>
    <mergeCell ref="AM48:AP48"/>
    <mergeCell ref="AQ48:AT48"/>
    <mergeCell ref="AU48:AX48"/>
    <mergeCell ref="Y49:AA49"/>
    <mergeCell ref="AM49:AP49"/>
    <mergeCell ref="AQ49:AT49"/>
    <mergeCell ref="AU49:AX49"/>
    <mergeCell ref="G48:O50"/>
    <mergeCell ref="P48:X50"/>
    <mergeCell ref="Y50:AA50"/>
    <mergeCell ref="AB50:AD50"/>
    <mergeCell ref="AE50:AH50"/>
    <mergeCell ref="A57:F59"/>
    <mergeCell ref="AM69:AP69"/>
    <mergeCell ref="AQ69:AT69"/>
    <mergeCell ref="AU69:AX69"/>
    <mergeCell ref="Y70:AA70"/>
    <mergeCell ref="A32:F36"/>
    <mergeCell ref="G32:O33"/>
    <mergeCell ref="P32:X33"/>
    <mergeCell ref="Y32:AA33"/>
    <mergeCell ref="AB32:AD33"/>
    <mergeCell ref="AE32:AH33"/>
    <mergeCell ref="AI32:AL33"/>
    <mergeCell ref="AM32:AP33"/>
    <mergeCell ref="AM34:AP34"/>
    <mergeCell ref="AQ34:AT34"/>
    <mergeCell ref="AU34:AX34"/>
    <mergeCell ref="Y35:AA35"/>
    <mergeCell ref="AB35:AD35"/>
    <mergeCell ref="AE35:AH35"/>
    <mergeCell ref="AI36:AL36"/>
    <mergeCell ref="AE46:AH47"/>
    <mergeCell ref="AI46:AL47"/>
    <mergeCell ref="AM46:AP47"/>
    <mergeCell ref="AQ46:AT46"/>
    <mergeCell ref="AU46:AX46"/>
    <mergeCell ref="AQ47:AR47"/>
    <mergeCell ref="AS47:AT47"/>
    <mergeCell ref="AU47:AV47"/>
    <mergeCell ref="AW47:AX47"/>
    <mergeCell ref="AM36:AP36"/>
    <mergeCell ref="AQ36:AT36"/>
    <mergeCell ref="AU36:AX36"/>
    <mergeCell ref="A29:F31"/>
    <mergeCell ref="G29:X29"/>
    <mergeCell ref="Y29:AA29"/>
    <mergeCell ref="AB29:AD29"/>
    <mergeCell ref="AE29:AH29"/>
    <mergeCell ref="AI29:AL29"/>
    <mergeCell ref="AB31:AD31"/>
    <mergeCell ref="AE31:AH31"/>
    <mergeCell ref="AI31:AL31"/>
    <mergeCell ref="AM41:AP41"/>
    <mergeCell ref="AQ41:AT41"/>
    <mergeCell ref="AU41:AX41"/>
    <mergeCell ref="AQ32:AT32"/>
    <mergeCell ref="AU32:AX32"/>
    <mergeCell ref="AI73:AL73"/>
    <mergeCell ref="AM73:AP73"/>
    <mergeCell ref="AQ73:AX73"/>
    <mergeCell ref="G72:X73"/>
    <mergeCell ref="Y72:AA72"/>
    <mergeCell ref="AB72:AD72"/>
    <mergeCell ref="AE72:AH72"/>
    <mergeCell ref="AI72:AL72"/>
    <mergeCell ref="AM72:AP72"/>
    <mergeCell ref="AM59:AP59"/>
    <mergeCell ref="AQ59:AX59"/>
    <mergeCell ref="A71:F73"/>
    <mergeCell ref="G71:X71"/>
    <mergeCell ref="Y71:AA71"/>
    <mergeCell ref="AB71:AD71"/>
    <mergeCell ref="AE71:AH71"/>
    <mergeCell ref="AI71:AL71"/>
    <mergeCell ref="AM71:AP71"/>
    <mergeCell ref="G69:O70"/>
    <mergeCell ref="P69:X70"/>
    <mergeCell ref="Y69:AA69"/>
    <mergeCell ref="AB69:AD69"/>
    <mergeCell ref="AE69:AH69"/>
    <mergeCell ref="AI69:AL69"/>
    <mergeCell ref="A68:F70"/>
    <mergeCell ref="G68:O68"/>
    <mergeCell ref="P68:X68"/>
    <mergeCell ref="Y68:AA68"/>
    <mergeCell ref="AB68:AD68"/>
    <mergeCell ref="AE68:AH68"/>
    <mergeCell ref="A43:F45"/>
    <mergeCell ref="G43:X43"/>
    <mergeCell ref="Y43:AA43"/>
    <mergeCell ref="AB43:AD43"/>
    <mergeCell ref="AE43:AH43"/>
    <mergeCell ref="AI43:AL43"/>
    <mergeCell ref="AB49:AD49"/>
    <mergeCell ref="AE49:AH49"/>
    <mergeCell ref="AI49:AL49"/>
    <mergeCell ref="G54:O54"/>
    <mergeCell ref="P54:X54"/>
    <mergeCell ref="Y54:AA54"/>
    <mergeCell ref="AB64:AD64"/>
    <mergeCell ref="AE64:AH64"/>
    <mergeCell ref="G58:X59"/>
    <mergeCell ref="Y58:AA58"/>
    <mergeCell ref="AB58:AD58"/>
    <mergeCell ref="AE58:AH58"/>
    <mergeCell ref="AI58:AL58"/>
    <mergeCell ref="Y59:AA59"/>
    <mergeCell ref="Y73:AA73"/>
    <mergeCell ref="AB73:AD73"/>
    <mergeCell ref="AE73:AH73"/>
    <mergeCell ref="A26:F28"/>
    <mergeCell ref="G26:O26"/>
    <mergeCell ref="P26:X26"/>
    <mergeCell ref="Y26:AA26"/>
    <mergeCell ref="AB26:AD26"/>
    <mergeCell ref="AE26:AH26"/>
    <mergeCell ref="Y42:AA42"/>
    <mergeCell ref="AB42:AD42"/>
    <mergeCell ref="AE42:AH42"/>
    <mergeCell ref="AI42:AL42"/>
    <mergeCell ref="AM42:AP42"/>
    <mergeCell ref="AQ42:AT42"/>
    <mergeCell ref="AU42:AX42"/>
    <mergeCell ref="AI40:AL40"/>
    <mergeCell ref="AM40:AP40"/>
    <mergeCell ref="AQ40:AT40"/>
    <mergeCell ref="AU40:AX40"/>
    <mergeCell ref="G41:O42"/>
    <mergeCell ref="P41:X42"/>
    <mergeCell ref="Y41:AA41"/>
    <mergeCell ref="AB41:AD41"/>
    <mergeCell ref="AE41:AH41"/>
    <mergeCell ref="AI41:AL41"/>
    <mergeCell ref="AM31:AP31"/>
    <mergeCell ref="AQ31:AX31"/>
    <mergeCell ref="AQ33:AR33"/>
    <mergeCell ref="AS33:AT33"/>
    <mergeCell ref="AU33:AV33"/>
    <mergeCell ref="AB70:AD70"/>
    <mergeCell ref="AI26:AL26"/>
    <mergeCell ref="AM26:AP26"/>
    <mergeCell ref="AQ26:AT26"/>
    <mergeCell ref="AU26:AX26"/>
    <mergeCell ref="AQ72:AX72"/>
    <mergeCell ref="AE70:AH70"/>
    <mergeCell ref="AI70:AL70"/>
    <mergeCell ref="AM70:AP70"/>
    <mergeCell ref="AQ70:AT70"/>
    <mergeCell ref="AU70:AX70"/>
    <mergeCell ref="AI68:AL68"/>
    <mergeCell ref="AM68:AP68"/>
    <mergeCell ref="AQ68:AT68"/>
    <mergeCell ref="AU68:AX68"/>
    <mergeCell ref="AM43:AP43"/>
    <mergeCell ref="AQ43:AX43"/>
    <mergeCell ref="AM29:AP29"/>
    <mergeCell ref="AQ29:AX29"/>
    <mergeCell ref="AQ71:AX71"/>
    <mergeCell ref="AM58:AP58"/>
    <mergeCell ref="AQ58:AX58"/>
    <mergeCell ref="AI50:AL50"/>
    <mergeCell ref="AI64:AL64"/>
    <mergeCell ref="AE60:AH61"/>
    <mergeCell ref="AI60:AL61"/>
    <mergeCell ref="AM60:AP61"/>
    <mergeCell ref="AQ60:AT60"/>
    <mergeCell ref="AU60:AX60"/>
    <mergeCell ref="AQ61:AR61"/>
    <mergeCell ref="AS61:AT61"/>
    <mergeCell ref="AU61:AV61"/>
    <mergeCell ref="AW61:AX61"/>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B40:AD40"/>
    <mergeCell ref="AE40:AH40"/>
    <mergeCell ref="AM27:AP27"/>
    <mergeCell ref="AQ27:AT27"/>
    <mergeCell ref="AU27:AX27"/>
    <mergeCell ref="Y28:AA28"/>
    <mergeCell ref="AB28:AD28"/>
    <mergeCell ref="AE28:AH28"/>
    <mergeCell ref="AI28:AL28"/>
    <mergeCell ref="AM28:AP28"/>
    <mergeCell ref="AQ28:AT28"/>
    <mergeCell ref="AU28:AX28"/>
    <mergeCell ref="Y30:AA30"/>
    <mergeCell ref="AB30:AD30"/>
    <mergeCell ref="A22:F24"/>
    <mergeCell ref="G22:O22"/>
    <mergeCell ref="P22:V22"/>
    <mergeCell ref="W22:AC22"/>
    <mergeCell ref="A53:F53"/>
    <mergeCell ref="G53:AX53"/>
    <mergeCell ref="A67:F67"/>
    <mergeCell ref="G67:AX67"/>
    <mergeCell ref="G24:O24"/>
    <mergeCell ref="P24:V24"/>
    <mergeCell ref="W24:AC24"/>
    <mergeCell ref="A25:F25"/>
    <mergeCell ref="G25:AX25"/>
    <mergeCell ref="A39:F39"/>
    <mergeCell ref="G39:AX39"/>
    <mergeCell ref="A40:F42"/>
    <mergeCell ref="G40:O40"/>
    <mergeCell ref="P40:X40"/>
    <mergeCell ref="Y40:AA40"/>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83:V8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C106:D106"/>
    <mergeCell ref="E106:G106"/>
    <mergeCell ref="H106:I106"/>
    <mergeCell ref="J106:L106"/>
    <mergeCell ref="M106:N106"/>
    <mergeCell ref="O106:AF106"/>
    <mergeCell ref="O105:AF105"/>
    <mergeCell ref="C105:N105"/>
    <mergeCell ref="X128:Z128"/>
    <mergeCell ref="AJ128:AL128"/>
    <mergeCell ref="A109:AX109"/>
    <mergeCell ref="A110:AX110"/>
    <mergeCell ref="A111:AX111"/>
    <mergeCell ref="A112:E112"/>
    <mergeCell ref="F112:AX112"/>
    <mergeCell ref="A113:AX113"/>
    <mergeCell ref="A107:B108"/>
    <mergeCell ref="C107:F107"/>
    <mergeCell ref="G107:AX107"/>
    <mergeCell ref="C108:F108"/>
    <mergeCell ref="G108:AX108"/>
    <mergeCell ref="A119:D119"/>
    <mergeCell ref="AT128:AU128"/>
    <mergeCell ref="AV128:AW128"/>
    <mergeCell ref="E119:P119"/>
    <mergeCell ref="Q119:AB119"/>
    <mergeCell ref="AC119:AN119"/>
    <mergeCell ref="AO119:AX119"/>
    <mergeCell ref="A120:D120"/>
    <mergeCell ref="E120:P120"/>
    <mergeCell ref="Q120:AB120"/>
    <mergeCell ref="AC120:AN120"/>
  </mergeCells>
  <phoneticPr fontId="5"/>
  <conditionalFormatting sqref="P14:AQ14">
    <cfRule type="expression" dxfId="375" priority="995">
      <formula>IF(RIGHT(TEXT(P14,"0.#"),1)=".",FALSE,TRUE)</formula>
    </cfRule>
    <cfRule type="expression" dxfId="374" priority="996">
      <formula>IF(RIGHT(TEXT(P14,"0.#"),1)=".",TRUE,FALSE)</formula>
    </cfRule>
  </conditionalFormatting>
  <conditionalFormatting sqref="P18:AX18">
    <cfRule type="expression" dxfId="373" priority="993">
      <formula>IF(RIGHT(TEXT(P18,"0.#"),1)=".",FALSE,TRUE)</formula>
    </cfRule>
    <cfRule type="expression" dxfId="372" priority="994">
      <formula>IF(RIGHT(TEXT(P18,"0.#"),1)=".",TRUE,FALSE)</formula>
    </cfRule>
  </conditionalFormatting>
  <conditionalFormatting sqref="Y167">
    <cfRule type="expression" dxfId="371" priority="989">
      <formula>IF(RIGHT(TEXT(Y167,"0.#"),1)=".",FALSE,TRUE)</formula>
    </cfRule>
    <cfRule type="expression" dxfId="370" priority="990">
      <formula>IF(RIGHT(TEXT(Y167,"0.#"),1)=".",TRUE,FALSE)</formula>
    </cfRule>
  </conditionalFormatting>
  <conditionalFormatting sqref="Y170">
    <cfRule type="expression" dxfId="369" priority="969">
      <formula>IF(RIGHT(TEXT(Y170,"0.#"),1)=".",FALSE,TRUE)</formula>
    </cfRule>
    <cfRule type="expression" dxfId="368" priority="970">
      <formula>IF(RIGHT(TEXT(Y170,"0.#"),1)=".",TRUE,FALSE)</formula>
    </cfRule>
  </conditionalFormatting>
  <conditionalFormatting sqref="P16:AQ17 P15:AX15 P13:AX13">
    <cfRule type="expression" dxfId="367" priority="987">
      <formula>IF(RIGHT(TEXT(P13,"0.#"),1)=".",FALSE,TRUE)</formula>
    </cfRule>
    <cfRule type="expression" dxfId="366" priority="988">
      <formula>IF(RIGHT(TEXT(P13,"0.#"),1)=".",TRUE,FALSE)</formula>
    </cfRule>
  </conditionalFormatting>
  <conditionalFormatting sqref="P19:AJ19">
    <cfRule type="expression" dxfId="365" priority="985">
      <formula>IF(RIGHT(TEXT(P19,"0.#"),1)=".",FALSE,TRUE)</formula>
    </cfRule>
    <cfRule type="expression" dxfId="364" priority="986">
      <formula>IF(RIGHT(TEXT(P19,"0.#"),1)=".",TRUE,FALSE)</formula>
    </cfRule>
  </conditionalFormatting>
  <conditionalFormatting sqref="AE27 AQ27">
    <cfRule type="expression" dxfId="363" priority="983">
      <formula>IF(RIGHT(TEXT(AE27,"0.#"),1)=".",FALSE,TRUE)</formula>
    </cfRule>
    <cfRule type="expression" dxfId="362" priority="984">
      <formula>IF(RIGHT(TEXT(AE27,"0.#"),1)=".",TRUE,FALSE)</formula>
    </cfRule>
  </conditionalFormatting>
  <conditionalFormatting sqref="Y166">
    <cfRule type="expression" dxfId="361" priority="981">
      <formula>IF(RIGHT(TEXT(Y166,"0.#"),1)=".",FALSE,TRUE)</formula>
    </cfRule>
    <cfRule type="expression" dxfId="360" priority="982">
      <formula>IF(RIGHT(TEXT(Y166,"0.#"),1)=".",TRUE,FALSE)</formula>
    </cfRule>
  </conditionalFormatting>
  <conditionalFormatting sqref="AU167">
    <cfRule type="expression" dxfId="359" priority="977">
      <formula>IF(RIGHT(TEXT(AU167,"0.#"),1)=".",FALSE,TRUE)</formula>
    </cfRule>
    <cfRule type="expression" dxfId="358" priority="978">
      <formula>IF(RIGHT(TEXT(AU167,"0.#"),1)=".",TRUE,FALSE)</formula>
    </cfRule>
  </conditionalFormatting>
  <conditionalFormatting sqref="AU166">
    <cfRule type="expression" dxfId="357" priority="975">
      <formula>IF(RIGHT(TEXT(AU166,"0.#"),1)=".",FALSE,TRUE)</formula>
    </cfRule>
    <cfRule type="expression" dxfId="356" priority="976">
      <formula>IF(RIGHT(TEXT(AU166,"0.#"),1)=".",TRUE,FALSE)</formula>
    </cfRule>
  </conditionalFormatting>
  <conditionalFormatting sqref="Y179 Y175 Y171">
    <cfRule type="expression" dxfId="355" priority="971">
      <formula>IF(RIGHT(TEXT(Y171,"0.#"),1)=".",FALSE,TRUE)</formula>
    </cfRule>
    <cfRule type="expression" dxfId="354" priority="972">
      <formula>IF(RIGHT(TEXT(Y171,"0.#"),1)=".",TRUE,FALSE)</formula>
    </cfRule>
  </conditionalFormatting>
  <conditionalFormatting sqref="AU179 AU175 AU171">
    <cfRule type="expression" dxfId="353" priority="965">
      <formula>IF(RIGHT(TEXT(AU171,"0.#"),1)=".",FALSE,TRUE)</formula>
    </cfRule>
    <cfRule type="expression" dxfId="352" priority="966">
      <formula>IF(RIGHT(TEXT(AU171,"0.#"),1)=".",TRUE,FALSE)</formula>
    </cfRule>
  </conditionalFormatting>
  <conditionalFormatting sqref="AI27">
    <cfRule type="expression" dxfId="351" priority="961">
      <formula>IF(RIGHT(TEXT(AI27,"0.#"),1)=".",FALSE,TRUE)</formula>
    </cfRule>
    <cfRule type="expression" dxfId="350" priority="962">
      <formula>IF(RIGHT(TEXT(AI27,"0.#"),1)=".",TRUE,FALSE)</formula>
    </cfRule>
  </conditionalFormatting>
  <conditionalFormatting sqref="AM27">
    <cfRule type="expression" dxfId="349" priority="959">
      <formula>IF(RIGHT(TEXT(AM27,"0.#"),1)=".",FALSE,TRUE)</formula>
    </cfRule>
    <cfRule type="expression" dxfId="348" priority="960">
      <formula>IF(RIGHT(TEXT(AM27,"0.#"),1)=".",TRUE,FALSE)</formula>
    </cfRule>
  </conditionalFormatting>
  <conditionalFormatting sqref="AE28">
    <cfRule type="expression" dxfId="347" priority="957">
      <formula>IF(RIGHT(TEXT(AE28,"0.#"),1)=".",FALSE,TRUE)</formula>
    </cfRule>
    <cfRule type="expression" dxfId="346" priority="958">
      <formula>IF(RIGHT(TEXT(AE28,"0.#"),1)=".",TRUE,FALSE)</formula>
    </cfRule>
  </conditionalFormatting>
  <conditionalFormatting sqref="AI28">
    <cfRule type="expression" dxfId="345" priority="955">
      <formula>IF(RIGHT(TEXT(AI28,"0.#"),1)=".",FALSE,TRUE)</formula>
    </cfRule>
    <cfRule type="expression" dxfId="344" priority="956">
      <formula>IF(RIGHT(TEXT(AI28,"0.#"),1)=".",TRUE,FALSE)</formula>
    </cfRule>
  </conditionalFormatting>
  <conditionalFormatting sqref="AM28">
    <cfRule type="expression" dxfId="343" priority="953">
      <formula>IF(RIGHT(TEXT(AM28,"0.#"),1)=".",FALSE,TRUE)</formula>
    </cfRule>
    <cfRule type="expression" dxfId="342" priority="954">
      <formula>IF(RIGHT(TEXT(AM28,"0.#"),1)=".",TRUE,FALSE)</formula>
    </cfRule>
  </conditionalFormatting>
  <conditionalFormatting sqref="AQ28">
    <cfRule type="expression" dxfId="341" priority="951">
      <formula>IF(RIGHT(TEXT(AQ28,"0.#"),1)=".",FALSE,TRUE)</formula>
    </cfRule>
    <cfRule type="expression" dxfId="340" priority="952">
      <formula>IF(RIGHT(TEXT(AQ28,"0.#"),1)=".",TRUE,FALSE)</formula>
    </cfRule>
  </conditionalFormatting>
  <conditionalFormatting sqref="AL188:AO188 AL192:AO194">
    <cfRule type="expression" dxfId="339" priority="929">
      <formula>IF(AND(AL188&gt;=0, RIGHT(TEXT(AL188,"0.#"),1)&lt;&gt;"."),TRUE,FALSE)</formula>
    </cfRule>
    <cfRule type="expression" dxfId="338" priority="930">
      <formula>IF(AND(AL188&gt;=0, RIGHT(TEXT(AL188,"0.#"),1)="."),TRUE,FALSE)</formula>
    </cfRule>
    <cfRule type="expression" dxfId="337" priority="931">
      <formula>IF(AND(AL188&lt;0, RIGHT(TEXT(AL188,"0.#"),1)&lt;&gt;"."),TRUE,FALSE)</formula>
    </cfRule>
    <cfRule type="expression" dxfId="336" priority="932">
      <formula>IF(AND(AL188&lt;0, RIGHT(TEXT(AL188,"0.#"),1)="."),TRUE,FALSE)</formula>
    </cfRule>
  </conditionalFormatting>
  <conditionalFormatting sqref="Y188 Y192:Y194">
    <cfRule type="expression" dxfId="335" priority="923">
      <formula>IF(RIGHT(TEXT(Y188,"0.#"),1)=".",FALSE,TRUE)</formula>
    </cfRule>
    <cfRule type="expression" dxfId="334" priority="924">
      <formula>IF(RIGHT(TEXT(Y188,"0.#"),1)=".",TRUE,FALSE)</formula>
    </cfRule>
  </conditionalFormatting>
  <conditionalFormatting sqref="AL186:AO187">
    <cfRule type="expression" dxfId="333" priority="913">
      <formula>IF(AND(AL186&gt;=0, RIGHT(TEXT(AL186,"0.#"),1)&lt;&gt;"."),TRUE,FALSE)</formula>
    </cfRule>
    <cfRule type="expression" dxfId="332" priority="914">
      <formula>IF(AND(AL186&gt;=0, RIGHT(TEXT(AL186,"0.#"),1)="."),TRUE,FALSE)</formula>
    </cfRule>
    <cfRule type="expression" dxfId="331" priority="915">
      <formula>IF(AND(AL186&lt;0, RIGHT(TEXT(AL186,"0.#"),1)&lt;&gt;"."),TRUE,FALSE)</formula>
    </cfRule>
    <cfRule type="expression" dxfId="330" priority="916">
      <formula>IF(AND(AL186&lt;0, RIGHT(TEXT(AL186,"0.#"),1)="."),TRUE,FALSE)</formula>
    </cfRule>
  </conditionalFormatting>
  <conditionalFormatting sqref="Y186:Y187">
    <cfRule type="expression" dxfId="329" priority="911">
      <formula>IF(RIGHT(TEXT(Y186,"0.#"),1)=".",FALSE,TRUE)</formula>
    </cfRule>
    <cfRule type="expression" dxfId="328" priority="912">
      <formula>IF(RIGHT(TEXT(Y186,"0.#"),1)=".",TRUE,FALSE)</formula>
    </cfRule>
  </conditionalFormatting>
  <conditionalFormatting sqref="Y200 Y202">
    <cfRule type="expression" dxfId="327" priority="849">
      <formula>IF(RIGHT(TEXT(Y200,"0.#"),1)=".",FALSE,TRUE)</formula>
    </cfRule>
    <cfRule type="expression" dxfId="326" priority="850">
      <formula>IF(RIGHT(TEXT(Y200,"0.#"),1)=".",TRUE,FALSE)</formula>
    </cfRule>
  </conditionalFormatting>
  <conditionalFormatting sqref="Y198:Y199">
    <cfRule type="expression" dxfId="325" priority="843">
      <formula>IF(RIGHT(TEXT(Y198,"0.#"),1)=".",FALSE,TRUE)</formula>
    </cfRule>
    <cfRule type="expression" dxfId="324" priority="844">
      <formula>IF(RIGHT(TEXT(Y198,"0.#"),1)=".",TRUE,FALSE)</formula>
    </cfRule>
  </conditionalFormatting>
  <conditionalFormatting sqref="Y208:Y211">
    <cfRule type="expression" dxfId="323" priority="837">
      <formula>IF(RIGHT(TEXT(Y208,"0.#"),1)=".",FALSE,TRUE)</formula>
    </cfRule>
    <cfRule type="expression" dxfId="322" priority="838">
      <formula>IF(RIGHT(TEXT(Y208,"0.#"),1)=".",TRUE,FALSE)</formula>
    </cfRule>
  </conditionalFormatting>
  <conditionalFormatting sqref="Y207">
    <cfRule type="expression" dxfId="321" priority="831">
      <formula>IF(RIGHT(TEXT(Y207,"0.#"),1)=".",FALSE,TRUE)</formula>
    </cfRule>
    <cfRule type="expression" dxfId="320" priority="832">
      <formula>IF(RIGHT(TEXT(Y207,"0.#"),1)=".",TRUE,FALSE)</formula>
    </cfRule>
  </conditionalFormatting>
  <conditionalFormatting sqref="W23">
    <cfRule type="expression" dxfId="319" priority="909">
      <formula>IF(RIGHT(TEXT(W23,"0.#"),1)=".",FALSE,TRUE)</formula>
    </cfRule>
    <cfRule type="expression" dxfId="318" priority="910">
      <formula>IF(RIGHT(TEXT(W23,"0.#"),1)=".",TRUE,FALSE)</formula>
    </cfRule>
  </conditionalFormatting>
  <conditionalFormatting sqref="P23">
    <cfRule type="expression" dxfId="317" priority="903">
      <formula>IF(RIGHT(TEXT(P23,"0.#"),1)=".",FALSE,TRUE)</formula>
    </cfRule>
    <cfRule type="expression" dxfId="316" priority="904">
      <formula>IF(RIGHT(TEXT(P23,"0.#"),1)=".",TRUE,FALSE)</formula>
    </cfRule>
  </conditionalFormatting>
  <conditionalFormatting sqref="AL200:AO202">
    <cfRule type="expression" dxfId="315" priority="851">
      <formula>IF(AND(AL200&gt;=0, RIGHT(TEXT(AL200,"0.#"),1)&lt;&gt;"."),TRUE,FALSE)</formula>
    </cfRule>
    <cfRule type="expression" dxfId="314" priority="852">
      <formula>IF(AND(AL200&gt;=0, RIGHT(TEXT(AL200,"0.#"),1)="."),TRUE,FALSE)</formula>
    </cfRule>
    <cfRule type="expression" dxfId="313" priority="853">
      <formula>IF(AND(AL200&lt;0, RIGHT(TEXT(AL200,"0.#"),1)&lt;&gt;"."),TRUE,FALSE)</formula>
    </cfRule>
    <cfRule type="expression" dxfId="312" priority="854">
      <formula>IF(AND(AL200&lt;0, RIGHT(TEXT(AL200,"0.#"),1)="."),TRUE,FALSE)</formula>
    </cfRule>
  </conditionalFormatting>
  <conditionalFormatting sqref="AL198:AO199">
    <cfRule type="expression" dxfId="311" priority="845">
      <formula>IF(AND(AL198&gt;=0, RIGHT(TEXT(AL198,"0.#"),1)&lt;&gt;"."),TRUE,FALSE)</formula>
    </cfRule>
    <cfRule type="expression" dxfId="310" priority="846">
      <formula>IF(AND(AL198&gt;=0, RIGHT(TEXT(AL198,"0.#"),1)="."),TRUE,FALSE)</formula>
    </cfRule>
    <cfRule type="expression" dxfId="309" priority="847">
      <formula>IF(AND(AL198&lt;0, RIGHT(TEXT(AL198,"0.#"),1)&lt;&gt;"."),TRUE,FALSE)</formula>
    </cfRule>
    <cfRule type="expression" dxfId="308" priority="848">
      <formula>IF(AND(AL198&lt;0, RIGHT(TEXT(AL198,"0.#"),1)="."),TRUE,FALSE)</formula>
    </cfRule>
  </conditionalFormatting>
  <conditionalFormatting sqref="AL208:AO211">
    <cfRule type="expression" dxfId="307" priority="839">
      <formula>IF(AND(AL208&gt;=0, RIGHT(TEXT(AL208,"0.#"),1)&lt;&gt;"."),TRUE,FALSE)</formula>
    </cfRule>
    <cfRule type="expression" dxfId="306" priority="840">
      <formula>IF(AND(AL208&gt;=0, RIGHT(TEXT(AL208,"0.#"),1)="."),TRUE,FALSE)</formula>
    </cfRule>
    <cfRule type="expression" dxfId="305" priority="841">
      <formula>IF(AND(AL208&lt;0, RIGHT(TEXT(AL208,"0.#"),1)&lt;&gt;"."),TRUE,FALSE)</formula>
    </cfRule>
    <cfRule type="expression" dxfId="304" priority="842">
      <formula>IF(AND(AL208&lt;0, RIGHT(TEXT(AL208,"0.#"),1)="."),TRUE,FALSE)</formula>
    </cfRule>
  </conditionalFormatting>
  <conditionalFormatting sqref="AL206:AO207">
    <cfRule type="expression" dxfId="303" priority="833">
      <formula>IF(AND(AL206&gt;=0, RIGHT(TEXT(AL206,"0.#"),1)&lt;&gt;"."),TRUE,FALSE)</formula>
    </cfRule>
    <cfRule type="expression" dxfId="302" priority="834">
      <formula>IF(AND(AL206&gt;=0, RIGHT(TEXT(AL206,"0.#"),1)="."),TRUE,FALSE)</formula>
    </cfRule>
    <cfRule type="expression" dxfId="301" priority="835">
      <formula>IF(AND(AL206&lt;0, RIGHT(TEXT(AL206,"0.#"),1)&lt;&gt;"."),TRUE,FALSE)</formula>
    </cfRule>
    <cfRule type="expression" dxfId="300" priority="836">
      <formula>IF(AND(AL206&lt;0, RIGHT(TEXT(AL206,"0.#"),1)="."),TRUE,FALSE)</formula>
    </cfRule>
  </conditionalFormatting>
  <conditionalFormatting sqref="AL215:AO215">
    <cfRule type="expression" dxfId="299" priority="821">
      <formula>IF(AND(AL215&gt;=0, RIGHT(TEXT(AL215,"0.#"),1)&lt;&gt;"."),TRUE,FALSE)</formula>
    </cfRule>
    <cfRule type="expression" dxfId="298" priority="822">
      <formula>IF(AND(AL215&gt;=0, RIGHT(TEXT(AL215,"0.#"),1)="."),TRUE,FALSE)</formula>
    </cfRule>
    <cfRule type="expression" dxfId="297" priority="823">
      <formula>IF(AND(AL215&lt;0, RIGHT(TEXT(AL215,"0.#"),1)&lt;&gt;"."),TRUE,FALSE)</formula>
    </cfRule>
    <cfRule type="expression" dxfId="296" priority="824">
      <formula>IF(AND(AL215&lt;0, RIGHT(TEXT(AL215,"0.#"),1)="."),TRUE,FALSE)</formula>
    </cfRule>
  </conditionalFormatting>
  <conditionalFormatting sqref="AL219:AO219">
    <cfRule type="expression" dxfId="295" priority="809">
      <formula>IF(AND(AL219&gt;=0, RIGHT(TEXT(AL219,"0.#"),1)&lt;&gt;"."),TRUE,FALSE)</formula>
    </cfRule>
    <cfRule type="expression" dxfId="294" priority="810">
      <formula>IF(AND(AL219&gt;=0, RIGHT(TEXT(AL219,"0.#"),1)="."),TRUE,FALSE)</formula>
    </cfRule>
    <cfRule type="expression" dxfId="293" priority="811">
      <formula>IF(AND(AL219&lt;0, RIGHT(TEXT(AL219,"0.#"),1)&lt;&gt;"."),TRUE,FALSE)</formula>
    </cfRule>
    <cfRule type="expression" dxfId="292" priority="812">
      <formula>IF(AND(AL219&lt;0, RIGHT(TEXT(AL219,"0.#"),1)="."),TRUE,FALSE)</formula>
    </cfRule>
  </conditionalFormatting>
  <conditionalFormatting sqref="AL223:AO223">
    <cfRule type="expression" dxfId="291" priority="797">
      <formula>IF(AND(AL223&gt;=0, RIGHT(TEXT(AL223,"0.#"),1)&lt;&gt;"."),TRUE,FALSE)</formula>
    </cfRule>
    <cfRule type="expression" dxfId="290" priority="798">
      <formula>IF(AND(AL223&gt;=0, RIGHT(TEXT(AL223,"0.#"),1)="."),TRUE,FALSE)</formula>
    </cfRule>
    <cfRule type="expression" dxfId="289" priority="799">
      <formula>IF(AND(AL223&lt;0, RIGHT(TEXT(AL223,"0.#"),1)&lt;&gt;"."),TRUE,FALSE)</formula>
    </cfRule>
    <cfRule type="expression" dxfId="288" priority="800">
      <formula>IF(AND(AL223&lt;0, RIGHT(TEXT(AL223,"0.#"),1)="."),TRUE,FALSE)</formula>
    </cfRule>
  </conditionalFormatting>
  <conditionalFormatting sqref="AL227:AO228">
    <cfRule type="expression" dxfId="287" priority="785">
      <formula>IF(AND(AL227&gt;=0, RIGHT(TEXT(AL227,"0.#"),1)&lt;&gt;"."),TRUE,FALSE)</formula>
    </cfRule>
    <cfRule type="expression" dxfId="286" priority="786">
      <formula>IF(AND(AL227&gt;=0, RIGHT(TEXT(AL227,"0.#"),1)="."),TRUE,FALSE)</formula>
    </cfRule>
    <cfRule type="expression" dxfId="285" priority="787">
      <formula>IF(AND(AL227&lt;0, RIGHT(TEXT(AL227,"0.#"),1)&lt;&gt;"."),TRUE,FALSE)</formula>
    </cfRule>
    <cfRule type="expression" dxfId="284" priority="788">
      <formula>IF(AND(AL227&lt;0, RIGHT(TEXT(AL227,"0.#"),1)="."),TRUE,FALSE)</formula>
    </cfRule>
  </conditionalFormatting>
  <conditionalFormatting sqref="AL232:AO232">
    <cfRule type="expression" dxfId="283" priority="773">
      <formula>IF(AND(AL232&gt;=0, RIGHT(TEXT(AL232,"0.#"),1)&lt;&gt;"."),TRUE,FALSE)</formula>
    </cfRule>
    <cfRule type="expression" dxfId="282" priority="774">
      <formula>IF(AND(AL232&gt;=0, RIGHT(TEXT(AL232,"0.#"),1)="."),TRUE,FALSE)</formula>
    </cfRule>
    <cfRule type="expression" dxfId="281" priority="775">
      <formula>IF(AND(AL232&lt;0, RIGHT(TEXT(AL232,"0.#"),1)&lt;&gt;"."),TRUE,FALSE)</formula>
    </cfRule>
    <cfRule type="expression" dxfId="280" priority="776">
      <formula>IF(AND(AL232&lt;0, RIGHT(TEXT(AL232,"0.#"),1)="."),TRUE,FALSE)</formula>
    </cfRule>
  </conditionalFormatting>
  <conditionalFormatting sqref="AU28">
    <cfRule type="expression" dxfId="279" priority="767">
      <formula>IF(RIGHT(TEXT(AU28,"0.#"),1)=".",FALSE,TRUE)</formula>
    </cfRule>
    <cfRule type="expression" dxfId="278" priority="768">
      <formula>IF(RIGHT(TEXT(AU28,"0.#"),1)=".",TRUE,FALSE)</formula>
    </cfRule>
  </conditionalFormatting>
  <conditionalFormatting sqref="AU27">
    <cfRule type="expression" dxfId="277" priority="769">
      <formula>IF(RIGHT(TEXT(AU27,"0.#"),1)=".",FALSE,TRUE)</formula>
    </cfRule>
    <cfRule type="expression" dxfId="276" priority="770">
      <formula>IF(RIGHT(TEXT(AU27,"0.#"),1)=".",TRUE,FALSE)</formula>
    </cfRule>
  </conditionalFormatting>
  <conditionalFormatting sqref="P24:AC24">
    <cfRule type="expression" dxfId="275" priority="765">
      <formula>IF(RIGHT(TEXT(P24,"0.#"),1)=".",FALSE,TRUE)</formula>
    </cfRule>
    <cfRule type="expression" dxfId="274" priority="766">
      <formula>IF(RIGHT(TEXT(P24,"0.#"),1)=".",TRUE,FALSE)</formula>
    </cfRule>
  </conditionalFormatting>
  <conditionalFormatting sqref="AM36">
    <cfRule type="expression" dxfId="273" priority="747">
      <formula>IF(RIGHT(TEXT(AM36,"0.#"),1)=".",FALSE,TRUE)</formula>
    </cfRule>
    <cfRule type="expression" dxfId="272" priority="748">
      <formula>IF(RIGHT(TEXT(AM36,"0.#"),1)=".",TRUE,FALSE)</formula>
    </cfRule>
  </conditionalFormatting>
  <conditionalFormatting sqref="AM35">
    <cfRule type="expression" dxfId="271" priority="749">
      <formula>IF(RIGHT(TEXT(AM35,"0.#"),1)=".",FALSE,TRUE)</formula>
    </cfRule>
    <cfRule type="expression" dxfId="270" priority="750">
      <formula>IF(RIGHT(TEXT(AM35,"0.#"),1)=".",TRUE,FALSE)</formula>
    </cfRule>
  </conditionalFormatting>
  <conditionalFormatting sqref="AE34">
    <cfRule type="expression" dxfId="269" priority="763">
      <formula>IF(RIGHT(TEXT(AE34,"0.#"),1)=".",FALSE,TRUE)</formula>
    </cfRule>
    <cfRule type="expression" dxfId="268" priority="764">
      <formula>IF(RIGHT(TEXT(AE34,"0.#"),1)=".",TRUE,FALSE)</formula>
    </cfRule>
  </conditionalFormatting>
  <conditionalFormatting sqref="AQ34:AQ36">
    <cfRule type="expression" dxfId="267" priority="745">
      <formula>IF(RIGHT(TEXT(AQ34,"0.#"),1)=".",FALSE,TRUE)</formula>
    </cfRule>
    <cfRule type="expression" dxfId="266" priority="746">
      <formula>IF(RIGHT(TEXT(AQ34,"0.#"),1)=".",TRUE,FALSE)</formula>
    </cfRule>
  </conditionalFormatting>
  <conditionalFormatting sqref="AU34:AU36">
    <cfRule type="expression" dxfId="265" priority="743">
      <formula>IF(RIGHT(TEXT(AU34,"0.#"),1)=".",FALSE,TRUE)</formula>
    </cfRule>
    <cfRule type="expression" dxfId="264" priority="744">
      <formula>IF(RIGHT(TEXT(AU34,"0.#"),1)=".",TRUE,FALSE)</formula>
    </cfRule>
  </conditionalFormatting>
  <conditionalFormatting sqref="AI36">
    <cfRule type="expression" dxfId="263" priority="757">
      <formula>IF(RIGHT(TEXT(AI36,"0.#"),1)=".",FALSE,TRUE)</formula>
    </cfRule>
    <cfRule type="expression" dxfId="262" priority="758">
      <formula>IF(RIGHT(TEXT(AI36,"0.#"),1)=".",TRUE,FALSE)</formula>
    </cfRule>
  </conditionalFormatting>
  <conditionalFormatting sqref="AE35">
    <cfRule type="expression" dxfId="261" priority="761">
      <formula>IF(RIGHT(TEXT(AE35,"0.#"),1)=".",FALSE,TRUE)</formula>
    </cfRule>
    <cfRule type="expression" dxfId="260" priority="762">
      <formula>IF(RIGHT(TEXT(AE35,"0.#"),1)=".",TRUE,FALSE)</formula>
    </cfRule>
  </conditionalFormatting>
  <conditionalFormatting sqref="AE36">
    <cfRule type="expression" dxfId="259" priority="759">
      <formula>IF(RIGHT(TEXT(AE36,"0.#"),1)=".",FALSE,TRUE)</formula>
    </cfRule>
    <cfRule type="expression" dxfId="258" priority="760">
      <formula>IF(RIGHT(TEXT(AE36,"0.#"),1)=".",TRUE,FALSE)</formula>
    </cfRule>
  </conditionalFormatting>
  <conditionalFormatting sqref="AM34">
    <cfRule type="expression" dxfId="257" priority="751">
      <formula>IF(RIGHT(TEXT(AM34,"0.#"),1)=".",FALSE,TRUE)</formula>
    </cfRule>
    <cfRule type="expression" dxfId="256" priority="752">
      <formula>IF(RIGHT(TEXT(AM34,"0.#"),1)=".",TRUE,FALSE)</formula>
    </cfRule>
  </conditionalFormatting>
  <conditionalFormatting sqref="AI34">
    <cfRule type="expression" dxfId="255" priority="753">
      <formula>IF(RIGHT(TEXT(AI34,"0.#"),1)=".",FALSE,TRUE)</formula>
    </cfRule>
    <cfRule type="expression" dxfId="254" priority="754">
      <formula>IF(RIGHT(TEXT(AI34,"0.#"),1)=".",TRUE,FALSE)</formula>
    </cfRule>
  </conditionalFormatting>
  <conditionalFormatting sqref="AI35">
    <cfRule type="expression" dxfId="253" priority="755">
      <formula>IF(RIGHT(TEXT(AI35,"0.#"),1)=".",FALSE,TRUE)</formula>
    </cfRule>
    <cfRule type="expression" dxfId="252" priority="756">
      <formula>IF(RIGHT(TEXT(AI35,"0.#"),1)=".",TRUE,FALSE)</formula>
    </cfRule>
  </conditionalFormatting>
  <conditionalFormatting sqref="AM44">
    <cfRule type="expression" dxfId="251" priority="715">
      <formula>IF(RIGHT(TEXT(AM44,"0.#"),1)=".",FALSE,TRUE)</formula>
    </cfRule>
    <cfRule type="expression" dxfId="250" priority="716">
      <formula>IF(RIGHT(TEXT(AM44,"0.#"),1)=".",TRUE,FALSE)</formula>
    </cfRule>
  </conditionalFormatting>
  <conditionalFormatting sqref="AE45 AM45">
    <cfRule type="expression" dxfId="249" priority="713">
      <formula>IF(RIGHT(TEXT(AE45,"0.#"),1)=".",FALSE,TRUE)</formula>
    </cfRule>
    <cfRule type="expression" dxfId="248" priority="714">
      <formula>IF(RIGHT(TEXT(AE45,"0.#"),1)=".",TRUE,FALSE)</formula>
    </cfRule>
  </conditionalFormatting>
  <conditionalFormatting sqref="AI45">
    <cfRule type="expression" dxfId="247" priority="711">
      <formula>IF(RIGHT(TEXT(AI45,"0.#"),1)=".",FALSE,TRUE)</formula>
    </cfRule>
    <cfRule type="expression" dxfId="246" priority="712">
      <formula>IF(RIGHT(TEXT(AI45,"0.#"),1)=".",TRUE,FALSE)</formula>
    </cfRule>
  </conditionalFormatting>
  <conditionalFormatting sqref="AQ45">
    <cfRule type="expression" dxfId="245" priority="709">
      <formula>IF(RIGHT(TEXT(AQ45,"0.#"),1)=".",FALSE,TRUE)</formula>
    </cfRule>
    <cfRule type="expression" dxfId="244" priority="710">
      <formula>IF(RIGHT(TEXT(AQ45,"0.#"),1)=".",TRUE,FALSE)</formula>
    </cfRule>
  </conditionalFormatting>
  <conditionalFormatting sqref="AE44 AQ44">
    <cfRule type="expression" dxfId="243" priority="719">
      <formula>IF(RIGHT(TEXT(AE44,"0.#"),1)=".",FALSE,TRUE)</formula>
    </cfRule>
    <cfRule type="expression" dxfId="242" priority="720">
      <formula>IF(RIGHT(TEXT(AE44,"0.#"),1)=".",TRUE,FALSE)</formula>
    </cfRule>
  </conditionalFormatting>
  <conditionalFormatting sqref="AI44">
    <cfRule type="expression" dxfId="241" priority="717">
      <formula>IF(RIGHT(TEXT(AI44,"0.#"),1)=".",FALSE,TRUE)</formula>
    </cfRule>
    <cfRule type="expression" dxfId="240" priority="718">
      <formula>IF(RIGHT(TEXT(AI44,"0.#"),1)=".",TRUE,FALSE)</formula>
    </cfRule>
  </conditionalFormatting>
  <conditionalFormatting sqref="AU55">
    <cfRule type="expression" dxfId="239" priority="639">
      <formula>IF(RIGHT(TEXT(AU55,"0.#"),1)=".",FALSE,TRUE)</formula>
    </cfRule>
    <cfRule type="expression" dxfId="238" priority="640">
      <formula>IF(RIGHT(TEXT(AU55,"0.#"),1)=".",TRUE,FALSE)</formula>
    </cfRule>
  </conditionalFormatting>
  <conditionalFormatting sqref="AU56">
    <cfRule type="expression" dxfId="237" priority="637">
      <formula>IF(RIGHT(TEXT(AU56,"0.#"),1)=".",FALSE,TRUE)</formula>
    </cfRule>
    <cfRule type="expression" dxfId="236" priority="638">
      <formula>IF(RIGHT(TEXT(AU56,"0.#"),1)=".",TRUE,FALSE)</formula>
    </cfRule>
  </conditionalFormatting>
  <conditionalFormatting sqref="AM30">
    <cfRule type="expression" dxfId="235" priority="631">
      <formula>IF(RIGHT(TEXT(AM30,"0.#"),1)=".",FALSE,TRUE)</formula>
    </cfRule>
    <cfRule type="expression" dxfId="234" priority="632">
      <formula>IF(RIGHT(TEXT(AM30,"0.#"),1)=".",TRUE,FALSE)</formula>
    </cfRule>
  </conditionalFormatting>
  <conditionalFormatting sqref="AE31 AM31">
    <cfRule type="expression" dxfId="233" priority="629">
      <formula>IF(RIGHT(TEXT(AE31,"0.#"),1)=".",FALSE,TRUE)</formula>
    </cfRule>
    <cfRule type="expression" dxfId="232" priority="630">
      <formula>IF(RIGHT(TEXT(AE31,"0.#"),1)=".",TRUE,FALSE)</formula>
    </cfRule>
  </conditionalFormatting>
  <conditionalFormatting sqref="AI31">
    <cfRule type="expression" dxfId="231" priority="627">
      <formula>IF(RIGHT(TEXT(AI31,"0.#"),1)=".",FALSE,TRUE)</formula>
    </cfRule>
    <cfRule type="expression" dxfId="230" priority="628">
      <formula>IF(RIGHT(TEXT(AI31,"0.#"),1)=".",TRUE,FALSE)</formula>
    </cfRule>
  </conditionalFormatting>
  <conditionalFormatting sqref="AQ31">
    <cfRule type="expression" dxfId="229" priority="625">
      <formula>IF(RIGHT(TEXT(AQ31,"0.#"),1)=".",FALSE,TRUE)</formula>
    </cfRule>
    <cfRule type="expression" dxfId="228" priority="626">
      <formula>IF(RIGHT(TEXT(AQ31,"0.#"),1)=".",TRUE,FALSE)</formula>
    </cfRule>
  </conditionalFormatting>
  <conditionalFormatting sqref="AE30 AQ30">
    <cfRule type="expression" dxfId="227" priority="635">
      <formula>IF(RIGHT(TEXT(AE30,"0.#"),1)=".",FALSE,TRUE)</formula>
    </cfRule>
    <cfRule type="expression" dxfId="226" priority="636">
      <formula>IF(RIGHT(TEXT(AE30,"0.#"),1)=".",TRUE,FALSE)</formula>
    </cfRule>
  </conditionalFormatting>
  <conditionalFormatting sqref="AI30">
    <cfRule type="expression" dxfId="225" priority="633">
      <formula>IF(RIGHT(TEXT(AI30,"0.#"),1)=".",FALSE,TRUE)</formula>
    </cfRule>
    <cfRule type="expression" dxfId="224" priority="634">
      <formula>IF(RIGHT(TEXT(AI30,"0.#"),1)=".",TRUE,FALSE)</formula>
    </cfRule>
  </conditionalFormatting>
  <conditionalFormatting sqref="AM58">
    <cfRule type="expression" dxfId="223" priority="619">
      <formula>IF(RIGHT(TEXT(AM58,"0.#"),1)=".",FALSE,TRUE)</formula>
    </cfRule>
    <cfRule type="expression" dxfId="222" priority="620">
      <formula>IF(RIGHT(TEXT(AM58,"0.#"),1)=".",TRUE,FALSE)</formula>
    </cfRule>
  </conditionalFormatting>
  <conditionalFormatting sqref="AE59 AM59">
    <cfRule type="expression" dxfId="221" priority="617">
      <formula>IF(RIGHT(TEXT(AE59,"0.#"),1)=".",FALSE,TRUE)</formula>
    </cfRule>
    <cfRule type="expression" dxfId="220" priority="618">
      <formula>IF(RIGHT(TEXT(AE59,"0.#"),1)=".",TRUE,FALSE)</formula>
    </cfRule>
  </conditionalFormatting>
  <conditionalFormatting sqref="AI59">
    <cfRule type="expression" dxfId="219" priority="615">
      <formula>IF(RIGHT(TEXT(AI59,"0.#"),1)=".",FALSE,TRUE)</formula>
    </cfRule>
    <cfRule type="expression" dxfId="218" priority="616">
      <formula>IF(RIGHT(TEXT(AI59,"0.#"),1)=".",TRUE,FALSE)</formula>
    </cfRule>
  </conditionalFormatting>
  <conditionalFormatting sqref="AQ59">
    <cfRule type="expression" dxfId="217" priority="613">
      <formula>IF(RIGHT(TEXT(AQ59,"0.#"),1)=".",FALSE,TRUE)</formula>
    </cfRule>
    <cfRule type="expression" dxfId="216" priority="614">
      <formula>IF(RIGHT(TEXT(AQ59,"0.#"),1)=".",TRUE,FALSE)</formula>
    </cfRule>
  </conditionalFormatting>
  <conditionalFormatting sqref="AE58 AQ58">
    <cfRule type="expression" dxfId="215" priority="623">
      <formula>IF(RIGHT(TEXT(AE58,"0.#"),1)=".",FALSE,TRUE)</formula>
    </cfRule>
    <cfRule type="expression" dxfId="214" priority="624">
      <formula>IF(RIGHT(TEXT(AE58,"0.#"),1)=".",TRUE,FALSE)</formula>
    </cfRule>
  </conditionalFormatting>
  <conditionalFormatting sqref="AI58">
    <cfRule type="expression" dxfId="213" priority="621">
      <formula>IF(RIGHT(TEXT(AI58,"0.#"),1)=".",FALSE,TRUE)</formula>
    </cfRule>
    <cfRule type="expression" dxfId="212" priority="622">
      <formula>IF(RIGHT(TEXT(AI58,"0.#"),1)=".",TRUE,FALSE)</formula>
    </cfRule>
  </conditionalFormatting>
  <conditionalFormatting sqref="AM72">
    <cfRule type="expression" dxfId="211" priority="607">
      <formula>IF(RIGHT(TEXT(AM72,"0.#"),1)=".",FALSE,TRUE)</formula>
    </cfRule>
    <cfRule type="expression" dxfId="210" priority="608">
      <formula>IF(RIGHT(TEXT(AM72,"0.#"),1)=".",TRUE,FALSE)</formula>
    </cfRule>
  </conditionalFormatting>
  <conditionalFormatting sqref="AE73 AM73">
    <cfRule type="expression" dxfId="209" priority="605">
      <formula>IF(RIGHT(TEXT(AE73,"0.#"),1)=".",FALSE,TRUE)</formula>
    </cfRule>
    <cfRule type="expression" dxfId="208" priority="606">
      <formula>IF(RIGHT(TEXT(AE73,"0.#"),1)=".",TRUE,FALSE)</formula>
    </cfRule>
  </conditionalFormatting>
  <conditionalFormatting sqref="AI73">
    <cfRule type="expression" dxfId="207" priority="603">
      <formula>IF(RIGHT(TEXT(AI73,"0.#"),1)=".",FALSE,TRUE)</formula>
    </cfRule>
    <cfRule type="expression" dxfId="206" priority="604">
      <formula>IF(RIGHT(TEXT(AI73,"0.#"),1)=".",TRUE,FALSE)</formula>
    </cfRule>
  </conditionalFormatting>
  <conditionalFormatting sqref="AQ73">
    <cfRule type="expression" dxfId="205" priority="601">
      <formula>IF(RIGHT(TEXT(AQ73,"0.#"),1)=".",FALSE,TRUE)</formula>
    </cfRule>
    <cfRule type="expression" dxfId="204" priority="602">
      <formula>IF(RIGHT(TEXT(AQ73,"0.#"),1)=".",TRUE,FALSE)</formula>
    </cfRule>
  </conditionalFormatting>
  <conditionalFormatting sqref="AE72 AQ72">
    <cfRule type="expression" dxfId="203" priority="611">
      <formula>IF(RIGHT(TEXT(AE72,"0.#"),1)=".",FALSE,TRUE)</formula>
    </cfRule>
    <cfRule type="expression" dxfId="202" priority="612">
      <formula>IF(RIGHT(TEXT(AE72,"0.#"),1)=".",TRUE,FALSE)</formula>
    </cfRule>
  </conditionalFormatting>
  <conditionalFormatting sqref="AI72">
    <cfRule type="expression" dxfId="201" priority="609">
      <formula>IF(RIGHT(TEXT(AI72,"0.#"),1)=".",FALSE,TRUE)</formula>
    </cfRule>
    <cfRule type="expression" dxfId="200" priority="610">
      <formula>IF(RIGHT(TEXT(AI72,"0.#"),1)=".",TRUE,FALSE)</formula>
    </cfRule>
  </conditionalFormatting>
  <conditionalFormatting sqref="AE48">
    <cfRule type="expression" dxfId="199" priority="587">
      <formula>IF(RIGHT(TEXT(AE48,"0.#"),1)=".",FALSE,TRUE)</formula>
    </cfRule>
    <cfRule type="expression" dxfId="198" priority="588">
      <formula>IF(RIGHT(TEXT(AE48,"0.#"),1)=".",TRUE,FALSE)</formula>
    </cfRule>
  </conditionalFormatting>
  <conditionalFormatting sqref="AM50">
    <cfRule type="expression" dxfId="197" priority="571">
      <formula>IF(RIGHT(TEXT(AM50,"0.#"),1)=".",FALSE,TRUE)</formula>
    </cfRule>
    <cfRule type="expression" dxfId="196" priority="572">
      <formula>IF(RIGHT(TEXT(AM50,"0.#"),1)=".",TRUE,FALSE)</formula>
    </cfRule>
  </conditionalFormatting>
  <conditionalFormatting sqref="AE49">
    <cfRule type="expression" dxfId="195" priority="585">
      <formula>IF(RIGHT(TEXT(AE49,"0.#"),1)=".",FALSE,TRUE)</formula>
    </cfRule>
    <cfRule type="expression" dxfId="194" priority="586">
      <formula>IF(RIGHT(TEXT(AE49,"0.#"),1)=".",TRUE,FALSE)</formula>
    </cfRule>
  </conditionalFormatting>
  <conditionalFormatting sqref="AE50">
    <cfRule type="expression" dxfId="193" priority="583">
      <formula>IF(RIGHT(TEXT(AE50,"0.#"),1)=".",FALSE,TRUE)</formula>
    </cfRule>
    <cfRule type="expression" dxfId="192" priority="584">
      <formula>IF(RIGHT(TEXT(AE50,"0.#"),1)=".",TRUE,FALSE)</formula>
    </cfRule>
  </conditionalFormatting>
  <conditionalFormatting sqref="AI50">
    <cfRule type="expression" dxfId="191" priority="581">
      <formula>IF(RIGHT(TEXT(AI50,"0.#"),1)=".",FALSE,TRUE)</formula>
    </cfRule>
    <cfRule type="expression" dxfId="190" priority="582">
      <formula>IF(RIGHT(TEXT(AI50,"0.#"),1)=".",TRUE,FALSE)</formula>
    </cfRule>
  </conditionalFormatting>
  <conditionalFormatting sqref="AI49">
    <cfRule type="expression" dxfId="189" priority="579">
      <formula>IF(RIGHT(TEXT(AI49,"0.#"),1)=".",FALSE,TRUE)</formula>
    </cfRule>
    <cfRule type="expression" dxfId="188" priority="580">
      <formula>IF(RIGHT(TEXT(AI49,"0.#"),1)=".",TRUE,FALSE)</formula>
    </cfRule>
  </conditionalFormatting>
  <conditionalFormatting sqref="AI48">
    <cfRule type="expression" dxfId="187" priority="577">
      <formula>IF(RIGHT(TEXT(AI48,"0.#"),1)=".",FALSE,TRUE)</formula>
    </cfRule>
    <cfRule type="expression" dxfId="186" priority="578">
      <formula>IF(RIGHT(TEXT(AI48,"0.#"),1)=".",TRUE,FALSE)</formula>
    </cfRule>
  </conditionalFormatting>
  <conditionalFormatting sqref="AM48">
    <cfRule type="expression" dxfId="185" priority="575">
      <formula>IF(RIGHT(TEXT(AM48,"0.#"),1)=".",FALSE,TRUE)</formula>
    </cfRule>
    <cfRule type="expression" dxfId="184" priority="576">
      <formula>IF(RIGHT(TEXT(AM48,"0.#"),1)=".",TRUE,FALSE)</formula>
    </cfRule>
  </conditionalFormatting>
  <conditionalFormatting sqref="AM49">
    <cfRule type="expression" dxfId="183" priority="573">
      <formula>IF(RIGHT(TEXT(AM49,"0.#"),1)=".",FALSE,TRUE)</formula>
    </cfRule>
    <cfRule type="expression" dxfId="182" priority="574">
      <formula>IF(RIGHT(TEXT(AM49,"0.#"),1)=".",TRUE,FALSE)</formula>
    </cfRule>
  </conditionalFormatting>
  <conditionalFormatting sqref="AQ48:AQ50">
    <cfRule type="expression" dxfId="181" priority="569">
      <formula>IF(RIGHT(TEXT(AQ48,"0.#"),1)=".",FALSE,TRUE)</formula>
    </cfRule>
    <cfRule type="expression" dxfId="180" priority="570">
      <formula>IF(RIGHT(TEXT(AQ48,"0.#"),1)=".",TRUE,FALSE)</formula>
    </cfRule>
  </conditionalFormatting>
  <conditionalFormatting sqref="AU48:AU50">
    <cfRule type="expression" dxfId="179" priority="567">
      <formula>IF(RIGHT(TEXT(AU48,"0.#"),1)=".",FALSE,TRUE)</formula>
    </cfRule>
    <cfRule type="expression" dxfId="178" priority="568">
      <formula>IF(RIGHT(TEXT(AU48,"0.#"),1)=".",TRUE,FALSE)</formula>
    </cfRule>
  </conditionalFormatting>
  <conditionalFormatting sqref="AE62">
    <cfRule type="expression" dxfId="177" priority="565">
      <formula>IF(RIGHT(TEXT(AE62,"0.#"),1)=".",FALSE,TRUE)</formula>
    </cfRule>
    <cfRule type="expression" dxfId="176" priority="566">
      <formula>IF(RIGHT(TEXT(AE62,"0.#"),1)=".",TRUE,FALSE)</formula>
    </cfRule>
  </conditionalFormatting>
  <conditionalFormatting sqref="AM64">
    <cfRule type="expression" dxfId="175" priority="549">
      <formula>IF(RIGHT(TEXT(AM64,"0.#"),1)=".",FALSE,TRUE)</formula>
    </cfRule>
    <cfRule type="expression" dxfId="174" priority="550">
      <formula>IF(RIGHT(TEXT(AM64,"0.#"),1)=".",TRUE,FALSE)</formula>
    </cfRule>
  </conditionalFormatting>
  <conditionalFormatting sqref="AE63">
    <cfRule type="expression" dxfId="173" priority="563">
      <formula>IF(RIGHT(TEXT(AE63,"0.#"),1)=".",FALSE,TRUE)</formula>
    </cfRule>
    <cfRule type="expression" dxfId="172" priority="564">
      <formula>IF(RIGHT(TEXT(AE63,"0.#"),1)=".",TRUE,FALSE)</formula>
    </cfRule>
  </conditionalFormatting>
  <conditionalFormatting sqref="AE64">
    <cfRule type="expression" dxfId="171" priority="561">
      <formula>IF(RIGHT(TEXT(AE64,"0.#"),1)=".",FALSE,TRUE)</formula>
    </cfRule>
    <cfRule type="expression" dxfId="170" priority="562">
      <formula>IF(RIGHT(TEXT(AE64,"0.#"),1)=".",TRUE,FALSE)</formula>
    </cfRule>
  </conditionalFormatting>
  <conditionalFormatting sqref="AI64">
    <cfRule type="expression" dxfId="169" priority="559">
      <formula>IF(RIGHT(TEXT(AI64,"0.#"),1)=".",FALSE,TRUE)</formula>
    </cfRule>
    <cfRule type="expression" dxfId="168" priority="560">
      <formula>IF(RIGHT(TEXT(AI64,"0.#"),1)=".",TRUE,FALSE)</formula>
    </cfRule>
  </conditionalFormatting>
  <conditionalFormatting sqref="AI63">
    <cfRule type="expression" dxfId="167" priority="557">
      <formula>IF(RIGHT(TEXT(AI63,"0.#"),1)=".",FALSE,TRUE)</formula>
    </cfRule>
    <cfRule type="expression" dxfId="166" priority="558">
      <formula>IF(RIGHT(TEXT(AI63,"0.#"),1)=".",TRUE,FALSE)</formula>
    </cfRule>
  </conditionalFormatting>
  <conditionalFormatting sqref="AI62">
    <cfRule type="expression" dxfId="165" priority="555">
      <formula>IF(RIGHT(TEXT(AI62,"0.#"),1)=".",FALSE,TRUE)</formula>
    </cfRule>
    <cfRule type="expression" dxfId="164" priority="556">
      <formula>IF(RIGHT(TEXT(AI62,"0.#"),1)=".",TRUE,FALSE)</formula>
    </cfRule>
  </conditionalFormatting>
  <conditionalFormatting sqref="AM62">
    <cfRule type="expression" dxfId="163" priority="553">
      <formula>IF(RIGHT(TEXT(AM62,"0.#"),1)=".",FALSE,TRUE)</formula>
    </cfRule>
    <cfRule type="expression" dxfId="162" priority="554">
      <formula>IF(RIGHT(TEXT(AM62,"0.#"),1)=".",TRUE,FALSE)</formula>
    </cfRule>
  </conditionalFormatting>
  <conditionalFormatting sqref="AM63">
    <cfRule type="expression" dxfId="161" priority="551">
      <formula>IF(RIGHT(TEXT(AM63,"0.#"),1)=".",FALSE,TRUE)</formula>
    </cfRule>
    <cfRule type="expression" dxfId="160" priority="552">
      <formula>IF(RIGHT(TEXT(AM63,"0.#"),1)=".",TRUE,FALSE)</formula>
    </cfRule>
  </conditionalFormatting>
  <conditionalFormatting sqref="AQ62:AQ64">
    <cfRule type="expression" dxfId="159" priority="547">
      <formula>IF(RIGHT(TEXT(AQ62,"0.#"),1)=".",FALSE,TRUE)</formula>
    </cfRule>
    <cfRule type="expression" dxfId="158" priority="548">
      <formula>IF(RIGHT(TEXT(AQ62,"0.#"),1)=".",TRUE,FALSE)</formula>
    </cfRule>
  </conditionalFormatting>
  <conditionalFormatting sqref="AU62:AU64">
    <cfRule type="expression" dxfId="157" priority="545">
      <formula>IF(RIGHT(TEXT(AU62,"0.#"),1)=".",FALSE,TRUE)</formula>
    </cfRule>
    <cfRule type="expression" dxfId="156" priority="546">
      <formula>IF(RIGHT(TEXT(AU62,"0.#"),1)=".",TRUE,FALSE)</formula>
    </cfRule>
  </conditionalFormatting>
  <conditionalFormatting sqref="AE76">
    <cfRule type="expression" dxfId="155" priority="543">
      <formula>IF(RIGHT(TEXT(AE76,"0.#"),1)=".",FALSE,TRUE)</formula>
    </cfRule>
    <cfRule type="expression" dxfId="154" priority="544">
      <formula>IF(RIGHT(TEXT(AE76,"0.#"),1)=".",TRUE,FALSE)</formula>
    </cfRule>
  </conditionalFormatting>
  <conditionalFormatting sqref="AM78">
    <cfRule type="expression" dxfId="153" priority="527">
      <formula>IF(RIGHT(TEXT(AM78,"0.#"),1)=".",FALSE,TRUE)</formula>
    </cfRule>
    <cfRule type="expression" dxfId="152" priority="528">
      <formula>IF(RIGHT(TEXT(AM78,"0.#"),1)=".",TRUE,FALSE)</formula>
    </cfRule>
  </conditionalFormatting>
  <conditionalFormatting sqref="AE77">
    <cfRule type="expression" dxfId="151" priority="541">
      <formula>IF(RIGHT(TEXT(AE77,"0.#"),1)=".",FALSE,TRUE)</formula>
    </cfRule>
    <cfRule type="expression" dxfId="150" priority="542">
      <formula>IF(RIGHT(TEXT(AE77,"0.#"),1)=".",TRUE,FALSE)</formula>
    </cfRule>
  </conditionalFormatting>
  <conditionalFormatting sqref="AE78">
    <cfRule type="expression" dxfId="149" priority="539">
      <formula>IF(RIGHT(TEXT(AE78,"0.#"),1)=".",FALSE,TRUE)</formula>
    </cfRule>
    <cfRule type="expression" dxfId="148" priority="540">
      <formula>IF(RIGHT(TEXT(AE78,"0.#"),1)=".",TRUE,FALSE)</formula>
    </cfRule>
  </conditionalFormatting>
  <conditionalFormatting sqref="AI78">
    <cfRule type="expression" dxfId="147" priority="537">
      <formula>IF(RIGHT(TEXT(AI78,"0.#"),1)=".",FALSE,TRUE)</formula>
    </cfRule>
    <cfRule type="expression" dxfId="146" priority="538">
      <formula>IF(RIGHT(TEXT(AI78,"0.#"),1)=".",TRUE,FALSE)</formula>
    </cfRule>
  </conditionalFormatting>
  <conditionalFormatting sqref="AI77">
    <cfRule type="expression" dxfId="145" priority="535">
      <formula>IF(RIGHT(TEXT(AI77,"0.#"),1)=".",FALSE,TRUE)</formula>
    </cfRule>
    <cfRule type="expression" dxfId="144" priority="536">
      <formula>IF(RIGHT(TEXT(AI77,"0.#"),1)=".",TRUE,FALSE)</formula>
    </cfRule>
  </conditionalFormatting>
  <conditionalFormatting sqref="AI76">
    <cfRule type="expression" dxfId="143" priority="533">
      <formula>IF(RIGHT(TEXT(AI76,"0.#"),1)=".",FALSE,TRUE)</formula>
    </cfRule>
    <cfRule type="expression" dxfId="142" priority="534">
      <formula>IF(RIGHT(TEXT(AI76,"0.#"),1)=".",TRUE,FALSE)</formula>
    </cfRule>
  </conditionalFormatting>
  <conditionalFormatting sqref="AM76">
    <cfRule type="expression" dxfId="141" priority="531">
      <formula>IF(RIGHT(TEXT(AM76,"0.#"),1)=".",FALSE,TRUE)</formula>
    </cfRule>
    <cfRule type="expression" dxfId="140" priority="532">
      <formula>IF(RIGHT(TEXT(AM76,"0.#"),1)=".",TRUE,FALSE)</formula>
    </cfRule>
  </conditionalFormatting>
  <conditionalFormatting sqref="AM77">
    <cfRule type="expression" dxfId="139" priority="529">
      <formula>IF(RIGHT(TEXT(AM77,"0.#"),1)=".",FALSE,TRUE)</formula>
    </cfRule>
    <cfRule type="expression" dxfId="138" priority="530">
      <formula>IF(RIGHT(TEXT(AM77,"0.#"),1)=".",TRUE,FALSE)</formula>
    </cfRule>
  </conditionalFormatting>
  <conditionalFormatting sqref="AQ76:AQ78">
    <cfRule type="expression" dxfId="137" priority="525">
      <formula>IF(RIGHT(TEXT(AQ76,"0.#"),1)=".",FALSE,TRUE)</formula>
    </cfRule>
    <cfRule type="expression" dxfId="136" priority="526">
      <formula>IF(RIGHT(TEXT(AQ76,"0.#"),1)=".",TRUE,FALSE)</formula>
    </cfRule>
  </conditionalFormatting>
  <conditionalFormatting sqref="AU76:AU78">
    <cfRule type="expression" dxfId="135" priority="523">
      <formula>IF(RIGHT(TEXT(AU76,"0.#"),1)=".",FALSE,TRUE)</formula>
    </cfRule>
    <cfRule type="expression" dxfId="134" priority="524">
      <formula>IF(RIGHT(TEXT(AU76,"0.#"),1)=".",TRUE,FALSE)</formula>
    </cfRule>
  </conditionalFormatting>
  <conditionalFormatting sqref="AE69 AQ69">
    <cfRule type="expression" dxfId="133" priority="345">
      <formula>IF(RIGHT(TEXT(AE69,"0.#"),1)=".",FALSE,TRUE)</formula>
    </cfRule>
    <cfRule type="expression" dxfId="132" priority="346">
      <formula>IF(RIGHT(TEXT(AE69,"0.#"),1)=".",TRUE,FALSE)</formula>
    </cfRule>
  </conditionalFormatting>
  <conditionalFormatting sqref="AI69">
    <cfRule type="expression" dxfId="131" priority="343">
      <formula>IF(RIGHT(TEXT(AI69,"0.#"),1)=".",FALSE,TRUE)</formula>
    </cfRule>
    <cfRule type="expression" dxfId="130" priority="344">
      <formula>IF(RIGHT(TEXT(AI69,"0.#"),1)=".",TRUE,FALSE)</formula>
    </cfRule>
  </conditionalFormatting>
  <conditionalFormatting sqref="AM69">
    <cfRule type="expression" dxfId="129" priority="341">
      <formula>IF(RIGHT(TEXT(AM69,"0.#"),1)=".",FALSE,TRUE)</formula>
    </cfRule>
    <cfRule type="expression" dxfId="128" priority="342">
      <formula>IF(RIGHT(TEXT(AM69,"0.#"),1)=".",TRUE,FALSE)</formula>
    </cfRule>
  </conditionalFormatting>
  <conditionalFormatting sqref="AE70">
    <cfRule type="expression" dxfId="127" priority="339">
      <formula>IF(RIGHT(TEXT(AE70,"0.#"),1)=".",FALSE,TRUE)</formula>
    </cfRule>
    <cfRule type="expression" dxfId="126" priority="340">
      <formula>IF(RIGHT(TEXT(AE70,"0.#"),1)=".",TRUE,FALSE)</formula>
    </cfRule>
  </conditionalFormatting>
  <conditionalFormatting sqref="AI70">
    <cfRule type="expression" dxfId="125" priority="337">
      <formula>IF(RIGHT(TEXT(AI70,"0.#"),1)=".",FALSE,TRUE)</formula>
    </cfRule>
    <cfRule type="expression" dxfId="124" priority="338">
      <formula>IF(RIGHT(TEXT(AI70,"0.#"),1)=".",TRUE,FALSE)</formula>
    </cfRule>
  </conditionalFormatting>
  <conditionalFormatting sqref="AM70">
    <cfRule type="expression" dxfId="123" priority="335">
      <formula>IF(RIGHT(TEXT(AM70,"0.#"),1)=".",FALSE,TRUE)</formula>
    </cfRule>
    <cfRule type="expression" dxfId="122" priority="336">
      <formula>IF(RIGHT(TEXT(AM70,"0.#"),1)=".",TRUE,FALSE)</formula>
    </cfRule>
  </conditionalFormatting>
  <conditionalFormatting sqref="AQ70">
    <cfRule type="expression" dxfId="121" priority="333">
      <formula>IF(RIGHT(TEXT(AQ70,"0.#"),1)=".",FALSE,TRUE)</formula>
    </cfRule>
    <cfRule type="expression" dxfId="120" priority="334">
      <formula>IF(RIGHT(TEXT(AQ70,"0.#"),1)=".",TRUE,FALSE)</formula>
    </cfRule>
  </conditionalFormatting>
  <conditionalFormatting sqref="AU69">
    <cfRule type="expression" dxfId="119" priority="331">
      <formula>IF(RIGHT(TEXT(AU69,"0.#"),1)=".",FALSE,TRUE)</formula>
    </cfRule>
    <cfRule type="expression" dxfId="118" priority="332">
      <formula>IF(RIGHT(TEXT(AU69,"0.#"),1)=".",TRUE,FALSE)</formula>
    </cfRule>
  </conditionalFormatting>
  <conditionalFormatting sqref="AU70">
    <cfRule type="expression" dxfId="117" priority="329">
      <formula>IF(RIGHT(TEXT(AU70,"0.#"),1)=".",FALSE,TRUE)</formula>
    </cfRule>
    <cfRule type="expression" dxfId="116" priority="330">
      <formula>IF(RIGHT(TEXT(AU70,"0.#"),1)=".",TRUE,FALSE)</formula>
    </cfRule>
  </conditionalFormatting>
  <conditionalFormatting sqref="AL191:AO191">
    <cfRule type="expression" dxfId="115" priority="81">
      <formula>IF(AND(AL191&gt;=0, RIGHT(TEXT(AL191,"0.#"),1)&lt;&gt;"."),TRUE,FALSE)</formula>
    </cfRule>
    <cfRule type="expression" dxfId="114" priority="82">
      <formula>IF(AND(AL191&gt;=0, RIGHT(TEXT(AL191,"0.#"),1)="."),TRUE,FALSE)</formula>
    </cfRule>
    <cfRule type="expression" dxfId="113" priority="83">
      <formula>IF(AND(AL191&lt;0, RIGHT(TEXT(AL191,"0.#"),1)&lt;&gt;"."),TRUE,FALSE)</formula>
    </cfRule>
    <cfRule type="expression" dxfId="112" priority="84">
      <formula>IF(AND(AL191&lt;0, RIGHT(TEXT(AL191,"0.#"),1)="."),TRUE,FALSE)</formula>
    </cfRule>
  </conditionalFormatting>
  <conditionalFormatting sqref="Y191">
    <cfRule type="expression" dxfId="111" priority="79">
      <formula>IF(RIGHT(TEXT(Y191,"0.#"),1)=".",FALSE,TRUE)</formula>
    </cfRule>
    <cfRule type="expression" dxfId="110" priority="80">
      <formula>IF(RIGHT(TEXT(Y191,"0.#"),1)=".",TRUE,FALSE)</formula>
    </cfRule>
  </conditionalFormatting>
  <conditionalFormatting sqref="AL190:AO190">
    <cfRule type="expression" dxfId="109" priority="75">
      <formula>IF(AND(AL190&gt;=0, RIGHT(TEXT(AL190,"0.#"),1)&lt;&gt;"."),TRUE,FALSE)</formula>
    </cfRule>
    <cfRule type="expression" dxfId="108" priority="76">
      <formula>IF(AND(AL190&gt;=0, RIGHT(TEXT(AL190,"0.#"),1)="."),TRUE,FALSE)</formula>
    </cfRule>
    <cfRule type="expression" dxfId="107" priority="77">
      <formula>IF(AND(AL190&lt;0, RIGHT(TEXT(AL190,"0.#"),1)&lt;&gt;"."),TRUE,FALSE)</formula>
    </cfRule>
    <cfRule type="expression" dxfId="106" priority="78">
      <formula>IF(AND(AL190&lt;0, RIGHT(TEXT(AL190,"0.#"),1)="."),TRUE,FALSE)</formula>
    </cfRule>
  </conditionalFormatting>
  <conditionalFormatting sqref="Y190">
    <cfRule type="expression" dxfId="105" priority="73">
      <formula>IF(RIGHT(TEXT(Y190,"0.#"),1)=".",FALSE,TRUE)</formula>
    </cfRule>
    <cfRule type="expression" dxfId="104" priority="74">
      <formula>IF(RIGHT(TEXT(Y190,"0.#"),1)=".",TRUE,FALSE)</formula>
    </cfRule>
  </conditionalFormatting>
  <conditionalFormatting sqref="AL189:AO189">
    <cfRule type="expression" dxfId="103" priority="69">
      <formula>IF(AND(AL189&gt;=0, RIGHT(TEXT(AL189,"0.#"),1)&lt;&gt;"."),TRUE,FALSE)</formula>
    </cfRule>
    <cfRule type="expression" dxfId="102" priority="70">
      <formula>IF(AND(AL189&gt;=0, RIGHT(TEXT(AL189,"0.#"),1)="."),TRUE,FALSE)</formula>
    </cfRule>
    <cfRule type="expression" dxfId="101" priority="71">
      <formula>IF(AND(AL189&lt;0, RIGHT(TEXT(AL189,"0.#"),1)&lt;&gt;"."),TRUE,FALSE)</formula>
    </cfRule>
    <cfRule type="expression" dxfId="100" priority="72">
      <formula>IF(AND(AL189&lt;0, RIGHT(TEXT(AL189,"0.#"),1)="."),TRUE,FALSE)</formula>
    </cfRule>
  </conditionalFormatting>
  <conditionalFormatting sqref="Y189">
    <cfRule type="expression" dxfId="99" priority="67">
      <formula>IF(RIGHT(TEXT(Y189,"0.#"),1)=".",FALSE,TRUE)</formula>
    </cfRule>
    <cfRule type="expression" dxfId="98" priority="68">
      <formula>IF(RIGHT(TEXT(Y189,"0.#"),1)=".",TRUE,FALSE)</formula>
    </cfRule>
  </conditionalFormatting>
  <conditionalFormatting sqref="Y206">
    <cfRule type="expression" dxfId="97" priority="65">
      <formula>IF(RIGHT(TEXT(Y206,"0.#"),1)=".",FALSE,TRUE)</formula>
    </cfRule>
    <cfRule type="expression" dxfId="96" priority="66">
      <formula>IF(RIGHT(TEXT(Y206,"0.#"),1)=".",TRUE,FALSE)</formula>
    </cfRule>
  </conditionalFormatting>
  <conditionalFormatting sqref="AE55 AQ55">
    <cfRule type="expression" dxfId="95" priority="63">
      <formula>IF(RIGHT(TEXT(AE55,"0.#"),1)=".",FALSE,TRUE)</formula>
    </cfRule>
    <cfRule type="expression" dxfId="94" priority="64">
      <formula>IF(RIGHT(TEXT(AE55,"0.#"),1)=".",TRUE,FALSE)</formula>
    </cfRule>
  </conditionalFormatting>
  <conditionalFormatting sqref="AI55">
    <cfRule type="expression" dxfId="93" priority="61">
      <formula>IF(RIGHT(TEXT(AI55,"0.#"),1)=".",FALSE,TRUE)</formula>
    </cfRule>
    <cfRule type="expression" dxfId="92" priority="62">
      <formula>IF(RIGHT(TEXT(AI55,"0.#"),1)=".",TRUE,FALSE)</formula>
    </cfRule>
  </conditionalFormatting>
  <conditionalFormatting sqref="AM55">
    <cfRule type="expression" dxfId="91" priority="59">
      <formula>IF(RIGHT(TEXT(AM55,"0.#"),1)=".",FALSE,TRUE)</formula>
    </cfRule>
    <cfRule type="expression" dxfId="90" priority="60">
      <formula>IF(RIGHT(TEXT(AM55,"0.#"),1)=".",TRUE,FALSE)</formula>
    </cfRule>
  </conditionalFormatting>
  <conditionalFormatting sqref="AE56">
    <cfRule type="expression" dxfId="89" priority="57">
      <formula>IF(RIGHT(TEXT(AE56,"0.#"),1)=".",FALSE,TRUE)</formula>
    </cfRule>
    <cfRule type="expression" dxfId="88" priority="58">
      <formula>IF(RIGHT(TEXT(AE56,"0.#"),1)=".",TRUE,FALSE)</formula>
    </cfRule>
  </conditionalFormatting>
  <conditionalFormatting sqref="AI56">
    <cfRule type="expression" dxfId="87" priority="55">
      <formula>IF(RIGHT(TEXT(AI56,"0.#"),1)=".",FALSE,TRUE)</formula>
    </cfRule>
    <cfRule type="expression" dxfId="86" priority="56">
      <formula>IF(RIGHT(TEXT(AI56,"0.#"),1)=".",TRUE,FALSE)</formula>
    </cfRule>
  </conditionalFormatting>
  <conditionalFormatting sqref="AM56">
    <cfRule type="expression" dxfId="85" priority="53">
      <formula>IF(RIGHT(TEXT(AM56,"0.#"),1)=".",FALSE,TRUE)</formula>
    </cfRule>
    <cfRule type="expression" dxfId="84" priority="54">
      <formula>IF(RIGHT(TEXT(AM56,"0.#"),1)=".",TRUE,FALSE)</formula>
    </cfRule>
  </conditionalFormatting>
  <conditionalFormatting sqref="AQ56">
    <cfRule type="expression" dxfId="83" priority="51">
      <formula>IF(RIGHT(TEXT(AQ56,"0.#"),1)=".",FALSE,TRUE)</formula>
    </cfRule>
    <cfRule type="expression" dxfId="82" priority="52">
      <formula>IF(RIGHT(TEXT(AQ56,"0.#"),1)=".",TRUE,FALSE)</formula>
    </cfRule>
  </conditionalFormatting>
  <conditionalFormatting sqref="AE41 AQ41">
    <cfRule type="expression" dxfId="81" priority="49">
      <formula>IF(RIGHT(TEXT(AE41,"0.#"),1)=".",FALSE,TRUE)</formula>
    </cfRule>
    <cfRule type="expression" dxfId="80" priority="50">
      <formula>IF(RIGHT(TEXT(AE41,"0.#"),1)=".",TRUE,FALSE)</formula>
    </cfRule>
  </conditionalFormatting>
  <conditionalFormatting sqref="AI41">
    <cfRule type="expression" dxfId="79" priority="47">
      <formula>IF(RIGHT(TEXT(AI41,"0.#"),1)=".",FALSE,TRUE)</formula>
    </cfRule>
    <cfRule type="expression" dxfId="78" priority="48">
      <formula>IF(RIGHT(TEXT(AI41,"0.#"),1)=".",TRUE,FALSE)</formula>
    </cfRule>
  </conditionalFormatting>
  <conditionalFormatting sqref="AM41">
    <cfRule type="expression" dxfId="77" priority="45">
      <formula>IF(RIGHT(TEXT(AM41,"0.#"),1)=".",FALSE,TRUE)</formula>
    </cfRule>
    <cfRule type="expression" dxfId="76" priority="46">
      <formula>IF(RIGHT(TEXT(AM41,"0.#"),1)=".",TRUE,FALSE)</formula>
    </cfRule>
  </conditionalFormatting>
  <conditionalFormatting sqref="AE42">
    <cfRule type="expression" dxfId="75" priority="43">
      <formula>IF(RIGHT(TEXT(AE42,"0.#"),1)=".",FALSE,TRUE)</formula>
    </cfRule>
    <cfRule type="expression" dxfId="74" priority="44">
      <formula>IF(RIGHT(TEXT(AE42,"0.#"),1)=".",TRUE,FALSE)</formula>
    </cfRule>
  </conditionalFormatting>
  <conditionalFormatting sqref="AI42">
    <cfRule type="expression" dxfId="73" priority="41">
      <formula>IF(RIGHT(TEXT(AI42,"0.#"),1)=".",FALSE,TRUE)</formula>
    </cfRule>
    <cfRule type="expression" dxfId="72" priority="42">
      <formula>IF(RIGHT(TEXT(AI42,"0.#"),1)=".",TRUE,FALSE)</formula>
    </cfRule>
  </conditionalFormatting>
  <conditionalFormatting sqref="AM42">
    <cfRule type="expression" dxfId="71" priority="39">
      <formula>IF(RIGHT(TEXT(AM42,"0.#"),1)=".",FALSE,TRUE)</formula>
    </cfRule>
    <cfRule type="expression" dxfId="70" priority="40">
      <formula>IF(RIGHT(TEXT(AM42,"0.#"),1)=".",TRUE,FALSE)</formula>
    </cfRule>
  </conditionalFormatting>
  <conditionalFormatting sqref="AQ42">
    <cfRule type="expression" dxfId="69" priority="37">
      <formula>IF(RIGHT(TEXT(AQ42,"0.#"),1)=".",FALSE,TRUE)</formula>
    </cfRule>
    <cfRule type="expression" dxfId="68" priority="38">
      <formula>IF(RIGHT(TEXT(AQ42,"0.#"),1)=".",TRUE,FALSE)</formula>
    </cfRule>
  </conditionalFormatting>
  <conditionalFormatting sqref="AU42">
    <cfRule type="expression" dxfId="67" priority="33">
      <formula>IF(RIGHT(TEXT(AU42,"0.#"),1)=".",FALSE,TRUE)</formula>
    </cfRule>
    <cfRule type="expression" dxfId="66" priority="34">
      <formula>IF(RIGHT(TEXT(AU42,"0.#"),1)=".",TRUE,FALSE)</formula>
    </cfRule>
  </conditionalFormatting>
  <conditionalFormatting sqref="AU41">
    <cfRule type="expression" dxfId="65" priority="35">
      <formula>IF(RIGHT(TEXT(AU41,"0.#"),1)=".",FALSE,TRUE)</formula>
    </cfRule>
    <cfRule type="expression" dxfId="64" priority="36">
      <formula>IF(RIGHT(TEXT(AU41,"0.#"),1)=".",TRUE,FALSE)</formula>
    </cfRule>
  </conditionalFormatting>
  <conditionalFormatting sqref="Y215">
    <cfRule type="expression" dxfId="63" priority="31">
      <formula>IF(RIGHT(TEXT(Y215,"0.#"),1)=".",FALSE,TRUE)</formula>
    </cfRule>
    <cfRule type="expression" dxfId="62" priority="32">
      <formula>IF(RIGHT(TEXT(Y215,"0.#"),1)=".",TRUE,FALSE)</formula>
    </cfRule>
  </conditionalFormatting>
  <conditionalFormatting sqref="Y219">
    <cfRule type="expression" dxfId="61" priority="29">
      <formula>IF(RIGHT(TEXT(Y219,"0.#"),1)=".",FALSE,TRUE)</formula>
    </cfRule>
    <cfRule type="expression" dxfId="60" priority="30">
      <formula>IF(RIGHT(TEXT(Y219,"0.#"),1)=".",TRUE,FALSE)</formula>
    </cfRule>
  </conditionalFormatting>
  <conditionalFormatting sqref="Y223">
    <cfRule type="expression" dxfId="59" priority="27">
      <formula>IF(RIGHT(TEXT(Y223,"0.#"),1)=".",FALSE,TRUE)</formula>
    </cfRule>
    <cfRule type="expression" dxfId="58" priority="28">
      <formula>IF(RIGHT(TEXT(Y223,"0.#"),1)=".",TRUE,FALSE)</formula>
    </cfRule>
  </conditionalFormatting>
  <conditionalFormatting sqref="AU170">
    <cfRule type="expression" dxfId="57" priority="25">
      <formula>IF(RIGHT(TEXT(AU170,"0.#"),1)=".",FALSE,TRUE)</formula>
    </cfRule>
    <cfRule type="expression" dxfId="56" priority="26">
      <formula>IF(RIGHT(TEXT(AU170,"0.#"),1)=".",TRUE,FALSE)</formula>
    </cfRule>
  </conditionalFormatting>
  <conditionalFormatting sqref="Y174">
    <cfRule type="expression" dxfId="55" priority="23">
      <formula>IF(RIGHT(TEXT(Y174,"0.#"),1)=".",FALSE,TRUE)</formula>
    </cfRule>
    <cfRule type="expression" dxfId="54" priority="24">
      <formula>IF(RIGHT(TEXT(Y174,"0.#"),1)=".",TRUE,FALSE)</formula>
    </cfRule>
  </conditionalFormatting>
  <conditionalFormatting sqref="AU174">
    <cfRule type="expression" dxfId="53" priority="21">
      <formula>IF(RIGHT(TEXT(AU174,"0.#"),1)=".",FALSE,TRUE)</formula>
    </cfRule>
    <cfRule type="expression" dxfId="52" priority="22">
      <formula>IF(RIGHT(TEXT(AU174,"0.#"),1)=".",TRUE,FALSE)</formula>
    </cfRule>
  </conditionalFormatting>
  <conditionalFormatting sqref="Y178">
    <cfRule type="expression" dxfId="51" priority="19">
      <formula>IF(RIGHT(TEXT(Y178,"0.#"),1)=".",FALSE,TRUE)</formula>
    </cfRule>
    <cfRule type="expression" dxfId="50" priority="20">
      <formula>IF(RIGHT(TEXT(Y178,"0.#"),1)=".",TRUE,FALSE)</formula>
    </cfRule>
  </conditionalFormatting>
  <conditionalFormatting sqref="AU178">
    <cfRule type="expression" dxfId="49" priority="17">
      <formula>IF(RIGHT(TEXT(AU178,"0.#"),1)=".",FALSE,TRUE)</formula>
    </cfRule>
    <cfRule type="expression" dxfId="48" priority="18">
      <formula>IF(RIGHT(TEXT(AU178,"0.#"),1)=".",TRUE,FALSE)</formula>
    </cfRule>
  </conditionalFormatting>
  <conditionalFormatting sqref="Y227">
    <cfRule type="expression" dxfId="47" priority="9">
      <formula>IF(RIGHT(TEXT(Y227,"0.#"),1)=".",FALSE,TRUE)</formula>
    </cfRule>
    <cfRule type="expression" dxfId="46" priority="10">
      <formula>IF(RIGHT(TEXT(Y227,"0.#"),1)=".",TRUE,FALSE)</formula>
    </cfRule>
  </conditionalFormatting>
  <conditionalFormatting sqref="Y228">
    <cfRule type="expression" dxfId="45" priority="7">
      <formula>IF(RIGHT(TEXT(Y228,"0.#"),1)=".",FALSE,TRUE)</formula>
    </cfRule>
    <cfRule type="expression" dxfId="44" priority="8">
      <formula>IF(RIGHT(TEXT(Y228,"0.#"),1)=".",TRUE,FALSE)</formula>
    </cfRule>
  </conditionalFormatting>
  <conditionalFormatting sqref="Y232">
    <cfRule type="expression" dxfId="43" priority="5">
      <formula>IF(RIGHT(TEXT(Y232,"0.#"),1)=".",FALSE,TRUE)</formula>
    </cfRule>
    <cfRule type="expression" dxfId="42" priority="6">
      <formula>IF(RIGHT(TEXT(Y232,"0.#"),1)=".",TRUE,FALSE)</formula>
    </cfRule>
  </conditionalFormatting>
  <conditionalFormatting sqref="Y201">
    <cfRule type="expression" dxfId="41" priority="1">
      <formula>IF(RIGHT(TEXT(Y201,"0.#"),1)=".",FALSE,TRUE)</formula>
    </cfRule>
    <cfRule type="expression" dxfId="40" priority="2">
      <formula>IF(RIGHT(TEXT(Y201,"0.#"),1)=".",TRUE,FALSE)</formula>
    </cfRule>
  </conditionalFormatting>
  <dataValidations count="17">
    <dataValidation type="whole" allowBlank="1" showInputMessage="1" showErrorMessage="1" sqref="O126:P127 AX126:AX128 AA126:AB127 AM126:AN127">
      <formula1>0</formula1>
      <formula2>99</formula2>
    </dataValidation>
    <dataValidation type="whole" allowBlank="1" showInputMessage="1" showErrorMessage="1" sqref="AJ126:AK127 X126:Y127 AJ128 L126:L128 M126:M127 X128 AU126:AV127 J10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12:E112">
      <formula1>T行政事業レビュー推進チームの所見</formula1>
    </dataValidation>
    <dataValidation type="custom" imeMode="disabled" allowBlank="1" showInputMessage="1" showErrorMessage="1" sqref="AH186:AK194 AH198:AK202 AH206:AK211 AH215:AK215 AH219:AK219 AH223:AK223 AH227:AK228 AH232:AK232">
      <formula1>OR(AND(MOD(IF(ISNUMBER(AH186), AH186, 0.5),1)=0, 0&lt;=AH186), AH186="-")</formula1>
    </dataValidation>
    <dataValidation type="whole" imeMode="disabled" allowBlank="1" showInputMessage="1" showErrorMessage="1" sqref="AW2:AX2">
      <formula1>0</formula1>
      <formula2>99</formula2>
    </dataValidation>
    <dataValidation type="list" allowBlank="1" showInputMessage="1" showErrorMessage="1" sqref="A114:E114">
      <formula1>T所見を踏まえた改善点</formula1>
    </dataValidation>
    <dataValidation type="list" allowBlank="1" showInputMessage="1" showErrorMessage="1" error="プルダウンリストから選択してください。" sqref="AD91:AF92">
      <formula1>"有,無"</formula1>
    </dataValidation>
    <dataValidation type="list" allowBlank="1" showInputMessage="1" showErrorMessage="1" error="プルダウンリストから選択してください。" sqref="AD87:AF90 AD93:AD104 AE93:AF97 AE99:AF104">
      <formula1>"○,△,×,‐"</formula1>
    </dataValidation>
    <dataValidation type="list" allowBlank="1" showInputMessage="1" showErrorMessage="1" sqref="AO180 AO233 AR81">
      <formula1>"　, ☑"</formula1>
    </dataValidation>
    <dataValidation type="list" allowBlank="1" showInputMessage="1" showErrorMessage="1" sqref="S5:X5">
      <formula1>T終了年度</formula1>
    </dataValidation>
    <dataValidation type="list" allowBlank="1" showInputMessage="1" showErrorMessage="1" sqref="H106:I106">
      <formula1>T事業番号</formula1>
    </dataValidation>
    <dataValidation type="custom" imeMode="disabled" allowBlank="1" showInputMessage="1" showErrorMessage="1" sqref="AY23 P13:AX13 AR15:AX15 P14:AQ18 AR18:AX18 P19:AJ19 Y166:AB166 AU166:AX166 Y170:AB170 AU170:AX170 Y174:AB174 AU174:AX174 Y178:AB178 AU178:AX178 Y186:AB194 AL186:AO194 Y198:AB202 AL198:AO202 Y206:AB211 AL206:AO211 Y215:AB215 AL215:AO215 Y219:AB219 AL219:AO219 Y223:AB223 AL223:AO223 Y227:AB228 AL227:AO228 Y232:AB232 AL232:AO232 AQ33:AR33 AU33:AX33 AE34:AX36 AE44:AX44 AE27:AX28 AE69:AX70 AE55:AX56 AE30:AX30 AE58:AX58 AE72:AX72 AQ47:AR47 AU47:AX47 AE48:AX50 AQ61:AR61 AU61:AX61 AE62:AX64 AQ75:AR75 AU75:AX75 AE76:AX78 AE41:AX42 P23:AC24">
      <formula1>OR(ISNUMBER(P13), P13="-")</formula1>
    </dataValidation>
    <dataValidation type="list" allowBlank="1" showInputMessage="1" showErrorMessage="1" sqref="Q128:R128 AC128:AD128 AO128:AP128">
      <formula1>#REF!</formula1>
    </dataValidation>
    <dataValidation type="custom" allowBlank="1" showInputMessage="1" showErrorMessage="1" errorTitle="法人番号チェック" error="法人番号は13桁の数字で入力してください。" sqref="J232:O232 J227:O228 J223:O223 J219:O219 J215:O215 J206:O211 J198:O202 J186:O194">
      <formula1>OR(J186="-",AND(LEN(J186)=13,IFERROR(SEARCH("-",J186),"")="",IFERROR(SEARCH(".",J186),"")="",ISNUMBER(J186)))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9" manualBreakCount="9">
    <brk id="24" max="49" man="1"/>
    <brk id="52" max="49" man="1"/>
    <brk id="84" max="49" man="1"/>
    <brk id="108" max="49" man="1"/>
    <brk id="128" max="49" man="1"/>
    <brk id="163" max="49" man="1"/>
    <brk id="182" max="49" man="1"/>
    <brk id="203" max="49" man="1"/>
    <brk id="220"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U127:V127 I127:J127 AG127:AH127 AR127:AS127</xm:sqref>
        </x14:dataValidation>
        <x14:dataValidation type="list" allowBlank="1" showInputMessage="1" showErrorMessage="1">
          <x14:formula1>
            <xm:f>入力規則等!$U$40:$U$42</xm:f>
          </x14:formula1>
          <xm:sqref>AG126:AH126 U126:V126 I126:J126 AR126:AS126</xm:sqref>
        </x14:dataValidation>
        <x14:dataValidation type="list" allowBlank="1" showInputMessage="1" showErrorMessage="1">
          <x14:formula1>
            <xm:f>入力規則等!$AG$2:$AG$13</xm:f>
          </x14:formula1>
          <xm:sqref>AC186:AG194 AC198:AG202 AC206:AG211 AC215:AG215 AC219:AG219 AC223:AG223 AC227:AG228 AC232:AG232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AO126:AP127 Q126:S127 AC126:AE127 E126:G127</xm:sqref>
        </x14:dataValidation>
        <x14:dataValidation type="list" allowBlank="1" showInputMessage="1" showErrorMessage="1">
          <x14:formula1>
            <xm:f>入力規則等!$U$48</xm:f>
          </x14:formula1>
          <xm:sqref>E128:F128</xm:sqref>
        </x14:dataValidation>
        <x14:dataValidation type="list" allowBlank="1" showInputMessage="1" showErrorMessage="1">
          <x14:formula1>
            <xm:f>入力規則等!$U$13:$U$35</xm:f>
          </x14:formula1>
          <xm:sqref>AJ2:AM2 E106:G106 AE128:AG128 G128:I128 AQ128:AS128 S128:U128</xm:sqref>
        </x14:dataValidation>
        <x14:dataValidation type="list" allowBlank="1" showInputMessage="1" showErrorMessage="1">
          <x14:formula1>
            <xm:f>入力規則等!$U$56:$U$58</xm:f>
          </x14:formula1>
          <xm:sqref>J128:K128 AT128:AU128 AH128:AI128 V128:W128</xm:sqref>
        </x14:dataValidation>
        <x14:dataValidation type="list" allowBlank="1" showInputMessage="1" showErrorMessage="1">
          <x14:formula1>
            <xm:f>入力規則等!$U$49</xm:f>
          </x14:formula1>
          <xm:sqref>C106:D106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76</v>
      </c>
      <c r="B1" s="24" t="s">
        <v>77</v>
      </c>
      <c r="F1" s="25" t="s">
        <v>4</v>
      </c>
      <c r="G1" s="25" t="s">
        <v>66</v>
      </c>
      <c r="K1" s="26" t="s">
        <v>94</v>
      </c>
      <c r="L1" s="24" t="s">
        <v>77</v>
      </c>
      <c r="O1" s="12"/>
      <c r="P1" s="25" t="s">
        <v>5</v>
      </c>
      <c r="Q1" s="25" t="s">
        <v>66</v>
      </c>
      <c r="T1" s="12"/>
      <c r="U1" s="28" t="s">
        <v>157</v>
      </c>
      <c r="W1" s="28" t="s">
        <v>156</v>
      </c>
      <c r="Y1" s="28" t="s">
        <v>74</v>
      </c>
      <c r="Z1" s="28" t="s">
        <v>395</v>
      </c>
      <c r="AA1" s="28" t="s">
        <v>75</v>
      </c>
      <c r="AB1" s="28" t="s">
        <v>396</v>
      </c>
      <c r="AC1" s="28" t="s">
        <v>32</v>
      </c>
      <c r="AD1" s="27"/>
      <c r="AE1" s="28" t="s">
        <v>44</v>
      </c>
      <c r="AF1" s="29"/>
      <c r="AG1" s="45" t="s">
        <v>175</v>
      </c>
      <c r="AI1" s="45" t="s">
        <v>177</v>
      </c>
      <c r="AK1" s="45" t="s">
        <v>182</v>
      </c>
      <c r="AM1" s="70"/>
      <c r="AN1" s="70"/>
      <c r="AP1" s="27" t="s">
        <v>224</v>
      </c>
    </row>
    <row r="2" spans="1:42" ht="13.5" customHeight="1" x14ac:dyDescent="0.15">
      <c r="A2" s="13" t="s">
        <v>78</v>
      </c>
      <c r="B2" s="14"/>
      <c r="C2" s="12" t="str">
        <f>IF(B2="","",A2)</f>
        <v/>
      </c>
      <c r="D2" s="12" t="str">
        <f>IF(C2="","",IF(D1&lt;&gt;"",CONCATENATE(D1,"、",C2),C2))</f>
        <v/>
      </c>
      <c r="F2" s="11" t="s">
        <v>65</v>
      </c>
      <c r="G2" s="16" t="s">
        <v>625</v>
      </c>
      <c r="H2" s="12" t="str">
        <f>IF(G2="","",F2)</f>
        <v>一般会計</v>
      </c>
      <c r="I2" s="12" t="str">
        <f>IF(H2="","",IF(I1&lt;&gt;"",CONCATENATE(I1,"、",H2),H2))</f>
        <v>一般会計</v>
      </c>
      <c r="K2" s="13" t="s">
        <v>95</v>
      </c>
      <c r="L2" s="14"/>
      <c r="M2" s="12" t="str">
        <f>IF(L2="","",K2)</f>
        <v/>
      </c>
      <c r="N2" s="12" t="str">
        <f>IF(M2="","",IF(N1&lt;&gt;"",CONCATENATE(N1,"、",M2),M2))</f>
        <v/>
      </c>
      <c r="O2" s="12"/>
      <c r="P2" s="11" t="s">
        <v>67</v>
      </c>
      <c r="Q2" s="16"/>
      <c r="R2" s="12" t="str">
        <f>IF(Q2="","",P2)</f>
        <v/>
      </c>
      <c r="S2" s="12" t="str">
        <f>IF(R2="","",IF(S1&lt;&gt;"",CONCATENATE(S1,"、",R2),R2))</f>
        <v/>
      </c>
      <c r="T2" s="12"/>
      <c r="U2" s="84">
        <v>21</v>
      </c>
      <c r="W2" s="31" t="s">
        <v>162</v>
      </c>
      <c r="Y2" s="31" t="s">
        <v>61</v>
      </c>
      <c r="Z2" s="31" t="s">
        <v>61</v>
      </c>
      <c r="AA2" s="77" t="s">
        <v>265</v>
      </c>
      <c r="AB2" s="77" t="s">
        <v>490</v>
      </c>
      <c r="AC2" s="78" t="s">
        <v>127</v>
      </c>
      <c r="AD2" s="27"/>
      <c r="AE2" s="37" t="s">
        <v>158</v>
      </c>
      <c r="AF2" s="29"/>
      <c r="AG2" s="47" t="s">
        <v>232</v>
      </c>
      <c r="AI2" s="45" t="s">
        <v>262</v>
      </c>
      <c r="AK2" s="45" t="s">
        <v>183</v>
      </c>
      <c r="AM2" s="70"/>
      <c r="AN2" s="70"/>
      <c r="AP2" s="47" t="s">
        <v>232</v>
      </c>
    </row>
    <row r="3" spans="1:42" ht="13.5" customHeight="1" x14ac:dyDescent="0.15">
      <c r="A3" s="13" t="s">
        <v>79</v>
      </c>
      <c r="B3" s="14"/>
      <c r="C3" s="12" t="str">
        <f t="shared" ref="C3:C11" si="0">IF(B3="","",A3)</f>
        <v/>
      </c>
      <c r="D3" s="12" t="str">
        <f>IF(C3="",D2,IF(D2&lt;&gt;"",CONCATENATE(D2,"、",C3),C3))</f>
        <v/>
      </c>
      <c r="F3" s="17" t="s">
        <v>104</v>
      </c>
      <c r="G3" s="16"/>
      <c r="H3" s="12" t="str">
        <f t="shared" ref="H3:H37" si="1">IF(G3="","",F3)</f>
        <v/>
      </c>
      <c r="I3" s="12" t="str">
        <f>IF(H3="",I2,IF(I2&lt;&gt;"",CONCATENATE(I2,"、",H3),H3))</f>
        <v>一般会計</v>
      </c>
      <c r="K3" s="13" t="s">
        <v>96</v>
      </c>
      <c r="L3" s="14"/>
      <c r="M3" s="12" t="str">
        <f t="shared" ref="M3:M11" si="2">IF(L3="","",K3)</f>
        <v/>
      </c>
      <c r="N3" s="12" t="str">
        <f>IF(M3="",N2,IF(N2&lt;&gt;"",CONCATENATE(N2,"、",M3),M3))</f>
        <v/>
      </c>
      <c r="O3" s="12"/>
      <c r="P3" s="11" t="s">
        <v>68</v>
      </c>
      <c r="Q3" s="16" t="s">
        <v>625</v>
      </c>
      <c r="R3" s="12" t="str">
        <f t="shared" ref="R3:R8" si="3">IF(Q3="","",P3)</f>
        <v>委託・請負</v>
      </c>
      <c r="S3" s="12" t="str">
        <f t="shared" ref="S3:S8" si="4">IF(R3="",S2,IF(S2&lt;&gt;"",CONCATENATE(S2,"、",R3),R3))</f>
        <v>委託・請負</v>
      </c>
      <c r="T3" s="12"/>
      <c r="U3" s="31" t="s">
        <v>521</v>
      </c>
      <c r="W3" s="31" t="s">
        <v>137</v>
      </c>
      <c r="Y3" s="31" t="s">
        <v>62</v>
      </c>
      <c r="Z3" s="31" t="s">
        <v>397</v>
      </c>
      <c r="AA3" s="77" t="s">
        <v>363</v>
      </c>
      <c r="AB3" s="77" t="s">
        <v>491</v>
      </c>
      <c r="AC3" s="78" t="s">
        <v>128</v>
      </c>
      <c r="AD3" s="27"/>
      <c r="AE3" s="37" t="s">
        <v>159</v>
      </c>
      <c r="AF3" s="29"/>
      <c r="AG3" s="47" t="s">
        <v>233</v>
      </c>
      <c r="AI3" s="45" t="s">
        <v>176</v>
      </c>
      <c r="AK3" s="45" t="str">
        <f>CHAR(CODE(AK2)+1)</f>
        <v>B</v>
      </c>
      <c r="AM3" s="70"/>
      <c r="AN3" s="70"/>
      <c r="AP3" s="47" t="s">
        <v>233</v>
      </c>
    </row>
    <row r="4" spans="1:42" ht="13.5" customHeight="1" x14ac:dyDescent="0.15">
      <c r="A4" s="13" t="s">
        <v>80</v>
      </c>
      <c r="B4" s="14"/>
      <c r="C4" s="12" t="str">
        <f t="shared" si="0"/>
        <v/>
      </c>
      <c r="D4" s="12" t="str">
        <f>IF(C4="",D3,IF(D3&lt;&gt;"",CONCATENATE(D3,"、",C4),C4))</f>
        <v/>
      </c>
      <c r="F4" s="17" t="s">
        <v>105</v>
      </c>
      <c r="G4" s="16"/>
      <c r="H4" s="12" t="str">
        <f t="shared" si="1"/>
        <v/>
      </c>
      <c r="I4" s="12" t="str">
        <f t="shared" ref="I4:I37" si="5">IF(H4="",I3,IF(I3&lt;&gt;"",CONCATENATE(I3,"、",H4),H4))</f>
        <v>一般会計</v>
      </c>
      <c r="K4" s="13" t="s">
        <v>97</v>
      </c>
      <c r="L4" s="14"/>
      <c r="M4" s="12" t="str">
        <f t="shared" si="2"/>
        <v/>
      </c>
      <c r="N4" s="12" t="str">
        <f t="shared" ref="N4:N11" si="6">IF(M4="",N3,IF(N3&lt;&gt;"",CONCATENATE(N3,"、",M4),M4))</f>
        <v/>
      </c>
      <c r="O4" s="12"/>
      <c r="P4" s="11" t="s">
        <v>69</v>
      </c>
      <c r="Q4" s="16"/>
      <c r="R4" s="12" t="str">
        <f t="shared" si="3"/>
        <v/>
      </c>
      <c r="S4" s="12" t="str">
        <f t="shared" si="4"/>
        <v>委託・請負</v>
      </c>
      <c r="T4" s="12"/>
      <c r="U4" s="31" t="s">
        <v>575</v>
      </c>
      <c r="W4" s="31" t="s">
        <v>138</v>
      </c>
      <c r="Y4" s="31" t="s">
        <v>270</v>
      </c>
      <c r="Z4" s="31" t="s">
        <v>398</v>
      </c>
      <c r="AA4" s="77" t="s">
        <v>364</v>
      </c>
      <c r="AB4" s="77" t="s">
        <v>492</v>
      </c>
      <c r="AC4" s="77" t="s">
        <v>129</v>
      </c>
      <c r="AD4" s="27"/>
      <c r="AE4" s="37" t="s">
        <v>160</v>
      </c>
      <c r="AF4" s="29"/>
      <c r="AG4" s="47" t="s">
        <v>234</v>
      </c>
      <c r="AI4" s="45" t="s">
        <v>178</v>
      </c>
      <c r="AK4" s="45" t="str">
        <f t="shared" ref="AK4:AK49" si="7">CHAR(CODE(AK3)+1)</f>
        <v>C</v>
      </c>
      <c r="AM4" s="70"/>
      <c r="AN4" s="70"/>
      <c r="AP4" s="47" t="s">
        <v>234</v>
      </c>
    </row>
    <row r="5" spans="1:42" ht="13.5" customHeight="1" x14ac:dyDescent="0.15">
      <c r="A5" s="13" t="s">
        <v>81</v>
      </c>
      <c r="B5" s="14"/>
      <c r="C5" s="12" t="str">
        <f t="shared" si="0"/>
        <v/>
      </c>
      <c r="D5" s="12" t="str">
        <f>IF(C5="",D4,IF(D4&lt;&gt;"",CONCATENATE(D4,"、",C5),C5))</f>
        <v/>
      </c>
      <c r="F5" s="17" t="s">
        <v>106</v>
      </c>
      <c r="G5" s="16"/>
      <c r="H5" s="12" t="str">
        <f t="shared" si="1"/>
        <v/>
      </c>
      <c r="I5" s="12" t="str">
        <f t="shared" si="5"/>
        <v>一般会計</v>
      </c>
      <c r="K5" s="13" t="s">
        <v>98</v>
      </c>
      <c r="L5" s="14"/>
      <c r="M5" s="12" t="str">
        <f t="shared" si="2"/>
        <v/>
      </c>
      <c r="N5" s="12" t="str">
        <f t="shared" si="6"/>
        <v/>
      </c>
      <c r="O5" s="12"/>
      <c r="P5" s="11" t="s">
        <v>70</v>
      </c>
      <c r="Q5" s="16"/>
      <c r="R5" s="12" t="str">
        <f t="shared" si="3"/>
        <v/>
      </c>
      <c r="S5" s="12" t="str">
        <f t="shared" si="4"/>
        <v>委託・請負</v>
      </c>
      <c r="T5" s="12"/>
      <c r="W5" s="31" t="s">
        <v>545</v>
      </c>
      <c r="Y5" s="31" t="s">
        <v>271</v>
      </c>
      <c r="Z5" s="31" t="s">
        <v>399</v>
      </c>
      <c r="AA5" s="77" t="s">
        <v>365</v>
      </c>
      <c r="AB5" s="77" t="s">
        <v>493</v>
      </c>
      <c r="AC5" s="77" t="s">
        <v>161</v>
      </c>
      <c r="AD5" s="30"/>
      <c r="AE5" s="37" t="s">
        <v>244</v>
      </c>
      <c r="AF5" s="29"/>
      <c r="AG5" s="47" t="s">
        <v>235</v>
      </c>
      <c r="AI5" s="45" t="s">
        <v>268</v>
      </c>
      <c r="AK5" s="45" t="str">
        <f t="shared" si="7"/>
        <v>D</v>
      </c>
      <c r="AP5" s="47" t="s">
        <v>235</v>
      </c>
    </row>
    <row r="6" spans="1:42" ht="13.5" customHeight="1" x14ac:dyDescent="0.15">
      <c r="A6" s="13" t="s">
        <v>82</v>
      </c>
      <c r="B6" s="14"/>
      <c r="C6" s="12" t="str">
        <f t="shared" si="0"/>
        <v/>
      </c>
      <c r="D6" s="12" t="str">
        <f t="shared" ref="D6:D21" si="8">IF(C6="",D5,IF(D5&lt;&gt;"",CONCATENATE(D5,"、",C6),C6))</f>
        <v/>
      </c>
      <c r="F6" s="17" t="s">
        <v>107</v>
      </c>
      <c r="G6" s="16"/>
      <c r="H6" s="12" t="str">
        <f t="shared" si="1"/>
        <v/>
      </c>
      <c r="I6" s="12" t="str">
        <f t="shared" si="5"/>
        <v>一般会計</v>
      </c>
      <c r="K6" s="13" t="s">
        <v>99</v>
      </c>
      <c r="L6" s="14"/>
      <c r="M6" s="12" t="str">
        <f t="shared" si="2"/>
        <v/>
      </c>
      <c r="N6" s="12" t="str">
        <f t="shared" si="6"/>
        <v/>
      </c>
      <c r="O6" s="12"/>
      <c r="P6" s="11" t="s">
        <v>71</v>
      </c>
      <c r="Q6" s="16"/>
      <c r="R6" s="12" t="str">
        <f t="shared" si="3"/>
        <v/>
      </c>
      <c r="S6" s="12" t="str">
        <f t="shared" si="4"/>
        <v>委託・請負</v>
      </c>
      <c r="T6" s="12"/>
      <c r="U6" s="31" t="s">
        <v>246</v>
      </c>
      <c r="W6" s="31" t="s">
        <v>547</v>
      </c>
      <c r="Y6" s="31" t="s">
        <v>272</v>
      </c>
      <c r="Z6" s="31" t="s">
        <v>400</v>
      </c>
      <c r="AA6" s="77" t="s">
        <v>366</v>
      </c>
      <c r="AB6" s="77" t="s">
        <v>494</v>
      </c>
      <c r="AC6" s="77" t="s">
        <v>130</v>
      </c>
      <c r="AD6" s="30"/>
      <c r="AE6" s="37" t="s">
        <v>242</v>
      </c>
      <c r="AF6" s="29"/>
      <c r="AG6" s="47" t="s">
        <v>236</v>
      </c>
      <c r="AI6" s="45" t="s">
        <v>269</v>
      </c>
      <c r="AK6" s="45" t="str">
        <f>CHAR(CODE(AK5)+1)</f>
        <v>E</v>
      </c>
      <c r="AP6" s="47" t="s">
        <v>236</v>
      </c>
    </row>
    <row r="7" spans="1:42" ht="13.5" customHeight="1" x14ac:dyDescent="0.15">
      <c r="A7" s="13" t="s">
        <v>83</v>
      </c>
      <c r="B7" s="14"/>
      <c r="C7" s="12" t="str">
        <f t="shared" si="0"/>
        <v/>
      </c>
      <c r="D7" s="12" t="str">
        <f t="shared" si="8"/>
        <v/>
      </c>
      <c r="F7" s="17" t="s">
        <v>191</v>
      </c>
      <c r="G7" s="16"/>
      <c r="H7" s="12" t="str">
        <f t="shared" si="1"/>
        <v/>
      </c>
      <c r="I7" s="12" t="str">
        <f t="shared" si="5"/>
        <v>一般会計</v>
      </c>
      <c r="K7" s="13" t="s">
        <v>100</v>
      </c>
      <c r="L7" s="14"/>
      <c r="M7" s="12" t="str">
        <f t="shared" si="2"/>
        <v/>
      </c>
      <c r="N7" s="12" t="str">
        <f t="shared" si="6"/>
        <v/>
      </c>
      <c r="O7" s="12"/>
      <c r="P7" s="11" t="s">
        <v>72</v>
      </c>
      <c r="Q7" s="16"/>
      <c r="R7" s="12" t="str">
        <f t="shared" si="3"/>
        <v/>
      </c>
      <c r="S7" s="12" t="str">
        <f t="shared" si="4"/>
        <v>委託・請負</v>
      </c>
      <c r="T7" s="12"/>
      <c r="U7" s="31"/>
      <c r="W7" s="31" t="s">
        <v>139</v>
      </c>
      <c r="Y7" s="31" t="s">
        <v>273</v>
      </c>
      <c r="Z7" s="31" t="s">
        <v>401</v>
      </c>
      <c r="AA7" s="77" t="s">
        <v>367</v>
      </c>
      <c r="AB7" s="77" t="s">
        <v>495</v>
      </c>
      <c r="AC7" s="30"/>
      <c r="AD7" s="30"/>
      <c r="AE7" s="31" t="s">
        <v>130</v>
      </c>
      <c r="AF7" s="29"/>
      <c r="AG7" s="47" t="s">
        <v>237</v>
      </c>
      <c r="AH7" s="73"/>
      <c r="AI7" s="47" t="s">
        <v>258</v>
      </c>
      <c r="AK7" s="45" t="str">
        <f>CHAR(CODE(AK6)+1)</f>
        <v>F</v>
      </c>
      <c r="AP7" s="47" t="s">
        <v>237</v>
      </c>
    </row>
    <row r="8" spans="1:42" ht="13.5" customHeight="1" x14ac:dyDescent="0.15">
      <c r="A8" s="13" t="s">
        <v>84</v>
      </c>
      <c r="B8" s="14"/>
      <c r="C8" s="12" t="str">
        <f t="shared" si="0"/>
        <v/>
      </c>
      <c r="D8" s="12" t="str">
        <f t="shared" si="8"/>
        <v/>
      </c>
      <c r="F8" s="17" t="s">
        <v>108</v>
      </c>
      <c r="G8" s="16"/>
      <c r="H8" s="12" t="str">
        <f t="shared" si="1"/>
        <v/>
      </c>
      <c r="I8" s="12" t="str">
        <f t="shared" si="5"/>
        <v>一般会計</v>
      </c>
      <c r="K8" s="13" t="s">
        <v>101</v>
      </c>
      <c r="L8" s="14"/>
      <c r="M8" s="12" t="str">
        <f t="shared" si="2"/>
        <v/>
      </c>
      <c r="N8" s="12" t="str">
        <f t="shared" si="6"/>
        <v/>
      </c>
      <c r="O8" s="12"/>
      <c r="P8" s="11" t="s">
        <v>73</v>
      </c>
      <c r="Q8" s="16"/>
      <c r="R8" s="12" t="str">
        <f t="shared" si="3"/>
        <v/>
      </c>
      <c r="S8" s="12" t="str">
        <f t="shared" si="4"/>
        <v>委託・請負</v>
      </c>
      <c r="T8" s="12"/>
      <c r="U8" s="31" t="s">
        <v>266</v>
      </c>
      <c r="W8" s="31" t="s">
        <v>140</v>
      </c>
      <c r="Y8" s="31" t="s">
        <v>274</v>
      </c>
      <c r="Z8" s="31" t="s">
        <v>402</v>
      </c>
      <c r="AA8" s="77" t="s">
        <v>368</v>
      </c>
      <c r="AB8" s="77" t="s">
        <v>496</v>
      </c>
      <c r="AC8" s="30"/>
      <c r="AD8" s="30"/>
      <c r="AE8" s="30"/>
      <c r="AF8" s="29"/>
      <c r="AG8" s="47" t="s">
        <v>238</v>
      </c>
      <c r="AI8" s="45" t="s">
        <v>259</v>
      </c>
      <c r="AK8" s="45" t="str">
        <f t="shared" si="7"/>
        <v>G</v>
      </c>
      <c r="AP8" s="47" t="s">
        <v>238</v>
      </c>
    </row>
    <row r="9" spans="1:42" ht="13.5" customHeight="1" x14ac:dyDescent="0.15">
      <c r="A9" s="13" t="s">
        <v>85</v>
      </c>
      <c r="B9" s="14"/>
      <c r="C9" s="12" t="str">
        <f t="shared" si="0"/>
        <v/>
      </c>
      <c r="D9" s="12" t="str">
        <f t="shared" si="8"/>
        <v/>
      </c>
      <c r="F9" s="17" t="s">
        <v>192</v>
      </c>
      <c r="G9" s="16"/>
      <c r="H9" s="12" t="str">
        <f t="shared" si="1"/>
        <v/>
      </c>
      <c r="I9" s="12" t="str">
        <f t="shared" si="5"/>
        <v>一般会計</v>
      </c>
      <c r="K9" s="13" t="s">
        <v>102</v>
      </c>
      <c r="L9" s="14"/>
      <c r="M9" s="12" t="str">
        <f t="shared" si="2"/>
        <v/>
      </c>
      <c r="N9" s="12" t="str">
        <f t="shared" si="6"/>
        <v/>
      </c>
      <c r="O9" s="12"/>
      <c r="P9" s="12"/>
      <c r="Q9" s="18"/>
      <c r="T9" s="12"/>
      <c r="U9" s="31" t="s">
        <v>267</v>
      </c>
      <c r="W9" s="31" t="s">
        <v>141</v>
      </c>
      <c r="Y9" s="31" t="s">
        <v>275</v>
      </c>
      <c r="Z9" s="31" t="s">
        <v>403</v>
      </c>
      <c r="AA9" s="77" t="s">
        <v>369</v>
      </c>
      <c r="AB9" s="77" t="s">
        <v>497</v>
      </c>
      <c r="AC9" s="30"/>
      <c r="AD9" s="30"/>
      <c r="AE9" s="30"/>
      <c r="AF9" s="29"/>
      <c r="AG9" s="47" t="s">
        <v>239</v>
      </c>
      <c r="AI9" s="69"/>
      <c r="AK9" s="45" t="str">
        <f t="shared" si="7"/>
        <v>H</v>
      </c>
      <c r="AP9" s="47" t="s">
        <v>239</v>
      </c>
    </row>
    <row r="10" spans="1:42" ht="13.5" customHeight="1" x14ac:dyDescent="0.15">
      <c r="A10" s="13" t="s">
        <v>212</v>
      </c>
      <c r="B10" s="14" t="s">
        <v>625</v>
      </c>
      <c r="C10" s="12" t="str">
        <f t="shared" si="0"/>
        <v>国土強靱化施策</v>
      </c>
      <c r="D10" s="12" t="str">
        <f t="shared" si="8"/>
        <v>国土強靱化施策</v>
      </c>
      <c r="F10" s="17" t="s">
        <v>109</v>
      </c>
      <c r="G10" s="16"/>
      <c r="H10" s="12" t="str">
        <f t="shared" si="1"/>
        <v/>
      </c>
      <c r="I10" s="12" t="str">
        <f t="shared" si="5"/>
        <v>一般会計</v>
      </c>
      <c r="K10" s="13" t="s">
        <v>213</v>
      </c>
      <c r="L10" s="14"/>
      <c r="M10" s="12" t="str">
        <f t="shared" si="2"/>
        <v/>
      </c>
      <c r="N10" s="12" t="str">
        <f t="shared" si="6"/>
        <v/>
      </c>
      <c r="O10" s="12"/>
      <c r="P10" s="12" t="str">
        <f>S8</f>
        <v>委託・請負</v>
      </c>
      <c r="Q10" s="18"/>
      <c r="T10" s="12"/>
      <c r="W10" s="31" t="s">
        <v>142</v>
      </c>
      <c r="Y10" s="31" t="s">
        <v>276</v>
      </c>
      <c r="Z10" s="31" t="s">
        <v>404</v>
      </c>
      <c r="AA10" s="77" t="s">
        <v>370</v>
      </c>
      <c r="AB10" s="77" t="s">
        <v>498</v>
      </c>
      <c r="AC10" s="30"/>
      <c r="AD10" s="30"/>
      <c r="AE10" s="30"/>
      <c r="AF10" s="29"/>
      <c r="AG10" s="47" t="s">
        <v>227</v>
      </c>
      <c r="AK10" s="45" t="str">
        <f t="shared" si="7"/>
        <v>I</v>
      </c>
      <c r="AP10" s="45" t="s">
        <v>225</v>
      </c>
    </row>
    <row r="11" spans="1:42" ht="13.5" customHeight="1" x14ac:dyDescent="0.15">
      <c r="A11" s="13" t="s">
        <v>86</v>
      </c>
      <c r="B11" s="14"/>
      <c r="C11" s="12" t="str">
        <f t="shared" si="0"/>
        <v/>
      </c>
      <c r="D11" s="12" t="str">
        <f t="shared" si="8"/>
        <v>国土強靱化施策</v>
      </c>
      <c r="F11" s="17" t="s">
        <v>110</v>
      </c>
      <c r="G11" s="16"/>
      <c r="H11" s="12" t="str">
        <f t="shared" si="1"/>
        <v/>
      </c>
      <c r="I11" s="12" t="str">
        <f t="shared" si="5"/>
        <v>一般会計</v>
      </c>
      <c r="K11" s="13" t="s">
        <v>103</v>
      </c>
      <c r="L11" s="14" t="s">
        <v>625</v>
      </c>
      <c r="M11" s="12" t="str">
        <f t="shared" si="2"/>
        <v>その他の事項経費</v>
      </c>
      <c r="N11" s="12" t="str">
        <f t="shared" si="6"/>
        <v>その他の事項経費</v>
      </c>
      <c r="O11" s="12"/>
      <c r="P11" s="12"/>
      <c r="Q11" s="18"/>
      <c r="T11" s="12"/>
      <c r="W11" s="31" t="s">
        <v>572</v>
      </c>
      <c r="Y11" s="31" t="s">
        <v>277</v>
      </c>
      <c r="Z11" s="31" t="s">
        <v>405</v>
      </c>
      <c r="AA11" s="77" t="s">
        <v>371</v>
      </c>
      <c r="AB11" s="77" t="s">
        <v>499</v>
      </c>
      <c r="AC11" s="30"/>
      <c r="AD11" s="30"/>
      <c r="AE11" s="30"/>
      <c r="AF11" s="29"/>
      <c r="AG11" s="45" t="s">
        <v>230</v>
      </c>
      <c r="AK11" s="45" t="str">
        <f t="shared" si="7"/>
        <v>J</v>
      </c>
    </row>
    <row r="12" spans="1:42" ht="13.5" customHeight="1" x14ac:dyDescent="0.15">
      <c r="A12" s="13" t="s">
        <v>87</v>
      </c>
      <c r="B12" s="14"/>
      <c r="C12" s="12" t="str">
        <f t="shared" ref="C12:C23" si="9">IF(B12="","",A12)</f>
        <v/>
      </c>
      <c r="D12" s="12" t="str">
        <f t="shared" si="8"/>
        <v>国土強靱化施策</v>
      </c>
      <c r="F12" s="17" t="s">
        <v>111</v>
      </c>
      <c r="G12" s="16"/>
      <c r="H12" s="12" t="str">
        <f t="shared" si="1"/>
        <v/>
      </c>
      <c r="I12" s="12" t="str">
        <f t="shared" si="5"/>
        <v>一般会計</v>
      </c>
      <c r="K12" s="12"/>
      <c r="L12" s="12"/>
      <c r="O12" s="12"/>
      <c r="P12" s="12"/>
      <c r="Q12" s="18"/>
      <c r="T12" s="12"/>
      <c r="U12" s="28" t="s">
        <v>522</v>
      </c>
      <c r="W12" s="31" t="s">
        <v>143</v>
      </c>
      <c r="Y12" s="31" t="s">
        <v>278</v>
      </c>
      <c r="Z12" s="31" t="s">
        <v>406</v>
      </c>
      <c r="AA12" s="77" t="s">
        <v>372</v>
      </c>
      <c r="AB12" s="77" t="s">
        <v>500</v>
      </c>
      <c r="AC12" s="30"/>
      <c r="AD12" s="30"/>
      <c r="AE12" s="30"/>
      <c r="AF12" s="29"/>
      <c r="AG12" s="45" t="s">
        <v>228</v>
      </c>
      <c r="AK12" s="45" t="str">
        <f t="shared" si="7"/>
        <v>K</v>
      </c>
    </row>
    <row r="13" spans="1:42" ht="13.5" customHeight="1" x14ac:dyDescent="0.15">
      <c r="A13" s="13" t="s">
        <v>88</v>
      </c>
      <c r="B13" s="14"/>
      <c r="C13" s="12" t="str">
        <f t="shared" si="9"/>
        <v/>
      </c>
      <c r="D13" s="12" t="str">
        <f t="shared" si="8"/>
        <v>国土強靱化施策</v>
      </c>
      <c r="F13" s="17" t="s">
        <v>112</v>
      </c>
      <c r="G13" s="16"/>
      <c r="H13" s="12" t="str">
        <f t="shared" si="1"/>
        <v/>
      </c>
      <c r="I13" s="12" t="str">
        <f t="shared" si="5"/>
        <v>一般会計</v>
      </c>
      <c r="K13" s="12" t="str">
        <f>N11</f>
        <v>その他の事項経費</v>
      </c>
      <c r="L13" s="12"/>
      <c r="O13" s="12"/>
      <c r="P13" s="12"/>
      <c r="Q13" s="18"/>
      <c r="T13" s="12"/>
      <c r="U13" s="31" t="s">
        <v>162</v>
      </c>
      <c r="W13" s="31" t="s">
        <v>144</v>
      </c>
      <c r="Y13" s="31" t="s">
        <v>279</v>
      </c>
      <c r="Z13" s="31" t="s">
        <v>407</v>
      </c>
      <c r="AA13" s="77" t="s">
        <v>373</v>
      </c>
      <c r="AB13" s="77" t="s">
        <v>501</v>
      </c>
      <c r="AC13" s="30"/>
      <c r="AD13" s="30"/>
      <c r="AE13" s="30"/>
      <c r="AF13" s="29"/>
      <c r="AG13" s="45" t="s">
        <v>229</v>
      </c>
      <c r="AK13" s="45" t="str">
        <f t="shared" si="7"/>
        <v>L</v>
      </c>
    </row>
    <row r="14" spans="1:42" ht="13.5" customHeight="1" x14ac:dyDescent="0.15">
      <c r="A14" s="13" t="s">
        <v>89</v>
      </c>
      <c r="B14" s="14"/>
      <c r="C14" s="12" t="str">
        <f t="shared" si="9"/>
        <v/>
      </c>
      <c r="D14" s="12" t="str">
        <f t="shared" si="8"/>
        <v>国土強靱化施策</v>
      </c>
      <c r="F14" s="17" t="s">
        <v>113</v>
      </c>
      <c r="G14" s="16"/>
      <c r="H14" s="12" t="str">
        <f t="shared" si="1"/>
        <v/>
      </c>
      <c r="I14" s="12" t="str">
        <f t="shared" si="5"/>
        <v>一般会計</v>
      </c>
      <c r="K14" s="12"/>
      <c r="L14" s="12"/>
      <c r="O14" s="12"/>
      <c r="P14" s="12"/>
      <c r="Q14" s="18"/>
      <c r="T14" s="12"/>
      <c r="U14" s="31" t="s">
        <v>523</v>
      </c>
      <c r="W14" s="31" t="s">
        <v>145</v>
      </c>
      <c r="Y14" s="31" t="s">
        <v>280</v>
      </c>
      <c r="Z14" s="31" t="s">
        <v>408</v>
      </c>
      <c r="AA14" s="77" t="s">
        <v>374</v>
      </c>
      <c r="AB14" s="77" t="s">
        <v>502</v>
      </c>
      <c r="AC14" s="30"/>
      <c r="AD14" s="30"/>
      <c r="AE14" s="30"/>
      <c r="AF14" s="29"/>
      <c r="AG14" s="69"/>
      <c r="AK14" s="45" t="str">
        <f t="shared" si="7"/>
        <v>M</v>
      </c>
    </row>
    <row r="15" spans="1:42" ht="13.5" customHeight="1" x14ac:dyDescent="0.15">
      <c r="A15" s="13" t="s">
        <v>90</v>
      </c>
      <c r="B15" s="14"/>
      <c r="C15" s="12" t="str">
        <f t="shared" si="9"/>
        <v/>
      </c>
      <c r="D15" s="12" t="str">
        <f t="shared" si="8"/>
        <v>国土強靱化施策</v>
      </c>
      <c r="F15" s="17" t="s">
        <v>114</v>
      </c>
      <c r="G15" s="16"/>
      <c r="H15" s="12" t="str">
        <f t="shared" si="1"/>
        <v/>
      </c>
      <c r="I15" s="12" t="str">
        <f t="shared" si="5"/>
        <v>一般会計</v>
      </c>
      <c r="K15" s="12"/>
      <c r="L15" s="12"/>
      <c r="O15" s="12"/>
      <c r="P15" s="12"/>
      <c r="Q15" s="18"/>
      <c r="T15" s="12"/>
      <c r="U15" s="31" t="s">
        <v>524</v>
      </c>
      <c r="W15" s="31" t="s">
        <v>146</v>
      </c>
      <c r="Y15" s="31" t="s">
        <v>281</v>
      </c>
      <c r="Z15" s="31" t="s">
        <v>409</v>
      </c>
      <c r="AA15" s="77" t="s">
        <v>375</v>
      </c>
      <c r="AB15" s="77" t="s">
        <v>503</v>
      </c>
      <c r="AC15" s="30"/>
      <c r="AD15" s="30"/>
      <c r="AE15" s="30"/>
      <c r="AF15" s="29"/>
      <c r="AG15" s="70"/>
      <c r="AK15" s="45" t="str">
        <f t="shared" si="7"/>
        <v>N</v>
      </c>
    </row>
    <row r="16" spans="1:42" ht="13.5" customHeight="1" x14ac:dyDescent="0.15">
      <c r="A16" s="13" t="s">
        <v>91</v>
      </c>
      <c r="B16" s="14"/>
      <c r="C16" s="12" t="str">
        <f t="shared" si="9"/>
        <v/>
      </c>
      <c r="D16" s="12" t="str">
        <f t="shared" si="8"/>
        <v>国土強靱化施策</v>
      </c>
      <c r="F16" s="17" t="s">
        <v>115</v>
      </c>
      <c r="G16" s="16"/>
      <c r="H16" s="12" t="str">
        <f t="shared" si="1"/>
        <v/>
      </c>
      <c r="I16" s="12" t="str">
        <f t="shared" si="5"/>
        <v>一般会計</v>
      </c>
      <c r="K16" s="12"/>
      <c r="L16" s="12"/>
      <c r="O16" s="12"/>
      <c r="P16" s="12"/>
      <c r="Q16" s="18"/>
      <c r="T16" s="12"/>
      <c r="U16" s="31" t="s">
        <v>525</v>
      </c>
      <c r="W16" s="31" t="s">
        <v>147</v>
      </c>
      <c r="Y16" s="31" t="s">
        <v>282</v>
      </c>
      <c r="Z16" s="31" t="s">
        <v>410</v>
      </c>
      <c r="AA16" s="77" t="s">
        <v>376</v>
      </c>
      <c r="AB16" s="77" t="s">
        <v>504</v>
      </c>
      <c r="AC16" s="30"/>
      <c r="AD16" s="30"/>
      <c r="AE16" s="30"/>
      <c r="AF16" s="29"/>
      <c r="AG16" s="70"/>
      <c r="AK16" s="45" t="str">
        <f t="shared" si="7"/>
        <v>O</v>
      </c>
    </row>
    <row r="17" spans="1:37" ht="13.5" customHeight="1" x14ac:dyDescent="0.15">
      <c r="A17" s="13" t="s">
        <v>92</v>
      </c>
      <c r="B17" s="14"/>
      <c r="C17" s="12" t="str">
        <f t="shared" si="9"/>
        <v/>
      </c>
      <c r="D17" s="12" t="str">
        <f t="shared" si="8"/>
        <v>国土強靱化施策</v>
      </c>
      <c r="F17" s="17" t="s">
        <v>116</v>
      </c>
      <c r="G17" s="16"/>
      <c r="H17" s="12" t="str">
        <f t="shared" si="1"/>
        <v/>
      </c>
      <c r="I17" s="12" t="str">
        <f t="shared" si="5"/>
        <v>一般会計</v>
      </c>
      <c r="K17" s="12"/>
      <c r="L17" s="12"/>
      <c r="O17" s="12"/>
      <c r="P17" s="12"/>
      <c r="Q17" s="18"/>
      <c r="T17" s="12"/>
      <c r="U17" s="31" t="s">
        <v>543</v>
      </c>
      <c r="W17" s="31" t="s">
        <v>148</v>
      </c>
      <c r="Y17" s="31" t="s">
        <v>283</v>
      </c>
      <c r="Z17" s="31" t="s">
        <v>411</v>
      </c>
      <c r="AA17" s="77" t="s">
        <v>377</v>
      </c>
      <c r="AB17" s="77" t="s">
        <v>505</v>
      </c>
      <c r="AC17" s="30"/>
      <c r="AD17" s="30"/>
      <c r="AE17" s="30"/>
      <c r="AF17" s="29"/>
      <c r="AG17" s="70"/>
      <c r="AK17" s="45" t="str">
        <f t="shared" si="7"/>
        <v>P</v>
      </c>
    </row>
    <row r="18" spans="1:37" ht="13.5" customHeight="1" x14ac:dyDescent="0.15">
      <c r="A18" s="13" t="s">
        <v>93</v>
      </c>
      <c r="B18" s="14"/>
      <c r="C18" s="12" t="str">
        <f t="shared" si="9"/>
        <v/>
      </c>
      <c r="D18" s="12" t="str">
        <f t="shared" si="8"/>
        <v>国土強靱化施策</v>
      </c>
      <c r="F18" s="17" t="s">
        <v>117</v>
      </c>
      <c r="G18" s="16"/>
      <c r="H18" s="12" t="str">
        <f t="shared" si="1"/>
        <v/>
      </c>
      <c r="I18" s="12" t="str">
        <f t="shared" si="5"/>
        <v>一般会計</v>
      </c>
      <c r="K18" s="12"/>
      <c r="L18" s="12"/>
      <c r="O18" s="12"/>
      <c r="P18" s="12"/>
      <c r="Q18" s="18"/>
      <c r="T18" s="12"/>
      <c r="U18" s="31" t="s">
        <v>526</v>
      </c>
      <c r="W18" s="31" t="s">
        <v>149</v>
      </c>
      <c r="Y18" s="31" t="s">
        <v>284</v>
      </c>
      <c r="Z18" s="31" t="s">
        <v>412</v>
      </c>
      <c r="AA18" s="77" t="s">
        <v>378</v>
      </c>
      <c r="AB18" s="77" t="s">
        <v>506</v>
      </c>
      <c r="AC18" s="30"/>
      <c r="AD18" s="30"/>
      <c r="AE18" s="30"/>
      <c r="AF18" s="29"/>
      <c r="AK18" s="45" t="str">
        <f t="shared" si="7"/>
        <v>Q</v>
      </c>
    </row>
    <row r="19" spans="1:37" ht="13.5" customHeight="1" x14ac:dyDescent="0.15">
      <c r="A19" s="13" t="s">
        <v>202</v>
      </c>
      <c r="B19" s="14"/>
      <c r="C19" s="12" t="str">
        <f t="shared" si="9"/>
        <v/>
      </c>
      <c r="D19" s="12" t="str">
        <f t="shared" si="8"/>
        <v>国土強靱化施策</v>
      </c>
      <c r="F19" s="17" t="s">
        <v>118</v>
      </c>
      <c r="G19" s="16"/>
      <c r="H19" s="12" t="str">
        <f t="shared" si="1"/>
        <v/>
      </c>
      <c r="I19" s="12" t="str">
        <f t="shared" si="5"/>
        <v>一般会計</v>
      </c>
      <c r="K19" s="12"/>
      <c r="L19" s="12"/>
      <c r="O19" s="12"/>
      <c r="P19" s="12"/>
      <c r="Q19" s="18"/>
      <c r="T19" s="12"/>
      <c r="U19" s="31" t="s">
        <v>527</v>
      </c>
      <c r="W19" s="31" t="s">
        <v>150</v>
      </c>
      <c r="Y19" s="31" t="s">
        <v>285</v>
      </c>
      <c r="Z19" s="31" t="s">
        <v>413</v>
      </c>
      <c r="AA19" s="77" t="s">
        <v>379</v>
      </c>
      <c r="AB19" s="77" t="s">
        <v>507</v>
      </c>
      <c r="AC19" s="30"/>
      <c r="AD19" s="30"/>
      <c r="AE19" s="30"/>
      <c r="AF19" s="29"/>
      <c r="AK19" s="45" t="str">
        <f t="shared" si="7"/>
        <v>R</v>
      </c>
    </row>
    <row r="20" spans="1:37" ht="13.5" customHeight="1" x14ac:dyDescent="0.15">
      <c r="A20" s="13" t="s">
        <v>203</v>
      </c>
      <c r="B20" s="14"/>
      <c r="C20" s="12" t="str">
        <f t="shared" si="9"/>
        <v/>
      </c>
      <c r="D20" s="12" t="str">
        <f t="shared" si="8"/>
        <v>国土強靱化施策</v>
      </c>
      <c r="F20" s="17" t="s">
        <v>201</v>
      </c>
      <c r="G20" s="16"/>
      <c r="H20" s="12" t="str">
        <f t="shared" si="1"/>
        <v/>
      </c>
      <c r="I20" s="12" t="str">
        <f t="shared" si="5"/>
        <v>一般会計</v>
      </c>
      <c r="K20" s="12"/>
      <c r="L20" s="12"/>
      <c r="O20" s="12"/>
      <c r="P20" s="12"/>
      <c r="Q20" s="18"/>
      <c r="T20" s="12"/>
      <c r="U20" s="31" t="s">
        <v>528</v>
      </c>
      <c r="W20" s="31" t="s">
        <v>151</v>
      </c>
      <c r="Y20" s="31" t="s">
        <v>286</v>
      </c>
      <c r="Z20" s="31" t="s">
        <v>414</v>
      </c>
      <c r="AA20" s="77" t="s">
        <v>380</v>
      </c>
      <c r="AB20" s="77" t="s">
        <v>508</v>
      </c>
      <c r="AC20" s="30"/>
      <c r="AD20" s="30"/>
      <c r="AE20" s="30"/>
      <c r="AF20" s="29"/>
      <c r="AK20" s="45" t="str">
        <f t="shared" si="7"/>
        <v>S</v>
      </c>
    </row>
    <row r="21" spans="1:37" ht="13.5" customHeight="1" x14ac:dyDescent="0.15">
      <c r="A21" s="13" t="s">
        <v>204</v>
      </c>
      <c r="B21" s="14"/>
      <c r="C21" s="12" t="str">
        <f t="shared" si="9"/>
        <v/>
      </c>
      <c r="D21" s="12" t="str">
        <f t="shared" si="8"/>
        <v>国土強靱化施策</v>
      </c>
      <c r="F21" s="17" t="s">
        <v>119</v>
      </c>
      <c r="G21" s="16"/>
      <c r="H21" s="12" t="str">
        <f t="shared" si="1"/>
        <v/>
      </c>
      <c r="I21" s="12" t="str">
        <f t="shared" si="5"/>
        <v>一般会計</v>
      </c>
      <c r="K21" s="12"/>
      <c r="L21" s="12"/>
      <c r="O21" s="12"/>
      <c r="P21" s="12"/>
      <c r="Q21" s="18"/>
      <c r="T21" s="12"/>
      <c r="U21" s="31" t="s">
        <v>529</v>
      </c>
      <c r="W21" s="31" t="s">
        <v>152</v>
      </c>
      <c r="Y21" s="31" t="s">
        <v>287</v>
      </c>
      <c r="Z21" s="31" t="s">
        <v>415</v>
      </c>
      <c r="AA21" s="77" t="s">
        <v>381</v>
      </c>
      <c r="AB21" s="77" t="s">
        <v>509</v>
      </c>
      <c r="AC21" s="30"/>
      <c r="AD21" s="30"/>
      <c r="AE21" s="30"/>
      <c r="AF21" s="29"/>
      <c r="AK21" s="45" t="str">
        <f t="shared" si="7"/>
        <v>T</v>
      </c>
    </row>
    <row r="22" spans="1:37" ht="13.5" customHeight="1" x14ac:dyDescent="0.15">
      <c r="A22" s="13" t="s">
        <v>205</v>
      </c>
      <c r="B22" s="14"/>
      <c r="C22" s="12" t="str">
        <f t="shared" si="9"/>
        <v/>
      </c>
      <c r="D22" s="12" t="str">
        <f>IF(C22="",D21,IF(D21&lt;&gt;"",CONCATENATE(D21,"、",C22),C22))</f>
        <v>国土強靱化施策</v>
      </c>
      <c r="F22" s="17" t="s">
        <v>120</v>
      </c>
      <c r="G22" s="16"/>
      <c r="H22" s="12" t="str">
        <f t="shared" si="1"/>
        <v/>
      </c>
      <c r="I22" s="12" t="str">
        <f t="shared" si="5"/>
        <v>一般会計</v>
      </c>
      <c r="K22" s="12"/>
      <c r="L22" s="12"/>
      <c r="O22" s="12"/>
      <c r="P22" s="12"/>
      <c r="Q22" s="18"/>
      <c r="T22" s="12"/>
      <c r="U22" s="31" t="s">
        <v>574</v>
      </c>
      <c r="W22" s="31" t="s">
        <v>153</v>
      </c>
      <c r="Y22" s="31" t="s">
        <v>288</v>
      </c>
      <c r="Z22" s="31" t="s">
        <v>416</v>
      </c>
      <c r="AA22" s="77" t="s">
        <v>382</v>
      </c>
      <c r="AB22" s="77" t="s">
        <v>510</v>
      </c>
      <c r="AC22" s="30"/>
      <c r="AD22" s="30"/>
      <c r="AE22" s="30"/>
      <c r="AF22" s="29"/>
      <c r="AK22" s="45" t="str">
        <f t="shared" si="7"/>
        <v>U</v>
      </c>
    </row>
    <row r="23" spans="1:37" ht="13.5" customHeight="1" x14ac:dyDescent="0.15">
      <c r="A23" s="76" t="s">
        <v>260</v>
      </c>
      <c r="B23" s="14"/>
      <c r="C23" s="12" t="str">
        <f t="shared" si="9"/>
        <v/>
      </c>
      <c r="D23" s="12" t="str">
        <f>IF(C23="",D22,IF(D22&lt;&gt;"",CONCATENATE(D22,"、",C23),C23))</f>
        <v>国土強靱化施策</v>
      </c>
      <c r="F23" s="17" t="s">
        <v>121</v>
      </c>
      <c r="G23" s="16"/>
      <c r="H23" s="12" t="str">
        <f t="shared" si="1"/>
        <v/>
      </c>
      <c r="I23" s="12" t="str">
        <f t="shared" si="5"/>
        <v>一般会計</v>
      </c>
      <c r="K23" s="12"/>
      <c r="L23" s="12"/>
      <c r="O23" s="12"/>
      <c r="P23" s="12"/>
      <c r="Q23" s="18"/>
      <c r="T23" s="12"/>
      <c r="U23" s="31" t="s">
        <v>530</v>
      </c>
      <c r="W23" s="31" t="s">
        <v>154</v>
      </c>
      <c r="Y23" s="31" t="s">
        <v>289</v>
      </c>
      <c r="Z23" s="31" t="s">
        <v>417</v>
      </c>
      <c r="AA23" s="77" t="s">
        <v>383</v>
      </c>
      <c r="AB23" s="77" t="s">
        <v>511</v>
      </c>
      <c r="AC23" s="30"/>
      <c r="AD23" s="30"/>
      <c r="AE23" s="30"/>
      <c r="AF23" s="29"/>
      <c r="AK23" s="45" t="str">
        <f t="shared" si="7"/>
        <v>V</v>
      </c>
    </row>
    <row r="24" spans="1:37" ht="13.5" customHeight="1" x14ac:dyDescent="0.15">
      <c r="A24" s="88"/>
      <c r="B24" s="74"/>
      <c r="F24" s="17" t="s">
        <v>263</v>
      </c>
      <c r="G24" s="16"/>
      <c r="H24" s="12" t="str">
        <f t="shared" si="1"/>
        <v/>
      </c>
      <c r="I24" s="12" t="str">
        <f t="shared" si="5"/>
        <v>一般会計</v>
      </c>
      <c r="K24" s="12"/>
      <c r="L24" s="12"/>
      <c r="O24" s="12"/>
      <c r="P24" s="12"/>
      <c r="Q24" s="18"/>
      <c r="T24" s="12"/>
      <c r="U24" s="31" t="s">
        <v>531</v>
      </c>
      <c r="W24" s="31" t="s">
        <v>155</v>
      </c>
      <c r="Y24" s="31" t="s">
        <v>290</v>
      </c>
      <c r="Z24" s="31" t="s">
        <v>418</v>
      </c>
      <c r="AA24" s="77" t="s">
        <v>384</v>
      </c>
      <c r="AB24" s="77" t="s">
        <v>512</v>
      </c>
      <c r="AC24" s="30"/>
      <c r="AD24" s="30"/>
      <c r="AE24" s="30"/>
      <c r="AF24" s="29"/>
      <c r="AK24" s="45" t="str">
        <f>CHAR(CODE(AK23)+1)</f>
        <v>W</v>
      </c>
    </row>
    <row r="25" spans="1:37" ht="13.5" customHeight="1" x14ac:dyDescent="0.15">
      <c r="A25" s="75"/>
      <c r="B25" s="74"/>
      <c r="F25" s="17" t="s">
        <v>122</v>
      </c>
      <c r="G25" s="16"/>
      <c r="H25" s="12" t="str">
        <f t="shared" si="1"/>
        <v/>
      </c>
      <c r="I25" s="12" t="str">
        <f t="shared" si="5"/>
        <v>一般会計</v>
      </c>
      <c r="K25" s="12"/>
      <c r="L25" s="12"/>
      <c r="O25" s="12"/>
      <c r="P25" s="12"/>
      <c r="Q25" s="18"/>
      <c r="T25" s="12"/>
      <c r="U25" s="31" t="s">
        <v>532</v>
      </c>
      <c r="W25" s="67"/>
      <c r="Y25" s="31" t="s">
        <v>291</v>
      </c>
      <c r="Z25" s="31" t="s">
        <v>419</v>
      </c>
      <c r="AA25" s="77" t="s">
        <v>385</v>
      </c>
      <c r="AB25" s="77" t="s">
        <v>513</v>
      </c>
      <c r="AC25" s="30"/>
      <c r="AD25" s="30"/>
      <c r="AE25" s="30"/>
      <c r="AF25" s="29"/>
      <c r="AK25" s="45" t="str">
        <f t="shared" si="7"/>
        <v>X</v>
      </c>
    </row>
    <row r="26" spans="1:37" ht="13.5" customHeight="1" x14ac:dyDescent="0.15">
      <c r="A26" s="75"/>
      <c r="B26" s="74"/>
      <c r="F26" s="17" t="s">
        <v>123</v>
      </c>
      <c r="G26" s="16"/>
      <c r="H26" s="12" t="str">
        <f t="shared" si="1"/>
        <v/>
      </c>
      <c r="I26" s="12" t="str">
        <f t="shared" si="5"/>
        <v>一般会計</v>
      </c>
      <c r="K26" s="12"/>
      <c r="L26" s="12"/>
      <c r="O26" s="12"/>
      <c r="P26" s="12"/>
      <c r="Q26" s="18"/>
      <c r="T26" s="12"/>
      <c r="U26" s="31" t="s">
        <v>533</v>
      </c>
      <c r="Y26" s="31" t="s">
        <v>292</v>
      </c>
      <c r="Z26" s="31" t="s">
        <v>420</v>
      </c>
      <c r="AA26" s="77" t="s">
        <v>386</v>
      </c>
      <c r="AB26" s="77" t="s">
        <v>514</v>
      </c>
      <c r="AC26" s="30"/>
      <c r="AD26" s="30"/>
      <c r="AE26" s="30"/>
      <c r="AF26" s="29"/>
      <c r="AK26" s="45" t="str">
        <f t="shared" si="7"/>
        <v>Y</v>
      </c>
    </row>
    <row r="27" spans="1:37" ht="13.5" customHeight="1" x14ac:dyDescent="0.15">
      <c r="A27" s="12" t="str">
        <f>IF(D23="", "-", D23)</f>
        <v>国土強靱化施策</v>
      </c>
      <c r="B27" s="12"/>
      <c r="F27" s="17" t="s">
        <v>124</v>
      </c>
      <c r="G27" s="16"/>
      <c r="H27" s="12" t="str">
        <f t="shared" si="1"/>
        <v/>
      </c>
      <c r="I27" s="12" t="str">
        <f t="shared" si="5"/>
        <v>一般会計</v>
      </c>
      <c r="K27" s="12"/>
      <c r="L27" s="12"/>
      <c r="O27" s="12"/>
      <c r="P27" s="12"/>
      <c r="Q27" s="18"/>
      <c r="T27" s="12"/>
      <c r="U27" s="31" t="s">
        <v>534</v>
      </c>
      <c r="Y27" s="31" t="s">
        <v>293</v>
      </c>
      <c r="Z27" s="31" t="s">
        <v>421</v>
      </c>
      <c r="AA27" s="77" t="s">
        <v>387</v>
      </c>
      <c r="AB27" s="77" t="s">
        <v>515</v>
      </c>
      <c r="AC27" s="30"/>
      <c r="AD27" s="30"/>
      <c r="AE27" s="30"/>
      <c r="AF27" s="29"/>
      <c r="AK27" s="45" t="str">
        <f>CHAR(CODE(AK26)+1)</f>
        <v>Z</v>
      </c>
    </row>
    <row r="28" spans="1:37" ht="13.5" customHeight="1" x14ac:dyDescent="0.15">
      <c r="B28" s="12"/>
      <c r="F28" s="17" t="s">
        <v>125</v>
      </c>
      <c r="G28" s="16"/>
      <c r="H28" s="12" t="str">
        <f t="shared" si="1"/>
        <v/>
      </c>
      <c r="I28" s="12" t="str">
        <f t="shared" si="5"/>
        <v>一般会計</v>
      </c>
      <c r="K28" s="12"/>
      <c r="L28" s="12"/>
      <c r="O28" s="12"/>
      <c r="P28" s="12"/>
      <c r="Q28" s="18"/>
      <c r="T28" s="12"/>
      <c r="U28" s="31" t="s">
        <v>535</v>
      </c>
      <c r="Y28" s="31" t="s">
        <v>294</v>
      </c>
      <c r="Z28" s="31" t="s">
        <v>422</v>
      </c>
      <c r="AA28" s="77" t="s">
        <v>388</v>
      </c>
      <c r="AB28" s="77" t="s">
        <v>516</v>
      </c>
      <c r="AC28" s="30"/>
      <c r="AD28" s="30"/>
      <c r="AE28" s="30"/>
      <c r="AF28" s="29"/>
      <c r="AK28" s="45" t="s">
        <v>184</v>
      </c>
    </row>
    <row r="29" spans="1:37" ht="13.5" customHeight="1" x14ac:dyDescent="0.15">
      <c r="A29" s="12"/>
      <c r="B29" s="12"/>
      <c r="F29" s="17" t="s">
        <v>193</v>
      </c>
      <c r="G29" s="16"/>
      <c r="H29" s="12" t="str">
        <f t="shared" si="1"/>
        <v/>
      </c>
      <c r="I29" s="12" t="str">
        <f t="shared" si="5"/>
        <v>一般会計</v>
      </c>
      <c r="K29" s="12"/>
      <c r="L29" s="12"/>
      <c r="O29" s="12"/>
      <c r="P29" s="12"/>
      <c r="Q29" s="18"/>
      <c r="T29" s="12"/>
      <c r="U29" s="31" t="s">
        <v>536</v>
      </c>
      <c r="Y29" s="31" t="s">
        <v>295</v>
      </c>
      <c r="Z29" s="31" t="s">
        <v>423</v>
      </c>
      <c r="AA29" s="77" t="s">
        <v>389</v>
      </c>
      <c r="AB29" s="77" t="s">
        <v>517</v>
      </c>
      <c r="AC29" s="30"/>
      <c r="AD29" s="30"/>
      <c r="AE29" s="30"/>
      <c r="AF29" s="29"/>
      <c r="AK29" s="45" t="str">
        <f t="shared" si="7"/>
        <v>b</v>
      </c>
    </row>
    <row r="30" spans="1:37" ht="13.5" customHeight="1" x14ac:dyDescent="0.15">
      <c r="A30" s="12"/>
      <c r="B30" s="12"/>
      <c r="F30" s="17" t="s">
        <v>194</v>
      </c>
      <c r="G30" s="16"/>
      <c r="H30" s="12" t="str">
        <f t="shared" si="1"/>
        <v/>
      </c>
      <c r="I30" s="12" t="str">
        <f t="shared" si="5"/>
        <v>一般会計</v>
      </c>
      <c r="K30" s="12"/>
      <c r="L30" s="12"/>
      <c r="O30" s="12"/>
      <c r="P30" s="12"/>
      <c r="Q30" s="18"/>
      <c r="T30" s="12"/>
      <c r="U30" s="31" t="s">
        <v>537</v>
      </c>
      <c r="Y30" s="31" t="s">
        <v>296</v>
      </c>
      <c r="Z30" s="31" t="s">
        <v>424</v>
      </c>
      <c r="AA30" s="77" t="s">
        <v>390</v>
      </c>
      <c r="AB30" s="77" t="s">
        <v>518</v>
      </c>
      <c r="AC30" s="30"/>
      <c r="AD30" s="30"/>
      <c r="AE30" s="30"/>
      <c r="AF30" s="29"/>
      <c r="AK30" s="45" t="str">
        <f t="shared" si="7"/>
        <v>c</v>
      </c>
    </row>
    <row r="31" spans="1:37" ht="13.5" customHeight="1" x14ac:dyDescent="0.15">
      <c r="A31" s="12"/>
      <c r="B31" s="12"/>
      <c r="F31" s="17" t="s">
        <v>195</v>
      </c>
      <c r="G31" s="16"/>
      <c r="H31" s="12" t="str">
        <f t="shared" si="1"/>
        <v/>
      </c>
      <c r="I31" s="12" t="str">
        <f t="shared" si="5"/>
        <v>一般会計</v>
      </c>
      <c r="K31" s="12"/>
      <c r="L31" s="12"/>
      <c r="O31" s="12"/>
      <c r="P31" s="12"/>
      <c r="Q31" s="18"/>
      <c r="T31" s="12"/>
      <c r="U31" s="31" t="s">
        <v>538</v>
      </c>
      <c r="Y31" s="31" t="s">
        <v>297</v>
      </c>
      <c r="Z31" s="31" t="s">
        <v>425</v>
      </c>
      <c r="AA31" s="77" t="s">
        <v>391</v>
      </c>
      <c r="AB31" s="77" t="s">
        <v>519</v>
      </c>
      <c r="AC31" s="30"/>
      <c r="AD31" s="30"/>
      <c r="AE31" s="30"/>
      <c r="AF31" s="29"/>
      <c r="AK31" s="45" t="str">
        <f t="shared" si="7"/>
        <v>d</v>
      </c>
    </row>
    <row r="32" spans="1:37" ht="13.5" customHeight="1" x14ac:dyDescent="0.15">
      <c r="A32" s="12"/>
      <c r="B32" s="12"/>
      <c r="F32" s="17" t="s">
        <v>196</v>
      </c>
      <c r="G32" s="16"/>
      <c r="H32" s="12" t="str">
        <f t="shared" si="1"/>
        <v/>
      </c>
      <c r="I32" s="12" t="str">
        <f t="shared" si="5"/>
        <v>一般会計</v>
      </c>
      <c r="K32" s="12"/>
      <c r="L32" s="12"/>
      <c r="O32" s="12"/>
      <c r="P32" s="12"/>
      <c r="Q32" s="18"/>
      <c r="T32" s="12"/>
      <c r="U32" s="31" t="s">
        <v>539</v>
      </c>
      <c r="Y32" s="31" t="s">
        <v>298</v>
      </c>
      <c r="Z32" s="31" t="s">
        <v>426</v>
      </c>
      <c r="AA32" s="77" t="s">
        <v>63</v>
      </c>
      <c r="AB32" s="77" t="s">
        <v>63</v>
      </c>
      <c r="AC32" s="30"/>
      <c r="AD32" s="30"/>
      <c r="AE32" s="30"/>
      <c r="AF32" s="29"/>
      <c r="AK32" s="45" t="str">
        <f t="shared" si="7"/>
        <v>e</v>
      </c>
    </row>
    <row r="33" spans="1:37" ht="13.5" customHeight="1" x14ac:dyDescent="0.15">
      <c r="A33" s="12"/>
      <c r="B33" s="12"/>
      <c r="F33" s="17" t="s">
        <v>197</v>
      </c>
      <c r="G33" s="16"/>
      <c r="H33" s="12" t="str">
        <f t="shared" si="1"/>
        <v/>
      </c>
      <c r="I33" s="12" t="str">
        <f t="shared" si="5"/>
        <v>一般会計</v>
      </c>
      <c r="K33" s="12"/>
      <c r="L33" s="12"/>
      <c r="O33" s="12"/>
      <c r="P33" s="12"/>
      <c r="Q33" s="18"/>
      <c r="T33" s="12"/>
      <c r="U33" s="31" t="s">
        <v>540</v>
      </c>
      <c r="Y33" s="31" t="s">
        <v>299</v>
      </c>
      <c r="Z33" s="31" t="s">
        <v>427</v>
      </c>
      <c r="AA33" s="67"/>
      <c r="AB33" s="30"/>
      <c r="AC33" s="30"/>
      <c r="AD33" s="30"/>
      <c r="AE33" s="30"/>
      <c r="AF33" s="29"/>
      <c r="AK33" s="45" t="str">
        <f t="shared" si="7"/>
        <v>f</v>
      </c>
    </row>
    <row r="34" spans="1:37" ht="13.5" customHeight="1" x14ac:dyDescent="0.15">
      <c r="A34" s="12"/>
      <c r="B34" s="12"/>
      <c r="F34" s="17" t="s">
        <v>198</v>
      </c>
      <c r="G34" s="16"/>
      <c r="H34" s="12" t="str">
        <f t="shared" si="1"/>
        <v/>
      </c>
      <c r="I34" s="12" t="str">
        <f t="shared" si="5"/>
        <v>一般会計</v>
      </c>
      <c r="K34" s="12"/>
      <c r="L34" s="12"/>
      <c r="O34" s="12"/>
      <c r="P34" s="12"/>
      <c r="Q34" s="18"/>
      <c r="T34" s="12"/>
      <c r="U34" s="31" t="s">
        <v>541</v>
      </c>
      <c r="Y34" s="31" t="s">
        <v>300</v>
      </c>
      <c r="Z34" s="31" t="s">
        <v>428</v>
      </c>
      <c r="AB34" s="30"/>
      <c r="AC34" s="30"/>
      <c r="AD34" s="30"/>
      <c r="AE34" s="30"/>
      <c r="AF34" s="29"/>
      <c r="AK34" s="45" t="str">
        <f t="shared" si="7"/>
        <v>g</v>
      </c>
    </row>
    <row r="35" spans="1:37" ht="13.5" customHeight="1" x14ac:dyDescent="0.15">
      <c r="A35" s="12"/>
      <c r="B35" s="12"/>
      <c r="F35" s="17" t="s">
        <v>199</v>
      </c>
      <c r="G35" s="16"/>
      <c r="H35" s="12" t="str">
        <f t="shared" si="1"/>
        <v/>
      </c>
      <c r="I35" s="12" t="str">
        <f t="shared" si="5"/>
        <v>一般会計</v>
      </c>
      <c r="K35" s="12"/>
      <c r="L35" s="12"/>
      <c r="O35" s="12"/>
      <c r="P35" s="12"/>
      <c r="Q35" s="18"/>
      <c r="T35" s="12"/>
      <c r="U35" s="31" t="s">
        <v>542</v>
      </c>
      <c r="Y35" s="31" t="s">
        <v>301</v>
      </c>
      <c r="Z35" s="31" t="s">
        <v>429</v>
      </c>
      <c r="AC35" s="30"/>
      <c r="AF35" s="29"/>
      <c r="AK35" s="45" t="str">
        <f t="shared" si="7"/>
        <v>h</v>
      </c>
    </row>
    <row r="36" spans="1:37" ht="13.5" customHeight="1" x14ac:dyDescent="0.15">
      <c r="A36" s="12"/>
      <c r="B36" s="12"/>
      <c r="F36" s="17" t="s">
        <v>200</v>
      </c>
      <c r="G36" s="16"/>
      <c r="H36" s="12" t="str">
        <f t="shared" si="1"/>
        <v/>
      </c>
      <c r="I36" s="12" t="str">
        <f t="shared" si="5"/>
        <v>一般会計</v>
      </c>
      <c r="K36" s="12"/>
      <c r="L36" s="12"/>
      <c r="O36" s="12"/>
      <c r="P36" s="12"/>
      <c r="Q36" s="18"/>
      <c r="T36" s="12"/>
      <c r="Y36" s="31" t="s">
        <v>302</v>
      </c>
      <c r="Z36" s="31" t="s">
        <v>430</v>
      </c>
      <c r="AF36" s="29"/>
      <c r="AK36" s="45"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303</v>
      </c>
      <c r="Z37" s="31" t="s">
        <v>431</v>
      </c>
      <c r="AF37" s="29"/>
      <c r="AK37" s="45" t="str">
        <f t="shared" si="7"/>
        <v>j</v>
      </c>
    </row>
    <row r="38" spans="1:37" x14ac:dyDescent="0.15">
      <c r="A38" s="12"/>
      <c r="B38" s="12"/>
      <c r="F38" s="12"/>
      <c r="G38" s="18"/>
      <c r="K38" s="12"/>
      <c r="L38" s="12"/>
      <c r="O38" s="12"/>
      <c r="P38" s="12"/>
      <c r="Q38" s="18"/>
      <c r="T38" s="12"/>
      <c r="Y38" s="31" t="s">
        <v>304</v>
      </c>
      <c r="Z38" s="31" t="s">
        <v>432</v>
      </c>
      <c r="AF38" s="29"/>
      <c r="AK38" s="45" t="str">
        <f t="shared" si="7"/>
        <v>k</v>
      </c>
    </row>
    <row r="39" spans="1:37" x14ac:dyDescent="0.15">
      <c r="A39" s="12"/>
      <c r="B39" s="12"/>
      <c r="F39" s="12" t="str">
        <f>I37</f>
        <v>一般会計</v>
      </c>
      <c r="G39" s="18"/>
      <c r="K39" s="12"/>
      <c r="L39" s="12"/>
      <c r="O39" s="12"/>
      <c r="P39" s="12"/>
      <c r="Q39" s="18"/>
      <c r="T39" s="12"/>
      <c r="U39" s="31" t="s">
        <v>544</v>
      </c>
      <c r="Y39" s="31" t="s">
        <v>305</v>
      </c>
      <c r="Z39" s="31" t="s">
        <v>433</v>
      </c>
      <c r="AF39" s="29"/>
      <c r="AK39" s="45" t="str">
        <f t="shared" si="7"/>
        <v>l</v>
      </c>
    </row>
    <row r="40" spans="1:37" x14ac:dyDescent="0.15">
      <c r="A40" s="12"/>
      <c r="B40" s="12"/>
      <c r="F40" s="12"/>
      <c r="G40" s="18"/>
      <c r="K40" s="12"/>
      <c r="L40" s="12"/>
      <c r="O40" s="12"/>
      <c r="P40" s="12"/>
      <c r="Q40" s="18"/>
      <c r="T40" s="12"/>
      <c r="U40" s="31"/>
      <c r="Y40" s="31" t="s">
        <v>306</v>
      </c>
      <c r="Z40" s="31" t="s">
        <v>434</v>
      </c>
      <c r="AF40" s="29"/>
      <c r="AK40" s="45" t="str">
        <f t="shared" si="7"/>
        <v>m</v>
      </c>
    </row>
    <row r="41" spans="1:37" x14ac:dyDescent="0.15">
      <c r="A41" s="12"/>
      <c r="B41" s="12"/>
      <c r="F41" s="12"/>
      <c r="G41" s="18"/>
      <c r="K41" s="12"/>
      <c r="L41" s="12"/>
      <c r="O41" s="12"/>
      <c r="P41" s="12"/>
      <c r="Q41" s="18"/>
      <c r="T41" s="12"/>
      <c r="U41" s="31" t="s">
        <v>247</v>
      </c>
      <c r="Y41" s="31" t="s">
        <v>307</v>
      </c>
      <c r="Z41" s="31" t="s">
        <v>435</v>
      </c>
      <c r="AF41" s="29"/>
      <c r="AK41" s="45" t="str">
        <f t="shared" si="7"/>
        <v>n</v>
      </c>
    </row>
    <row r="42" spans="1:37" x14ac:dyDescent="0.15">
      <c r="A42" s="12"/>
      <c r="B42" s="12"/>
      <c r="F42" s="12"/>
      <c r="G42" s="18"/>
      <c r="K42" s="12"/>
      <c r="L42" s="12"/>
      <c r="O42" s="12"/>
      <c r="P42" s="12"/>
      <c r="Q42" s="18"/>
      <c r="T42" s="12"/>
      <c r="U42" s="31" t="s">
        <v>257</v>
      </c>
      <c r="Y42" s="31" t="s">
        <v>308</v>
      </c>
      <c r="Z42" s="31" t="s">
        <v>436</v>
      </c>
      <c r="AF42" s="29"/>
      <c r="AK42" s="45" t="str">
        <f t="shared" si="7"/>
        <v>o</v>
      </c>
    </row>
    <row r="43" spans="1:37" x14ac:dyDescent="0.15">
      <c r="A43" s="12"/>
      <c r="B43" s="12"/>
      <c r="F43" s="12"/>
      <c r="G43" s="18"/>
      <c r="K43" s="12"/>
      <c r="L43" s="12"/>
      <c r="O43" s="12"/>
      <c r="P43" s="12"/>
      <c r="Q43" s="18"/>
      <c r="T43" s="12"/>
      <c r="Y43" s="31" t="s">
        <v>309</v>
      </c>
      <c r="Z43" s="31" t="s">
        <v>437</v>
      </c>
      <c r="AF43" s="29"/>
      <c r="AK43" s="45" t="str">
        <f t="shared" si="7"/>
        <v>p</v>
      </c>
    </row>
    <row r="44" spans="1:37" x14ac:dyDescent="0.15">
      <c r="A44" s="12"/>
      <c r="B44" s="12"/>
      <c r="F44" s="12"/>
      <c r="G44" s="18"/>
      <c r="K44" s="12"/>
      <c r="L44" s="12"/>
      <c r="O44" s="12"/>
      <c r="P44" s="12"/>
      <c r="Q44" s="18"/>
      <c r="T44" s="12"/>
      <c r="Y44" s="31" t="s">
        <v>310</v>
      </c>
      <c r="Z44" s="31" t="s">
        <v>438</v>
      </c>
      <c r="AF44" s="29"/>
      <c r="AK44" s="45" t="str">
        <f t="shared" si="7"/>
        <v>q</v>
      </c>
    </row>
    <row r="45" spans="1:37" x14ac:dyDescent="0.15">
      <c r="A45" s="12"/>
      <c r="B45" s="12"/>
      <c r="F45" s="12"/>
      <c r="G45" s="18"/>
      <c r="K45" s="12"/>
      <c r="L45" s="12"/>
      <c r="O45" s="12"/>
      <c r="P45" s="12"/>
      <c r="Q45" s="18"/>
      <c r="T45" s="12"/>
      <c r="U45" s="28" t="s">
        <v>157</v>
      </c>
      <c r="Y45" s="31" t="s">
        <v>311</v>
      </c>
      <c r="Z45" s="31" t="s">
        <v>439</v>
      </c>
      <c r="AF45" s="29"/>
      <c r="AK45" s="45" t="str">
        <f t="shared" si="7"/>
        <v>r</v>
      </c>
    </row>
    <row r="46" spans="1:37" x14ac:dyDescent="0.15">
      <c r="A46" s="12"/>
      <c r="B46" s="12"/>
      <c r="F46" s="12"/>
      <c r="G46" s="18"/>
      <c r="K46" s="12"/>
      <c r="L46" s="12"/>
      <c r="O46" s="12"/>
      <c r="P46" s="12"/>
      <c r="Q46" s="18"/>
      <c r="T46" s="12"/>
      <c r="U46" s="84" t="s">
        <v>573</v>
      </c>
      <c r="Y46" s="31" t="s">
        <v>312</v>
      </c>
      <c r="Z46" s="31" t="s">
        <v>440</v>
      </c>
      <c r="AF46" s="29"/>
      <c r="AK46" s="45" t="str">
        <f t="shared" si="7"/>
        <v>s</v>
      </c>
    </row>
    <row r="47" spans="1:37" x14ac:dyDescent="0.15">
      <c r="A47" s="12"/>
      <c r="B47" s="12"/>
      <c r="F47" s="12"/>
      <c r="G47" s="18"/>
      <c r="K47" s="12"/>
      <c r="L47" s="12"/>
      <c r="O47" s="12"/>
      <c r="P47" s="12"/>
      <c r="Q47" s="18"/>
      <c r="T47" s="12"/>
      <c r="Y47" s="31" t="s">
        <v>313</v>
      </c>
      <c r="Z47" s="31" t="s">
        <v>441</v>
      </c>
      <c r="AF47" s="29"/>
      <c r="AK47" s="45" t="str">
        <f t="shared" si="7"/>
        <v>t</v>
      </c>
    </row>
    <row r="48" spans="1:37" x14ac:dyDescent="0.15">
      <c r="A48" s="12"/>
      <c r="B48" s="12"/>
      <c r="F48" s="12"/>
      <c r="G48" s="18"/>
      <c r="K48" s="12"/>
      <c r="L48" s="12"/>
      <c r="O48" s="12"/>
      <c r="P48" s="12"/>
      <c r="Q48" s="18"/>
      <c r="T48" s="12"/>
      <c r="U48" s="84">
        <v>2021</v>
      </c>
      <c r="Y48" s="31" t="s">
        <v>314</v>
      </c>
      <c r="Z48" s="31" t="s">
        <v>442</v>
      </c>
      <c r="AF48" s="29"/>
      <c r="AK48" s="45" t="str">
        <f t="shared" si="7"/>
        <v>u</v>
      </c>
    </row>
    <row r="49" spans="1:37" x14ac:dyDescent="0.15">
      <c r="A49" s="12"/>
      <c r="B49" s="12"/>
      <c r="F49" s="12"/>
      <c r="G49" s="18"/>
      <c r="K49" s="12"/>
      <c r="L49" s="12"/>
      <c r="O49" s="12"/>
      <c r="P49" s="12"/>
      <c r="Q49" s="18"/>
      <c r="T49" s="12"/>
      <c r="U49" s="84">
        <v>2022</v>
      </c>
      <c r="Y49" s="31" t="s">
        <v>315</v>
      </c>
      <c r="Z49" s="31" t="s">
        <v>443</v>
      </c>
      <c r="AF49" s="29"/>
      <c r="AK49" s="45" t="str">
        <f t="shared" si="7"/>
        <v>v</v>
      </c>
    </row>
    <row r="50" spans="1:37" x14ac:dyDescent="0.15">
      <c r="A50" s="12"/>
      <c r="B50" s="12"/>
      <c r="F50" s="12"/>
      <c r="G50" s="18"/>
      <c r="K50" s="12"/>
      <c r="L50" s="12"/>
      <c r="O50" s="12"/>
      <c r="P50" s="12"/>
      <c r="Q50" s="18"/>
      <c r="T50" s="12"/>
      <c r="U50" s="84">
        <v>2023</v>
      </c>
      <c r="Y50" s="31" t="s">
        <v>316</v>
      </c>
      <c r="Z50" s="31" t="s">
        <v>444</v>
      </c>
      <c r="AF50" s="29"/>
    </row>
    <row r="51" spans="1:37" x14ac:dyDescent="0.15">
      <c r="A51" s="12"/>
      <c r="B51" s="12"/>
      <c r="F51" s="12"/>
      <c r="G51" s="18"/>
      <c r="K51" s="12"/>
      <c r="L51" s="12"/>
      <c r="O51" s="12"/>
      <c r="P51" s="12"/>
      <c r="Q51" s="18"/>
      <c r="T51" s="12"/>
      <c r="U51" s="84">
        <v>2024</v>
      </c>
      <c r="Y51" s="31" t="s">
        <v>317</v>
      </c>
      <c r="Z51" s="31" t="s">
        <v>445</v>
      </c>
      <c r="AF51" s="29"/>
    </row>
    <row r="52" spans="1:37" x14ac:dyDescent="0.15">
      <c r="A52" s="12"/>
      <c r="B52" s="12"/>
      <c r="F52" s="12"/>
      <c r="G52" s="18"/>
      <c r="K52" s="12"/>
      <c r="L52" s="12"/>
      <c r="O52" s="12"/>
      <c r="P52" s="12"/>
      <c r="Q52" s="18"/>
      <c r="T52" s="12"/>
      <c r="U52" s="84">
        <v>2025</v>
      </c>
      <c r="Y52" s="31" t="s">
        <v>318</v>
      </c>
      <c r="Z52" s="31" t="s">
        <v>446</v>
      </c>
      <c r="AF52" s="29"/>
    </row>
    <row r="53" spans="1:37" x14ac:dyDescent="0.15">
      <c r="A53" s="12"/>
      <c r="B53" s="12"/>
      <c r="F53" s="12"/>
      <c r="G53" s="18"/>
      <c r="K53" s="12"/>
      <c r="L53" s="12"/>
      <c r="O53" s="12"/>
      <c r="P53" s="12"/>
      <c r="Q53" s="18"/>
      <c r="T53" s="12"/>
      <c r="U53" s="84">
        <v>2026</v>
      </c>
      <c r="Y53" s="31" t="s">
        <v>319</v>
      </c>
      <c r="Z53" s="31" t="s">
        <v>447</v>
      </c>
      <c r="AF53" s="29"/>
    </row>
    <row r="54" spans="1:37" x14ac:dyDescent="0.15">
      <c r="A54" s="12"/>
      <c r="B54" s="12"/>
      <c r="F54" s="12"/>
      <c r="G54" s="18"/>
      <c r="K54" s="12"/>
      <c r="L54" s="12"/>
      <c r="O54" s="12"/>
      <c r="P54" s="19"/>
      <c r="Q54" s="18"/>
      <c r="T54" s="12"/>
      <c r="Y54" s="31" t="s">
        <v>320</v>
      </c>
      <c r="Z54" s="31" t="s">
        <v>448</v>
      </c>
      <c r="AF54" s="29"/>
    </row>
    <row r="55" spans="1:37" x14ac:dyDescent="0.15">
      <c r="A55" s="12"/>
      <c r="B55" s="12"/>
      <c r="F55" s="12"/>
      <c r="G55" s="18"/>
      <c r="K55" s="12"/>
      <c r="L55" s="12"/>
      <c r="O55" s="12"/>
      <c r="P55" s="12"/>
      <c r="Q55" s="18"/>
      <c r="T55" s="12"/>
      <c r="Y55" s="31" t="s">
        <v>321</v>
      </c>
      <c r="Z55" s="31" t="s">
        <v>449</v>
      </c>
      <c r="AF55" s="29"/>
    </row>
    <row r="56" spans="1:37" x14ac:dyDescent="0.15">
      <c r="A56" s="12"/>
      <c r="B56" s="12"/>
      <c r="F56" s="12"/>
      <c r="G56" s="18"/>
      <c r="K56" s="12"/>
      <c r="L56" s="12"/>
      <c r="O56" s="12"/>
      <c r="P56" s="12"/>
      <c r="Q56" s="18"/>
      <c r="T56" s="12"/>
      <c r="U56" s="84">
        <v>20</v>
      </c>
      <c r="Y56" s="31" t="s">
        <v>322</v>
      </c>
      <c r="Z56" s="31" t="s">
        <v>450</v>
      </c>
      <c r="AF56" s="29"/>
    </row>
    <row r="57" spans="1:37" x14ac:dyDescent="0.15">
      <c r="A57" s="12"/>
      <c r="B57" s="12"/>
      <c r="F57" s="12"/>
      <c r="G57" s="18"/>
      <c r="K57" s="12"/>
      <c r="L57" s="12"/>
      <c r="O57" s="12"/>
      <c r="P57" s="12"/>
      <c r="Q57" s="18"/>
      <c r="T57" s="12"/>
      <c r="U57" s="31" t="s">
        <v>520</v>
      </c>
      <c r="Y57" s="31" t="s">
        <v>323</v>
      </c>
      <c r="Z57" s="31" t="s">
        <v>451</v>
      </c>
      <c r="AF57" s="29"/>
    </row>
    <row r="58" spans="1:37" x14ac:dyDescent="0.15">
      <c r="A58" s="12"/>
      <c r="B58" s="12"/>
      <c r="F58" s="12"/>
      <c r="G58" s="18"/>
      <c r="K58" s="12"/>
      <c r="L58" s="12"/>
      <c r="O58" s="12"/>
      <c r="P58" s="12"/>
      <c r="Q58" s="18"/>
      <c r="T58" s="12"/>
      <c r="U58" s="31" t="s">
        <v>521</v>
      </c>
      <c r="Y58" s="31" t="s">
        <v>324</v>
      </c>
      <c r="Z58" s="31" t="s">
        <v>452</v>
      </c>
      <c r="AF58" s="29"/>
    </row>
    <row r="59" spans="1:37" x14ac:dyDescent="0.15">
      <c r="A59" s="12"/>
      <c r="B59" s="12"/>
      <c r="F59" s="12"/>
      <c r="G59" s="18"/>
      <c r="K59" s="12"/>
      <c r="L59" s="12"/>
      <c r="O59" s="12"/>
      <c r="P59" s="12"/>
      <c r="Q59" s="18"/>
      <c r="T59" s="12"/>
      <c r="Y59" s="31" t="s">
        <v>325</v>
      </c>
      <c r="Z59" s="31" t="s">
        <v>453</v>
      </c>
      <c r="AF59" s="29"/>
    </row>
    <row r="60" spans="1:37" x14ac:dyDescent="0.15">
      <c r="A60" s="12"/>
      <c r="B60" s="12"/>
      <c r="F60" s="12"/>
      <c r="G60" s="18"/>
      <c r="K60" s="12"/>
      <c r="L60" s="12"/>
      <c r="O60" s="12"/>
      <c r="P60" s="12"/>
      <c r="Q60" s="18"/>
      <c r="T60" s="12"/>
      <c r="Y60" s="31" t="s">
        <v>326</v>
      </c>
      <c r="Z60" s="31" t="s">
        <v>454</v>
      </c>
      <c r="AF60" s="29"/>
    </row>
    <row r="61" spans="1:37" x14ac:dyDescent="0.15">
      <c r="A61" s="12"/>
      <c r="B61" s="12"/>
      <c r="F61" s="12"/>
      <c r="G61" s="18"/>
      <c r="K61" s="12"/>
      <c r="L61" s="12"/>
      <c r="O61" s="12"/>
      <c r="P61" s="12"/>
      <c r="Q61" s="18"/>
      <c r="T61" s="12"/>
      <c r="Y61" s="31" t="s">
        <v>327</v>
      </c>
      <c r="Z61" s="31" t="s">
        <v>455</v>
      </c>
      <c r="AF61" s="29"/>
    </row>
    <row r="62" spans="1:37" x14ac:dyDescent="0.15">
      <c r="A62" s="12"/>
      <c r="B62" s="12"/>
      <c r="F62" s="12"/>
      <c r="G62" s="18"/>
      <c r="K62" s="12"/>
      <c r="L62" s="12"/>
      <c r="O62" s="12"/>
      <c r="P62" s="12"/>
      <c r="Q62" s="18"/>
      <c r="T62" s="12"/>
      <c r="Y62" s="31" t="s">
        <v>328</v>
      </c>
      <c r="Z62" s="31" t="s">
        <v>456</v>
      </c>
      <c r="AF62" s="29"/>
    </row>
    <row r="63" spans="1:37" x14ac:dyDescent="0.15">
      <c r="A63" s="12"/>
      <c r="B63" s="12"/>
      <c r="F63" s="12"/>
      <c r="G63" s="18"/>
      <c r="K63" s="12"/>
      <c r="L63" s="12"/>
      <c r="O63" s="12"/>
      <c r="P63" s="12"/>
      <c r="Q63" s="18"/>
      <c r="T63" s="12"/>
      <c r="Y63" s="31" t="s">
        <v>329</v>
      </c>
      <c r="Z63" s="31" t="s">
        <v>457</v>
      </c>
      <c r="AF63" s="29"/>
    </row>
    <row r="64" spans="1:37" x14ac:dyDescent="0.15">
      <c r="A64" s="12"/>
      <c r="B64" s="12"/>
      <c r="F64" s="12"/>
      <c r="G64" s="18"/>
      <c r="K64" s="12"/>
      <c r="L64" s="12"/>
      <c r="O64" s="12"/>
      <c r="P64" s="12"/>
      <c r="Q64" s="18"/>
      <c r="T64" s="12"/>
      <c r="Y64" s="31" t="s">
        <v>330</v>
      </c>
      <c r="Z64" s="31" t="s">
        <v>458</v>
      </c>
      <c r="AF64" s="29"/>
    </row>
    <row r="65" spans="1:32" x14ac:dyDescent="0.15">
      <c r="A65" s="12"/>
      <c r="B65" s="12"/>
      <c r="F65" s="12"/>
      <c r="G65" s="18"/>
      <c r="K65" s="12"/>
      <c r="L65" s="12"/>
      <c r="O65" s="12"/>
      <c r="P65" s="12"/>
      <c r="Q65" s="18"/>
      <c r="T65" s="12"/>
      <c r="Y65" s="31" t="s">
        <v>331</v>
      </c>
      <c r="Z65" s="31" t="s">
        <v>459</v>
      </c>
      <c r="AF65" s="29"/>
    </row>
    <row r="66" spans="1:32" x14ac:dyDescent="0.15">
      <c r="A66" s="12"/>
      <c r="B66" s="12"/>
      <c r="F66" s="12"/>
      <c r="G66" s="18"/>
      <c r="K66" s="12"/>
      <c r="L66" s="12"/>
      <c r="O66" s="12"/>
      <c r="P66" s="12"/>
      <c r="Q66" s="18"/>
      <c r="T66" s="12"/>
      <c r="Y66" s="31" t="s">
        <v>64</v>
      </c>
      <c r="Z66" s="31" t="s">
        <v>460</v>
      </c>
      <c r="AF66" s="29"/>
    </row>
    <row r="67" spans="1:32" x14ac:dyDescent="0.15">
      <c r="A67" s="12"/>
      <c r="B67" s="12"/>
      <c r="F67" s="12"/>
      <c r="G67" s="18"/>
      <c r="K67" s="12"/>
      <c r="L67" s="12"/>
      <c r="O67" s="12"/>
      <c r="P67" s="12"/>
      <c r="Q67" s="18"/>
      <c r="T67" s="12"/>
      <c r="Y67" s="31" t="s">
        <v>332</v>
      </c>
      <c r="Z67" s="31" t="s">
        <v>461</v>
      </c>
      <c r="AF67" s="29"/>
    </row>
    <row r="68" spans="1:32" x14ac:dyDescent="0.15">
      <c r="A68" s="12"/>
      <c r="B68" s="12"/>
      <c r="F68" s="12"/>
      <c r="G68" s="18"/>
      <c r="K68" s="12"/>
      <c r="L68" s="12"/>
      <c r="O68" s="12"/>
      <c r="P68" s="12"/>
      <c r="Q68" s="18"/>
      <c r="T68" s="12"/>
      <c r="Y68" s="31" t="s">
        <v>333</v>
      </c>
      <c r="Z68" s="31" t="s">
        <v>462</v>
      </c>
      <c r="AF68" s="29"/>
    </row>
    <row r="69" spans="1:32" x14ac:dyDescent="0.15">
      <c r="A69" s="12"/>
      <c r="B69" s="12"/>
      <c r="F69" s="12"/>
      <c r="G69" s="18"/>
      <c r="K69" s="12"/>
      <c r="L69" s="12"/>
      <c r="O69" s="12"/>
      <c r="P69" s="12"/>
      <c r="Q69" s="18"/>
      <c r="T69" s="12"/>
      <c r="Y69" s="31" t="s">
        <v>334</v>
      </c>
      <c r="Z69" s="31" t="s">
        <v>463</v>
      </c>
      <c r="AF69" s="29"/>
    </row>
    <row r="70" spans="1:32" x14ac:dyDescent="0.15">
      <c r="A70" s="12"/>
      <c r="B70" s="12"/>
      <c r="Y70" s="31" t="s">
        <v>335</v>
      </c>
      <c r="Z70" s="31" t="s">
        <v>464</v>
      </c>
    </row>
    <row r="71" spans="1:32" x14ac:dyDescent="0.15">
      <c r="Y71" s="31" t="s">
        <v>336</v>
      </c>
      <c r="Z71" s="31" t="s">
        <v>465</v>
      </c>
    </row>
    <row r="72" spans="1:32" x14ac:dyDescent="0.15">
      <c r="Y72" s="31" t="s">
        <v>337</v>
      </c>
      <c r="Z72" s="31" t="s">
        <v>466</v>
      </c>
    </row>
    <row r="73" spans="1:32" x14ac:dyDescent="0.15">
      <c r="Y73" s="31" t="s">
        <v>338</v>
      </c>
      <c r="Z73" s="31" t="s">
        <v>467</v>
      </c>
    </row>
    <row r="74" spans="1:32" x14ac:dyDescent="0.15">
      <c r="Y74" s="31" t="s">
        <v>339</v>
      </c>
      <c r="Z74" s="31" t="s">
        <v>468</v>
      </c>
    </row>
    <row r="75" spans="1:32" x14ac:dyDescent="0.15">
      <c r="Y75" s="31" t="s">
        <v>340</v>
      </c>
      <c r="Z75" s="31" t="s">
        <v>469</v>
      </c>
    </row>
    <row r="76" spans="1:32" x14ac:dyDescent="0.15">
      <c r="Y76" s="31" t="s">
        <v>341</v>
      </c>
      <c r="Z76" s="31" t="s">
        <v>470</v>
      </c>
    </row>
    <row r="77" spans="1:32" x14ac:dyDescent="0.15">
      <c r="Y77" s="31" t="s">
        <v>342</v>
      </c>
      <c r="Z77" s="31" t="s">
        <v>471</v>
      </c>
    </row>
    <row r="78" spans="1:32" x14ac:dyDescent="0.15">
      <c r="Y78" s="31" t="s">
        <v>343</v>
      </c>
      <c r="Z78" s="31" t="s">
        <v>472</v>
      </c>
    </row>
    <row r="79" spans="1:32" x14ac:dyDescent="0.15">
      <c r="Y79" s="31" t="s">
        <v>344</v>
      </c>
      <c r="Z79" s="31" t="s">
        <v>473</v>
      </c>
    </row>
    <row r="80" spans="1:32" x14ac:dyDescent="0.15">
      <c r="Y80" s="31" t="s">
        <v>345</v>
      </c>
      <c r="Z80" s="31" t="s">
        <v>474</v>
      </c>
    </row>
    <row r="81" spans="25:26" x14ac:dyDescent="0.15">
      <c r="Y81" s="31" t="s">
        <v>346</v>
      </c>
      <c r="Z81" s="31" t="s">
        <v>475</v>
      </c>
    </row>
    <row r="82" spans="25:26" x14ac:dyDescent="0.15">
      <c r="Y82" s="31" t="s">
        <v>347</v>
      </c>
      <c r="Z82" s="31" t="s">
        <v>476</v>
      </c>
    </row>
    <row r="83" spans="25:26" x14ac:dyDescent="0.15">
      <c r="Y83" s="31" t="s">
        <v>348</v>
      </c>
      <c r="Z83" s="31" t="s">
        <v>477</v>
      </c>
    </row>
    <row r="84" spans="25:26" x14ac:dyDescent="0.15">
      <c r="Y84" s="31" t="s">
        <v>349</v>
      </c>
      <c r="Z84" s="31" t="s">
        <v>478</v>
      </c>
    </row>
    <row r="85" spans="25:26" x14ac:dyDescent="0.15">
      <c r="Y85" s="31" t="s">
        <v>350</v>
      </c>
      <c r="Z85" s="31" t="s">
        <v>479</v>
      </c>
    </row>
    <row r="86" spans="25:26" x14ac:dyDescent="0.15">
      <c r="Y86" s="31" t="s">
        <v>351</v>
      </c>
      <c r="Z86" s="31" t="s">
        <v>480</v>
      </c>
    </row>
    <row r="87" spans="25:26" x14ac:dyDescent="0.15">
      <c r="Y87" s="31" t="s">
        <v>352</v>
      </c>
      <c r="Z87" s="31" t="s">
        <v>481</v>
      </c>
    </row>
    <row r="88" spans="25:26" x14ac:dyDescent="0.15">
      <c r="Y88" s="31" t="s">
        <v>353</v>
      </c>
      <c r="Z88" s="31" t="s">
        <v>482</v>
      </c>
    </row>
    <row r="89" spans="25:26" x14ac:dyDescent="0.15">
      <c r="Y89" s="31" t="s">
        <v>354</v>
      </c>
      <c r="Z89" s="31" t="s">
        <v>483</v>
      </c>
    </row>
    <row r="90" spans="25:26" x14ac:dyDescent="0.15">
      <c r="Y90" s="31" t="s">
        <v>355</v>
      </c>
      <c r="Z90" s="31" t="s">
        <v>484</v>
      </c>
    </row>
    <row r="91" spans="25:26" x14ac:dyDescent="0.15">
      <c r="Y91" s="31" t="s">
        <v>356</v>
      </c>
      <c r="Z91" s="31" t="s">
        <v>485</v>
      </c>
    </row>
    <row r="92" spans="25:26" x14ac:dyDescent="0.15">
      <c r="Y92" s="31" t="s">
        <v>357</v>
      </c>
      <c r="Z92" s="31" t="s">
        <v>486</v>
      </c>
    </row>
    <row r="93" spans="25:26" x14ac:dyDescent="0.15">
      <c r="Y93" s="31" t="s">
        <v>358</v>
      </c>
      <c r="Z93" s="31" t="s">
        <v>487</v>
      </c>
    </row>
    <row r="94" spans="25:26" x14ac:dyDescent="0.15">
      <c r="Y94" s="31" t="s">
        <v>359</v>
      </c>
      <c r="Z94" s="31" t="s">
        <v>488</v>
      </c>
    </row>
    <row r="95" spans="25:26" x14ac:dyDescent="0.15">
      <c r="Y95" s="31" t="s">
        <v>360</v>
      </c>
      <c r="Z95" s="31" t="s">
        <v>489</v>
      </c>
    </row>
    <row r="96" spans="25:26" x14ac:dyDescent="0.15">
      <c r="Y96" s="31" t="s">
        <v>264</v>
      </c>
      <c r="Z96" s="31" t="s">
        <v>490</v>
      </c>
    </row>
    <row r="97" spans="25:26" x14ac:dyDescent="0.15">
      <c r="Y97" s="31" t="s">
        <v>361</v>
      </c>
      <c r="Z97" s="31" t="s">
        <v>491</v>
      </c>
    </row>
    <row r="98" spans="25:26" x14ac:dyDescent="0.15">
      <c r="Y98" s="31" t="s">
        <v>362</v>
      </c>
      <c r="Z98" s="31" t="s">
        <v>492</v>
      </c>
    </row>
    <row r="99" spans="25:26" x14ac:dyDescent="0.15">
      <c r="Y99" s="31" t="s">
        <v>392</v>
      </c>
      <c r="Z99" s="31" t="s">
        <v>493</v>
      </c>
    </row>
    <row r="100" spans="25:26" x14ac:dyDescent="0.15">
      <c r="Y100" s="31" t="s">
        <v>577</v>
      </c>
      <c r="Z100" s="31" t="s">
        <v>494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9"/>
  <sheetViews>
    <sheetView view="pageBreakPreview" zoomScale="85" zoomScaleNormal="75" zoomScaleSheetLayoutView="85"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7" width="2.25" style="33" customWidth="1"/>
    <col min="58" max="61" width="9" style="33"/>
    <col min="62" max="62" width="27.875" style="33" customWidth="1"/>
    <col min="63" max="63" width="12.25" style="33" customWidth="1"/>
    <col min="64" max="16384" width="9" style="33"/>
  </cols>
  <sheetData>
    <row r="1" spans="1:51" ht="23.25" customHeight="1" thickBot="1" x14ac:dyDescent="0.2">
      <c r="AP1" s="34"/>
      <c r="AQ1" s="34"/>
      <c r="AR1" s="34"/>
      <c r="AS1" s="34"/>
      <c r="AT1" s="34"/>
      <c r="AU1" s="34"/>
      <c r="AV1" s="34"/>
      <c r="AW1" s="35"/>
    </row>
    <row r="2" spans="1:51" ht="30" customHeight="1" x14ac:dyDescent="0.15">
      <c r="A2" s="716" t="s">
        <v>26</v>
      </c>
      <c r="B2" s="717"/>
      <c r="C2" s="717"/>
      <c r="D2" s="717"/>
      <c r="E2" s="717"/>
      <c r="F2" s="718"/>
      <c r="G2" s="635" t="s">
        <v>715</v>
      </c>
      <c r="H2" s="636"/>
      <c r="I2" s="636"/>
      <c r="J2" s="636"/>
      <c r="K2" s="636"/>
      <c r="L2" s="636"/>
      <c r="M2" s="636"/>
      <c r="N2" s="636"/>
      <c r="O2" s="636"/>
      <c r="P2" s="636"/>
      <c r="Q2" s="636"/>
      <c r="R2" s="636"/>
      <c r="S2" s="636"/>
      <c r="T2" s="636"/>
      <c r="U2" s="636"/>
      <c r="V2" s="636"/>
      <c r="W2" s="636"/>
      <c r="X2" s="636"/>
      <c r="Y2" s="636"/>
      <c r="Z2" s="636"/>
      <c r="AA2" s="636"/>
      <c r="AB2" s="637"/>
      <c r="AC2" s="635" t="s">
        <v>716</v>
      </c>
      <c r="AD2" s="722"/>
      <c r="AE2" s="722"/>
      <c r="AF2" s="722"/>
      <c r="AG2" s="722"/>
      <c r="AH2" s="722"/>
      <c r="AI2" s="722"/>
      <c r="AJ2" s="722"/>
      <c r="AK2" s="722"/>
      <c r="AL2" s="722"/>
      <c r="AM2" s="722"/>
      <c r="AN2" s="722"/>
      <c r="AO2" s="722"/>
      <c r="AP2" s="722"/>
      <c r="AQ2" s="722"/>
      <c r="AR2" s="722"/>
      <c r="AS2" s="722"/>
      <c r="AT2" s="722"/>
      <c r="AU2" s="722"/>
      <c r="AV2" s="722"/>
      <c r="AW2" s="722"/>
      <c r="AX2" s="723"/>
      <c r="AY2">
        <f>COUNTA($G$4,$AC$4)</f>
        <v>2</v>
      </c>
    </row>
    <row r="3" spans="1:51" ht="24.75" customHeight="1" x14ac:dyDescent="0.15">
      <c r="A3" s="719"/>
      <c r="B3" s="720"/>
      <c r="C3" s="720"/>
      <c r="D3" s="720"/>
      <c r="E3" s="720"/>
      <c r="F3" s="721"/>
      <c r="G3" s="121" t="s">
        <v>15</v>
      </c>
      <c r="H3" s="639"/>
      <c r="I3" s="639"/>
      <c r="J3" s="639"/>
      <c r="K3" s="639"/>
      <c r="L3" s="640" t="s">
        <v>16</v>
      </c>
      <c r="M3" s="639"/>
      <c r="N3" s="639"/>
      <c r="O3" s="639"/>
      <c r="P3" s="639"/>
      <c r="Q3" s="639"/>
      <c r="R3" s="639"/>
      <c r="S3" s="639"/>
      <c r="T3" s="639"/>
      <c r="U3" s="639"/>
      <c r="V3" s="639"/>
      <c r="W3" s="639"/>
      <c r="X3" s="641"/>
      <c r="Y3" s="642" t="s">
        <v>17</v>
      </c>
      <c r="Z3" s="643"/>
      <c r="AA3" s="643"/>
      <c r="AB3" s="644"/>
      <c r="AC3" s="121" t="s">
        <v>15</v>
      </c>
      <c r="AD3" s="639"/>
      <c r="AE3" s="639"/>
      <c r="AF3" s="639"/>
      <c r="AG3" s="639"/>
      <c r="AH3" s="640" t="s">
        <v>16</v>
      </c>
      <c r="AI3" s="639"/>
      <c r="AJ3" s="639"/>
      <c r="AK3" s="639"/>
      <c r="AL3" s="639"/>
      <c r="AM3" s="639"/>
      <c r="AN3" s="639"/>
      <c r="AO3" s="639"/>
      <c r="AP3" s="639"/>
      <c r="AQ3" s="639"/>
      <c r="AR3" s="639"/>
      <c r="AS3" s="639"/>
      <c r="AT3" s="641"/>
      <c r="AU3" s="642" t="s">
        <v>17</v>
      </c>
      <c r="AV3" s="643"/>
      <c r="AW3" s="643"/>
      <c r="AX3" s="645"/>
      <c r="AY3" s="33">
        <f>$AY$2</f>
        <v>2</v>
      </c>
    </row>
    <row r="4" spans="1:51" ht="28.15" customHeight="1" x14ac:dyDescent="0.15">
      <c r="A4" s="719"/>
      <c r="B4" s="720"/>
      <c r="C4" s="720"/>
      <c r="D4" s="720"/>
      <c r="E4" s="720"/>
      <c r="F4" s="721"/>
      <c r="G4" s="646" t="s">
        <v>681</v>
      </c>
      <c r="H4" s="647"/>
      <c r="I4" s="647"/>
      <c r="J4" s="647"/>
      <c r="K4" s="648"/>
      <c r="L4" s="649" t="s">
        <v>723</v>
      </c>
      <c r="M4" s="650"/>
      <c r="N4" s="650"/>
      <c r="O4" s="650"/>
      <c r="P4" s="650"/>
      <c r="Q4" s="650"/>
      <c r="R4" s="650"/>
      <c r="S4" s="650"/>
      <c r="T4" s="650"/>
      <c r="U4" s="650"/>
      <c r="V4" s="650"/>
      <c r="W4" s="650"/>
      <c r="X4" s="651"/>
      <c r="Y4" s="652">
        <v>0.90900000000000003</v>
      </c>
      <c r="Z4" s="653"/>
      <c r="AA4" s="653"/>
      <c r="AB4" s="654"/>
      <c r="AC4" s="646" t="s">
        <v>591</v>
      </c>
      <c r="AD4" s="647"/>
      <c r="AE4" s="647"/>
      <c r="AF4" s="647"/>
      <c r="AG4" s="648"/>
      <c r="AH4" s="649" t="s">
        <v>724</v>
      </c>
      <c r="AI4" s="650"/>
      <c r="AJ4" s="650"/>
      <c r="AK4" s="650"/>
      <c r="AL4" s="650"/>
      <c r="AM4" s="650"/>
      <c r="AN4" s="650"/>
      <c r="AO4" s="650"/>
      <c r="AP4" s="650"/>
      <c r="AQ4" s="650"/>
      <c r="AR4" s="650"/>
      <c r="AS4" s="650"/>
      <c r="AT4" s="651"/>
      <c r="AU4" s="652">
        <v>0.99</v>
      </c>
      <c r="AV4" s="653"/>
      <c r="AW4" s="653"/>
      <c r="AX4" s="655"/>
      <c r="AY4" s="33">
        <f t="shared" ref="AY4:AY5" si="0">$AY$2</f>
        <v>2</v>
      </c>
    </row>
    <row r="5" spans="1:51" ht="24.75" customHeight="1" thickBot="1" x14ac:dyDescent="0.2">
      <c r="A5" s="719"/>
      <c r="B5" s="720"/>
      <c r="C5" s="720"/>
      <c r="D5" s="720"/>
      <c r="E5" s="720"/>
      <c r="F5" s="721"/>
      <c r="G5" s="656" t="s">
        <v>18</v>
      </c>
      <c r="H5" s="657"/>
      <c r="I5" s="657"/>
      <c r="J5" s="657"/>
      <c r="K5" s="657"/>
      <c r="L5" s="658"/>
      <c r="M5" s="659"/>
      <c r="N5" s="659"/>
      <c r="O5" s="659"/>
      <c r="P5" s="659"/>
      <c r="Q5" s="659"/>
      <c r="R5" s="659"/>
      <c r="S5" s="659"/>
      <c r="T5" s="659"/>
      <c r="U5" s="659"/>
      <c r="V5" s="659"/>
      <c r="W5" s="659"/>
      <c r="X5" s="660"/>
      <c r="Y5" s="661">
        <f>SUM(Y4:AB4)</f>
        <v>0.90900000000000003</v>
      </c>
      <c r="Z5" s="662"/>
      <c r="AA5" s="662"/>
      <c r="AB5" s="663"/>
      <c r="AC5" s="656" t="s">
        <v>18</v>
      </c>
      <c r="AD5" s="657"/>
      <c r="AE5" s="657"/>
      <c r="AF5" s="657"/>
      <c r="AG5" s="657"/>
      <c r="AH5" s="658"/>
      <c r="AI5" s="659"/>
      <c r="AJ5" s="659"/>
      <c r="AK5" s="659"/>
      <c r="AL5" s="659"/>
      <c r="AM5" s="659"/>
      <c r="AN5" s="659"/>
      <c r="AO5" s="659"/>
      <c r="AP5" s="659"/>
      <c r="AQ5" s="659"/>
      <c r="AR5" s="659"/>
      <c r="AS5" s="659"/>
      <c r="AT5" s="660"/>
      <c r="AU5" s="661">
        <f>SUM(AU4:AX4)</f>
        <v>0.99</v>
      </c>
      <c r="AV5" s="662"/>
      <c r="AW5" s="662"/>
      <c r="AX5" s="664"/>
      <c r="AY5" s="33">
        <f t="shared" si="0"/>
        <v>2</v>
      </c>
    </row>
    <row r="6" spans="1:51" ht="30" customHeight="1" x14ac:dyDescent="0.15">
      <c r="A6" s="719"/>
      <c r="B6" s="720"/>
      <c r="C6" s="720"/>
      <c r="D6" s="720"/>
      <c r="E6" s="720"/>
      <c r="F6" s="721"/>
      <c r="G6" s="635" t="s">
        <v>719</v>
      </c>
      <c r="H6" s="636"/>
      <c r="I6" s="636"/>
      <c r="J6" s="636"/>
      <c r="K6" s="636"/>
      <c r="L6" s="636"/>
      <c r="M6" s="636"/>
      <c r="N6" s="636"/>
      <c r="O6" s="636"/>
      <c r="P6" s="636"/>
      <c r="Q6" s="636"/>
      <c r="R6" s="636"/>
      <c r="S6" s="636"/>
      <c r="T6" s="636"/>
      <c r="U6" s="636"/>
      <c r="V6" s="636"/>
      <c r="W6" s="636"/>
      <c r="X6" s="636"/>
      <c r="Y6" s="636"/>
      <c r="Z6" s="636"/>
      <c r="AA6" s="636"/>
      <c r="AB6" s="637"/>
      <c r="AC6" s="635" t="s">
        <v>187</v>
      </c>
      <c r="AD6" s="636"/>
      <c r="AE6" s="636"/>
      <c r="AF6" s="636"/>
      <c r="AG6" s="636"/>
      <c r="AH6" s="636"/>
      <c r="AI6" s="636"/>
      <c r="AJ6" s="636"/>
      <c r="AK6" s="636"/>
      <c r="AL6" s="636"/>
      <c r="AM6" s="636"/>
      <c r="AN6" s="636"/>
      <c r="AO6" s="636"/>
      <c r="AP6" s="636"/>
      <c r="AQ6" s="636"/>
      <c r="AR6" s="636"/>
      <c r="AS6" s="636"/>
      <c r="AT6" s="636"/>
      <c r="AU6" s="636"/>
      <c r="AV6" s="636"/>
      <c r="AW6" s="636"/>
      <c r="AX6" s="638"/>
      <c r="AY6">
        <f>COUNTA($G$8,$AC$8)</f>
        <v>1</v>
      </c>
    </row>
    <row r="7" spans="1:51" ht="25.5" customHeight="1" x14ac:dyDescent="0.15">
      <c r="A7" s="719"/>
      <c r="B7" s="720"/>
      <c r="C7" s="720"/>
      <c r="D7" s="720"/>
      <c r="E7" s="720"/>
      <c r="F7" s="721"/>
      <c r="G7" s="121" t="s">
        <v>15</v>
      </c>
      <c r="H7" s="639"/>
      <c r="I7" s="639"/>
      <c r="J7" s="639"/>
      <c r="K7" s="639"/>
      <c r="L7" s="640" t="s">
        <v>16</v>
      </c>
      <c r="M7" s="639"/>
      <c r="N7" s="639"/>
      <c r="O7" s="639"/>
      <c r="P7" s="639"/>
      <c r="Q7" s="639"/>
      <c r="R7" s="639"/>
      <c r="S7" s="639"/>
      <c r="T7" s="639"/>
      <c r="U7" s="639"/>
      <c r="V7" s="639"/>
      <c r="W7" s="639"/>
      <c r="X7" s="641"/>
      <c r="Y7" s="642" t="s">
        <v>17</v>
      </c>
      <c r="Z7" s="643"/>
      <c r="AA7" s="643"/>
      <c r="AB7" s="644"/>
      <c r="AC7" s="121" t="s">
        <v>15</v>
      </c>
      <c r="AD7" s="639"/>
      <c r="AE7" s="639"/>
      <c r="AF7" s="639"/>
      <c r="AG7" s="639"/>
      <c r="AH7" s="640" t="s">
        <v>16</v>
      </c>
      <c r="AI7" s="639"/>
      <c r="AJ7" s="639"/>
      <c r="AK7" s="639"/>
      <c r="AL7" s="639"/>
      <c r="AM7" s="639"/>
      <c r="AN7" s="639"/>
      <c r="AO7" s="639"/>
      <c r="AP7" s="639"/>
      <c r="AQ7" s="639"/>
      <c r="AR7" s="639"/>
      <c r="AS7" s="639"/>
      <c r="AT7" s="641"/>
      <c r="AU7" s="642" t="s">
        <v>17</v>
      </c>
      <c r="AV7" s="643"/>
      <c r="AW7" s="643"/>
      <c r="AX7" s="645"/>
      <c r="AY7" s="33">
        <f>$AY$6</f>
        <v>1</v>
      </c>
    </row>
    <row r="8" spans="1:51" ht="24.75" customHeight="1" x14ac:dyDescent="0.15">
      <c r="A8" s="719"/>
      <c r="B8" s="720"/>
      <c r="C8" s="720"/>
      <c r="D8" s="720"/>
      <c r="E8" s="720"/>
      <c r="F8" s="721"/>
      <c r="G8" s="646" t="s">
        <v>730</v>
      </c>
      <c r="H8" s="647"/>
      <c r="I8" s="647"/>
      <c r="J8" s="647"/>
      <c r="K8" s="648"/>
      <c r="L8" s="649" t="s">
        <v>720</v>
      </c>
      <c r="M8" s="650"/>
      <c r="N8" s="650"/>
      <c r="O8" s="650"/>
      <c r="P8" s="650"/>
      <c r="Q8" s="650"/>
      <c r="R8" s="650"/>
      <c r="S8" s="650"/>
      <c r="T8" s="650"/>
      <c r="U8" s="650"/>
      <c r="V8" s="650"/>
      <c r="W8" s="650"/>
      <c r="X8" s="651"/>
      <c r="Y8" s="652">
        <v>10.042999999999999</v>
      </c>
      <c r="Z8" s="653"/>
      <c r="AA8" s="653"/>
      <c r="AB8" s="654"/>
      <c r="AC8" s="646"/>
      <c r="AD8" s="647"/>
      <c r="AE8" s="647"/>
      <c r="AF8" s="647"/>
      <c r="AG8" s="648"/>
      <c r="AH8" s="649"/>
      <c r="AI8" s="650"/>
      <c r="AJ8" s="650"/>
      <c r="AK8" s="650"/>
      <c r="AL8" s="650"/>
      <c r="AM8" s="650"/>
      <c r="AN8" s="650"/>
      <c r="AO8" s="650"/>
      <c r="AP8" s="650"/>
      <c r="AQ8" s="650"/>
      <c r="AR8" s="650"/>
      <c r="AS8" s="650"/>
      <c r="AT8" s="651"/>
      <c r="AU8" s="652"/>
      <c r="AV8" s="653"/>
      <c r="AW8" s="653"/>
      <c r="AX8" s="655"/>
      <c r="AY8" s="33">
        <f>$AY$6</f>
        <v>1</v>
      </c>
    </row>
    <row r="9" spans="1:51" ht="24.75" customHeight="1" x14ac:dyDescent="0.15">
      <c r="A9" s="719"/>
      <c r="B9" s="720"/>
      <c r="C9" s="720"/>
      <c r="D9" s="720"/>
      <c r="E9" s="720"/>
      <c r="F9" s="721"/>
      <c r="G9" s="656" t="s">
        <v>18</v>
      </c>
      <c r="H9" s="657"/>
      <c r="I9" s="657"/>
      <c r="J9" s="657"/>
      <c r="K9" s="657"/>
      <c r="L9" s="658"/>
      <c r="M9" s="659"/>
      <c r="N9" s="659"/>
      <c r="O9" s="659"/>
      <c r="P9" s="659"/>
      <c r="Q9" s="659"/>
      <c r="R9" s="659"/>
      <c r="S9" s="659"/>
      <c r="T9" s="659"/>
      <c r="U9" s="659"/>
      <c r="V9" s="659"/>
      <c r="W9" s="659"/>
      <c r="X9" s="660"/>
      <c r="Y9" s="661">
        <f>SUM(Y8:AB8)</f>
        <v>10.042999999999999</v>
      </c>
      <c r="Z9" s="662"/>
      <c r="AA9" s="662"/>
      <c r="AB9" s="663"/>
      <c r="AC9" s="656" t="s">
        <v>18</v>
      </c>
      <c r="AD9" s="657"/>
      <c r="AE9" s="657"/>
      <c r="AF9" s="657"/>
      <c r="AG9" s="657"/>
      <c r="AH9" s="658"/>
      <c r="AI9" s="659"/>
      <c r="AJ9" s="659"/>
      <c r="AK9" s="659"/>
      <c r="AL9" s="659"/>
      <c r="AM9" s="659"/>
      <c r="AN9" s="659"/>
      <c r="AO9" s="659"/>
      <c r="AP9" s="659"/>
      <c r="AQ9" s="659"/>
      <c r="AR9" s="659"/>
      <c r="AS9" s="659"/>
      <c r="AT9" s="660"/>
      <c r="AU9" s="661">
        <f>SUM(AU8:AX8)</f>
        <v>0</v>
      </c>
      <c r="AV9" s="662"/>
      <c r="AW9" s="662"/>
      <c r="AX9" s="664"/>
      <c r="AY9" s="33">
        <f>$AY$6</f>
        <v>1</v>
      </c>
    </row>
  </sheetData>
  <sheetProtection formatRows="0"/>
  <mergeCells count="41">
    <mergeCell ref="A2:F9"/>
    <mergeCell ref="G2:AB2"/>
    <mergeCell ref="AC2:AX2"/>
    <mergeCell ref="G3:K3"/>
    <mergeCell ref="L3:X3"/>
    <mergeCell ref="Y3:AB3"/>
    <mergeCell ref="AC3:AG3"/>
    <mergeCell ref="AH3:AT3"/>
    <mergeCell ref="AU3:AX3"/>
    <mergeCell ref="G4:K4"/>
    <mergeCell ref="AU5:AX5"/>
    <mergeCell ref="L4:X4"/>
    <mergeCell ref="Y4:AB4"/>
    <mergeCell ref="AC4:AG4"/>
    <mergeCell ref="AH4:AT4"/>
    <mergeCell ref="AU4:AX4"/>
    <mergeCell ref="G5:K5"/>
    <mergeCell ref="L5:X5"/>
    <mergeCell ref="Y5:AB5"/>
    <mergeCell ref="AC5:AG5"/>
    <mergeCell ref="AH5:AT5"/>
    <mergeCell ref="G6:AB6"/>
    <mergeCell ref="AC6:AX6"/>
    <mergeCell ref="G7:K7"/>
    <mergeCell ref="L7:X7"/>
    <mergeCell ref="Y7:AB7"/>
    <mergeCell ref="AC7:AG7"/>
    <mergeCell ref="AH7:AT7"/>
    <mergeCell ref="AU7:AX7"/>
    <mergeCell ref="AU9:AX9"/>
    <mergeCell ref="G8:K8"/>
    <mergeCell ref="L8:X8"/>
    <mergeCell ref="Y8:AB8"/>
    <mergeCell ref="AC8:AG8"/>
    <mergeCell ref="AH8:AT8"/>
    <mergeCell ref="AU8:AX8"/>
    <mergeCell ref="G9:K9"/>
    <mergeCell ref="L9:X9"/>
    <mergeCell ref="Y9:AB9"/>
    <mergeCell ref="AC9:AG9"/>
    <mergeCell ref="AH9:AT9"/>
  </mergeCells>
  <phoneticPr fontId="5"/>
  <conditionalFormatting sqref="Y5">
    <cfRule type="expression" dxfId="39" priority="281">
      <formula>IF(RIGHT(TEXT(Y5,"0.#"),1)=".",FALSE,TRUE)</formula>
    </cfRule>
    <cfRule type="expression" dxfId="38" priority="282">
      <formula>IF(RIGHT(TEXT(Y5,"0.#"),1)=".",TRUE,FALSE)</formula>
    </cfRule>
  </conditionalFormatting>
  <conditionalFormatting sqref="AU5">
    <cfRule type="expression" dxfId="37" priority="275">
      <formula>IF(RIGHT(TEXT(AU5,"0.#"),1)=".",FALSE,TRUE)</formula>
    </cfRule>
    <cfRule type="expression" dxfId="36" priority="276">
      <formula>IF(RIGHT(TEXT(AU5,"0.#"),1)=".",TRUE,FALSE)</formula>
    </cfRule>
  </conditionalFormatting>
  <conditionalFormatting sqref="Y9">
    <cfRule type="expression" dxfId="35" priority="269">
      <formula>IF(RIGHT(TEXT(Y9,"0.#"),1)=".",FALSE,TRUE)</formula>
    </cfRule>
    <cfRule type="expression" dxfId="34" priority="270">
      <formula>IF(RIGHT(TEXT(Y9,"0.#"),1)=".",TRUE,FALSE)</formula>
    </cfRule>
  </conditionalFormatting>
  <conditionalFormatting sqref="AU9">
    <cfRule type="expression" dxfId="33" priority="263">
      <formula>IF(RIGHT(TEXT(AU9,"0.#"),1)=".",FALSE,TRUE)</formula>
    </cfRule>
    <cfRule type="expression" dxfId="32" priority="264">
      <formula>IF(RIGHT(TEXT(AU9,"0.#"),1)=".",TRUE,FALSE)</formula>
    </cfRule>
  </conditionalFormatting>
  <conditionalFormatting sqref="Y8">
    <cfRule type="expression" dxfId="31" priority="7">
      <formula>IF(RIGHT(TEXT(Y8,"0.#"),1)=".",FALSE,TRUE)</formula>
    </cfRule>
    <cfRule type="expression" dxfId="30" priority="8">
      <formula>IF(RIGHT(TEXT(Y8,"0.#"),1)=".",TRUE,FALSE)</formula>
    </cfRule>
  </conditionalFormatting>
  <conditionalFormatting sqref="AU8">
    <cfRule type="expression" dxfId="29" priority="5">
      <formula>IF(RIGHT(TEXT(AU8,"0.#"),1)=".",FALSE,TRUE)</formula>
    </cfRule>
    <cfRule type="expression" dxfId="28" priority="6">
      <formula>IF(RIGHT(TEXT(AU8,"0.#"),1)=".",TRUE,FALSE)</formula>
    </cfRule>
  </conditionalFormatting>
  <conditionalFormatting sqref="Y4">
    <cfRule type="expression" dxfId="27" priority="3">
      <formula>IF(RIGHT(TEXT(Y4,"0.#"),1)=".",FALSE,TRUE)</formula>
    </cfRule>
    <cfRule type="expression" dxfId="26" priority="4">
      <formula>IF(RIGHT(TEXT(Y4,"0.#"),1)=".",TRUE,FALSE)</formula>
    </cfRule>
  </conditionalFormatting>
  <conditionalFormatting sqref="AU4">
    <cfRule type="expression" dxfId="25" priority="1">
      <formula>IF(RIGHT(TEXT(AU4,"0.#"),1)=".",FALSE,TRUE)</formula>
    </cfRule>
    <cfRule type="expression" dxfId="24" priority="2">
      <formula>IF(RIGHT(TEXT(AU4,"0.#"),1)=".",TRUE,FALSE)</formula>
    </cfRule>
  </conditionalFormatting>
  <dataValidations count="1">
    <dataValidation type="custom" imeMode="disabled" allowBlank="1" showInputMessage="1" showErrorMessage="1" sqref="Y4:AB4 AU4:AX4 Y8:AB8 AU8:AX8">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17"/>
  <sheetViews>
    <sheetView view="pageBreakPreview" zoomScale="85" zoomScaleNormal="75" zoomScaleSheetLayoutView="85" zoomScalePageLayoutView="70" workbookViewId="0"/>
  </sheetViews>
  <sheetFormatPr defaultColWidth="9" defaultRowHeight="13.5" x14ac:dyDescent="0.15"/>
  <cols>
    <col min="1" max="2" width="2.625" style="33" customWidth="1"/>
    <col min="3" max="33" width="2.625" style="62" customWidth="1"/>
    <col min="34" max="37" width="3.5" style="62" customWidth="1"/>
    <col min="38" max="41" width="2.625" style="62" customWidth="1"/>
    <col min="42" max="50" width="3.25" style="63" customWidth="1"/>
    <col min="51" max="51" width="11.125" style="33" hidden="1" customWidth="1"/>
    <col min="52" max="57" width="2.25" style="33" customWidth="1"/>
    <col min="58" max="61" width="9" style="33"/>
    <col min="62" max="62" width="27.875" style="33" customWidth="1"/>
    <col min="63" max="63" width="12.25" style="33" customWidth="1"/>
    <col min="64" max="16384" width="9" style="33"/>
  </cols>
  <sheetData>
    <row r="1" spans="1:52" ht="23.25" customHeight="1" x14ac:dyDescent="0.15">
      <c r="P1" s="63"/>
      <c r="Q1" s="63"/>
      <c r="R1" s="63"/>
      <c r="S1" s="63"/>
      <c r="T1" s="63"/>
      <c r="U1" s="63"/>
      <c r="V1" s="63"/>
      <c r="W1" s="63"/>
      <c r="X1" s="63"/>
      <c r="Y1" s="64"/>
      <c r="Z1" s="64"/>
      <c r="AA1" s="64"/>
      <c r="AB1" s="64"/>
      <c r="AC1" s="64"/>
      <c r="AD1" s="64"/>
      <c r="AE1" s="64"/>
      <c r="AF1" s="64"/>
      <c r="AG1" s="64"/>
      <c r="AH1" s="64"/>
      <c r="AI1" s="64"/>
      <c r="AJ1" s="64"/>
      <c r="AK1" s="64"/>
      <c r="AL1" s="64"/>
      <c r="AM1" s="64"/>
      <c r="AN1" s="64"/>
      <c r="AO1" s="64"/>
      <c r="AP1" s="65"/>
      <c r="AQ1" s="65"/>
      <c r="AR1" s="65"/>
      <c r="AS1" s="65"/>
      <c r="AT1" s="65"/>
      <c r="AU1" s="65"/>
      <c r="AV1" s="65"/>
      <c r="AW1" s="66"/>
    </row>
    <row r="2" spans="1:52" x14ac:dyDescent="0.15">
      <c r="A2" s="9"/>
      <c r="B2" s="44" t="s">
        <v>208</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2" customFormat="1" ht="59.25" customHeight="1" x14ac:dyDescent="0.15">
      <c r="A3" s="670"/>
      <c r="B3" s="670"/>
      <c r="C3" s="670" t="s">
        <v>24</v>
      </c>
      <c r="D3" s="670"/>
      <c r="E3" s="670"/>
      <c r="F3" s="670"/>
      <c r="G3" s="670"/>
      <c r="H3" s="670"/>
      <c r="I3" s="670"/>
      <c r="J3" s="725" t="s">
        <v>189</v>
      </c>
      <c r="K3" s="726"/>
      <c r="L3" s="726"/>
      <c r="M3" s="726"/>
      <c r="N3" s="726"/>
      <c r="O3" s="726"/>
      <c r="P3" s="378" t="s">
        <v>25</v>
      </c>
      <c r="Q3" s="378"/>
      <c r="R3" s="378"/>
      <c r="S3" s="378"/>
      <c r="T3" s="378"/>
      <c r="U3" s="378"/>
      <c r="V3" s="378"/>
      <c r="W3" s="378"/>
      <c r="X3" s="378"/>
      <c r="Y3" s="672" t="s">
        <v>222</v>
      </c>
      <c r="Z3" s="673"/>
      <c r="AA3" s="673"/>
      <c r="AB3" s="673"/>
      <c r="AC3" s="725" t="s">
        <v>216</v>
      </c>
      <c r="AD3" s="725"/>
      <c r="AE3" s="725"/>
      <c r="AF3" s="725"/>
      <c r="AG3" s="725"/>
      <c r="AH3" s="672" t="s">
        <v>181</v>
      </c>
      <c r="AI3" s="670"/>
      <c r="AJ3" s="670"/>
      <c r="AK3" s="670"/>
      <c r="AL3" s="670" t="s">
        <v>19</v>
      </c>
      <c r="AM3" s="670"/>
      <c r="AN3" s="670"/>
      <c r="AO3" s="674"/>
      <c r="AP3" s="727" t="s">
        <v>190</v>
      </c>
      <c r="AQ3" s="727"/>
      <c r="AR3" s="727"/>
      <c r="AS3" s="727"/>
      <c r="AT3" s="727"/>
      <c r="AU3" s="727"/>
      <c r="AV3" s="727"/>
      <c r="AW3" s="727"/>
      <c r="AX3" s="727"/>
      <c r="AY3">
        <f>$AY$2</f>
        <v>1</v>
      </c>
      <c r="AZ3" s="33"/>
    </row>
    <row r="4" spans="1:52" ht="44.1" customHeight="1" x14ac:dyDescent="0.15">
      <c r="A4" s="724">
        <v>1</v>
      </c>
      <c r="B4" s="724">
        <v>1</v>
      </c>
      <c r="C4" s="682" t="s">
        <v>686</v>
      </c>
      <c r="D4" s="683"/>
      <c r="E4" s="683"/>
      <c r="F4" s="683"/>
      <c r="G4" s="683"/>
      <c r="H4" s="683"/>
      <c r="I4" s="683"/>
      <c r="J4" s="684">
        <v>6010001011147</v>
      </c>
      <c r="K4" s="685"/>
      <c r="L4" s="685"/>
      <c r="M4" s="685"/>
      <c r="N4" s="685"/>
      <c r="O4" s="685"/>
      <c r="P4" s="686" t="s">
        <v>723</v>
      </c>
      <c r="Q4" s="687"/>
      <c r="R4" s="687"/>
      <c r="S4" s="687"/>
      <c r="T4" s="687"/>
      <c r="U4" s="687"/>
      <c r="V4" s="687"/>
      <c r="W4" s="687"/>
      <c r="X4" s="687"/>
      <c r="Y4" s="688">
        <v>0.90900000000000003</v>
      </c>
      <c r="Z4" s="689"/>
      <c r="AA4" s="689"/>
      <c r="AB4" s="690"/>
      <c r="AC4" s="691" t="s">
        <v>239</v>
      </c>
      <c r="AD4" s="692"/>
      <c r="AE4" s="692"/>
      <c r="AF4" s="692"/>
      <c r="AG4" s="692"/>
      <c r="AH4" s="693" t="s">
        <v>722</v>
      </c>
      <c r="AI4" s="694"/>
      <c r="AJ4" s="694"/>
      <c r="AK4" s="694"/>
      <c r="AL4" s="677" t="s">
        <v>727</v>
      </c>
      <c r="AM4" s="678"/>
      <c r="AN4" s="678"/>
      <c r="AO4" s="679"/>
      <c r="AP4" s="680"/>
      <c r="AQ4" s="680"/>
      <c r="AR4" s="680"/>
      <c r="AS4" s="680"/>
      <c r="AT4" s="680"/>
      <c r="AU4" s="680"/>
      <c r="AV4" s="680"/>
      <c r="AW4" s="680"/>
      <c r="AX4" s="680"/>
      <c r="AY4">
        <f>$AY$2</f>
        <v>1</v>
      </c>
    </row>
    <row r="5" spans="1:52" ht="45" customHeight="1" x14ac:dyDescent="0.15">
      <c r="A5" s="724">
        <v>2</v>
      </c>
      <c r="B5" s="724">
        <v>1</v>
      </c>
      <c r="C5" s="682" t="s">
        <v>686</v>
      </c>
      <c r="D5" s="683"/>
      <c r="E5" s="683"/>
      <c r="F5" s="683"/>
      <c r="G5" s="683"/>
      <c r="H5" s="683"/>
      <c r="I5" s="683"/>
      <c r="J5" s="684">
        <v>6010001011147</v>
      </c>
      <c r="K5" s="685"/>
      <c r="L5" s="685"/>
      <c r="M5" s="685"/>
      <c r="N5" s="685"/>
      <c r="O5" s="685"/>
      <c r="P5" s="702" t="s">
        <v>725</v>
      </c>
      <c r="Q5" s="703"/>
      <c r="R5" s="703"/>
      <c r="S5" s="703"/>
      <c r="T5" s="703"/>
      <c r="U5" s="703"/>
      <c r="V5" s="703"/>
      <c r="W5" s="703"/>
      <c r="X5" s="704"/>
      <c r="Y5" s="688">
        <v>0.188</v>
      </c>
      <c r="Z5" s="689"/>
      <c r="AA5" s="689"/>
      <c r="AB5" s="690"/>
      <c r="AC5" s="705" t="s">
        <v>239</v>
      </c>
      <c r="AD5" s="706"/>
      <c r="AE5" s="706"/>
      <c r="AF5" s="706"/>
      <c r="AG5" s="707"/>
      <c r="AH5" s="708" t="s">
        <v>722</v>
      </c>
      <c r="AI5" s="709"/>
      <c r="AJ5" s="709"/>
      <c r="AK5" s="710"/>
      <c r="AL5" s="677" t="s">
        <v>727</v>
      </c>
      <c r="AM5" s="678"/>
      <c r="AN5" s="678"/>
      <c r="AO5" s="679"/>
      <c r="AP5" s="680"/>
      <c r="AQ5" s="680"/>
      <c r="AR5" s="680"/>
      <c r="AS5" s="680"/>
      <c r="AT5" s="680"/>
      <c r="AU5" s="680"/>
      <c r="AV5" s="680"/>
      <c r="AW5" s="680"/>
      <c r="AX5" s="680"/>
      <c r="AY5">
        <f>COUNTA($C$5)</f>
        <v>1</v>
      </c>
    </row>
    <row r="6" spans="1:52" x14ac:dyDescent="0.15">
      <c r="A6" s="36"/>
      <c r="B6" s="36"/>
      <c r="P6" s="63"/>
      <c r="Q6" s="63"/>
      <c r="R6" s="63"/>
      <c r="S6" s="63"/>
      <c r="T6" s="63"/>
      <c r="U6" s="63"/>
      <c r="V6" s="63"/>
      <c r="W6" s="63"/>
      <c r="X6" s="63"/>
      <c r="Y6" s="64"/>
      <c r="Z6" s="64"/>
      <c r="AA6" s="64"/>
      <c r="AB6" s="64"/>
      <c r="AC6" s="64"/>
      <c r="AD6" s="64"/>
      <c r="AE6" s="64"/>
      <c r="AF6" s="64"/>
      <c r="AG6" s="64"/>
      <c r="AH6" s="64"/>
      <c r="AI6" s="64"/>
      <c r="AJ6" s="64"/>
      <c r="AK6" s="64"/>
      <c r="AL6" s="64"/>
      <c r="AM6" s="64"/>
      <c r="AN6" s="64"/>
      <c r="AO6" s="64"/>
      <c r="AY6">
        <f>COUNTA($C$9)</f>
        <v>1</v>
      </c>
    </row>
    <row r="7" spans="1:52" x14ac:dyDescent="0.15">
      <c r="A7" s="9"/>
      <c r="B7" s="44" t="s">
        <v>209</v>
      </c>
      <c r="C7" s="49"/>
      <c r="D7" s="49"/>
      <c r="E7" s="49"/>
      <c r="F7" s="49"/>
      <c r="G7" s="49"/>
      <c r="H7" s="49"/>
      <c r="I7" s="49"/>
      <c r="J7" s="49"/>
      <c r="K7" s="49"/>
      <c r="L7" s="49"/>
      <c r="M7" s="49"/>
      <c r="N7" s="49"/>
      <c r="O7" s="49"/>
      <c r="P7" s="54"/>
      <c r="Q7" s="54"/>
      <c r="R7" s="54"/>
      <c r="S7" s="54"/>
      <c r="T7" s="54"/>
      <c r="U7" s="54"/>
      <c r="V7" s="54"/>
      <c r="W7" s="54"/>
      <c r="X7" s="54"/>
      <c r="Y7" s="55"/>
      <c r="Z7" s="55"/>
      <c r="AA7" s="55"/>
      <c r="AB7" s="55"/>
      <c r="AC7" s="55"/>
      <c r="AD7" s="55"/>
      <c r="AE7" s="55"/>
      <c r="AF7" s="55"/>
      <c r="AG7" s="55"/>
      <c r="AH7" s="55"/>
      <c r="AI7" s="55"/>
      <c r="AJ7" s="55"/>
      <c r="AK7" s="55"/>
      <c r="AL7" s="55"/>
      <c r="AM7" s="55"/>
      <c r="AN7" s="55"/>
      <c r="AO7" s="55"/>
      <c r="AP7" s="54"/>
      <c r="AQ7" s="54"/>
      <c r="AR7" s="54"/>
      <c r="AS7" s="54"/>
      <c r="AT7" s="54"/>
      <c r="AU7" s="54"/>
      <c r="AV7" s="54"/>
      <c r="AW7" s="54"/>
      <c r="AX7" s="54"/>
      <c r="AY7">
        <f>$AY$6</f>
        <v>1</v>
      </c>
    </row>
    <row r="8" spans="1:52" customFormat="1" ht="59.25" customHeight="1" x14ac:dyDescent="0.15">
      <c r="A8" s="670"/>
      <c r="B8" s="670"/>
      <c r="C8" s="670" t="s">
        <v>24</v>
      </c>
      <c r="D8" s="670"/>
      <c r="E8" s="670"/>
      <c r="F8" s="670"/>
      <c r="G8" s="670"/>
      <c r="H8" s="670"/>
      <c r="I8" s="670"/>
      <c r="J8" s="725" t="s">
        <v>189</v>
      </c>
      <c r="K8" s="726"/>
      <c r="L8" s="726"/>
      <c r="M8" s="726"/>
      <c r="N8" s="726"/>
      <c r="O8" s="726"/>
      <c r="P8" s="378" t="s">
        <v>25</v>
      </c>
      <c r="Q8" s="378"/>
      <c r="R8" s="378"/>
      <c r="S8" s="378"/>
      <c r="T8" s="378"/>
      <c r="U8" s="378"/>
      <c r="V8" s="378"/>
      <c r="W8" s="378"/>
      <c r="X8" s="378"/>
      <c r="Y8" s="672" t="s">
        <v>222</v>
      </c>
      <c r="Z8" s="673"/>
      <c r="AA8" s="673"/>
      <c r="AB8" s="673"/>
      <c r="AC8" s="725" t="s">
        <v>216</v>
      </c>
      <c r="AD8" s="725"/>
      <c r="AE8" s="725"/>
      <c r="AF8" s="725"/>
      <c r="AG8" s="725"/>
      <c r="AH8" s="672" t="s">
        <v>181</v>
      </c>
      <c r="AI8" s="670"/>
      <c r="AJ8" s="670"/>
      <c r="AK8" s="670"/>
      <c r="AL8" s="670" t="s">
        <v>19</v>
      </c>
      <c r="AM8" s="670"/>
      <c r="AN8" s="670"/>
      <c r="AO8" s="674"/>
      <c r="AP8" s="727" t="s">
        <v>190</v>
      </c>
      <c r="AQ8" s="727"/>
      <c r="AR8" s="727"/>
      <c r="AS8" s="727"/>
      <c r="AT8" s="727"/>
      <c r="AU8" s="727"/>
      <c r="AV8" s="727"/>
      <c r="AW8" s="727"/>
      <c r="AX8" s="727"/>
      <c r="AY8">
        <f>$AY$6</f>
        <v>1</v>
      </c>
      <c r="AZ8" s="33"/>
    </row>
    <row r="9" spans="1:52" ht="35.1" customHeight="1" x14ac:dyDescent="0.15">
      <c r="A9" s="724">
        <v>1</v>
      </c>
      <c r="B9" s="724">
        <v>1</v>
      </c>
      <c r="C9" s="682" t="s">
        <v>687</v>
      </c>
      <c r="D9" s="683"/>
      <c r="E9" s="683"/>
      <c r="F9" s="683"/>
      <c r="G9" s="683"/>
      <c r="H9" s="683"/>
      <c r="I9" s="683"/>
      <c r="J9" s="684">
        <v>1180301018771</v>
      </c>
      <c r="K9" s="685"/>
      <c r="L9" s="685"/>
      <c r="M9" s="685"/>
      <c r="N9" s="685"/>
      <c r="O9" s="685"/>
      <c r="P9" s="686" t="s">
        <v>726</v>
      </c>
      <c r="Q9" s="687"/>
      <c r="R9" s="687"/>
      <c r="S9" s="687"/>
      <c r="T9" s="687"/>
      <c r="U9" s="687"/>
      <c r="V9" s="687"/>
      <c r="W9" s="687"/>
      <c r="X9" s="687"/>
      <c r="Y9" s="688">
        <v>0.99</v>
      </c>
      <c r="Z9" s="689"/>
      <c r="AA9" s="689"/>
      <c r="AB9" s="690"/>
      <c r="AC9" s="691" t="s">
        <v>238</v>
      </c>
      <c r="AD9" s="692"/>
      <c r="AE9" s="692"/>
      <c r="AF9" s="692"/>
      <c r="AG9" s="692"/>
      <c r="AH9" s="693" t="s">
        <v>722</v>
      </c>
      <c r="AI9" s="694"/>
      <c r="AJ9" s="694"/>
      <c r="AK9" s="694"/>
      <c r="AL9" s="677" t="s">
        <v>727</v>
      </c>
      <c r="AM9" s="678"/>
      <c r="AN9" s="678"/>
      <c r="AO9" s="679"/>
      <c r="AP9" s="680"/>
      <c r="AQ9" s="680"/>
      <c r="AR9" s="680"/>
      <c r="AS9" s="680"/>
      <c r="AT9" s="680"/>
      <c r="AU9" s="680"/>
      <c r="AV9" s="680"/>
      <c r="AW9" s="680"/>
      <c r="AX9" s="680"/>
      <c r="AY9">
        <f>$AY$6</f>
        <v>1</v>
      </c>
    </row>
    <row r="10" spans="1:52" ht="54" customHeight="1" x14ac:dyDescent="0.15">
      <c r="A10" s="724">
        <v>2</v>
      </c>
      <c r="B10" s="724">
        <v>1</v>
      </c>
      <c r="C10" s="696" t="s">
        <v>688</v>
      </c>
      <c r="D10" s="697"/>
      <c r="E10" s="697"/>
      <c r="F10" s="697"/>
      <c r="G10" s="697"/>
      <c r="H10" s="697"/>
      <c r="I10" s="698"/>
      <c r="J10" s="684">
        <v>6140001117492</v>
      </c>
      <c r="K10" s="685"/>
      <c r="L10" s="685"/>
      <c r="M10" s="685"/>
      <c r="N10" s="685"/>
      <c r="O10" s="685"/>
      <c r="P10" s="702" t="s">
        <v>689</v>
      </c>
      <c r="Q10" s="703"/>
      <c r="R10" s="703"/>
      <c r="S10" s="703"/>
      <c r="T10" s="703"/>
      <c r="U10" s="703"/>
      <c r="V10" s="703"/>
      <c r="W10" s="703"/>
      <c r="X10" s="704"/>
      <c r="Y10" s="688">
        <v>0.97899999999999998</v>
      </c>
      <c r="Z10" s="689"/>
      <c r="AA10" s="689"/>
      <c r="AB10" s="690"/>
      <c r="AC10" s="705" t="s">
        <v>238</v>
      </c>
      <c r="AD10" s="706"/>
      <c r="AE10" s="706"/>
      <c r="AF10" s="706"/>
      <c r="AG10" s="707"/>
      <c r="AH10" s="708" t="s">
        <v>722</v>
      </c>
      <c r="AI10" s="709"/>
      <c r="AJ10" s="709"/>
      <c r="AK10" s="710"/>
      <c r="AL10" s="677" t="s">
        <v>727</v>
      </c>
      <c r="AM10" s="678"/>
      <c r="AN10" s="678"/>
      <c r="AO10" s="679"/>
      <c r="AP10" s="680"/>
      <c r="AQ10" s="680"/>
      <c r="AR10" s="680"/>
      <c r="AS10" s="680"/>
      <c r="AT10" s="680"/>
      <c r="AU10" s="680"/>
      <c r="AV10" s="680"/>
      <c r="AW10" s="680"/>
      <c r="AX10" s="680"/>
      <c r="AY10">
        <f>COUNTA($C$10)</f>
        <v>1</v>
      </c>
    </row>
    <row r="11" spans="1:52" ht="35.1" customHeight="1" x14ac:dyDescent="0.15">
      <c r="A11" s="724">
        <v>3</v>
      </c>
      <c r="B11" s="724">
        <v>1</v>
      </c>
      <c r="C11" s="682" t="s">
        <v>690</v>
      </c>
      <c r="D11" s="683"/>
      <c r="E11" s="683"/>
      <c r="F11" s="683"/>
      <c r="G11" s="683"/>
      <c r="H11" s="683"/>
      <c r="I11" s="683"/>
      <c r="J11" s="684">
        <v>7010001025732</v>
      </c>
      <c r="K11" s="685"/>
      <c r="L11" s="685"/>
      <c r="M11" s="685"/>
      <c r="N11" s="685"/>
      <c r="O11" s="685"/>
      <c r="P11" s="686" t="s">
        <v>691</v>
      </c>
      <c r="Q11" s="687"/>
      <c r="R11" s="687"/>
      <c r="S11" s="687"/>
      <c r="T11" s="687"/>
      <c r="U11" s="687"/>
      <c r="V11" s="687"/>
      <c r="W11" s="687"/>
      <c r="X11" s="687"/>
      <c r="Y11" s="688">
        <v>0.69850000000000001</v>
      </c>
      <c r="Z11" s="689"/>
      <c r="AA11" s="689"/>
      <c r="AB11" s="690"/>
      <c r="AC11" s="691" t="s">
        <v>238</v>
      </c>
      <c r="AD11" s="692"/>
      <c r="AE11" s="692"/>
      <c r="AF11" s="692"/>
      <c r="AG11" s="692"/>
      <c r="AH11" s="693" t="s">
        <v>722</v>
      </c>
      <c r="AI11" s="694"/>
      <c r="AJ11" s="694"/>
      <c r="AK11" s="694"/>
      <c r="AL11" s="677" t="s">
        <v>727</v>
      </c>
      <c r="AM11" s="678"/>
      <c r="AN11" s="678"/>
      <c r="AO11" s="679"/>
      <c r="AP11" s="680"/>
      <c r="AQ11" s="680"/>
      <c r="AR11" s="680"/>
      <c r="AS11" s="680"/>
      <c r="AT11" s="680"/>
      <c r="AU11" s="680"/>
      <c r="AV11" s="680"/>
      <c r="AW11" s="680"/>
      <c r="AX11" s="680"/>
      <c r="AY11">
        <f>COUNTA($C$11)</f>
        <v>1</v>
      </c>
    </row>
    <row r="12" spans="1:52" x14ac:dyDescent="0.15">
      <c r="P12" s="63"/>
      <c r="Q12" s="63"/>
      <c r="R12" s="63"/>
      <c r="S12" s="63"/>
      <c r="T12" s="63"/>
      <c r="U12" s="63"/>
      <c r="V12" s="63"/>
      <c r="W12" s="63"/>
      <c r="X12" s="63"/>
      <c r="Y12" s="64"/>
      <c r="Z12" s="64"/>
      <c r="AA12" s="64"/>
      <c r="AB12" s="64"/>
      <c r="AC12" s="64"/>
      <c r="AD12" s="64"/>
      <c r="AE12" s="64"/>
      <c r="AF12" s="64"/>
      <c r="AG12" s="64"/>
      <c r="AH12" s="64"/>
      <c r="AI12" s="64"/>
      <c r="AJ12" s="64"/>
      <c r="AK12" s="64"/>
      <c r="AL12" s="64"/>
      <c r="AM12" s="64"/>
      <c r="AN12" s="64"/>
      <c r="AO12" s="64"/>
      <c r="AY12">
        <f>COUNTA($C$15)</f>
        <v>1</v>
      </c>
    </row>
    <row r="13" spans="1:52" x14ac:dyDescent="0.15">
      <c r="A13" s="9"/>
      <c r="B13" s="44" t="s">
        <v>170</v>
      </c>
      <c r="C13" s="49"/>
      <c r="D13" s="49"/>
      <c r="E13" s="49"/>
      <c r="F13" s="49"/>
      <c r="G13" s="49"/>
      <c r="H13" s="49"/>
      <c r="I13" s="49"/>
      <c r="J13" s="49"/>
      <c r="K13" s="49"/>
      <c r="L13" s="49"/>
      <c r="M13" s="49"/>
      <c r="N13" s="49"/>
      <c r="O13" s="49"/>
      <c r="P13" s="54"/>
      <c r="Q13" s="54"/>
      <c r="R13" s="54"/>
      <c r="S13" s="54"/>
      <c r="T13" s="54"/>
      <c r="U13" s="54"/>
      <c r="V13" s="54"/>
      <c r="W13" s="54"/>
      <c r="X13" s="54"/>
      <c r="Y13" s="55"/>
      <c r="Z13" s="55"/>
      <c r="AA13" s="55"/>
      <c r="AB13" s="55"/>
      <c r="AC13" s="55"/>
      <c r="AD13" s="55"/>
      <c r="AE13" s="55"/>
      <c r="AF13" s="55"/>
      <c r="AG13" s="55"/>
      <c r="AH13" s="55"/>
      <c r="AI13" s="55"/>
      <c r="AJ13" s="55"/>
      <c r="AK13" s="55"/>
      <c r="AL13" s="55"/>
      <c r="AM13" s="55"/>
      <c r="AN13" s="55"/>
      <c r="AO13" s="55"/>
      <c r="AP13" s="54"/>
      <c r="AQ13" s="54"/>
      <c r="AR13" s="54"/>
      <c r="AS13" s="54"/>
      <c r="AT13" s="54"/>
      <c r="AU13" s="54"/>
      <c r="AV13" s="54"/>
      <c r="AW13" s="54"/>
      <c r="AX13" s="54"/>
      <c r="AY13" s="33">
        <f>$AY$12</f>
        <v>1</v>
      </c>
    </row>
    <row r="14" spans="1:52" customFormat="1" ht="59.25" customHeight="1" x14ac:dyDescent="0.15">
      <c r="A14" s="670"/>
      <c r="B14" s="670"/>
      <c r="C14" s="670" t="s">
        <v>24</v>
      </c>
      <c r="D14" s="670"/>
      <c r="E14" s="670"/>
      <c r="F14" s="670"/>
      <c r="G14" s="670"/>
      <c r="H14" s="670"/>
      <c r="I14" s="670"/>
      <c r="J14" s="725" t="s">
        <v>189</v>
      </c>
      <c r="K14" s="726"/>
      <c r="L14" s="726"/>
      <c r="M14" s="726"/>
      <c r="N14" s="726"/>
      <c r="O14" s="726"/>
      <c r="P14" s="378" t="s">
        <v>25</v>
      </c>
      <c r="Q14" s="378"/>
      <c r="R14" s="378"/>
      <c r="S14" s="378"/>
      <c r="T14" s="378"/>
      <c r="U14" s="378"/>
      <c r="V14" s="378"/>
      <c r="W14" s="378"/>
      <c r="X14" s="378"/>
      <c r="Y14" s="672" t="s">
        <v>222</v>
      </c>
      <c r="Z14" s="673"/>
      <c r="AA14" s="673"/>
      <c r="AB14" s="673"/>
      <c r="AC14" s="725" t="s">
        <v>216</v>
      </c>
      <c r="AD14" s="725"/>
      <c r="AE14" s="725"/>
      <c r="AF14" s="725"/>
      <c r="AG14" s="725"/>
      <c r="AH14" s="672" t="s">
        <v>181</v>
      </c>
      <c r="AI14" s="670"/>
      <c r="AJ14" s="670"/>
      <c r="AK14" s="670"/>
      <c r="AL14" s="670" t="s">
        <v>19</v>
      </c>
      <c r="AM14" s="670"/>
      <c r="AN14" s="670"/>
      <c r="AO14" s="674"/>
      <c r="AP14" s="727" t="s">
        <v>190</v>
      </c>
      <c r="AQ14" s="727"/>
      <c r="AR14" s="727"/>
      <c r="AS14" s="727"/>
      <c r="AT14" s="727"/>
      <c r="AU14" s="727"/>
      <c r="AV14" s="727"/>
      <c r="AW14" s="727"/>
      <c r="AX14" s="727"/>
      <c r="AY14" s="33">
        <f>$AY$12</f>
        <v>1</v>
      </c>
      <c r="AZ14" s="33"/>
    </row>
    <row r="15" spans="1:52" ht="33" customHeight="1" x14ac:dyDescent="0.15">
      <c r="A15" s="724">
        <v>1</v>
      </c>
      <c r="B15" s="724">
        <v>1</v>
      </c>
      <c r="C15" s="682" t="s">
        <v>717</v>
      </c>
      <c r="D15" s="683"/>
      <c r="E15" s="683"/>
      <c r="F15" s="683"/>
      <c r="G15" s="683"/>
      <c r="H15" s="683"/>
      <c r="I15" s="683"/>
      <c r="J15" s="684">
        <v>5120001027018</v>
      </c>
      <c r="K15" s="685"/>
      <c r="L15" s="685"/>
      <c r="M15" s="685"/>
      <c r="N15" s="685"/>
      <c r="O15" s="685"/>
      <c r="P15" s="686" t="s">
        <v>718</v>
      </c>
      <c r="Q15" s="687"/>
      <c r="R15" s="687"/>
      <c r="S15" s="687"/>
      <c r="T15" s="687"/>
      <c r="U15" s="687"/>
      <c r="V15" s="687"/>
      <c r="W15" s="687"/>
      <c r="X15" s="687"/>
      <c r="Y15" s="688">
        <v>10.042999999999999</v>
      </c>
      <c r="Z15" s="689"/>
      <c r="AA15" s="689"/>
      <c r="AB15" s="690"/>
      <c r="AC15" s="691" t="s">
        <v>232</v>
      </c>
      <c r="AD15" s="692"/>
      <c r="AE15" s="692"/>
      <c r="AF15" s="692"/>
      <c r="AG15" s="692"/>
      <c r="AH15" s="693">
        <v>1</v>
      </c>
      <c r="AI15" s="694"/>
      <c r="AJ15" s="694"/>
      <c r="AK15" s="694"/>
      <c r="AL15" s="677" t="s">
        <v>727</v>
      </c>
      <c r="AM15" s="678"/>
      <c r="AN15" s="678"/>
      <c r="AO15" s="679"/>
      <c r="AP15" s="680"/>
      <c r="AQ15" s="680"/>
      <c r="AR15" s="680"/>
      <c r="AS15" s="680"/>
      <c r="AT15" s="680"/>
      <c r="AU15" s="680"/>
      <c r="AV15" s="680"/>
      <c r="AW15" s="680"/>
      <c r="AX15" s="680"/>
      <c r="AY15" s="33">
        <f>$AY$12</f>
        <v>1</v>
      </c>
    </row>
    <row r="16" spans="1:52" x14ac:dyDescent="0.15">
      <c r="P16" s="63"/>
      <c r="Q16" s="63"/>
      <c r="R16" s="63"/>
      <c r="S16" s="63"/>
      <c r="T16" s="63"/>
      <c r="U16" s="63"/>
      <c r="V16" s="63"/>
      <c r="W16" s="63"/>
      <c r="X16" s="63"/>
      <c r="Y16" s="64"/>
      <c r="Z16" s="64"/>
      <c r="AA16" s="64"/>
      <c r="AB16" s="64"/>
      <c r="AC16" s="64"/>
      <c r="AD16" s="64"/>
      <c r="AE16" s="64"/>
      <c r="AF16" s="64"/>
      <c r="AG16" s="64"/>
      <c r="AH16" s="64"/>
      <c r="AI16" s="64"/>
      <c r="AJ16" s="64"/>
      <c r="AK16" s="64"/>
      <c r="AL16" s="64"/>
      <c r="AM16" s="64"/>
      <c r="AN16" s="64"/>
      <c r="AO16" s="64"/>
      <c r="AY16">
        <f>COUNTA(#REF!)</f>
        <v>1</v>
      </c>
    </row>
    <row r="17" spans="16:51" x14ac:dyDescent="0.15">
      <c r="P17" s="63"/>
      <c r="Q17" s="63"/>
      <c r="R17" s="63"/>
      <c r="S17" s="63"/>
      <c r="T17" s="63"/>
      <c r="U17" s="63"/>
      <c r="V17" s="63"/>
      <c r="W17" s="63"/>
      <c r="X17" s="63"/>
      <c r="Y17" s="64"/>
      <c r="Z17" s="64"/>
      <c r="AA17" s="64"/>
      <c r="AB17" s="64"/>
      <c r="AC17" s="64"/>
      <c r="AD17" s="64"/>
      <c r="AE17" s="64"/>
      <c r="AF17" s="64"/>
      <c r="AG17" s="64"/>
      <c r="AH17" s="64"/>
      <c r="AI17" s="64"/>
      <c r="AJ17" s="64"/>
      <c r="AK17" s="64"/>
      <c r="AL17" s="64"/>
      <c r="AM17" s="64"/>
      <c r="AN17" s="64"/>
      <c r="AO17" s="64"/>
      <c r="AY17">
        <f>COUNTA(#REF!)</f>
        <v>1</v>
      </c>
    </row>
  </sheetData>
  <sheetProtection formatRows="0"/>
  <mergeCells count="81">
    <mergeCell ref="AP3:AX3"/>
    <mergeCell ref="AP11:AX11"/>
    <mergeCell ref="AL15:AO15"/>
    <mergeCell ref="AP15:AX15"/>
    <mergeCell ref="P3:X3"/>
    <mergeCell ref="Y3:AB3"/>
    <mergeCell ref="AC3:AG3"/>
    <mergeCell ref="AH3:AK3"/>
    <mergeCell ref="AL3:AO3"/>
    <mergeCell ref="A3:B3"/>
    <mergeCell ref="A5:B5"/>
    <mergeCell ref="A4:B4"/>
    <mergeCell ref="C3:I3"/>
    <mergeCell ref="J3:O3"/>
    <mergeCell ref="AH4:AK4"/>
    <mergeCell ref="AL4:AO4"/>
    <mergeCell ref="AP4:AX4"/>
    <mergeCell ref="C5:I5"/>
    <mergeCell ref="J5:O5"/>
    <mergeCell ref="P5:X5"/>
    <mergeCell ref="Y5:AB5"/>
    <mergeCell ref="AC5:AG5"/>
    <mergeCell ref="AH5:AK5"/>
    <mergeCell ref="AL5:AO5"/>
    <mergeCell ref="AP5:AX5"/>
    <mergeCell ref="C4:I4"/>
    <mergeCell ref="J4:O4"/>
    <mergeCell ref="P4:X4"/>
    <mergeCell ref="Y4:AB4"/>
    <mergeCell ref="AC4:AG4"/>
    <mergeCell ref="AL10:AO10"/>
    <mergeCell ref="AP10:AX10"/>
    <mergeCell ref="C11:I11"/>
    <mergeCell ref="J11:O11"/>
    <mergeCell ref="P11:X11"/>
    <mergeCell ref="Y11:AB11"/>
    <mergeCell ref="AC11:AG11"/>
    <mergeCell ref="AH11:AK11"/>
    <mergeCell ref="AL11:AO11"/>
    <mergeCell ref="AC8:AG8"/>
    <mergeCell ref="AH8:AK8"/>
    <mergeCell ref="AL8:AO8"/>
    <mergeCell ref="AP8:AX8"/>
    <mergeCell ref="C9:I9"/>
    <mergeCell ref="J9:O9"/>
    <mergeCell ref="P9:X9"/>
    <mergeCell ref="Y9:AB9"/>
    <mergeCell ref="AC9:AG9"/>
    <mergeCell ref="AH9:AK9"/>
    <mergeCell ref="AL9:AO9"/>
    <mergeCell ref="AP9:AX9"/>
    <mergeCell ref="A8:B8"/>
    <mergeCell ref="C8:I8"/>
    <mergeCell ref="J8:O8"/>
    <mergeCell ref="P8:X8"/>
    <mergeCell ref="Y8:AB8"/>
    <mergeCell ref="Y15:AB15"/>
    <mergeCell ref="AC15:AG15"/>
    <mergeCell ref="AH15:AK15"/>
    <mergeCell ref="A10:B10"/>
    <mergeCell ref="A9:B9"/>
    <mergeCell ref="A11:B11"/>
    <mergeCell ref="C10:I10"/>
    <mergeCell ref="J10:O10"/>
    <mergeCell ref="P10:X10"/>
    <mergeCell ref="Y10:AB10"/>
    <mergeCell ref="AC10:AG10"/>
    <mergeCell ref="AH10:AK10"/>
    <mergeCell ref="Y14:AB14"/>
    <mergeCell ref="AC14:AG14"/>
    <mergeCell ref="AH14:AK14"/>
    <mergeCell ref="AL14:AO14"/>
    <mergeCell ref="AP14:AX14"/>
    <mergeCell ref="A15:B15"/>
    <mergeCell ref="A14:B14"/>
    <mergeCell ref="C14:I14"/>
    <mergeCell ref="J14:O14"/>
    <mergeCell ref="P14:X14"/>
    <mergeCell ref="C15:I15"/>
    <mergeCell ref="J15:O15"/>
    <mergeCell ref="P15:X15"/>
  </mergeCells>
  <phoneticPr fontId="5"/>
  <conditionalFormatting sqref="AL4:AO5">
    <cfRule type="expression" dxfId="23" priority="263">
      <formula>IF(AND(AL4&gt;=0, RIGHT(TEXT(AL4,"0.#"),1)&lt;&gt;"."),TRUE,FALSE)</formula>
    </cfRule>
    <cfRule type="expression" dxfId="22" priority="264">
      <formula>IF(AND(AL4&gt;=0, RIGHT(TEXT(AL4,"0.#"),1)="."),TRUE,FALSE)</formula>
    </cfRule>
    <cfRule type="expression" dxfId="21" priority="265">
      <formula>IF(AND(AL4&lt;0, RIGHT(TEXT(AL4,"0.#"),1)&lt;&gt;"."),TRUE,FALSE)</formula>
    </cfRule>
    <cfRule type="expression" dxfId="20" priority="266">
      <formula>IF(AND(AL4&lt;0, RIGHT(TEXT(AL4,"0.#"),1)="."),TRUE,FALSE)</formula>
    </cfRule>
  </conditionalFormatting>
  <conditionalFormatting sqref="AL9:AO11">
    <cfRule type="expression" dxfId="19" priority="257">
      <formula>IF(AND(AL9&gt;=0, RIGHT(TEXT(AL9,"0.#"),1)&lt;&gt;"."),TRUE,FALSE)</formula>
    </cfRule>
    <cfRule type="expression" dxfId="18" priority="258">
      <formula>IF(AND(AL9&gt;=0, RIGHT(TEXT(AL9,"0.#"),1)="."),TRUE,FALSE)</formula>
    </cfRule>
    <cfRule type="expression" dxfId="17" priority="259">
      <formula>IF(AND(AL9&lt;0, RIGHT(TEXT(AL9,"0.#"),1)&lt;&gt;"."),TRUE,FALSE)</formula>
    </cfRule>
    <cfRule type="expression" dxfId="16" priority="260">
      <formula>IF(AND(AL9&lt;0, RIGHT(TEXT(AL9,"0.#"),1)="."),TRUE,FALSE)</formula>
    </cfRule>
  </conditionalFormatting>
  <conditionalFormatting sqref="AL15:AO15">
    <cfRule type="expression" dxfId="15" priority="251">
      <formula>IF(AND(AL15&gt;=0, RIGHT(TEXT(AL15,"0.#"),1)&lt;&gt;"."),TRUE,FALSE)</formula>
    </cfRule>
    <cfRule type="expression" dxfId="14" priority="252">
      <formula>IF(AND(AL15&gt;=0, RIGHT(TEXT(AL15,"0.#"),1)="."),TRUE,FALSE)</formula>
    </cfRule>
    <cfRule type="expression" dxfId="13" priority="253">
      <formula>IF(AND(AL15&lt;0, RIGHT(TEXT(AL15,"0.#"),1)&lt;&gt;"."),TRUE,FALSE)</formula>
    </cfRule>
    <cfRule type="expression" dxfId="12" priority="254">
      <formula>IF(AND(AL15&lt;0, RIGHT(TEXT(AL15,"0.#"),1)="."),TRUE,FALSE)</formula>
    </cfRule>
  </conditionalFormatting>
  <conditionalFormatting sqref="Y15">
    <cfRule type="expression" dxfId="11" priority="19">
      <formula>IF(RIGHT(TEXT(Y15,"0.#"),1)=".",FALSE,TRUE)</formula>
    </cfRule>
    <cfRule type="expression" dxfId="10" priority="20">
      <formula>IF(RIGHT(TEXT(Y15,"0.#"),1)=".",TRUE,FALSE)</formula>
    </cfRule>
  </conditionalFormatting>
  <conditionalFormatting sqref="Y4">
    <cfRule type="expression" dxfId="9" priority="9">
      <formula>IF(RIGHT(TEXT(Y4,"0.#"),1)=".",FALSE,TRUE)</formula>
    </cfRule>
    <cfRule type="expression" dxfId="8" priority="10">
      <formula>IF(RIGHT(TEXT(Y4,"0.#"),1)=".",TRUE,FALSE)</formula>
    </cfRule>
  </conditionalFormatting>
  <conditionalFormatting sqref="Y5">
    <cfRule type="expression" dxfId="7" priority="7">
      <formula>IF(RIGHT(TEXT(Y5,"0.#"),1)=".",FALSE,TRUE)</formula>
    </cfRule>
    <cfRule type="expression" dxfId="6" priority="8">
      <formula>IF(RIGHT(TEXT(Y5,"0.#"),1)=".",TRUE,FALSE)</formula>
    </cfRule>
  </conditionalFormatting>
  <conditionalFormatting sqref="Y9">
    <cfRule type="expression" dxfId="5" priority="5">
      <formula>IF(RIGHT(TEXT(Y9,"0.#"),1)=".",FALSE,TRUE)</formula>
    </cfRule>
    <cfRule type="expression" dxfId="4" priority="6">
      <formula>IF(RIGHT(TEXT(Y9,"0.#"),1)=".",TRUE,FALSE)</formula>
    </cfRule>
  </conditionalFormatting>
  <conditionalFormatting sqref="Y10">
    <cfRule type="expression" dxfId="3" priority="3">
      <formula>IF(RIGHT(TEXT(Y10,"0.#"),1)=".",FALSE,TRUE)</formula>
    </cfRule>
    <cfRule type="expression" dxfId="2" priority="4">
      <formula>IF(RIGHT(TEXT(Y10,"0.#"),1)=".",TRUE,FALSE)</formula>
    </cfRule>
  </conditionalFormatting>
  <conditionalFormatting sqref="Y11">
    <cfRule type="expression" dxfId="1" priority="1">
      <formula>IF(RIGHT(TEXT(Y11,"0.#"),1)=".",FALSE,TRUE)</formula>
    </cfRule>
    <cfRule type="expression" dxfId="0" priority="2">
      <formula>IF(RIGHT(TEXT(Y11,"0.#"),1)=".",TRUE,FALSE)</formula>
    </cfRule>
  </conditionalFormatting>
  <dataValidations count="3">
    <dataValidation type="custom" imeMode="disabled" allowBlank="1" showInputMessage="1" showErrorMessage="1" sqref="AL9:AL11 AL15 AL4:AL5 Y4:AB5 Y9:AB11 Y15:AB15">
      <formula1>OR(ISNUMBER(Y4), Y4="-")</formula1>
    </dataValidation>
    <dataValidation type="custom" imeMode="disabled" allowBlank="1" showInputMessage="1" showErrorMessage="1" sqref="AH4:AK5 AH9:AK11 AH15:AK15">
      <formula1>OR(AND(MOD(IF(ISNUMBER(AH4), AH4, 0.5),1)=0, 0&lt;=AH4), AH4="-")</formula1>
    </dataValidation>
    <dataValidation type="custom" allowBlank="1" showInputMessage="1" showErrorMessage="1" errorTitle="法人番号チェック" error="法人番号は13桁の数字で入力してください。" sqref="J15:O15 J9:O11 J4:O5">
      <formula1>OR(J4="-",AND(LEN(J4)=13,IFERROR(SEARCH("-",J4),"")="",IFERROR(SEARCH(".",J4),"")="",ISNUMBER(J4)))</formula1>
    </dataValidation>
  </dataValidations>
  <pageMargins left="0.4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AC4:AG5 AC9:AG11 AC15:AG15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2022-09-02T09:15:16Z</dcterms:created>
  <dcterms:modified xsi:type="dcterms:W3CDTF">2022-09-02T09:19:46Z</dcterms:modified>
</cp:coreProperties>
</file>