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1570" windowHeight="7410"/>
  </bookViews>
  <sheets>
    <sheet name="行政事業レビューシート" sheetId="11" r:id="rId1"/>
    <sheet name="入力規則等" sheetId="4" r:id="rId2"/>
  </sheets>
  <definedNames>
    <definedName name="_xlnm._FilterDatabase" localSheetId="0" hidden="1">行政事業レビューシート!$A$2:$BH$168</definedName>
    <definedName name="_xlnm.Print_Area" localSheetId="0">行政事業レビューシート!$A$1:$AX$167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4" i="11" l="1"/>
  <c r="AY49" i="11" l="1"/>
  <c r="AY54" i="11" s="1"/>
  <c r="AY46" i="11"/>
  <c r="AY47" i="11" s="1"/>
  <c r="AY43" i="11"/>
  <c r="AY45" i="11" s="1"/>
  <c r="AY42" i="11"/>
  <c r="AY155" i="11"/>
  <c r="AY157" i="11" s="1"/>
  <c r="AY142" i="11"/>
  <c r="AY147" i="11" s="1"/>
  <c r="AY143" i="11" l="1"/>
  <c r="AY145" i="11"/>
  <c r="AY48" i="11"/>
  <c r="AY144" i="11"/>
  <c r="AY146" i="11"/>
  <c r="AY158" i="11"/>
  <c r="AY156" i="11"/>
  <c r="AY44" i="11"/>
  <c r="AY53" i="11"/>
  <c r="AY51" i="11"/>
  <c r="AY55" i="11"/>
  <c r="AY52" i="11"/>
  <c r="AY50" i="11"/>
  <c r="AY32" i="11" l="1"/>
  <c r="AY40" i="11" s="1"/>
  <c r="AY37" i="11" l="1"/>
  <c r="AY41" i="11"/>
  <c r="AY34" i="11"/>
  <c r="AY38" i="11"/>
  <c r="AY33" i="11"/>
  <c r="AY35" i="11"/>
  <c r="AY39" i="11"/>
  <c r="AY36" i="11"/>
  <c r="AW108" i="11" l="1"/>
  <c r="AT108" i="11"/>
  <c r="AQ108" i="11"/>
  <c r="AL108" i="11"/>
  <c r="AI108" i="11"/>
  <c r="AF108" i="11"/>
  <c r="Z108" i="11"/>
  <c r="W108" i="11"/>
  <c r="T108" i="11"/>
  <c r="N108" i="11"/>
  <c r="AW107" i="11"/>
  <c r="AT107" i="11"/>
  <c r="AQ107" i="11"/>
  <c r="AL107" i="11"/>
  <c r="AI107" i="11"/>
  <c r="AF107" i="11"/>
  <c r="Z107" i="11"/>
  <c r="W107" i="11"/>
  <c r="T107" i="11"/>
  <c r="N107" i="11"/>
  <c r="K107" i="11"/>
  <c r="H107" i="11"/>
  <c r="AY168" i="11" l="1"/>
  <c r="AY167" i="11"/>
  <c r="AY163" i="11"/>
  <c r="AY165" i="11" s="1"/>
  <c r="AY159" i="11"/>
  <c r="AY162" i="11" s="1"/>
  <c r="AY148" i="11"/>
  <c r="AU147" i="11"/>
  <c r="Y147" i="11"/>
  <c r="AU141" i="11"/>
  <c r="Y141" i="11"/>
  <c r="W24" i="11"/>
  <c r="AD21" i="11"/>
  <c r="W21" i="11"/>
  <c r="P21" i="11"/>
  <c r="AR18" i="11"/>
  <c r="AK18" i="11"/>
  <c r="AD18" i="11"/>
  <c r="AD20" i="11" s="1"/>
  <c r="W18" i="11"/>
  <c r="W20" i="11" s="1"/>
  <c r="P18" i="11"/>
  <c r="P20" i="11" s="1"/>
  <c r="AV2" i="11"/>
  <c r="AY166" i="11" l="1"/>
  <c r="AY164" i="11"/>
  <c r="AY161" i="11"/>
  <c r="AY160"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<sst xmlns="http://schemas.openxmlformats.org/spreadsheetml/2006/main" count="869" uniqueCount="663">
  <si>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</si>
  <si>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</si>
  <si>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</si>
  <si>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</si>
  <si>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</si>
  <si>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</si>
  <si>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</si>
  <si>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</si>
  <si>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</si>
  <si>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</si>
  <si>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</si>
  <si>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</si>
  <si>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</si>
  <si>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</si>
  <si>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</si>
  <si>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</si>
  <si>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</si>
  <si>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</si>
  <si>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</si>
  <si>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</si>
  <si>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</si>
  <si>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</si>
  <si>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</si>
  <si>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</si>
  <si>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</si>
  <si>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</si>
  <si>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</si>
  <si>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</si>
  <si>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</si>
  <si>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</si>
  <si>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</si>
  <si>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</si>
  <si>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</si>
  <si>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</si>
  <si>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</si>
  <si>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</si>
  <si>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</si>
  <si>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</si>
  <si>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</si>
  <si>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</si>
  <si>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</si>
  <si>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</si>
  <si>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</si>
  <si>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</si>
  <si>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</si>
  <si>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</si>
  <si>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</si>
  <si>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</si>
  <si>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</si>
  <si>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</si>
  <si>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</si>
  <si>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</si>
  <si>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</si>
  <si>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</si>
  <si>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</si>
  <si>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</si>
  <si>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</si>
  <si>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</si>
  <si>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</si>
  <si>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</si>
  <si>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</si>
  <si>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</si>
  <si>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</si>
  <si>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</si>
  <si>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</si>
  <si>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</si>
  <si>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</si>
  <si>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</si>
  <si>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</si>
  <si>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</si>
  <si>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</si>
  <si>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</si>
  <si>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</si>
  <si>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</si>
  <si>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</si>
  <si>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</si>
  <si>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</si>
  <si>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</si>
  <si>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</si>
  <si>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</si>
  <si>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</si>
  <si>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</si>
  <si>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</si>
  <si>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</si>
  <si>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</si>
  <si>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</si>
  <si>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</si>
  <si>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</si>
  <si>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</si>
  <si>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</si>
  <si>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</si>
  <si>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</si>
  <si>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</si>
  <si>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</si>
  <si>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</si>
  <si>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</si>
  <si>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</si>
  <si>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</si>
  <si>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</si>
  <si>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</si>
  <si>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</si>
  <si>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</si>
  <si>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</si>
  <si>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</si>
  <si>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</si>
  <si>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</si>
  <si>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</si>
  <si>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</si>
  <si>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</si>
  <si>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</si>
  <si>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</si>
  <si>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</si>
  <si>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</si>
  <si>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</si>
  <si>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</si>
  <si>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</si>
  <si>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</si>
  <si>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</si>
  <si>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</si>
  <si>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</si>
  <si>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</si>
  <si>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</si>
  <si>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</si>
  <si>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</si>
  <si>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</si>
  <si>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</si>
  <si>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</si>
  <si>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</si>
  <si>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</si>
  <si>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</si>
  <si>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</si>
  <si>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</si>
  <si>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</si>
  <si>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</si>
  <si>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</si>
  <si>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</si>
  <si>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</si>
  <si>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</si>
  <si>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</si>
  <si>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</si>
  <si>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</si>
  <si>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</si>
  <si>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</si>
  <si>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</si>
  <si>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</si>
  <si>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</si>
  <si>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</si>
  <si>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</si>
  <si>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</si>
  <si>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</si>
  <si>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</si>
  <si>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</si>
  <si>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</si>
  <si>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</si>
  <si>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</si>
  <si>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</si>
  <si>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</si>
  <si>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</si>
  <si>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</si>
  <si>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</si>
  <si>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</si>
  <si>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</si>
  <si>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</si>
  <si>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</si>
  <si>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</si>
  <si>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</si>
  <si>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</si>
  <si>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</si>
  <si>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</si>
  <si>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</si>
  <si>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</si>
  <si>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</si>
  <si>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</si>
  <si>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</si>
  <si>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</si>
  <si>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</si>
  <si>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</si>
  <si>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</si>
  <si>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</si>
  <si>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</si>
  <si>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</si>
  <si>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</si>
  <si>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</si>
  <si>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</si>
  <si>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</si>
  <si>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</si>
  <si>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</si>
  <si>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</si>
  <si>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</si>
  <si>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</si>
  <si>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</si>
  <si>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</si>
  <si>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</si>
  <si>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</si>
  <si>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</si>
  <si>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</si>
  <si>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</si>
  <si>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</si>
  <si>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</si>
  <si>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</si>
  <si>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</si>
  <si>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</si>
  <si>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</si>
  <si>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</si>
  <si>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</si>
  <si>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</si>
  <si>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</si>
  <si>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</si>
  <si>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</si>
  <si>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</si>
  <si>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</si>
  <si>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</si>
  <si>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</si>
  <si>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</si>
  <si>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</si>
  <si>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</si>
  <si>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</si>
  <si>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</si>
  <si>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</si>
  <si>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</si>
  <si>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</si>
  <si>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</si>
  <si>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</si>
  <si>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</si>
  <si>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</si>
  <si>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</si>
  <si>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</si>
  <si>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</si>
  <si>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</si>
  <si>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</si>
  <si>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</si>
  <si>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</si>
  <si>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</si>
  <si>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</si>
  <si>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</si>
  <si>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</si>
  <si>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</si>
  <si>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</si>
  <si>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</si>
  <si>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</si>
  <si>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</si>
  <si>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</si>
  <si>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</si>
  <si>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</si>
  <si>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</si>
  <si>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</si>
  <si>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</si>
  <si>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</si>
  <si>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</si>
  <si>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</si>
  <si>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</si>
  <si>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</si>
  <si>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</si>
  <si>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</si>
  <si>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</si>
  <si>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</si>
  <si>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</si>
  <si>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</si>
  <si>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</si>
  <si>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</si>
  <si>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</si>
  <si>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</si>
  <si>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</si>
  <si>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</si>
  <si>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</si>
  <si>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</si>
  <si>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</si>
  <si>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</si>
  <si>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</si>
  <si>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</si>
  <si>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</si>
  <si>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</si>
  <si>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</si>
  <si>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</si>
  <si>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</si>
  <si>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</si>
  <si>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</si>
  <si>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</si>
  <si>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</si>
  <si>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</si>
  <si>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</si>
  <si>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</si>
  <si>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</si>
  <si>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</si>
  <si>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</si>
  <si>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</si>
  <si>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</si>
  <si>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</si>
  <si>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</si>
  <si>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</si>
  <si>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</si>
  <si>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</si>
  <si>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</si>
  <si>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</si>
  <si>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</si>
  <si>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</si>
  <si>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</si>
  <si>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</si>
  <si>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</si>
  <si>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</si>
  <si>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</si>
  <si>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</si>
  <si>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</si>
  <si>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</si>
  <si>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</si>
  <si>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</si>
  <si>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</si>
  <si>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</si>
  <si>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</si>
  <si>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</si>
  <si>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</si>
  <si>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</si>
  <si>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</si>
  <si>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</si>
  <si>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</si>
  <si>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</si>
  <si>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</si>
  <si>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</si>
  <si>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</si>
  <si>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</si>
  <si>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</si>
  <si>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</si>
  <si>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</si>
  <si>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</si>
  <si>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</si>
  <si>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</si>
  <si>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</si>
  <si>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</si>
  <si>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</si>
  <si>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</si>
  <si>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</si>
  <si>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</si>
  <si>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</si>
  <si>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</si>
  <si>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</si>
  <si>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</si>
  <si>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</si>
  <si>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</si>
  <si>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</si>
  <si>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</si>
  <si>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</si>
  <si>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</si>
  <si>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</si>
  <si>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</si>
  <si>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</si>
  <si>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</si>
  <si>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</si>
  <si>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</si>
  <si>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</si>
  <si>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</si>
  <si>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</si>
  <si>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</si>
  <si>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</si>
  <si>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</si>
  <si>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</si>
  <si>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</si>
  <si>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</si>
  <si>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</si>
  <si>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</si>
  <si>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</si>
  <si>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</si>
  <si>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</si>
  <si>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</si>
  <si>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</si>
  <si>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</si>
  <si>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</si>
  <si>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</si>
  <si>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</si>
  <si>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</si>
  <si>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</si>
  <si>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</si>
  <si>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</si>
  <si>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</si>
  <si>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</si>
  <si>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</si>
  <si>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</si>
  <si>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</si>
  <si>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</si>
  <si>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</si>
  <si>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</si>
  <si>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</si>
  <si>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</si>
  <si>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</si>
  <si>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</si>
  <si>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</si>
  <si>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</si>
  <si>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</si>
  <si>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</si>
  <si>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</si>
  <si>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</si>
  <si>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</si>
  <si>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</si>
  <si>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</si>
  <si>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</si>
  <si>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</si>
  <si>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</si>
  <si>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</si>
  <si>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</si>
  <si>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</si>
  <si>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</si>
  <si>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</si>
  <si>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</si>
  <si>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</si>
  <si>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</si>
  <si>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</si>
  <si>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</si>
  <si>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</si>
  <si>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</si>
  <si>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</si>
  <si>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</si>
  <si>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</si>
  <si>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</si>
  <si>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</si>
  <si>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</si>
  <si>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</si>
  <si>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</si>
  <si>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</si>
  <si>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</si>
  <si>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</si>
  <si>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</si>
  <si>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</si>
  <si>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</si>
  <si>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</si>
  <si>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</si>
  <si>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</si>
  <si>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</si>
  <si>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</si>
  <si>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</si>
  <si>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</si>
  <si>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</si>
  <si>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</si>
  <si>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</si>
  <si>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</si>
  <si>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</si>
  <si>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</si>
  <si>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</si>
  <si>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</si>
  <si>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</si>
  <si>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</si>
  <si>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</si>
  <si>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</si>
  <si>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</si>
  <si>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</si>
  <si>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</si>
  <si>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</si>
  <si>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</si>
  <si>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</si>
  <si>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</si>
  <si>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</si>
  <si>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</si>
  <si>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</si>
  <si>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</si>
  <si>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</si>
  <si>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</si>
  <si>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</si>
  <si>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</si>
  <si>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</si>
  <si>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</si>
  <si>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</si>
  <si>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</si>
  <si>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</si>
  <si>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</si>
  <si>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</si>
  <si>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</si>
  <si>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</si>
  <si>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</si>
  <si>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</si>
  <si>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</si>
  <si>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</si>
  <si>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</si>
  <si>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</si>
  <si>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</si>
  <si>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</si>
  <si>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</si>
  <si>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</si>
  <si>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</si>
  <si>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</si>
  <si>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</si>
  <si>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</si>
  <si>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</si>
  <si>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</si>
  <si>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</si>
  <si>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</si>
  <si>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</si>
  <si>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</si>
  <si>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</si>
  <si>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</si>
  <si>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</si>
  <si>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</si>
  <si>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</si>
  <si>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</si>
  <si>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</si>
  <si>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</si>
  <si>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</si>
  <si>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</si>
  <si>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</si>
  <si>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</si>
  <si>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</si>
  <si>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</si>
  <si>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</si>
  <si>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</si>
  <si>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</si>
  <si>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</si>
  <si>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</si>
  <si>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</si>
  <si>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</si>
  <si>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</si>
  <si>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</si>
  <si>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</si>
  <si>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</si>
  <si>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</si>
  <si>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</si>
  <si>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</si>
  <si>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</si>
  <si>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</si>
  <si>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</si>
  <si>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</si>
  <si>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</si>
  <si>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</si>
  <si>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</si>
  <si>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</si>
  <si>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</si>
  <si>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</si>
  <si>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</si>
  <si>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</si>
  <si>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</si>
  <si>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</si>
  <si>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</si>
  <si>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</si>
  <si>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</si>
  <si>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</si>
  <si>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</si>
  <si>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</si>
  <si>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</si>
  <si>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</si>
  <si>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</si>
  <si>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</si>
  <si>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</si>
  <si>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</si>
  <si>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</si>
  <si>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</si>
  <si>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</si>
  <si>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</si>
  <si>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</si>
  <si>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</si>
  <si>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</si>
  <si>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</si>
  <si>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</si>
  <si>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</si>
  <si>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</si>
  <si>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</si>
  <si>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</si>
  <si>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</si>
  <si>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</si>
  <si>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</si>
  <si>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</si>
  <si>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</si>
  <si>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</si>
  <si>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</si>
  <si>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</si>
  <si>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</si>
  <si>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</si>
  <si>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</si>
  <si>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</si>
  <si>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</si>
  <si>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</si>
  <si>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</si>
  <si>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</si>
  <si>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</si>
  <si>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</si>
  <si>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</si>
  <si>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</si>
  <si>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</si>
  <si>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</si>
  <si>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</si>
  <si>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</si>
  <si>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</si>
  <si>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</si>
  <si>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被災者支援に関する総合的対策の推進経費</t>
    <phoneticPr fontId="5"/>
  </si>
  <si>
    <t>政策統括官（防災担当）</t>
    <rPh sb="0" eb="2">
      <t>セイサク</t>
    </rPh>
    <rPh sb="2" eb="4">
      <t>トウカツ</t>
    </rPh>
    <rPh sb="4" eb="5">
      <t>カン</t>
    </rPh>
    <rPh sb="6" eb="8">
      <t>ボウサイ</t>
    </rPh>
    <rPh sb="8" eb="10">
      <t>タントウ</t>
    </rPh>
    <phoneticPr fontId="5"/>
  </si>
  <si>
    <t>内閣府</t>
  </si>
  <si>
    <t>○</t>
  </si>
  <si>
    <t>-</t>
    <phoneticPr fontId="5"/>
  </si>
  <si>
    <t>災害関係調査費</t>
    <phoneticPr fontId="5"/>
  </si>
  <si>
    <t>府</t>
  </si>
  <si>
    <t>地方公共団体の避難所等における良好な生活環境の確保に向けた取組を支援する。</t>
    <phoneticPr fontId="5"/>
  </si>
  <si>
    <t>地方公共団体への取組指針等の周知</t>
    <rPh sb="0" eb="2">
      <t>チホウ</t>
    </rPh>
    <phoneticPr fontId="5"/>
  </si>
  <si>
    <t>地方公共団体への取組指針等の周知活動</t>
  </si>
  <si>
    <t>回</t>
    <rPh sb="0" eb="1">
      <t>カイ</t>
    </rPh>
    <phoneticPr fontId="5"/>
  </si>
  <si>
    <t>契約額／調査件数</t>
    <phoneticPr fontId="5"/>
  </si>
  <si>
    <t>百万円</t>
  </si>
  <si>
    <t>15/2</t>
  </si>
  <si>
    <t>11/2</t>
  </si>
  <si>
    <t>16/2</t>
    <phoneticPr fontId="5"/>
  </si>
  <si>
    <t>事業の実施の成果は、一般的に被災後に初めて判明し、また、被災規模により異なるため、定量的な指標による算出は困難。</t>
    <phoneticPr fontId="5"/>
  </si>
  <si>
    <t>平成25年６月の災害対策基本法の改正、取組指針等の作成を踏まえ、被災時に開設される指定避難所等が良好な生活環境となることを目標とし、様々な研修等の機会を通じて、地方公共団体へ周知徹底を図っている。</t>
    <phoneticPr fontId="5"/>
  </si>
  <si>
    <t>指定避難所の開設等を行う地方公共団体に、平成25年６月の災害対策基本法の改正、取組指針の内容を周知し、これらを踏まえた地方公共団体の取組について、発災後の避難所の開設等の確認を行う。</t>
    <phoneticPr fontId="5"/>
  </si>
  <si>
    <t>各自治体の避難所運営において求められた事項に対応するマニュアルの修正等の達成率</t>
    <phoneticPr fontId="5"/>
  </si>
  <si>
    <t>％</t>
    <phoneticPr fontId="5"/>
  </si>
  <si>
    <t>-</t>
  </si>
  <si>
    <t>有</t>
  </si>
  <si>
    <t>無</t>
  </si>
  <si>
    <t>‐</t>
  </si>
  <si>
    <t>平成25年６月の災害対策基本法の改正に盛り込まれており、ニーズを反映している。</t>
    <phoneticPr fontId="5"/>
  </si>
  <si>
    <t>指定避難所等における生活環境の確保に向けた調査等を踏まえ、避難所の開設等を行う地方公共団体に助言を行っているため、国が実施すべきものである。</t>
    <phoneticPr fontId="5"/>
  </si>
  <si>
    <t>避難所での安全で安心な生活環境の確保に繋がる重要な施策であり、優先度の高い事業である。</t>
    <phoneticPr fontId="5"/>
  </si>
  <si>
    <t>予算執行においては、原則一般競争入札を採用するようにしており、透明性・競争性の確保を図っている。結果的に一社応札になってしまったものがあるが、引き続き分かりやすい仕様内容や、入札期間などに配慮し、改善を図る。</t>
    <phoneticPr fontId="5"/>
  </si>
  <si>
    <t>過去の業務契約実績を基に予定価格を作成し、その範囲で落札しているため、妥当である。</t>
    <phoneticPr fontId="5"/>
  </si>
  <si>
    <t>必要な費目に限定して予算要求、執行している。</t>
    <phoneticPr fontId="5"/>
  </si>
  <si>
    <t>目標どおり実施することができた。</t>
    <rPh sb="0" eb="2">
      <t>モクヒョウ</t>
    </rPh>
    <rPh sb="5" eb="7">
      <t>ジッシ</t>
    </rPh>
    <phoneticPr fontId="5"/>
  </si>
  <si>
    <t>都道府県担当者向け説明会を開催することにより、地方公共団体等に対する説明会を開催するなど目標どおりに達成することができた。</t>
    <phoneticPr fontId="5"/>
  </si>
  <si>
    <t>実施した調査データをHPで公表予定であり、さらに、自治体に対しても通知する予定である。また、自治体向け説明会等の場においても、地方公共団体等への周知を図る。</t>
    <phoneticPr fontId="5"/>
  </si>
  <si>
    <t>新25追加-0004</t>
  </si>
  <si>
    <t>新25-0025</t>
  </si>
  <si>
    <t>0043</t>
  </si>
  <si>
    <t>0045</t>
  </si>
  <si>
    <t>0040</t>
  </si>
  <si>
    <t>A.三菱ＵＦＪリサーチ＆コンサルティング株式会社</t>
    <phoneticPr fontId="5"/>
  </si>
  <si>
    <t>雑役務費</t>
    <rPh sb="0" eb="1">
      <t>ザツ</t>
    </rPh>
    <rPh sb="1" eb="4">
      <t>エキムヒ</t>
    </rPh>
    <phoneticPr fontId="5"/>
  </si>
  <si>
    <t>令和３年度避難所における新型コロナウイルス感染症対策検証等に係る調査業務</t>
    <phoneticPr fontId="5"/>
  </si>
  <si>
    <t>雑役務費</t>
    <phoneticPr fontId="5"/>
  </si>
  <si>
    <t>令和３年度災害ケースマネジメントに関する取組事例調査業務</t>
    <phoneticPr fontId="5"/>
  </si>
  <si>
    <t>三菱ＵＦＪリサーチ＆コンサルティング株式会社</t>
    <rPh sb="20" eb="22">
      <t>カイシャ</t>
    </rPh>
    <phoneticPr fontId="5"/>
  </si>
  <si>
    <t>災害対策基本法第49条の10から第49条の17、第86条の６、第86条の７</t>
    <phoneticPr fontId="5"/>
  </si>
  <si>
    <t>「避難所における良好な生活環境の確保に向けた取組指針」、「避難行動要支援者の避難行動支援に関する取組指針」</t>
    <phoneticPr fontId="5"/>
  </si>
  <si>
    <t>自治体における個別避難計画の効果的・効率的な作成手法を構築するため、ノウハウ共有ミーティングなどのお互いに相談できる意見交換の場を設け、モデル団体の取組状況や自治体間で得られた知見を効果的に共有していただくとともに、全国の自治体に優良事例を展開しながら事業を実施してきた。</t>
    <phoneticPr fontId="5"/>
  </si>
  <si>
    <t>個別避難計画作成モデル事業に市町村が参加</t>
    <rPh sb="0" eb="2">
      <t>コベツ</t>
    </rPh>
    <rPh sb="2" eb="4">
      <t>ヒナン</t>
    </rPh>
    <rPh sb="4" eb="6">
      <t>ケイカク</t>
    </rPh>
    <rPh sb="6" eb="8">
      <t>サクセイ</t>
    </rPh>
    <rPh sb="11" eb="13">
      <t>ジギョウ</t>
    </rPh>
    <rPh sb="14" eb="17">
      <t>シチョウソン</t>
    </rPh>
    <rPh sb="18" eb="20">
      <t>サンカ</t>
    </rPh>
    <phoneticPr fontId="5"/>
  </si>
  <si>
    <t>個別避難計画作成モデル事業参加市町村数</t>
    <rPh sb="0" eb="2">
      <t>コベツ</t>
    </rPh>
    <rPh sb="2" eb="4">
      <t>ヒナン</t>
    </rPh>
    <rPh sb="4" eb="6">
      <t>ケイカク</t>
    </rPh>
    <rPh sb="6" eb="8">
      <t>サクセイ</t>
    </rPh>
    <rPh sb="11" eb="13">
      <t>ジギョウ</t>
    </rPh>
    <rPh sb="13" eb="15">
      <t>サンカ</t>
    </rPh>
    <rPh sb="15" eb="18">
      <t>シチョウソン</t>
    </rPh>
    <rPh sb="18" eb="19">
      <t>スウ</t>
    </rPh>
    <phoneticPr fontId="5"/>
  </si>
  <si>
    <t>団体</t>
    <rPh sb="0" eb="2">
      <t>ダンタイ</t>
    </rPh>
    <phoneticPr fontId="5"/>
  </si>
  <si>
    <t>「個別避難計画作成モデル事業」契約額／
個別避難計画作成モデル事業参加市町村数　　　　　　　</t>
    <phoneticPr fontId="5"/>
  </si>
  <si>
    <t>百万円</t>
    <rPh sb="0" eb="2">
      <t>ヒャクマン</t>
    </rPh>
    <rPh sb="2" eb="3">
      <t>エン</t>
    </rPh>
    <phoneticPr fontId="5"/>
  </si>
  <si>
    <t>49百万円/34</t>
    <rPh sb="2" eb="4">
      <t>ヒャクマン</t>
    </rPh>
    <rPh sb="4" eb="5">
      <t>エン</t>
    </rPh>
    <phoneticPr fontId="5"/>
  </si>
  <si>
    <t>32百万円/30</t>
    <rPh sb="2" eb="4">
      <t>ヒャクマン</t>
    </rPh>
    <rPh sb="4" eb="5">
      <t>エン</t>
    </rPh>
    <phoneticPr fontId="5"/>
  </si>
  <si>
    <t>個別避難計画作成モデル事業参加市町村による個別避難計画の作成</t>
    <rPh sb="0" eb="2">
      <t>コベツ</t>
    </rPh>
    <rPh sb="2" eb="4">
      <t>ヒナン</t>
    </rPh>
    <rPh sb="4" eb="6">
      <t>ケイカク</t>
    </rPh>
    <rPh sb="6" eb="8">
      <t>サクセイ</t>
    </rPh>
    <rPh sb="11" eb="13">
      <t>ジギョウ</t>
    </rPh>
    <rPh sb="13" eb="15">
      <t>サンカ</t>
    </rPh>
    <rPh sb="15" eb="18">
      <t>シチョウソン</t>
    </rPh>
    <rPh sb="21" eb="23">
      <t>コベツ</t>
    </rPh>
    <rPh sb="23" eb="25">
      <t>ヒナン</t>
    </rPh>
    <rPh sb="25" eb="27">
      <t>ケイカク</t>
    </rPh>
    <rPh sb="28" eb="30">
      <t>サクセイ</t>
    </rPh>
    <phoneticPr fontId="5"/>
  </si>
  <si>
    <t>個別避難計画作成モデル事業参加市町村のうち個別避難計画を作成した市町村</t>
    <rPh sb="0" eb="2">
      <t>コベツ</t>
    </rPh>
    <rPh sb="2" eb="4">
      <t>ヒナン</t>
    </rPh>
    <rPh sb="4" eb="6">
      <t>ケイカク</t>
    </rPh>
    <rPh sb="6" eb="8">
      <t>サクセイ</t>
    </rPh>
    <rPh sb="11" eb="13">
      <t>ジギョウ</t>
    </rPh>
    <rPh sb="13" eb="15">
      <t>サンカ</t>
    </rPh>
    <rPh sb="15" eb="18">
      <t>シチョウソン</t>
    </rPh>
    <rPh sb="21" eb="23">
      <t>コベツ</t>
    </rPh>
    <rPh sb="23" eb="25">
      <t>ヒナン</t>
    </rPh>
    <rPh sb="25" eb="27">
      <t>ケイカク</t>
    </rPh>
    <rPh sb="28" eb="30">
      <t>サクセイ</t>
    </rPh>
    <rPh sb="32" eb="35">
      <t>シチョウソン</t>
    </rPh>
    <phoneticPr fontId="5"/>
  </si>
  <si>
    <t>令和３年度　個別避難計画作成モデル事業　最終報告書</t>
    <phoneticPr fontId="5"/>
  </si>
  <si>
    <t>-</t>
    <phoneticPr fontId="5"/>
  </si>
  <si>
    <t xml:space="preserve">避難行動要支援者に係る個別避難計画作成モデル事業の運営支援等業務 </t>
    <phoneticPr fontId="5"/>
  </si>
  <si>
    <t>一般競争入札（最低価格）を採用し、コスト削減を図った。</t>
    <rPh sb="7" eb="9">
      <t>サイテイ</t>
    </rPh>
    <rPh sb="9" eb="11">
      <t>カカク</t>
    </rPh>
    <phoneticPr fontId="5"/>
  </si>
  <si>
    <t>○今後も引き続き、政策課題に応じた適切な調査事業等の企画・立案に努めるとともに、全国の自治体の取組が進むよう周知を一層強化する。
○予算執行については、今後も透明性・競争性の確保を図り、コスト削減等に努めるとともに調査発注時の工夫により事業の質の確保と効率的な予算執行に努める。</t>
    <rPh sb="66" eb="68">
      <t>ヨサン</t>
    </rPh>
    <rPh sb="68" eb="70">
      <t>シッコウ</t>
    </rPh>
    <phoneticPr fontId="5"/>
  </si>
  <si>
    <t>○避難所における良好な生活環境の確保に向けた取組等についての調査・検討を適切に行うことができたため、調査・検討内容について引き続き活用していく。
○ノウハウ共有の場、ポータルサイトの構築、成果発表会の実施等の全国に普及させるための取組を実施できた。
○予算の執行については、一般競争入札を採用し、競争性、透明性の確保を図っている。</t>
    <phoneticPr fontId="5"/>
  </si>
  <si>
    <t>「避難所における良好な生活環境の確保に向けた取組指針（以下「取組指針」とする。）」及び取組指針に基づくガイドラインを公表しており、これらを踏まえた地方公共団体の取組状況を確認するとともに施策の徹底を図ること等を目的とする。また、令和３年の災害対策基本法の改正により、個別避難計画を作成することが市町村の努力義務とされているところであり、個別避難計画の作成促進に資する効果的・効率的手法を構築し、全国に展開することを目的とする。</t>
    <rPh sb="114" eb="116">
      <t>レイワ</t>
    </rPh>
    <rPh sb="117" eb="118">
      <t>ネン</t>
    </rPh>
    <rPh sb="119" eb="121">
      <t>サイガイ</t>
    </rPh>
    <rPh sb="121" eb="123">
      <t>タイサク</t>
    </rPh>
    <rPh sb="123" eb="126">
      <t>キホンホウ</t>
    </rPh>
    <rPh sb="127" eb="129">
      <t>カイセイ</t>
    </rPh>
    <rPh sb="133" eb="135">
      <t>コベツ</t>
    </rPh>
    <rPh sb="135" eb="137">
      <t>ヒナン</t>
    </rPh>
    <rPh sb="137" eb="139">
      <t>ケイカク</t>
    </rPh>
    <rPh sb="140" eb="142">
      <t>サクセイ</t>
    </rPh>
    <rPh sb="147" eb="150">
      <t>シチョウソン</t>
    </rPh>
    <rPh sb="151" eb="153">
      <t>ドリョク</t>
    </rPh>
    <rPh sb="153" eb="155">
      <t>ギム</t>
    </rPh>
    <rPh sb="168" eb="170">
      <t>コベツ</t>
    </rPh>
    <rPh sb="170" eb="172">
      <t>ヒナン</t>
    </rPh>
    <rPh sb="172" eb="174">
      <t>ケイカク</t>
    </rPh>
    <rPh sb="175" eb="177">
      <t>サクセイ</t>
    </rPh>
    <rPh sb="177" eb="179">
      <t>ソクシン</t>
    </rPh>
    <rPh sb="180" eb="181">
      <t>シ</t>
    </rPh>
    <rPh sb="183" eb="186">
      <t>コウカテキ</t>
    </rPh>
    <rPh sb="187" eb="190">
      <t>コウリツテキ</t>
    </rPh>
    <rPh sb="190" eb="192">
      <t>シュホウ</t>
    </rPh>
    <rPh sb="193" eb="195">
      <t>コウチク</t>
    </rPh>
    <rPh sb="197" eb="199">
      <t>ゼンコク</t>
    </rPh>
    <rPh sb="200" eb="202">
      <t>テンカイ</t>
    </rPh>
    <rPh sb="207" eb="209">
      <t>モクテキ</t>
    </rPh>
    <phoneticPr fontId="5"/>
  </si>
  <si>
    <t>10.防災政策</t>
    <rPh sb="3" eb="5">
      <t>ボウサイ</t>
    </rPh>
    <rPh sb="5" eb="7">
      <t>セイサク</t>
    </rPh>
    <phoneticPr fontId="5"/>
  </si>
  <si>
    <t>③災害復旧・復興に関する施策の推進</t>
    <rPh sb="1" eb="3">
      <t>サイガイ</t>
    </rPh>
    <rPh sb="3" eb="5">
      <t>フッキュウ</t>
    </rPh>
    <rPh sb="6" eb="8">
      <t>フッコウ</t>
    </rPh>
    <rPh sb="9" eb="10">
      <t>カン</t>
    </rPh>
    <rPh sb="12" eb="14">
      <t>シサク</t>
    </rPh>
    <rPh sb="15" eb="17">
      <t>スイシン</t>
    </rPh>
    <phoneticPr fontId="5"/>
  </si>
  <si>
    <t>　https://www8.cao.go.jp/hyouka/h29hyouka/h29jigo/h29jigo-9.pdf</t>
    <phoneticPr fontId="5"/>
  </si>
  <si>
    <t>　P5、P6</t>
    <phoneticPr fontId="5"/>
  </si>
  <si>
    <t>-</t>
    <phoneticPr fontId="5"/>
  </si>
  <si>
    <t>参事官（避難生活担当）
参事官（防災デジタル・物資支援担当）</t>
    <rPh sb="0" eb="3">
      <t>サンジカン</t>
    </rPh>
    <rPh sb="4" eb="6">
      <t>ヒナン</t>
    </rPh>
    <rPh sb="6" eb="8">
      <t>セイカツ</t>
    </rPh>
    <rPh sb="8" eb="10">
      <t>タントウ</t>
    </rPh>
    <rPh sb="12" eb="15">
      <t>サンジカン</t>
    </rPh>
    <rPh sb="16" eb="18">
      <t>ボウサイ</t>
    </rPh>
    <rPh sb="23" eb="25">
      <t>ブッシ</t>
    </rPh>
    <rPh sb="25" eb="27">
      <t>シエン</t>
    </rPh>
    <rPh sb="27" eb="29">
      <t>タントウ</t>
    </rPh>
    <phoneticPr fontId="5"/>
  </si>
  <si>
    <t xml:space="preserve">クラウドを活用したバックアップセンターへの被災者支援システムの機能実装業務 
</t>
    <phoneticPr fontId="5"/>
  </si>
  <si>
    <t>クラウドを活用したバックアップセンターへの被災者支援システムの機能実装業務</t>
    <phoneticPr fontId="5"/>
  </si>
  <si>
    <t>-</t>
    <phoneticPr fontId="5"/>
  </si>
  <si>
    <t>○市町村が行う指定避難所の開設等は自治事務であり、良好な生活環境の確保に向けた取組は努力義務であるが、内閣府としても、取組指針等により、地方公共団体に助言を行っているところである。その一環として、指定避難所等における良好な生活環境の確保に向けた調査等を行う。
○自治体における個別避難計画の効果的・効率的な作成手法を構築するため、モデル事業を行う。また、クラウド型被災者支援システムの開発より、平時からの個別避難計画の効果的・効率的な作成の支援や被災者支援手続きの円滑化の検討等を行う。</t>
    <rPh sb="171" eb="172">
      <t>オコナ</t>
    </rPh>
    <phoneticPr fontId="5"/>
  </si>
  <si>
    <t>-</t>
    <phoneticPr fontId="5"/>
  </si>
  <si>
    <t>過去の有識者の所見を踏まえ、指針・ガイドラインを一定期間経過後にレビューすることで有効性を確認することに努めること。また、一者応札となってしまった案件については、その要因をよく分析の上、改善策を講じること。</t>
    <phoneticPr fontId="5"/>
  </si>
  <si>
    <t>指針・ガイドラインの有効性の向上に努める。また、一者応札となっている案件については、分かりやすい仕様内容や、入札期間などに配慮し、改善に努める。</t>
    <rPh sb="10" eb="13">
      <t>ユウコウセイ</t>
    </rPh>
    <rPh sb="14" eb="16">
      <t>コウジョウ</t>
    </rPh>
    <rPh sb="17" eb="18">
      <t>ツト</t>
    </rPh>
    <rPh sb="24" eb="26">
      <t>イッシャ</t>
    </rPh>
    <rPh sb="26" eb="28">
      <t>オウサツ</t>
    </rPh>
    <rPh sb="34" eb="36">
      <t>アンケン</t>
    </rPh>
    <rPh sb="68" eb="69">
      <t>ツト</t>
    </rPh>
    <phoneticPr fontId="5"/>
  </si>
  <si>
    <t>小野　雄大
木原　栄治</t>
    <rPh sb="0" eb="2">
      <t>オノ</t>
    </rPh>
    <rPh sb="3" eb="5">
      <t>ユウダイ</t>
    </rPh>
    <rPh sb="6" eb="8">
      <t>キハラ</t>
    </rPh>
    <rPh sb="9" eb="11">
      <t>エイジ</t>
    </rPh>
    <phoneticPr fontId="5"/>
  </si>
  <si>
    <t>B.有限会社ＣＲ－ＡＳＳＩＳＴ</t>
    <phoneticPr fontId="5"/>
  </si>
  <si>
    <t>C.株式会社プロセスユニーク</t>
    <phoneticPr fontId="5"/>
  </si>
  <si>
    <t>有限会社ＣＲ－ＡＳＳＩＳＴ</t>
    <phoneticPr fontId="5"/>
  </si>
  <si>
    <t>株式会社プロセスユニーク</t>
    <rPh sb="0" eb="4">
      <t>カブシキガイシャ</t>
    </rPh>
    <phoneticPr fontId="5"/>
  </si>
  <si>
    <t>エヌ・ティ・ティ・コミュニケーションズ株式会社</t>
    <phoneticPr fontId="5"/>
  </si>
  <si>
    <t>D.エヌ・ティ・ティ・コミュニケーションズ株式会社、日本電気株式会社</t>
    <phoneticPr fontId="5"/>
  </si>
  <si>
    <t>重要政策推進枠：30</t>
    <rPh sb="0" eb="2">
      <t>ジュウヨウ</t>
    </rPh>
    <rPh sb="2" eb="4">
      <t>セイサク</t>
    </rPh>
    <rPh sb="4" eb="6">
      <t>スイシン</t>
    </rPh>
    <rPh sb="6" eb="7">
      <t>ワク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</si>
</sst>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6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1"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38" xfId="0" applyFont="1" applyBorder="1" applyAlignment="1">
      <alignment horizontal="center" vertical="center"/>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73"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1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3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29" fillId="6" borderId="44" xfId="0" applyFont="1" applyFill="1" applyBorder="1" applyAlignment="1">
      <alignment horizontal="center" vertical="center" wrapText="1"/>
    </xf>
    <xf numFmtId="0" fontId="29" fillId="6" borderId="3" xfId="0" applyFont="1" applyFill="1" applyBorder="1" applyAlignment="1">
      <alignment horizontal="center" vertical="center" wrapText="1"/>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6" borderId="32"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22" fillId="0" borderId="144" xfId="0" applyFont="1" applyFill="1" applyBorder="1" applyAlignment="1" applyProtection="1">
      <alignment horizontal="center" vertical="center" wrapText="1"/>
      <protection locked="0"/>
    </xf>
    <xf numFmtId="49" fontId="20" fillId="0" borderId="144" xfId="0" applyNumberFormat="1" applyFont="1" applyFill="1" applyBorder="1" applyAlignment="1" applyProtection="1">
      <alignment horizontal="center" vertical="center" wrapText="1"/>
      <protection locked="0"/>
    </xf>
    <xf numFmtId="179" fontId="22" fillId="0" borderId="138" xfId="0" applyNumberFormat="1"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49" fontId="20" fillId="0" borderId="108"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179" fontId="22" fillId="0" borderId="140" xfId="0" applyNumberFormat="1"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32"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33"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4"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4" xfId="0" applyFont="1" applyFill="1" applyBorder="1" applyAlignment="1">
      <alignment vertical="center" wrapText="1"/>
    </xf>
    <xf numFmtId="0" fontId="0" fillId="5" borderId="105" xfId="0" applyFont="1" applyFill="1" applyBorder="1" applyAlignment="1">
      <alignment vertical="center" wrapText="1"/>
    </xf>
    <xf numFmtId="0" fontId="0" fillId="5" borderId="126"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53" xfId="0" applyFont="1" applyBorder="1" applyAlignment="1">
      <alignment horizontal="center" vertical="center"/>
    </xf>
    <xf numFmtId="0" fontId="0" fillId="0" borderId="10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11" xfId="0" applyFont="1" applyBorder="1" applyAlignment="1">
      <alignment horizontal="center" vertical="center"/>
    </xf>
    <xf numFmtId="0" fontId="13" fillId="6" borderId="117" xfId="0" applyFont="1" applyFill="1" applyBorder="1" applyAlignment="1">
      <alignment horizontal="center" vertical="center" wrapText="1"/>
    </xf>
    <xf numFmtId="0" fontId="13" fillId="6" borderId="122" xfId="0" applyFont="1" applyFill="1" applyBorder="1" applyAlignment="1">
      <alignment horizontal="center" vertical="center"/>
    </xf>
    <xf numFmtId="0" fontId="13" fillId="6" borderId="135"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24" xfId="0" applyNumberFormat="1" applyFont="1" applyFill="1" applyBorder="1" applyAlignment="1" applyProtection="1">
      <alignment horizontal="center" vertical="center" shrinkToFit="1"/>
      <protection locked="0"/>
    </xf>
    <xf numFmtId="49" fontId="0" fillId="0" borderId="25" xfId="0" applyNumberFormat="1" applyFont="1" applyFill="1" applyBorder="1" applyAlignment="1" applyProtection="1">
      <alignment horizontal="center" vertical="center" shrinkToFit="1"/>
      <protection locked="0"/>
    </xf>
    <xf numFmtId="49" fontId="0" fillId="0" borderId="26" xfId="0" applyNumberFormat="1" applyFont="1" applyFill="1" applyBorder="1" applyAlignment="1" applyProtection="1">
      <alignment horizontal="center" vertical="center" shrinkToFit="1"/>
      <protection locked="0"/>
    </xf>
    <xf numFmtId="49" fontId="0" fillId="0" borderId="34"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49" fontId="0" fillId="0" borderId="11"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26"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3" fillId="2" borderId="12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3"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42"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18"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49" fontId="0" fillId="0" borderId="123" xfId="0" applyNumberFormat="1" applyFont="1" applyFill="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177" fontId="0" fillId="0" borderId="11" xfId="0" applyNumberFormat="1" applyFont="1" applyFill="1" applyBorder="1" applyAlignment="1" applyProtection="1">
      <alignment horizontal="center" vertical="center" shrinkToFi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4"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177" fontId="0" fillId="0" borderId="126"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4"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5"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96"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49" fontId="20" fillId="0" borderId="140"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179" fontId="22" fillId="0" borderId="144" xfId="0" applyNumberFormat="1" applyFont="1" applyFill="1" applyBorder="1" applyAlignment="1" applyProtection="1">
      <alignment horizontal="center" vertical="center" wrapText="1"/>
      <protection locked="0"/>
    </xf>
    <xf numFmtId="49" fontId="20" fillId="0" borderId="145" xfId="0" applyNumberFormat="1"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46"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7" xfId="0" applyFont="1" applyFill="1" applyBorder="1" applyAlignment="1">
      <alignment horizontal="center" vertical="center" wrapText="1"/>
    </xf>
    <xf numFmtId="0" fontId="20" fillId="5" borderId="148" xfId="0" applyFont="1" applyFill="1" applyBorder="1" applyAlignment="1">
      <alignment horizontal="center" vertical="center" wrapText="1"/>
    </xf>
    <xf numFmtId="0" fontId="20" fillId="5" borderId="149"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60">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123265</xdr:colOff>
      <xdr:row>111</xdr:row>
      <xdr:rowOff>313764</xdr:rowOff>
    </xdr:from>
    <xdr:to>
      <xdr:col>16</xdr:col>
      <xdr:colOff>46871</xdr:colOff>
      <xdr:row>114</xdr:row>
      <xdr:rowOff>15261</xdr:rowOff>
    </xdr:to>
    <xdr:sp macro="" textlink="">
      <xdr:nvSpPr>
        <xdr:cNvPr id="14" name="テキスト ボックス 13"/>
        <xdr:cNvSpPr txBox="1"/>
      </xdr:nvSpPr>
      <xdr:spPr>
        <a:xfrm>
          <a:off x="1923490" y="45795639"/>
          <a:ext cx="1323781" cy="758772"/>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内閣府</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mn-lt"/>
              <a:ea typeface="+mn-ea"/>
              <a:cs typeface="+mn-cs"/>
            </a:rPr>
            <a:t>８０２．６百万円</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24</xdr:col>
      <xdr:colOff>123264</xdr:colOff>
      <xdr:row>115</xdr:row>
      <xdr:rowOff>257735</xdr:rowOff>
    </xdr:from>
    <xdr:to>
      <xdr:col>38</xdr:col>
      <xdr:colOff>58653</xdr:colOff>
      <xdr:row>117</xdr:row>
      <xdr:rowOff>345562</xdr:rowOff>
    </xdr:to>
    <xdr:sp macro="" textlink="">
      <xdr:nvSpPr>
        <xdr:cNvPr id="15" name="テキスト ボックス 14"/>
        <xdr:cNvSpPr txBox="1"/>
      </xdr:nvSpPr>
      <xdr:spPr>
        <a:xfrm>
          <a:off x="4923864" y="47149310"/>
          <a:ext cx="2735739" cy="792677"/>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三菱ＵＦＪリサーチ＆コンサルティング株式会社</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１０．９百万円</a:t>
          </a:r>
        </a:p>
      </xdr:txBody>
    </xdr:sp>
    <xdr:clientData/>
  </xdr:twoCellAnchor>
  <xdr:twoCellAnchor>
    <xdr:from>
      <xdr:col>15</xdr:col>
      <xdr:colOff>33616</xdr:colOff>
      <xdr:row>114</xdr:row>
      <xdr:rowOff>324971</xdr:rowOff>
    </xdr:from>
    <xdr:to>
      <xdr:col>23</xdr:col>
      <xdr:colOff>77417</xdr:colOff>
      <xdr:row>116</xdr:row>
      <xdr:rowOff>152318</xdr:rowOff>
    </xdr:to>
    <xdr:sp macro="" textlink="">
      <xdr:nvSpPr>
        <xdr:cNvPr id="16" name="テキスト ボックス 15"/>
        <xdr:cNvSpPr txBox="1"/>
      </xdr:nvSpPr>
      <xdr:spPr>
        <a:xfrm>
          <a:off x="3033991" y="46864121"/>
          <a:ext cx="1644001" cy="532197"/>
        </a:xfrm>
        <a:prstGeom prst="rect">
          <a:avLst/>
        </a:prstGeom>
        <a:solidFill>
          <a:sysClr val="window" lastClr="FFFFFF"/>
        </a:solidFill>
        <a:ln w="9525" cmpd="sng">
          <a:noFill/>
        </a:ln>
        <a:effectLst/>
      </xdr:spPr>
      <xdr:txBody>
        <a:bodyPr vertOverflow="clip" horzOverflow="clip" wrap="square" lIns="36000" tIns="36000" rIns="36000" bIns="3600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請負</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一般競争入札</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ja-JP" sz="1100" b="0" i="0" baseline="0">
              <a:effectLst/>
              <a:latin typeface="+mn-lt"/>
              <a:ea typeface="+mn-ea"/>
              <a:cs typeface="+mn-cs"/>
            </a:rPr>
            <a:t>総合評価</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13</xdr:col>
      <xdr:colOff>22412</xdr:colOff>
      <xdr:row>116</xdr:row>
      <xdr:rowOff>280147</xdr:rowOff>
    </xdr:from>
    <xdr:to>
      <xdr:col>24</xdr:col>
      <xdr:colOff>10352</xdr:colOff>
      <xdr:row>116</xdr:row>
      <xdr:rowOff>280148</xdr:rowOff>
    </xdr:to>
    <xdr:cxnSp macro="">
      <xdr:nvCxnSpPr>
        <xdr:cNvPr id="17" name="直線矢印コネクタ 11"/>
        <xdr:cNvCxnSpPr>
          <a:cxnSpLocks noChangeShapeType="1"/>
        </xdr:cNvCxnSpPr>
      </xdr:nvCxnSpPr>
      <xdr:spPr bwMode="auto">
        <a:xfrm>
          <a:off x="2622737" y="47524147"/>
          <a:ext cx="2188215" cy="1"/>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12</xdr:col>
      <xdr:colOff>183982</xdr:colOff>
      <xdr:row>114</xdr:row>
      <xdr:rowOff>15261</xdr:rowOff>
    </xdr:from>
    <xdr:to>
      <xdr:col>13</xdr:col>
      <xdr:colOff>0</xdr:colOff>
      <xdr:row>121</xdr:row>
      <xdr:rowOff>329712</xdr:rowOff>
    </xdr:to>
    <xdr:cxnSp macro="">
      <xdr:nvCxnSpPr>
        <xdr:cNvPr id="18" name="直線コネクタ 15"/>
        <xdr:cNvCxnSpPr>
          <a:cxnSpLocks noChangeShapeType="1"/>
          <a:stCxn id="14" idx="2"/>
        </xdr:cNvCxnSpPr>
      </xdr:nvCxnSpPr>
      <xdr:spPr bwMode="auto">
        <a:xfrm>
          <a:off x="2557905" y="52476030"/>
          <a:ext cx="13845" cy="2776297"/>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6895</xdr:colOff>
      <xdr:row>122</xdr:row>
      <xdr:rowOff>0</xdr:rowOff>
    </xdr:from>
    <xdr:to>
      <xdr:col>24</xdr:col>
      <xdr:colOff>124558</xdr:colOff>
      <xdr:row>122</xdr:row>
      <xdr:rowOff>12406</xdr:rowOff>
    </xdr:to>
    <xdr:cxnSp macro="">
      <xdr:nvCxnSpPr>
        <xdr:cNvPr id="19" name="直線矢印コネクタ 11"/>
        <xdr:cNvCxnSpPr>
          <a:cxnSpLocks noChangeShapeType="1"/>
        </xdr:cNvCxnSpPr>
      </xdr:nvCxnSpPr>
      <xdr:spPr bwMode="auto">
        <a:xfrm flipV="1">
          <a:off x="2578645" y="55274308"/>
          <a:ext cx="2293759" cy="12406"/>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24</xdr:col>
      <xdr:colOff>168089</xdr:colOff>
      <xdr:row>120</xdr:row>
      <xdr:rowOff>235324</xdr:rowOff>
    </xdr:from>
    <xdr:to>
      <xdr:col>38</xdr:col>
      <xdr:colOff>103478</xdr:colOff>
      <xdr:row>122</xdr:row>
      <xdr:rowOff>323150</xdr:rowOff>
    </xdr:to>
    <xdr:sp macro="" textlink="">
      <xdr:nvSpPr>
        <xdr:cNvPr id="20" name="テキスト ボックス 19"/>
        <xdr:cNvSpPr txBox="1"/>
      </xdr:nvSpPr>
      <xdr:spPr>
        <a:xfrm>
          <a:off x="4968689" y="48889024"/>
          <a:ext cx="2735739" cy="792676"/>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有限会社ＣＲ－ＡＳＳＩＳＴ</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５．０百万円</a:t>
          </a:r>
        </a:p>
      </xdr:txBody>
    </xdr:sp>
    <xdr:clientData/>
  </xdr:twoCellAnchor>
  <xdr:twoCellAnchor>
    <xdr:from>
      <xdr:col>15</xdr:col>
      <xdr:colOff>33618</xdr:colOff>
      <xdr:row>120</xdr:row>
      <xdr:rowOff>33618</xdr:rowOff>
    </xdr:from>
    <xdr:to>
      <xdr:col>23</xdr:col>
      <xdr:colOff>109273</xdr:colOff>
      <xdr:row>121</xdr:row>
      <xdr:rowOff>194743</xdr:rowOff>
    </xdr:to>
    <xdr:sp macro="" textlink="">
      <xdr:nvSpPr>
        <xdr:cNvPr id="21" name="テキスト ボックス 20"/>
        <xdr:cNvSpPr txBox="1"/>
      </xdr:nvSpPr>
      <xdr:spPr>
        <a:xfrm>
          <a:off x="3033993" y="48687318"/>
          <a:ext cx="1675855" cy="513550"/>
        </a:xfrm>
        <a:prstGeom prst="rect">
          <a:avLst/>
        </a:prstGeom>
        <a:solidFill>
          <a:sysClr val="window" lastClr="FFFFFF"/>
        </a:solidFill>
        <a:ln w="9525" cmpd="sng">
          <a:noFill/>
        </a:ln>
        <a:effectLst/>
      </xdr:spPr>
      <xdr:txBody>
        <a:bodyPr vertOverflow="clip" horzOverflow="clip" wrap="square" lIns="36000" tIns="36000" rIns="36000" bIns="3600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請負</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一般競争入札</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（総合評価）</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39</xdr:col>
      <xdr:colOff>134471</xdr:colOff>
      <xdr:row>116</xdr:row>
      <xdr:rowOff>33618</xdr:rowOff>
    </xdr:from>
    <xdr:to>
      <xdr:col>49</xdr:col>
      <xdr:colOff>150502</xdr:colOff>
      <xdr:row>118</xdr:row>
      <xdr:rowOff>0</xdr:rowOff>
    </xdr:to>
    <xdr:sp macro="" textlink="">
      <xdr:nvSpPr>
        <xdr:cNvPr id="22" name="テキスト ボックス 21"/>
        <xdr:cNvSpPr txBox="1"/>
      </xdr:nvSpPr>
      <xdr:spPr>
        <a:xfrm>
          <a:off x="7935446" y="47277618"/>
          <a:ext cx="2016281" cy="67123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令和３年度避難所における新型コロナウイルス感染症対策検証等に係る調査業務</a:t>
          </a:r>
        </a:p>
      </xdr:txBody>
    </xdr:sp>
    <xdr:clientData/>
  </xdr:twoCellAnchor>
  <xdr:twoCellAnchor>
    <xdr:from>
      <xdr:col>39</xdr:col>
      <xdr:colOff>1</xdr:colOff>
      <xdr:row>115</xdr:row>
      <xdr:rowOff>324970</xdr:rowOff>
    </xdr:from>
    <xdr:to>
      <xdr:col>49</xdr:col>
      <xdr:colOff>217165</xdr:colOff>
      <xdr:row>117</xdr:row>
      <xdr:rowOff>299398</xdr:rowOff>
    </xdr:to>
    <xdr:sp macro="" textlink="">
      <xdr:nvSpPr>
        <xdr:cNvPr id="23" name="大かっこ 14"/>
        <xdr:cNvSpPr>
          <a:spLocks noChangeArrowheads="1"/>
        </xdr:cNvSpPr>
      </xdr:nvSpPr>
      <xdr:spPr bwMode="auto">
        <a:xfrm>
          <a:off x="7800976" y="47216545"/>
          <a:ext cx="2217414" cy="679278"/>
        </a:xfrm>
        <a:prstGeom prst="bracketPair">
          <a:avLst>
            <a:gd name="adj" fmla="val 16667"/>
          </a:avLst>
        </a:prstGeom>
        <a:noFill/>
        <a:ln w="9525" algn="ctr">
          <a:solidFill>
            <a:schemeClr val="tx1"/>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56030</xdr:colOff>
      <xdr:row>120</xdr:row>
      <xdr:rowOff>347381</xdr:rowOff>
    </xdr:from>
    <xdr:to>
      <xdr:col>49</xdr:col>
      <xdr:colOff>72061</xdr:colOff>
      <xdr:row>123</xdr:row>
      <xdr:rowOff>98777</xdr:rowOff>
    </xdr:to>
    <xdr:sp macro="" textlink="">
      <xdr:nvSpPr>
        <xdr:cNvPr id="24" name="テキスト ボックス 23"/>
        <xdr:cNvSpPr txBox="1"/>
      </xdr:nvSpPr>
      <xdr:spPr>
        <a:xfrm>
          <a:off x="7210363" y="47760714"/>
          <a:ext cx="1850476" cy="80973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ja-JP" sz="1100" b="0" i="0" baseline="0">
              <a:effectLst/>
              <a:latin typeface="+mn-lt"/>
              <a:ea typeface="+mn-ea"/>
              <a:cs typeface="+mn-cs"/>
            </a:rPr>
            <a:t>令和３年度</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災害ケースマネジメントに関する取組事例調査業務</a:t>
          </a:r>
        </a:p>
      </xdr:txBody>
    </xdr:sp>
    <xdr:clientData/>
  </xdr:twoCellAnchor>
  <xdr:twoCellAnchor>
    <xdr:from>
      <xdr:col>39</xdr:col>
      <xdr:colOff>1</xdr:colOff>
      <xdr:row>120</xdr:row>
      <xdr:rowOff>246529</xdr:rowOff>
    </xdr:from>
    <xdr:to>
      <xdr:col>49</xdr:col>
      <xdr:colOff>217165</xdr:colOff>
      <xdr:row>122</xdr:row>
      <xdr:rowOff>220957</xdr:rowOff>
    </xdr:to>
    <xdr:sp macro="" textlink="">
      <xdr:nvSpPr>
        <xdr:cNvPr id="25" name="大かっこ 14"/>
        <xdr:cNvSpPr>
          <a:spLocks noChangeArrowheads="1"/>
        </xdr:cNvSpPr>
      </xdr:nvSpPr>
      <xdr:spPr bwMode="auto">
        <a:xfrm>
          <a:off x="7800976" y="48900229"/>
          <a:ext cx="2217414" cy="679278"/>
        </a:xfrm>
        <a:prstGeom prst="bracketPair">
          <a:avLst>
            <a:gd name="adj" fmla="val 16667"/>
          </a:avLst>
        </a:prstGeom>
        <a:noFill/>
        <a:ln w="9525" algn="ctr">
          <a:solidFill>
            <a:schemeClr val="tx1"/>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3448</xdr:colOff>
      <xdr:row>121</xdr:row>
      <xdr:rowOff>282734</xdr:rowOff>
    </xdr:from>
    <xdr:to>
      <xdr:col>13</xdr:col>
      <xdr:colOff>14654</xdr:colOff>
      <xdr:row>130</xdr:row>
      <xdr:rowOff>14653</xdr:rowOff>
    </xdr:to>
    <xdr:cxnSp macro="">
      <xdr:nvCxnSpPr>
        <xdr:cNvPr id="26" name="直線コネクタ 15"/>
        <xdr:cNvCxnSpPr>
          <a:cxnSpLocks noChangeShapeType="1"/>
        </xdr:cNvCxnSpPr>
      </xdr:nvCxnSpPr>
      <xdr:spPr bwMode="auto">
        <a:xfrm>
          <a:off x="2575198" y="45812234"/>
          <a:ext cx="11206" cy="3864304"/>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10775</xdr:colOff>
      <xdr:row>125</xdr:row>
      <xdr:rowOff>348676</xdr:rowOff>
    </xdr:from>
    <xdr:to>
      <xdr:col>24</xdr:col>
      <xdr:colOff>107750</xdr:colOff>
      <xdr:row>126</xdr:row>
      <xdr:rowOff>1386</xdr:rowOff>
    </xdr:to>
    <xdr:cxnSp macro="">
      <xdr:nvCxnSpPr>
        <xdr:cNvPr id="30" name="直線矢印コネクタ 11"/>
        <xdr:cNvCxnSpPr>
          <a:cxnSpLocks noChangeShapeType="1"/>
        </xdr:cNvCxnSpPr>
      </xdr:nvCxnSpPr>
      <xdr:spPr bwMode="auto">
        <a:xfrm>
          <a:off x="2582525" y="47284945"/>
          <a:ext cx="2273071" cy="4403"/>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25</xdr:col>
      <xdr:colOff>6897</xdr:colOff>
      <xdr:row>124</xdr:row>
      <xdr:rowOff>330575</xdr:rowOff>
    </xdr:from>
    <xdr:to>
      <xdr:col>38</xdr:col>
      <xdr:colOff>140113</xdr:colOff>
      <xdr:row>126</xdr:row>
      <xdr:rowOff>418401</xdr:rowOff>
    </xdr:to>
    <xdr:sp macro="" textlink="">
      <xdr:nvSpPr>
        <xdr:cNvPr id="32" name="テキスト ボックス 31"/>
        <xdr:cNvSpPr txBox="1"/>
      </xdr:nvSpPr>
      <xdr:spPr>
        <a:xfrm>
          <a:off x="4952570" y="46915152"/>
          <a:ext cx="2704966" cy="79121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ｃ</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株式会社</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プロセスユニーク</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３７．２百万円</a:t>
          </a:r>
        </a:p>
      </xdr:txBody>
    </xdr:sp>
    <xdr:clientData/>
  </xdr:twoCellAnchor>
  <xdr:twoCellAnchor>
    <xdr:from>
      <xdr:col>39</xdr:col>
      <xdr:colOff>65943</xdr:colOff>
      <xdr:row>125</xdr:row>
      <xdr:rowOff>34048</xdr:rowOff>
    </xdr:from>
    <xdr:to>
      <xdr:col>49</xdr:col>
      <xdr:colOff>283107</xdr:colOff>
      <xdr:row>126</xdr:row>
      <xdr:rowOff>360169</xdr:rowOff>
    </xdr:to>
    <xdr:sp macro="" textlink="">
      <xdr:nvSpPr>
        <xdr:cNvPr id="33" name="大かっこ 14"/>
        <xdr:cNvSpPr>
          <a:spLocks noChangeArrowheads="1"/>
        </xdr:cNvSpPr>
      </xdr:nvSpPr>
      <xdr:spPr bwMode="auto">
        <a:xfrm>
          <a:off x="7781193" y="56363433"/>
          <a:ext cx="2195433" cy="677813"/>
        </a:xfrm>
        <a:prstGeom prst="bracketPair">
          <a:avLst>
            <a:gd name="adj" fmla="val 16667"/>
          </a:avLst>
        </a:prstGeom>
        <a:noFill/>
        <a:ln w="9525" algn="ctr">
          <a:solidFill>
            <a:schemeClr val="tx1"/>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129299</xdr:colOff>
      <xdr:row>125</xdr:row>
      <xdr:rowOff>54304</xdr:rowOff>
    </xdr:from>
    <xdr:to>
      <xdr:col>49</xdr:col>
      <xdr:colOff>145330</xdr:colOff>
      <xdr:row>126</xdr:row>
      <xdr:rowOff>479778</xdr:rowOff>
    </xdr:to>
    <xdr:sp macro="" textlink="">
      <xdr:nvSpPr>
        <xdr:cNvPr id="34" name="テキスト ボックス 33"/>
        <xdr:cNvSpPr txBox="1"/>
      </xdr:nvSpPr>
      <xdr:spPr>
        <a:xfrm>
          <a:off x="7283632" y="49231526"/>
          <a:ext cx="1850476" cy="77825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避難行動要支援者に係る個別避難計画作成モデル事業の運営支援等業務 </a:t>
          </a:r>
        </a:p>
        <a:p>
          <a:pPr marL="0" marR="0" lvl="0" indent="0" defTabSz="914400" eaLnBrk="1" fontAlgn="auto" latinLnBrk="0" hangingPunct="1">
            <a:lnSpc>
              <a:spcPts val="13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15</xdr:col>
      <xdr:colOff>40945</xdr:colOff>
      <xdr:row>124</xdr:row>
      <xdr:rowOff>11638</xdr:rowOff>
    </xdr:from>
    <xdr:to>
      <xdr:col>23</xdr:col>
      <xdr:colOff>116600</xdr:colOff>
      <xdr:row>125</xdr:row>
      <xdr:rowOff>172762</xdr:rowOff>
    </xdr:to>
    <xdr:sp macro="" textlink="">
      <xdr:nvSpPr>
        <xdr:cNvPr id="35" name="テキスト ボックス 34"/>
        <xdr:cNvSpPr txBox="1"/>
      </xdr:nvSpPr>
      <xdr:spPr>
        <a:xfrm>
          <a:off x="3008349" y="55989330"/>
          <a:ext cx="1658270" cy="512817"/>
        </a:xfrm>
        <a:prstGeom prst="rect">
          <a:avLst/>
        </a:prstGeom>
        <a:solidFill>
          <a:sysClr val="window" lastClr="FFFFFF"/>
        </a:solidFill>
        <a:ln w="9525" cmpd="sng">
          <a:noFill/>
        </a:ln>
        <a:effectLst/>
      </xdr:spPr>
      <xdr:txBody>
        <a:bodyPr vertOverflow="clip" horzOverflow="clip" wrap="square" lIns="36000" tIns="36000" rIns="36000" bIns="3600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請負</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一般競争入札</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（最低価格）</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13</xdr:col>
      <xdr:colOff>1982</xdr:colOff>
      <xdr:row>130</xdr:row>
      <xdr:rowOff>10171</xdr:rowOff>
    </xdr:from>
    <xdr:to>
      <xdr:col>24</xdr:col>
      <xdr:colOff>98957</xdr:colOff>
      <xdr:row>130</xdr:row>
      <xdr:rowOff>14574</xdr:rowOff>
    </xdr:to>
    <xdr:cxnSp macro="">
      <xdr:nvCxnSpPr>
        <xdr:cNvPr id="28" name="直線矢印コネクタ 11"/>
        <xdr:cNvCxnSpPr>
          <a:cxnSpLocks noChangeShapeType="1"/>
        </xdr:cNvCxnSpPr>
      </xdr:nvCxnSpPr>
      <xdr:spPr bwMode="auto">
        <a:xfrm>
          <a:off x="2573732" y="49672056"/>
          <a:ext cx="2273071" cy="4403"/>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25</xdr:col>
      <xdr:colOff>9525</xdr:colOff>
      <xdr:row>129</xdr:row>
      <xdr:rowOff>0</xdr:rowOff>
    </xdr:from>
    <xdr:to>
      <xdr:col>38</xdr:col>
      <xdr:colOff>142741</xdr:colOff>
      <xdr:row>131</xdr:row>
      <xdr:rowOff>190404</xdr:rowOff>
    </xdr:to>
    <xdr:sp macro="" textlink="">
      <xdr:nvSpPr>
        <xdr:cNvPr id="38" name="テキスト ボックス 37"/>
        <xdr:cNvSpPr txBox="1"/>
      </xdr:nvSpPr>
      <xdr:spPr>
        <a:xfrm>
          <a:off x="5010150" y="49244250"/>
          <a:ext cx="2733541" cy="790479"/>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ｄ</a:t>
          </a:r>
          <a:r>
            <a:rPr kumimoji="1" lang="en-US" altLang="ja-JP"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a:t>
          </a:r>
          <a:r>
            <a:rPr lang="ja-JP" altLang="en-US" sz="1100" b="0" i="0">
              <a:effectLst/>
              <a:latin typeface="+mn-lt"/>
              <a:ea typeface="+mn-ea"/>
              <a:cs typeface="+mn-cs"/>
            </a:rPr>
            <a:t>エヌ・ティ・ティ・コミュニケーションズ株式会社</a:t>
          </a:r>
          <a:r>
            <a:rPr kumimoji="1" lang="ja-JP" altLang="en-US" sz="1100" b="0" i="0" u="none" strike="noStrike" kern="0" cap="none" spc="0" normalizeH="0" baseline="0" noProof="0">
              <a:ln>
                <a:noFill/>
              </a:ln>
              <a:solidFill>
                <a:schemeClr val="tx1"/>
              </a:solidFill>
              <a:effectLst/>
              <a:uLnTx/>
              <a:uFillTx/>
              <a:latin typeface="+mn-lt"/>
              <a:ea typeface="+mn-ea"/>
              <a:cs typeface="+mn-cs"/>
            </a:rPr>
            <a:t>及び日本電気株式会社</a:t>
          </a:r>
          <a:endParaRPr kumimoji="1" lang="en-US" altLang="ja-JP"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７４９．４百万円</a:t>
          </a:r>
        </a:p>
      </xdr:txBody>
    </xdr:sp>
    <xdr:clientData/>
  </xdr:twoCellAnchor>
  <xdr:twoCellAnchor>
    <xdr:from>
      <xdr:col>15</xdr:col>
      <xdr:colOff>0</xdr:colOff>
      <xdr:row>128</xdr:row>
      <xdr:rowOff>592668</xdr:rowOff>
    </xdr:from>
    <xdr:to>
      <xdr:col>24</xdr:col>
      <xdr:colOff>10359</xdr:colOff>
      <xdr:row>129</xdr:row>
      <xdr:rowOff>255476</xdr:rowOff>
    </xdr:to>
    <xdr:sp macro="" textlink="">
      <xdr:nvSpPr>
        <xdr:cNvPr id="39" name="テキスト ボックス 38"/>
        <xdr:cNvSpPr txBox="1"/>
      </xdr:nvSpPr>
      <xdr:spPr>
        <a:xfrm>
          <a:off x="2751667" y="51463224"/>
          <a:ext cx="1661359" cy="333085"/>
        </a:xfrm>
        <a:prstGeom prst="rect">
          <a:avLst/>
        </a:prstGeom>
        <a:solidFill>
          <a:sysClr val="window" lastClr="FFFFFF"/>
        </a:solidFill>
        <a:ln w="9525" cmpd="sng">
          <a:noFill/>
        </a:ln>
        <a:effectLst/>
      </xdr:spPr>
      <xdr:txBody>
        <a:bodyPr vertOverflow="clip" horzOverflow="clip" wrap="square" lIns="36000" tIns="36000" rIns="36000" bIns="3600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請負</a:t>
          </a:r>
          <a:r>
            <a:rPr kumimoji="1" lang="en-US" altLang="ja-JP"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随意契約</a:t>
          </a:r>
          <a:r>
            <a:rPr kumimoji="1" lang="en-US" altLang="ja-JP"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（その他）</a:t>
          </a:r>
        </a:p>
      </xdr:txBody>
    </xdr:sp>
    <xdr:clientData/>
  </xdr:twoCellAnchor>
  <xdr:twoCellAnchor>
    <xdr:from>
      <xdr:col>39</xdr:col>
      <xdr:colOff>114300</xdr:colOff>
      <xdr:row>129</xdr:row>
      <xdr:rowOff>66675</xdr:rowOff>
    </xdr:from>
    <xdr:to>
      <xdr:col>49</xdr:col>
      <xdr:colOff>326335</xdr:colOff>
      <xdr:row>131</xdr:row>
      <xdr:rowOff>143682</xdr:rowOff>
    </xdr:to>
    <xdr:sp macro="" textlink="">
      <xdr:nvSpPr>
        <xdr:cNvPr id="42" name="大かっこ 14"/>
        <xdr:cNvSpPr>
          <a:spLocks noChangeArrowheads="1"/>
        </xdr:cNvSpPr>
      </xdr:nvSpPr>
      <xdr:spPr bwMode="auto">
        <a:xfrm>
          <a:off x="7915275" y="49310925"/>
          <a:ext cx="2212285" cy="677082"/>
        </a:xfrm>
        <a:prstGeom prst="bracketPair">
          <a:avLst>
            <a:gd name="adj" fmla="val 16667"/>
          </a:avLst>
        </a:prstGeom>
        <a:noFill/>
        <a:ln w="9525" algn="ctr">
          <a:solidFill>
            <a:schemeClr val="tx1"/>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177656</xdr:colOff>
      <xdr:row>129</xdr:row>
      <xdr:rowOff>10731</xdr:rowOff>
    </xdr:from>
    <xdr:to>
      <xdr:col>49</xdr:col>
      <xdr:colOff>189291</xdr:colOff>
      <xdr:row>131</xdr:row>
      <xdr:rowOff>282222</xdr:rowOff>
    </xdr:to>
    <xdr:sp macro="" textlink="">
      <xdr:nvSpPr>
        <xdr:cNvPr id="43" name="テキスト ボックス 42"/>
        <xdr:cNvSpPr txBox="1"/>
      </xdr:nvSpPr>
      <xdr:spPr>
        <a:xfrm>
          <a:off x="7331989" y="51551564"/>
          <a:ext cx="1846080" cy="86415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mn-lt"/>
              <a:ea typeface="+mn-ea"/>
              <a:cs typeface="+mn-cs"/>
            </a:rPr>
            <a:t>クラウドを活用したバックアップセンターへの被災者支援システムの機能実装業務 </a:t>
          </a:r>
        </a:p>
        <a:p>
          <a:pPr marL="0" marR="0" lvl="0" indent="0" defTabSz="914400" eaLnBrk="1" fontAlgn="auto" latinLnBrk="0" hangingPunct="1">
            <a:lnSpc>
              <a:spcPts val="13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0000"/>
            </a:solidFill>
            <a:effectLst/>
            <a:uLnTx/>
            <a:uFillTx/>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68"/>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9"/>
      <c r="B2" s="59"/>
      <c r="C2" s="59"/>
      <c r="D2" s="59"/>
      <c r="E2" s="59"/>
      <c r="F2" s="59"/>
      <c r="G2" s="59"/>
      <c r="H2" s="59"/>
      <c r="I2" s="59"/>
      <c r="J2" s="59"/>
      <c r="K2" s="59"/>
      <c r="L2" s="59"/>
      <c r="M2" s="59"/>
      <c r="N2" s="59"/>
      <c r="O2" s="59"/>
      <c r="P2" s="59"/>
      <c r="Q2" s="59"/>
      <c r="R2" s="59"/>
      <c r="S2" s="59"/>
      <c r="T2" s="59"/>
      <c r="U2" s="59"/>
      <c r="V2" s="59"/>
      <c r="W2" s="59"/>
      <c r="X2" s="67" t="s">
        <v>0</v>
      </c>
      <c r="Y2" s="59"/>
      <c r="Z2" s="44"/>
      <c r="AA2" s="44"/>
      <c r="AB2" s="44"/>
      <c r="AC2" s="44"/>
      <c r="AD2" s="694">
        <v>2022</v>
      </c>
      <c r="AE2" s="694"/>
      <c r="AF2" s="694"/>
      <c r="AG2" s="694"/>
      <c r="AH2" s="694"/>
      <c r="AI2" s="69" t="s">
        <v>258</v>
      </c>
      <c r="AJ2" s="694" t="s">
        <v>584</v>
      </c>
      <c r="AK2" s="694"/>
      <c r="AL2" s="694"/>
      <c r="AM2" s="694"/>
      <c r="AN2" s="69" t="s">
        <v>258</v>
      </c>
      <c r="AO2" s="694">
        <v>21</v>
      </c>
      <c r="AP2" s="694"/>
      <c r="AQ2" s="694"/>
      <c r="AR2" s="70" t="s">
        <v>258</v>
      </c>
      <c r="AS2" s="695">
        <v>54</v>
      </c>
      <c r="AT2" s="695"/>
      <c r="AU2" s="695"/>
      <c r="AV2" s="69" t="str">
        <f>IF(AW2="","","-")</f>
        <v/>
      </c>
      <c r="AW2" s="696"/>
      <c r="AX2" s="696"/>
    </row>
    <row r="3" spans="1:50" ht="21" customHeight="1" thickBot="1" x14ac:dyDescent="0.2">
      <c r="A3" s="697" t="s">
        <v>568</v>
      </c>
      <c r="B3" s="698"/>
      <c r="C3" s="698"/>
      <c r="D3" s="698"/>
      <c r="E3" s="698"/>
      <c r="F3" s="698"/>
      <c r="G3" s="698"/>
      <c r="H3" s="698"/>
      <c r="I3" s="698"/>
      <c r="J3" s="698"/>
      <c r="K3" s="698"/>
      <c r="L3" s="698"/>
      <c r="M3" s="698"/>
      <c r="N3" s="698"/>
      <c r="O3" s="698"/>
      <c r="P3" s="698"/>
      <c r="Q3" s="698"/>
      <c r="R3" s="698"/>
      <c r="S3" s="698"/>
      <c r="T3" s="698"/>
      <c r="U3" s="698"/>
      <c r="V3" s="698"/>
      <c r="W3" s="698"/>
      <c r="X3" s="698"/>
      <c r="Y3" s="698"/>
      <c r="Z3" s="698"/>
      <c r="AA3" s="698"/>
      <c r="AB3" s="698"/>
      <c r="AC3" s="698"/>
      <c r="AD3" s="698"/>
      <c r="AE3" s="698"/>
      <c r="AF3" s="698"/>
      <c r="AG3" s="698"/>
      <c r="AH3" s="698"/>
      <c r="AI3" s="23" t="s">
        <v>59</v>
      </c>
      <c r="AJ3" s="699" t="s">
        <v>580</v>
      </c>
      <c r="AK3" s="699"/>
      <c r="AL3" s="699"/>
      <c r="AM3" s="699"/>
      <c r="AN3" s="699"/>
      <c r="AO3" s="699"/>
      <c r="AP3" s="699"/>
      <c r="AQ3" s="699"/>
      <c r="AR3" s="699"/>
      <c r="AS3" s="699"/>
      <c r="AT3" s="699"/>
      <c r="AU3" s="699"/>
      <c r="AV3" s="699"/>
      <c r="AW3" s="699"/>
      <c r="AX3" s="24" t="s">
        <v>60</v>
      </c>
    </row>
    <row r="4" spans="1:50" ht="24.75" customHeight="1" x14ac:dyDescent="0.15">
      <c r="A4" s="669" t="s">
        <v>23</v>
      </c>
      <c r="B4" s="670"/>
      <c r="C4" s="670"/>
      <c r="D4" s="670"/>
      <c r="E4" s="670"/>
      <c r="F4" s="670"/>
      <c r="G4" s="671" t="s">
        <v>578</v>
      </c>
      <c r="H4" s="672"/>
      <c r="I4" s="672"/>
      <c r="J4" s="672"/>
      <c r="K4" s="672"/>
      <c r="L4" s="672"/>
      <c r="M4" s="672"/>
      <c r="N4" s="672"/>
      <c r="O4" s="672"/>
      <c r="P4" s="672"/>
      <c r="Q4" s="672"/>
      <c r="R4" s="672"/>
      <c r="S4" s="672"/>
      <c r="T4" s="672"/>
      <c r="U4" s="672"/>
      <c r="V4" s="672"/>
      <c r="W4" s="672"/>
      <c r="X4" s="672"/>
      <c r="Y4" s="673" t="s">
        <v>1</v>
      </c>
      <c r="Z4" s="674"/>
      <c r="AA4" s="674"/>
      <c r="AB4" s="674"/>
      <c r="AC4" s="674"/>
      <c r="AD4" s="675"/>
      <c r="AE4" s="676" t="s">
        <v>579</v>
      </c>
      <c r="AF4" s="677"/>
      <c r="AG4" s="677"/>
      <c r="AH4" s="677"/>
      <c r="AI4" s="677"/>
      <c r="AJ4" s="677"/>
      <c r="AK4" s="677"/>
      <c r="AL4" s="677"/>
      <c r="AM4" s="677"/>
      <c r="AN4" s="677"/>
      <c r="AO4" s="677"/>
      <c r="AP4" s="678"/>
      <c r="AQ4" s="679" t="s">
        <v>2</v>
      </c>
      <c r="AR4" s="674"/>
      <c r="AS4" s="674"/>
      <c r="AT4" s="674"/>
      <c r="AU4" s="674"/>
      <c r="AV4" s="674"/>
      <c r="AW4" s="674"/>
      <c r="AX4" s="680"/>
    </row>
    <row r="5" spans="1:50" ht="39.6" customHeight="1" x14ac:dyDescent="0.15">
      <c r="A5" s="681" t="s">
        <v>62</v>
      </c>
      <c r="B5" s="682"/>
      <c r="C5" s="682"/>
      <c r="D5" s="682"/>
      <c r="E5" s="682"/>
      <c r="F5" s="683"/>
      <c r="G5" s="684" t="s">
        <v>351</v>
      </c>
      <c r="H5" s="685"/>
      <c r="I5" s="685"/>
      <c r="J5" s="685"/>
      <c r="K5" s="685"/>
      <c r="L5" s="685"/>
      <c r="M5" s="686" t="s">
        <v>61</v>
      </c>
      <c r="N5" s="687"/>
      <c r="O5" s="687"/>
      <c r="P5" s="687"/>
      <c r="Q5" s="687"/>
      <c r="R5" s="688"/>
      <c r="S5" s="689" t="s">
        <v>65</v>
      </c>
      <c r="T5" s="685"/>
      <c r="U5" s="685"/>
      <c r="V5" s="685"/>
      <c r="W5" s="685"/>
      <c r="X5" s="690"/>
      <c r="Y5" s="691" t="s">
        <v>3</v>
      </c>
      <c r="Z5" s="692"/>
      <c r="AA5" s="692"/>
      <c r="AB5" s="692"/>
      <c r="AC5" s="692"/>
      <c r="AD5" s="693"/>
      <c r="AE5" s="714" t="s">
        <v>647</v>
      </c>
      <c r="AF5" s="714"/>
      <c r="AG5" s="714"/>
      <c r="AH5" s="714"/>
      <c r="AI5" s="714"/>
      <c r="AJ5" s="714"/>
      <c r="AK5" s="714"/>
      <c r="AL5" s="714"/>
      <c r="AM5" s="714"/>
      <c r="AN5" s="714"/>
      <c r="AO5" s="714"/>
      <c r="AP5" s="715"/>
      <c r="AQ5" s="716" t="s">
        <v>655</v>
      </c>
      <c r="AR5" s="717"/>
      <c r="AS5" s="717"/>
      <c r="AT5" s="717"/>
      <c r="AU5" s="717"/>
      <c r="AV5" s="717"/>
      <c r="AW5" s="717"/>
      <c r="AX5" s="718"/>
    </row>
    <row r="6" spans="1:50" ht="39" customHeight="1" x14ac:dyDescent="0.15">
      <c r="A6" s="719" t="s">
        <v>4</v>
      </c>
      <c r="B6" s="720"/>
      <c r="C6" s="720"/>
      <c r="D6" s="720"/>
      <c r="E6" s="720"/>
      <c r="F6" s="720"/>
      <c r="G6" s="721" t="str">
        <f>入力規則等!F39</f>
        <v>一般会計</v>
      </c>
      <c r="H6" s="722"/>
      <c r="I6" s="722"/>
      <c r="J6" s="722"/>
      <c r="K6" s="722"/>
      <c r="L6" s="722"/>
      <c r="M6" s="722"/>
      <c r="N6" s="722"/>
      <c r="O6" s="722"/>
      <c r="P6" s="722"/>
      <c r="Q6" s="722"/>
      <c r="R6" s="722"/>
      <c r="S6" s="722"/>
      <c r="T6" s="722"/>
      <c r="U6" s="722"/>
      <c r="V6" s="722"/>
      <c r="W6" s="722"/>
      <c r="X6" s="722"/>
      <c r="Y6" s="722"/>
      <c r="Z6" s="722"/>
      <c r="AA6" s="722"/>
      <c r="AB6" s="722"/>
      <c r="AC6" s="722"/>
      <c r="AD6" s="722"/>
      <c r="AE6" s="722"/>
      <c r="AF6" s="722"/>
      <c r="AG6" s="722"/>
      <c r="AH6" s="722"/>
      <c r="AI6" s="722"/>
      <c r="AJ6" s="722"/>
      <c r="AK6" s="722"/>
      <c r="AL6" s="722"/>
      <c r="AM6" s="722"/>
      <c r="AN6" s="722"/>
      <c r="AO6" s="722"/>
      <c r="AP6" s="722"/>
      <c r="AQ6" s="722"/>
      <c r="AR6" s="722"/>
      <c r="AS6" s="722"/>
      <c r="AT6" s="722"/>
      <c r="AU6" s="722"/>
      <c r="AV6" s="722"/>
      <c r="AW6" s="722"/>
      <c r="AX6" s="723"/>
    </row>
    <row r="7" spans="1:50" ht="49.5" customHeight="1" x14ac:dyDescent="0.15">
      <c r="A7" s="700" t="s">
        <v>20</v>
      </c>
      <c r="B7" s="701"/>
      <c r="C7" s="701"/>
      <c r="D7" s="701"/>
      <c r="E7" s="701"/>
      <c r="F7" s="702"/>
      <c r="G7" s="724" t="s">
        <v>623</v>
      </c>
      <c r="H7" s="725"/>
      <c r="I7" s="725"/>
      <c r="J7" s="725"/>
      <c r="K7" s="725"/>
      <c r="L7" s="725"/>
      <c r="M7" s="725"/>
      <c r="N7" s="725"/>
      <c r="O7" s="725"/>
      <c r="P7" s="725"/>
      <c r="Q7" s="725"/>
      <c r="R7" s="725"/>
      <c r="S7" s="725"/>
      <c r="T7" s="725"/>
      <c r="U7" s="725"/>
      <c r="V7" s="725"/>
      <c r="W7" s="725"/>
      <c r="X7" s="726"/>
      <c r="Y7" s="727" t="s">
        <v>243</v>
      </c>
      <c r="Z7" s="519"/>
      <c r="AA7" s="519"/>
      <c r="AB7" s="519"/>
      <c r="AC7" s="519"/>
      <c r="AD7" s="728"/>
      <c r="AE7" s="656" t="s">
        <v>624</v>
      </c>
      <c r="AF7" s="657"/>
      <c r="AG7" s="657"/>
      <c r="AH7" s="657"/>
      <c r="AI7" s="657"/>
      <c r="AJ7" s="657"/>
      <c r="AK7" s="657"/>
      <c r="AL7" s="657"/>
      <c r="AM7" s="657"/>
      <c r="AN7" s="657"/>
      <c r="AO7" s="657"/>
      <c r="AP7" s="657"/>
      <c r="AQ7" s="657"/>
      <c r="AR7" s="657"/>
      <c r="AS7" s="657"/>
      <c r="AT7" s="657"/>
      <c r="AU7" s="657"/>
      <c r="AV7" s="657"/>
      <c r="AW7" s="657"/>
      <c r="AX7" s="658"/>
    </row>
    <row r="8" spans="1:50" ht="53.25" customHeight="1" x14ac:dyDescent="0.15">
      <c r="A8" s="700" t="s">
        <v>178</v>
      </c>
      <c r="B8" s="701"/>
      <c r="C8" s="701"/>
      <c r="D8" s="701"/>
      <c r="E8" s="701"/>
      <c r="F8" s="702"/>
      <c r="G8" s="703" t="str">
        <f>入力規則等!A27</f>
        <v>-</v>
      </c>
      <c r="H8" s="704"/>
      <c r="I8" s="704"/>
      <c r="J8" s="704"/>
      <c r="K8" s="704"/>
      <c r="L8" s="704"/>
      <c r="M8" s="704"/>
      <c r="N8" s="704"/>
      <c r="O8" s="704"/>
      <c r="P8" s="704"/>
      <c r="Q8" s="704"/>
      <c r="R8" s="704"/>
      <c r="S8" s="704"/>
      <c r="T8" s="704"/>
      <c r="U8" s="704"/>
      <c r="V8" s="704"/>
      <c r="W8" s="704"/>
      <c r="X8" s="705"/>
      <c r="Y8" s="706" t="s">
        <v>179</v>
      </c>
      <c r="Z8" s="707"/>
      <c r="AA8" s="707"/>
      <c r="AB8" s="707"/>
      <c r="AC8" s="707"/>
      <c r="AD8" s="708"/>
      <c r="AE8" s="709" t="str">
        <f>入力規則等!K13</f>
        <v>その他の事項経費</v>
      </c>
      <c r="AF8" s="704"/>
      <c r="AG8" s="704"/>
      <c r="AH8" s="704"/>
      <c r="AI8" s="704"/>
      <c r="AJ8" s="704"/>
      <c r="AK8" s="704"/>
      <c r="AL8" s="704"/>
      <c r="AM8" s="704"/>
      <c r="AN8" s="704"/>
      <c r="AO8" s="704"/>
      <c r="AP8" s="704"/>
      <c r="AQ8" s="704"/>
      <c r="AR8" s="704"/>
      <c r="AS8" s="704"/>
      <c r="AT8" s="704"/>
      <c r="AU8" s="704"/>
      <c r="AV8" s="704"/>
      <c r="AW8" s="704"/>
      <c r="AX8" s="710"/>
    </row>
    <row r="9" spans="1:50" ht="58.5" customHeight="1" x14ac:dyDescent="0.15">
      <c r="A9" s="626" t="s">
        <v>21</v>
      </c>
      <c r="B9" s="627"/>
      <c r="C9" s="627"/>
      <c r="D9" s="627"/>
      <c r="E9" s="627"/>
      <c r="F9" s="627"/>
      <c r="G9" s="711" t="s">
        <v>641</v>
      </c>
      <c r="H9" s="712"/>
      <c r="I9" s="712"/>
      <c r="J9" s="712"/>
      <c r="K9" s="712"/>
      <c r="L9" s="712"/>
      <c r="M9" s="712"/>
      <c r="N9" s="712"/>
      <c r="O9" s="712"/>
      <c r="P9" s="712"/>
      <c r="Q9" s="712"/>
      <c r="R9" s="712"/>
      <c r="S9" s="712"/>
      <c r="T9" s="712"/>
      <c r="U9" s="712"/>
      <c r="V9" s="712"/>
      <c r="W9" s="712"/>
      <c r="X9" s="712"/>
      <c r="Y9" s="712"/>
      <c r="Z9" s="712"/>
      <c r="AA9" s="712"/>
      <c r="AB9" s="712"/>
      <c r="AC9" s="712"/>
      <c r="AD9" s="712"/>
      <c r="AE9" s="712"/>
      <c r="AF9" s="712"/>
      <c r="AG9" s="712"/>
      <c r="AH9" s="712"/>
      <c r="AI9" s="712"/>
      <c r="AJ9" s="712"/>
      <c r="AK9" s="712"/>
      <c r="AL9" s="712"/>
      <c r="AM9" s="712"/>
      <c r="AN9" s="712"/>
      <c r="AO9" s="712"/>
      <c r="AP9" s="712"/>
      <c r="AQ9" s="712"/>
      <c r="AR9" s="712"/>
      <c r="AS9" s="712"/>
      <c r="AT9" s="712"/>
      <c r="AU9" s="712"/>
      <c r="AV9" s="712"/>
      <c r="AW9" s="712"/>
      <c r="AX9" s="713"/>
    </row>
    <row r="10" spans="1:50" ht="80.25" customHeight="1" x14ac:dyDescent="0.15">
      <c r="A10" s="614" t="s">
        <v>27</v>
      </c>
      <c r="B10" s="615"/>
      <c r="C10" s="615"/>
      <c r="D10" s="615"/>
      <c r="E10" s="615"/>
      <c r="F10" s="615"/>
      <c r="G10" s="616" t="s">
        <v>651</v>
      </c>
      <c r="H10" s="617"/>
      <c r="I10" s="617"/>
      <c r="J10" s="617"/>
      <c r="K10" s="617"/>
      <c r="L10" s="617"/>
      <c r="M10" s="617"/>
      <c r="N10" s="617"/>
      <c r="O10" s="617"/>
      <c r="P10" s="617"/>
      <c r="Q10" s="617"/>
      <c r="R10" s="617"/>
      <c r="S10" s="617"/>
      <c r="T10" s="617"/>
      <c r="U10" s="617"/>
      <c r="V10" s="617"/>
      <c r="W10" s="617"/>
      <c r="X10" s="617"/>
      <c r="Y10" s="617"/>
      <c r="Z10" s="617"/>
      <c r="AA10" s="617"/>
      <c r="AB10" s="617"/>
      <c r="AC10" s="617"/>
      <c r="AD10" s="617"/>
      <c r="AE10" s="617"/>
      <c r="AF10" s="617"/>
      <c r="AG10" s="617"/>
      <c r="AH10" s="617"/>
      <c r="AI10" s="617"/>
      <c r="AJ10" s="617"/>
      <c r="AK10" s="617"/>
      <c r="AL10" s="617"/>
      <c r="AM10" s="617"/>
      <c r="AN10" s="617"/>
      <c r="AO10" s="617"/>
      <c r="AP10" s="617"/>
      <c r="AQ10" s="617"/>
      <c r="AR10" s="617"/>
      <c r="AS10" s="617"/>
      <c r="AT10" s="617"/>
      <c r="AU10" s="617"/>
      <c r="AV10" s="617"/>
      <c r="AW10" s="617"/>
      <c r="AX10" s="618"/>
    </row>
    <row r="11" spans="1:50" ht="42" customHeight="1" x14ac:dyDescent="0.15">
      <c r="A11" s="614" t="s">
        <v>5</v>
      </c>
      <c r="B11" s="615"/>
      <c r="C11" s="615"/>
      <c r="D11" s="615"/>
      <c r="E11" s="615"/>
      <c r="F11" s="619"/>
      <c r="G11" s="620" t="str">
        <f>入力規則等!P10</f>
        <v>委託・請負</v>
      </c>
      <c r="H11" s="621"/>
      <c r="I11" s="621"/>
      <c r="J11" s="621"/>
      <c r="K11" s="621"/>
      <c r="L11" s="621"/>
      <c r="M11" s="621"/>
      <c r="N11" s="621"/>
      <c r="O11" s="621"/>
      <c r="P11" s="621"/>
      <c r="Q11" s="621"/>
      <c r="R11" s="621"/>
      <c r="S11" s="621"/>
      <c r="T11" s="621"/>
      <c r="U11" s="621"/>
      <c r="V11" s="621"/>
      <c r="W11" s="621"/>
      <c r="X11" s="621"/>
      <c r="Y11" s="621"/>
      <c r="Z11" s="621"/>
      <c r="AA11" s="621"/>
      <c r="AB11" s="621"/>
      <c r="AC11" s="621"/>
      <c r="AD11" s="621"/>
      <c r="AE11" s="621"/>
      <c r="AF11" s="621"/>
      <c r="AG11" s="621"/>
      <c r="AH11" s="621"/>
      <c r="AI11" s="621"/>
      <c r="AJ11" s="621"/>
      <c r="AK11" s="621"/>
      <c r="AL11" s="621"/>
      <c r="AM11" s="621"/>
      <c r="AN11" s="621"/>
      <c r="AO11" s="621"/>
      <c r="AP11" s="621"/>
      <c r="AQ11" s="621"/>
      <c r="AR11" s="621"/>
      <c r="AS11" s="621"/>
      <c r="AT11" s="621"/>
      <c r="AU11" s="621"/>
      <c r="AV11" s="621"/>
      <c r="AW11" s="621"/>
      <c r="AX11" s="622"/>
    </row>
    <row r="12" spans="1:50" ht="21" customHeight="1" x14ac:dyDescent="0.15">
      <c r="A12" s="623" t="s">
        <v>22</v>
      </c>
      <c r="B12" s="624"/>
      <c r="C12" s="624"/>
      <c r="D12" s="624"/>
      <c r="E12" s="624"/>
      <c r="F12" s="625"/>
      <c r="G12" s="629"/>
      <c r="H12" s="630"/>
      <c r="I12" s="630"/>
      <c r="J12" s="630"/>
      <c r="K12" s="630"/>
      <c r="L12" s="630"/>
      <c r="M12" s="630"/>
      <c r="N12" s="630"/>
      <c r="O12" s="630"/>
      <c r="P12" s="464" t="s">
        <v>390</v>
      </c>
      <c r="Q12" s="465"/>
      <c r="R12" s="465"/>
      <c r="S12" s="465"/>
      <c r="T12" s="465"/>
      <c r="U12" s="465"/>
      <c r="V12" s="466"/>
      <c r="W12" s="464" t="s">
        <v>542</v>
      </c>
      <c r="X12" s="465"/>
      <c r="Y12" s="465"/>
      <c r="Z12" s="465"/>
      <c r="AA12" s="465"/>
      <c r="AB12" s="465"/>
      <c r="AC12" s="466"/>
      <c r="AD12" s="464" t="s">
        <v>544</v>
      </c>
      <c r="AE12" s="465"/>
      <c r="AF12" s="465"/>
      <c r="AG12" s="465"/>
      <c r="AH12" s="465"/>
      <c r="AI12" s="465"/>
      <c r="AJ12" s="466"/>
      <c r="AK12" s="464" t="s">
        <v>559</v>
      </c>
      <c r="AL12" s="465"/>
      <c r="AM12" s="465"/>
      <c r="AN12" s="465"/>
      <c r="AO12" s="465"/>
      <c r="AP12" s="465"/>
      <c r="AQ12" s="466"/>
      <c r="AR12" s="464" t="s">
        <v>560</v>
      </c>
      <c r="AS12" s="465"/>
      <c r="AT12" s="465"/>
      <c r="AU12" s="465"/>
      <c r="AV12" s="465"/>
      <c r="AW12" s="465"/>
      <c r="AX12" s="662"/>
    </row>
    <row r="13" spans="1:50" ht="21" customHeight="1" x14ac:dyDescent="0.15">
      <c r="A13" s="265"/>
      <c r="B13" s="266"/>
      <c r="C13" s="266"/>
      <c r="D13" s="266"/>
      <c r="E13" s="266"/>
      <c r="F13" s="267"/>
      <c r="G13" s="646" t="s">
        <v>6</v>
      </c>
      <c r="H13" s="647"/>
      <c r="I13" s="663" t="s">
        <v>7</v>
      </c>
      <c r="J13" s="664"/>
      <c r="K13" s="664"/>
      <c r="L13" s="664"/>
      <c r="M13" s="664"/>
      <c r="N13" s="664"/>
      <c r="O13" s="665"/>
      <c r="P13" s="631">
        <v>22.7</v>
      </c>
      <c r="Q13" s="632"/>
      <c r="R13" s="632"/>
      <c r="S13" s="632"/>
      <c r="T13" s="632"/>
      <c r="U13" s="632"/>
      <c r="V13" s="633"/>
      <c r="W13" s="631">
        <v>31.190999999999999</v>
      </c>
      <c r="X13" s="632"/>
      <c r="Y13" s="632"/>
      <c r="Z13" s="632"/>
      <c r="AA13" s="632"/>
      <c r="AB13" s="632"/>
      <c r="AC13" s="633"/>
      <c r="AD13" s="631">
        <v>215.9</v>
      </c>
      <c r="AE13" s="632"/>
      <c r="AF13" s="632"/>
      <c r="AG13" s="632"/>
      <c r="AH13" s="632"/>
      <c r="AI13" s="632"/>
      <c r="AJ13" s="633"/>
      <c r="AK13" s="631">
        <v>57.286999999999999</v>
      </c>
      <c r="AL13" s="632"/>
      <c r="AM13" s="632"/>
      <c r="AN13" s="632"/>
      <c r="AO13" s="632"/>
      <c r="AP13" s="632"/>
      <c r="AQ13" s="633"/>
      <c r="AR13" s="598">
        <v>71.558000000000007</v>
      </c>
      <c r="AS13" s="599"/>
      <c r="AT13" s="599"/>
      <c r="AU13" s="599"/>
      <c r="AV13" s="599"/>
      <c r="AW13" s="599"/>
      <c r="AX13" s="666"/>
    </row>
    <row r="14" spans="1:50" ht="21" customHeight="1" x14ac:dyDescent="0.15">
      <c r="A14" s="265"/>
      <c r="B14" s="266"/>
      <c r="C14" s="266"/>
      <c r="D14" s="266"/>
      <c r="E14" s="266"/>
      <c r="F14" s="267"/>
      <c r="G14" s="648"/>
      <c r="H14" s="649"/>
      <c r="I14" s="641" t="s">
        <v>8</v>
      </c>
      <c r="J14" s="642"/>
      <c r="K14" s="642"/>
      <c r="L14" s="642"/>
      <c r="M14" s="642"/>
      <c r="N14" s="642"/>
      <c r="O14" s="643"/>
      <c r="P14" s="631">
        <v>55.9</v>
      </c>
      <c r="Q14" s="632"/>
      <c r="R14" s="632"/>
      <c r="S14" s="632"/>
      <c r="T14" s="632"/>
      <c r="U14" s="632"/>
      <c r="V14" s="633"/>
      <c r="W14" s="631">
        <v>605</v>
      </c>
      <c r="X14" s="632"/>
      <c r="Y14" s="632"/>
      <c r="Z14" s="632"/>
      <c r="AA14" s="632"/>
      <c r="AB14" s="632"/>
      <c r="AC14" s="633"/>
      <c r="AD14" s="631">
        <v>130</v>
      </c>
      <c r="AE14" s="632"/>
      <c r="AF14" s="632"/>
      <c r="AG14" s="632"/>
      <c r="AH14" s="632"/>
      <c r="AI14" s="632"/>
      <c r="AJ14" s="633"/>
      <c r="AK14" s="631"/>
      <c r="AL14" s="632"/>
      <c r="AM14" s="632"/>
      <c r="AN14" s="632"/>
      <c r="AO14" s="632"/>
      <c r="AP14" s="632"/>
      <c r="AQ14" s="633"/>
      <c r="AR14" s="652"/>
      <c r="AS14" s="652"/>
      <c r="AT14" s="652"/>
      <c r="AU14" s="652"/>
      <c r="AV14" s="652"/>
      <c r="AW14" s="652"/>
      <c r="AX14" s="653"/>
    </row>
    <row r="15" spans="1:50" ht="21" customHeight="1" x14ac:dyDescent="0.15">
      <c r="A15" s="265"/>
      <c r="B15" s="266"/>
      <c r="C15" s="266"/>
      <c r="D15" s="266"/>
      <c r="E15" s="266"/>
      <c r="F15" s="267"/>
      <c r="G15" s="648"/>
      <c r="H15" s="649"/>
      <c r="I15" s="641" t="s">
        <v>47</v>
      </c>
      <c r="J15" s="654"/>
      <c r="K15" s="654"/>
      <c r="L15" s="654"/>
      <c r="M15" s="654"/>
      <c r="N15" s="654"/>
      <c r="O15" s="655"/>
      <c r="P15" s="631" t="s">
        <v>582</v>
      </c>
      <c r="Q15" s="632"/>
      <c r="R15" s="632"/>
      <c r="S15" s="632"/>
      <c r="T15" s="632"/>
      <c r="U15" s="632"/>
      <c r="V15" s="633"/>
      <c r="W15" s="631">
        <v>55.930999999999997</v>
      </c>
      <c r="X15" s="632"/>
      <c r="Y15" s="632"/>
      <c r="Z15" s="632"/>
      <c r="AA15" s="632"/>
      <c r="AB15" s="632"/>
      <c r="AC15" s="633"/>
      <c r="AD15" s="631">
        <v>605</v>
      </c>
      <c r="AE15" s="632"/>
      <c r="AF15" s="632"/>
      <c r="AG15" s="632"/>
      <c r="AH15" s="632"/>
      <c r="AI15" s="632"/>
      <c r="AJ15" s="633"/>
      <c r="AK15" s="631">
        <v>130</v>
      </c>
      <c r="AL15" s="632"/>
      <c r="AM15" s="632"/>
      <c r="AN15" s="632"/>
      <c r="AO15" s="632"/>
      <c r="AP15" s="632"/>
      <c r="AQ15" s="633"/>
      <c r="AR15" s="631">
        <v>0</v>
      </c>
      <c r="AS15" s="632"/>
      <c r="AT15" s="632"/>
      <c r="AU15" s="632"/>
      <c r="AV15" s="632"/>
      <c r="AW15" s="632"/>
      <c r="AX15" s="667"/>
    </row>
    <row r="16" spans="1:50" ht="21" customHeight="1" x14ac:dyDescent="0.15">
      <c r="A16" s="265"/>
      <c r="B16" s="266"/>
      <c r="C16" s="266"/>
      <c r="D16" s="266"/>
      <c r="E16" s="266"/>
      <c r="F16" s="267"/>
      <c r="G16" s="648"/>
      <c r="H16" s="649"/>
      <c r="I16" s="641" t="s">
        <v>48</v>
      </c>
      <c r="J16" s="654"/>
      <c r="K16" s="654"/>
      <c r="L16" s="654"/>
      <c r="M16" s="654"/>
      <c r="N16" s="654"/>
      <c r="O16" s="655"/>
      <c r="P16" s="631">
        <v>-55.9</v>
      </c>
      <c r="Q16" s="632"/>
      <c r="R16" s="632"/>
      <c r="S16" s="632"/>
      <c r="T16" s="632"/>
      <c r="U16" s="632"/>
      <c r="V16" s="633"/>
      <c r="W16" s="631">
        <v>-605</v>
      </c>
      <c r="X16" s="632"/>
      <c r="Y16" s="632"/>
      <c r="Z16" s="632"/>
      <c r="AA16" s="632"/>
      <c r="AB16" s="632"/>
      <c r="AC16" s="633"/>
      <c r="AD16" s="631">
        <v>-130</v>
      </c>
      <c r="AE16" s="632"/>
      <c r="AF16" s="632"/>
      <c r="AG16" s="632"/>
      <c r="AH16" s="632"/>
      <c r="AI16" s="632"/>
      <c r="AJ16" s="633"/>
      <c r="AK16" s="631"/>
      <c r="AL16" s="632"/>
      <c r="AM16" s="632"/>
      <c r="AN16" s="632"/>
      <c r="AO16" s="632"/>
      <c r="AP16" s="632"/>
      <c r="AQ16" s="633"/>
      <c r="AR16" s="659"/>
      <c r="AS16" s="660"/>
      <c r="AT16" s="660"/>
      <c r="AU16" s="660"/>
      <c r="AV16" s="660"/>
      <c r="AW16" s="660"/>
      <c r="AX16" s="661"/>
    </row>
    <row r="17" spans="1:51" ht="24.75" customHeight="1" x14ac:dyDescent="0.15">
      <c r="A17" s="265"/>
      <c r="B17" s="266"/>
      <c r="C17" s="266"/>
      <c r="D17" s="266"/>
      <c r="E17" s="266"/>
      <c r="F17" s="267"/>
      <c r="G17" s="648"/>
      <c r="H17" s="649"/>
      <c r="I17" s="641" t="s">
        <v>46</v>
      </c>
      <c r="J17" s="642"/>
      <c r="K17" s="642"/>
      <c r="L17" s="642"/>
      <c r="M17" s="642"/>
      <c r="N17" s="642"/>
      <c r="O17" s="643"/>
      <c r="P17" s="631" t="s">
        <v>582</v>
      </c>
      <c r="Q17" s="632"/>
      <c r="R17" s="632"/>
      <c r="S17" s="632"/>
      <c r="T17" s="632"/>
      <c r="U17" s="632"/>
      <c r="V17" s="633"/>
      <c r="W17" s="631" t="s">
        <v>582</v>
      </c>
      <c r="X17" s="632"/>
      <c r="Y17" s="632"/>
      <c r="Z17" s="632"/>
      <c r="AA17" s="632"/>
      <c r="AB17" s="632"/>
      <c r="AC17" s="633"/>
      <c r="AD17" s="631" t="s">
        <v>582</v>
      </c>
      <c r="AE17" s="632"/>
      <c r="AF17" s="632"/>
      <c r="AG17" s="632"/>
      <c r="AH17" s="632"/>
      <c r="AI17" s="632"/>
      <c r="AJ17" s="633"/>
      <c r="AK17" s="631"/>
      <c r="AL17" s="632"/>
      <c r="AM17" s="632"/>
      <c r="AN17" s="632"/>
      <c r="AO17" s="632"/>
      <c r="AP17" s="632"/>
      <c r="AQ17" s="633"/>
      <c r="AR17" s="644"/>
      <c r="AS17" s="644"/>
      <c r="AT17" s="644"/>
      <c r="AU17" s="644"/>
      <c r="AV17" s="644"/>
      <c r="AW17" s="644"/>
      <c r="AX17" s="645"/>
    </row>
    <row r="18" spans="1:51" ht="24.75" customHeight="1" x14ac:dyDescent="0.15">
      <c r="A18" s="265"/>
      <c r="B18" s="266"/>
      <c r="C18" s="266"/>
      <c r="D18" s="266"/>
      <c r="E18" s="266"/>
      <c r="F18" s="267"/>
      <c r="G18" s="650"/>
      <c r="H18" s="651"/>
      <c r="I18" s="634" t="s">
        <v>18</v>
      </c>
      <c r="J18" s="635"/>
      <c r="K18" s="635"/>
      <c r="L18" s="635"/>
      <c r="M18" s="635"/>
      <c r="N18" s="635"/>
      <c r="O18" s="636"/>
      <c r="P18" s="637">
        <f>SUM(P13:V17)</f>
        <v>22.699999999999996</v>
      </c>
      <c r="Q18" s="638"/>
      <c r="R18" s="638"/>
      <c r="S18" s="638"/>
      <c r="T18" s="638"/>
      <c r="U18" s="638"/>
      <c r="V18" s="639"/>
      <c r="W18" s="637">
        <f>SUM(W13:AC17)</f>
        <v>87.122000000000071</v>
      </c>
      <c r="X18" s="638"/>
      <c r="Y18" s="638"/>
      <c r="Z18" s="638"/>
      <c r="AA18" s="638"/>
      <c r="AB18" s="638"/>
      <c r="AC18" s="639"/>
      <c r="AD18" s="637">
        <f>SUM(AD13:AJ17)</f>
        <v>820.9</v>
      </c>
      <c r="AE18" s="638"/>
      <c r="AF18" s="638"/>
      <c r="AG18" s="638"/>
      <c r="AH18" s="638"/>
      <c r="AI18" s="638"/>
      <c r="AJ18" s="639"/>
      <c r="AK18" s="637">
        <f>SUM(AK13:AQ17)</f>
        <v>187.28700000000001</v>
      </c>
      <c r="AL18" s="638"/>
      <c r="AM18" s="638"/>
      <c r="AN18" s="638"/>
      <c r="AO18" s="638"/>
      <c r="AP18" s="638"/>
      <c r="AQ18" s="639"/>
      <c r="AR18" s="637">
        <f>SUM(AR13:AX17)</f>
        <v>71.558000000000007</v>
      </c>
      <c r="AS18" s="638"/>
      <c r="AT18" s="638"/>
      <c r="AU18" s="638"/>
      <c r="AV18" s="638"/>
      <c r="AW18" s="638"/>
      <c r="AX18" s="640"/>
    </row>
    <row r="19" spans="1:51" ht="24.75" customHeight="1" x14ac:dyDescent="0.15">
      <c r="A19" s="265"/>
      <c r="B19" s="266"/>
      <c r="C19" s="266"/>
      <c r="D19" s="266"/>
      <c r="E19" s="266"/>
      <c r="F19" s="267"/>
      <c r="G19" s="612" t="s">
        <v>9</v>
      </c>
      <c r="H19" s="613"/>
      <c r="I19" s="613"/>
      <c r="J19" s="613"/>
      <c r="K19" s="613"/>
      <c r="L19" s="613"/>
      <c r="M19" s="613"/>
      <c r="N19" s="613"/>
      <c r="O19" s="613"/>
      <c r="P19" s="631">
        <v>14.9</v>
      </c>
      <c r="Q19" s="632"/>
      <c r="R19" s="632"/>
      <c r="S19" s="632"/>
      <c r="T19" s="632"/>
      <c r="U19" s="632"/>
      <c r="V19" s="633"/>
      <c r="W19" s="631">
        <v>10.9</v>
      </c>
      <c r="X19" s="632"/>
      <c r="Y19" s="632"/>
      <c r="Z19" s="632"/>
      <c r="AA19" s="632"/>
      <c r="AB19" s="632"/>
      <c r="AC19" s="633"/>
      <c r="AD19" s="631">
        <v>802.55264599999998</v>
      </c>
      <c r="AE19" s="632"/>
      <c r="AF19" s="632"/>
      <c r="AG19" s="632"/>
      <c r="AH19" s="632"/>
      <c r="AI19" s="632"/>
      <c r="AJ19" s="633"/>
      <c r="AK19" s="609"/>
      <c r="AL19" s="609"/>
      <c r="AM19" s="609"/>
      <c r="AN19" s="609"/>
      <c r="AO19" s="609"/>
      <c r="AP19" s="609"/>
      <c r="AQ19" s="609"/>
      <c r="AR19" s="609"/>
      <c r="AS19" s="609"/>
      <c r="AT19" s="609"/>
      <c r="AU19" s="609"/>
      <c r="AV19" s="609"/>
      <c r="AW19" s="609"/>
      <c r="AX19" s="611"/>
    </row>
    <row r="20" spans="1:51" ht="24.75" customHeight="1" x14ac:dyDescent="0.15">
      <c r="A20" s="265"/>
      <c r="B20" s="266"/>
      <c r="C20" s="266"/>
      <c r="D20" s="266"/>
      <c r="E20" s="266"/>
      <c r="F20" s="267"/>
      <c r="G20" s="612" t="s">
        <v>10</v>
      </c>
      <c r="H20" s="613"/>
      <c r="I20" s="613"/>
      <c r="J20" s="613"/>
      <c r="K20" s="613"/>
      <c r="L20" s="613"/>
      <c r="M20" s="613"/>
      <c r="N20" s="613"/>
      <c r="O20" s="613"/>
      <c r="P20" s="608">
        <f>IF(P18=0, "-", SUM(P19)/P18)</f>
        <v>0.65638766519823799</v>
      </c>
      <c r="Q20" s="608"/>
      <c r="R20" s="608"/>
      <c r="S20" s="608"/>
      <c r="T20" s="608"/>
      <c r="U20" s="608"/>
      <c r="V20" s="608"/>
      <c r="W20" s="608">
        <f>IF(W18=0, "-", SUM(W19)/W18)</f>
        <v>0.12511191203140415</v>
      </c>
      <c r="X20" s="608"/>
      <c r="Y20" s="608"/>
      <c r="Z20" s="608"/>
      <c r="AA20" s="608"/>
      <c r="AB20" s="608"/>
      <c r="AC20" s="608"/>
      <c r="AD20" s="608">
        <f>IF(AD18=0, "-", SUM(AD19)/AD18)</f>
        <v>0.97764970885613356</v>
      </c>
      <c r="AE20" s="608"/>
      <c r="AF20" s="608"/>
      <c r="AG20" s="608"/>
      <c r="AH20" s="608"/>
      <c r="AI20" s="608"/>
      <c r="AJ20" s="608"/>
      <c r="AK20" s="609"/>
      <c r="AL20" s="609"/>
      <c r="AM20" s="609"/>
      <c r="AN20" s="609"/>
      <c r="AO20" s="609"/>
      <c r="AP20" s="609"/>
      <c r="AQ20" s="610"/>
      <c r="AR20" s="610"/>
      <c r="AS20" s="610"/>
      <c r="AT20" s="610"/>
      <c r="AU20" s="609"/>
      <c r="AV20" s="609"/>
      <c r="AW20" s="609"/>
      <c r="AX20" s="611"/>
    </row>
    <row r="21" spans="1:51" ht="25.5" customHeight="1" x14ac:dyDescent="0.15">
      <c r="A21" s="626"/>
      <c r="B21" s="627"/>
      <c r="C21" s="627"/>
      <c r="D21" s="627"/>
      <c r="E21" s="627"/>
      <c r="F21" s="628"/>
      <c r="G21" s="606" t="s">
        <v>218</v>
      </c>
      <c r="H21" s="607"/>
      <c r="I21" s="607"/>
      <c r="J21" s="607"/>
      <c r="K21" s="607"/>
      <c r="L21" s="607"/>
      <c r="M21" s="607"/>
      <c r="N21" s="607"/>
      <c r="O21" s="607"/>
      <c r="P21" s="608">
        <f>IF(P19=0, "-", SUM(P19)/SUM(P13,P14))</f>
        <v>0.18956743002544532</v>
      </c>
      <c r="Q21" s="608"/>
      <c r="R21" s="608"/>
      <c r="S21" s="608"/>
      <c r="T21" s="608"/>
      <c r="U21" s="608"/>
      <c r="V21" s="608"/>
      <c r="W21" s="608">
        <f>IF(W19=0, "-", SUM(W19)/SUM(W13,W14))</f>
        <v>1.7133219426241492E-2</v>
      </c>
      <c r="X21" s="608"/>
      <c r="Y21" s="608"/>
      <c r="Z21" s="608"/>
      <c r="AA21" s="608"/>
      <c r="AB21" s="608"/>
      <c r="AC21" s="608"/>
      <c r="AD21" s="608">
        <f>IF(AD19=0, "-", SUM(AD19)/SUM(AD13,AD14))</f>
        <v>2.3201868921653657</v>
      </c>
      <c r="AE21" s="608"/>
      <c r="AF21" s="608"/>
      <c r="AG21" s="608"/>
      <c r="AH21" s="608"/>
      <c r="AI21" s="608"/>
      <c r="AJ21" s="608"/>
      <c r="AK21" s="609"/>
      <c r="AL21" s="609"/>
      <c r="AM21" s="609"/>
      <c r="AN21" s="609"/>
      <c r="AO21" s="609"/>
      <c r="AP21" s="609"/>
      <c r="AQ21" s="610"/>
      <c r="AR21" s="610"/>
      <c r="AS21" s="610"/>
      <c r="AT21" s="610"/>
      <c r="AU21" s="609"/>
      <c r="AV21" s="609"/>
      <c r="AW21" s="609"/>
      <c r="AX21" s="611"/>
    </row>
    <row r="22" spans="1:51" ht="18.75" customHeight="1" x14ac:dyDescent="0.15">
      <c r="A22" s="570" t="s">
        <v>563</v>
      </c>
      <c r="B22" s="571"/>
      <c r="C22" s="571"/>
      <c r="D22" s="571"/>
      <c r="E22" s="571"/>
      <c r="F22" s="572"/>
      <c r="G22" s="576" t="s">
        <v>210</v>
      </c>
      <c r="H22" s="577"/>
      <c r="I22" s="577"/>
      <c r="J22" s="577"/>
      <c r="K22" s="577"/>
      <c r="L22" s="577"/>
      <c r="M22" s="577"/>
      <c r="N22" s="577"/>
      <c r="O22" s="578"/>
      <c r="P22" s="579" t="s">
        <v>561</v>
      </c>
      <c r="Q22" s="577"/>
      <c r="R22" s="577"/>
      <c r="S22" s="577"/>
      <c r="T22" s="577"/>
      <c r="U22" s="577"/>
      <c r="V22" s="578"/>
      <c r="W22" s="579" t="s">
        <v>562</v>
      </c>
      <c r="X22" s="577"/>
      <c r="Y22" s="577"/>
      <c r="Z22" s="577"/>
      <c r="AA22" s="577"/>
      <c r="AB22" s="577"/>
      <c r="AC22" s="578"/>
      <c r="AD22" s="579" t="s">
        <v>209</v>
      </c>
      <c r="AE22" s="577"/>
      <c r="AF22" s="577"/>
      <c r="AG22" s="577"/>
      <c r="AH22" s="577"/>
      <c r="AI22" s="577"/>
      <c r="AJ22" s="577"/>
      <c r="AK22" s="577"/>
      <c r="AL22" s="577"/>
      <c r="AM22" s="577"/>
      <c r="AN22" s="577"/>
      <c r="AO22" s="577"/>
      <c r="AP22" s="577"/>
      <c r="AQ22" s="577"/>
      <c r="AR22" s="577"/>
      <c r="AS22" s="577"/>
      <c r="AT22" s="577"/>
      <c r="AU22" s="577"/>
      <c r="AV22" s="577"/>
      <c r="AW22" s="577"/>
      <c r="AX22" s="594"/>
    </row>
    <row r="23" spans="1:51" ht="25.5" customHeight="1" x14ac:dyDescent="0.15">
      <c r="A23" s="573"/>
      <c r="B23" s="574"/>
      <c r="C23" s="574"/>
      <c r="D23" s="574"/>
      <c r="E23" s="574"/>
      <c r="F23" s="575"/>
      <c r="G23" s="595" t="s">
        <v>583</v>
      </c>
      <c r="H23" s="596"/>
      <c r="I23" s="596"/>
      <c r="J23" s="596"/>
      <c r="K23" s="596"/>
      <c r="L23" s="596"/>
      <c r="M23" s="596"/>
      <c r="N23" s="596"/>
      <c r="O23" s="597"/>
      <c r="P23" s="598">
        <v>57.286999999999999</v>
      </c>
      <c r="Q23" s="599"/>
      <c r="R23" s="599"/>
      <c r="S23" s="599"/>
      <c r="T23" s="599"/>
      <c r="U23" s="599"/>
      <c r="V23" s="600"/>
      <c r="W23" s="598">
        <v>71.558000000000007</v>
      </c>
      <c r="X23" s="599"/>
      <c r="Y23" s="599"/>
      <c r="Z23" s="599"/>
      <c r="AA23" s="599"/>
      <c r="AB23" s="599"/>
      <c r="AC23" s="600"/>
      <c r="AD23" s="601" t="s">
        <v>662</v>
      </c>
      <c r="AE23" s="602"/>
      <c r="AF23" s="602"/>
      <c r="AG23" s="602"/>
      <c r="AH23" s="602"/>
      <c r="AI23" s="602"/>
      <c r="AJ23" s="602"/>
      <c r="AK23" s="602"/>
      <c r="AL23" s="602"/>
      <c r="AM23" s="602"/>
      <c r="AN23" s="602"/>
      <c r="AO23" s="602"/>
      <c r="AP23" s="602"/>
      <c r="AQ23" s="602"/>
      <c r="AR23" s="602"/>
      <c r="AS23" s="602"/>
      <c r="AT23" s="602"/>
      <c r="AU23" s="602"/>
      <c r="AV23" s="602"/>
      <c r="AW23" s="602"/>
      <c r="AX23" s="603"/>
    </row>
    <row r="24" spans="1:51" ht="25.5" customHeight="1" thickBot="1" x14ac:dyDescent="0.2">
      <c r="A24" s="573"/>
      <c r="B24" s="574"/>
      <c r="C24" s="574"/>
      <c r="D24" s="574"/>
      <c r="E24" s="574"/>
      <c r="F24" s="575"/>
      <c r="G24" s="256" t="s">
        <v>18</v>
      </c>
      <c r="H24" s="580"/>
      <c r="I24" s="580"/>
      <c r="J24" s="580"/>
      <c r="K24" s="580"/>
      <c r="L24" s="580"/>
      <c r="M24" s="580"/>
      <c r="N24" s="580"/>
      <c r="O24" s="581"/>
      <c r="P24" s="582">
        <f>AK13</f>
        <v>57.286999999999999</v>
      </c>
      <c r="Q24" s="583"/>
      <c r="R24" s="583"/>
      <c r="S24" s="583"/>
      <c r="T24" s="583"/>
      <c r="U24" s="583"/>
      <c r="V24" s="584"/>
      <c r="W24" s="585">
        <f>AR13</f>
        <v>71.558000000000007</v>
      </c>
      <c r="X24" s="586"/>
      <c r="Y24" s="586"/>
      <c r="Z24" s="586"/>
      <c r="AA24" s="586"/>
      <c r="AB24" s="586"/>
      <c r="AC24" s="587"/>
      <c r="AD24" s="604"/>
      <c r="AE24" s="604"/>
      <c r="AF24" s="604"/>
      <c r="AG24" s="604"/>
      <c r="AH24" s="604"/>
      <c r="AI24" s="604"/>
      <c r="AJ24" s="604"/>
      <c r="AK24" s="604"/>
      <c r="AL24" s="604"/>
      <c r="AM24" s="604"/>
      <c r="AN24" s="604"/>
      <c r="AO24" s="604"/>
      <c r="AP24" s="604"/>
      <c r="AQ24" s="604"/>
      <c r="AR24" s="604"/>
      <c r="AS24" s="604"/>
      <c r="AT24" s="604"/>
      <c r="AU24" s="604"/>
      <c r="AV24" s="604"/>
      <c r="AW24" s="604"/>
      <c r="AX24" s="605"/>
    </row>
    <row r="25" spans="1:51" ht="47.25" customHeight="1" x14ac:dyDescent="0.15">
      <c r="A25" s="588" t="s">
        <v>551</v>
      </c>
      <c r="B25" s="589"/>
      <c r="C25" s="589"/>
      <c r="D25" s="589"/>
      <c r="E25" s="589"/>
      <c r="F25" s="590"/>
      <c r="G25" s="591" t="s">
        <v>585</v>
      </c>
      <c r="H25" s="592"/>
      <c r="I25" s="592"/>
      <c r="J25" s="592"/>
      <c r="K25" s="592"/>
      <c r="L25" s="592"/>
      <c r="M25" s="592"/>
      <c r="N25" s="592"/>
      <c r="O25" s="592"/>
      <c r="P25" s="592"/>
      <c r="Q25" s="592"/>
      <c r="R25" s="592"/>
      <c r="S25" s="592"/>
      <c r="T25" s="592"/>
      <c r="U25" s="592"/>
      <c r="V25" s="592"/>
      <c r="W25" s="592"/>
      <c r="X25" s="592"/>
      <c r="Y25" s="592"/>
      <c r="Z25" s="592"/>
      <c r="AA25" s="592"/>
      <c r="AB25" s="592"/>
      <c r="AC25" s="592"/>
      <c r="AD25" s="592"/>
      <c r="AE25" s="592"/>
      <c r="AF25" s="592"/>
      <c r="AG25" s="592"/>
      <c r="AH25" s="592"/>
      <c r="AI25" s="592"/>
      <c r="AJ25" s="592"/>
      <c r="AK25" s="592"/>
      <c r="AL25" s="592"/>
      <c r="AM25" s="592"/>
      <c r="AN25" s="592"/>
      <c r="AO25" s="592"/>
      <c r="AP25" s="592"/>
      <c r="AQ25" s="592"/>
      <c r="AR25" s="592"/>
      <c r="AS25" s="592"/>
      <c r="AT25" s="592"/>
      <c r="AU25" s="592"/>
      <c r="AV25" s="592"/>
      <c r="AW25" s="592"/>
      <c r="AX25" s="593"/>
    </row>
    <row r="26" spans="1:51" ht="31.5" customHeight="1" x14ac:dyDescent="0.15">
      <c r="A26" s="529" t="s">
        <v>552</v>
      </c>
      <c r="B26" s="97"/>
      <c r="C26" s="97"/>
      <c r="D26" s="97"/>
      <c r="E26" s="97"/>
      <c r="F26" s="98"/>
      <c r="G26" s="530" t="s">
        <v>546</v>
      </c>
      <c r="H26" s="531"/>
      <c r="I26" s="531"/>
      <c r="J26" s="531"/>
      <c r="K26" s="531"/>
      <c r="L26" s="531"/>
      <c r="M26" s="531"/>
      <c r="N26" s="531"/>
      <c r="O26" s="531"/>
      <c r="P26" s="532" t="s">
        <v>545</v>
      </c>
      <c r="Q26" s="531"/>
      <c r="R26" s="531"/>
      <c r="S26" s="531"/>
      <c r="T26" s="531"/>
      <c r="U26" s="531"/>
      <c r="V26" s="531"/>
      <c r="W26" s="531"/>
      <c r="X26" s="533"/>
      <c r="Y26" s="534"/>
      <c r="Z26" s="535"/>
      <c r="AA26" s="536"/>
      <c r="AB26" s="537" t="s">
        <v>11</v>
      </c>
      <c r="AC26" s="537"/>
      <c r="AD26" s="537"/>
      <c r="AE26" s="113" t="s">
        <v>390</v>
      </c>
      <c r="AF26" s="538"/>
      <c r="AG26" s="538"/>
      <c r="AH26" s="539"/>
      <c r="AI26" s="113" t="s">
        <v>542</v>
      </c>
      <c r="AJ26" s="538"/>
      <c r="AK26" s="538"/>
      <c r="AL26" s="539"/>
      <c r="AM26" s="113" t="s">
        <v>358</v>
      </c>
      <c r="AN26" s="538"/>
      <c r="AO26" s="538"/>
      <c r="AP26" s="539"/>
      <c r="AQ26" s="543" t="s">
        <v>389</v>
      </c>
      <c r="AR26" s="544"/>
      <c r="AS26" s="544"/>
      <c r="AT26" s="545"/>
      <c r="AU26" s="543" t="s">
        <v>564</v>
      </c>
      <c r="AV26" s="544"/>
      <c r="AW26" s="544"/>
      <c r="AX26" s="546"/>
    </row>
    <row r="27" spans="1:51" ht="23.25" customHeight="1" x14ac:dyDescent="0.15">
      <c r="A27" s="529"/>
      <c r="B27" s="97"/>
      <c r="C27" s="97"/>
      <c r="D27" s="97"/>
      <c r="E27" s="97"/>
      <c r="F27" s="98"/>
      <c r="G27" s="547" t="s">
        <v>586</v>
      </c>
      <c r="H27" s="548"/>
      <c r="I27" s="548"/>
      <c r="J27" s="548"/>
      <c r="K27" s="548"/>
      <c r="L27" s="548"/>
      <c r="M27" s="548"/>
      <c r="N27" s="548"/>
      <c r="O27" s="549"/>
      <c r="P27" s="553" t="s">
        <v>587</v>
      </c>
      <c r="Q27" s="554"/>
      <c r="R27" s="554"/>
      <c r="S27" s="554"/>
      <c r="T27" s="554"/>
      <c r="U27" s="554"/>
      <c r="V27" s="554"/>
      <c r="W27" s="554"/>
      <c r="X27" s="555"/>
      <c r="Y27" s="559" t="s">
        <v>51</v>
      </c>
      <c r="Z27" s="560"/>
      <c r="AA27" s="561"/>
      <c r="AB27" s="563" t="s">
        <v>588</v>
      </c>
      <c r="AC27" s="564"/>
      <c r="AD27" s="565"/>
      <c r="AE27" s="525">
        <v>5</v>
      </c>
      <c r="AF27" s="526"/>
      <c r="AG27" s="526"/>
      <c r="AH27" s="527"/>
      <c r="AI27" s="525">
        <v>3</v>
      </c>
      <c r="AJ27" s="526"/>
      <c r="AK27" s="526"/>
      <c r="AL27" s="527"/>
      <c r="AM27" s="525">
        <v>4</v>
      </c>
      <c r="AN27" s="526"/>
      <c r="AO27" s="526"/>
      <c r="AP27" s="527"/>
      <c r="AQ27" s="83" t="s">
        <v>258</v>
      </c>
      <c r="AR27" s="84"/>
      <c r="AS27" s="84"/>
      <c r="AT27" s="153"/>
      <c r="AU27" s="83" t="s">
        <v>258</v>
      </c>
      <c r="AV27" s="84"/>
      <c r="AW27" s="84"/>
      <c r="AX27" s="88"/>
    </row>
    <row r="28" spans="1:51" ht="23.25" customHeight="1" x14ac:dyDescent="0.15">
      <c r="A28" s="448"/>
      <c r="B28" s="155"/>
      <c r="C28" s="155"/>
      <c r="D28" s="155"/>
      <c r="E28" s="155"/>
      <c r="F28" s="156"/>
      <c r="G28" s="550"/>
      <c r="H28" s="551"/>
      <c r="I28" s="551"/>
      <c r="J28" s="551"/>
      <c r="K28" s="551"/>
      <c r="L28" s="551"/>
      <c r="M28" s="551"/>
      <c r="N28" s="551"/>
      <c r="O28" s="552"/>
      <c r="P28" s="556"/>
      <c r="Q28" s="557"/>
      <c r="R28" s="557"/>
      <c r="S28" s="557"/>
      <c r="T28" s="557"/>
      <c r="U28" s="557"/>
      <c r="V28" s="557"/>
      <c r="W28" s="557"/>
      <c r="X28" s="558"/>
      <c r="Y28" s="540" t="s">
        <v>52</v>
      </c>
      <c r="Z28" s="541"/>
      <c r="AA28" s="542"/>
      <c r="AB28" s="563" t="s">
        <v>588</v>
      </c>
      <c r="AC28" s="564"/>
      <c r="AD28" s="565"/>
      <c r="AE28" s="525">
        <v>2</v>
      </c>
      <c r="AF28" s="526"/>
      <c r="AG28" s="526"/>
      <c r="AH28" s="527"/>
      <c r="AI28" s="525">
        <v>2</v>
      </c>
      <c r="AJ28" s="526"/>
      <c r="AK28" s="526"/>
      <c r="AL28" s="527"/>
      <c r="AM28" s="525">
        <v>2</v>
      </c>
      <c r="AN28" s="526"/>
      <c r="AO28" s="526"/>
      <c r="AP28" s="527"/>
      <c r="AQ28" s="525">
        <v>2</v>
      </c>
      <c r="AR28" s="526"/>
      <c r="AS28" s="526"/>
      <c r="AT28" s="527"/>
      <c r="AU28" s="83" t="s">
        <v>258</v>
      </c>
      <c r="AV28" s="84"/>
      <c r="AW28" s="84"/>
      <c r="AX28" s="88"/>
    </row>
    <row r="29" spans="1:51" ht="23.25" customHeight="1" x14ac:dyDescent="0.15">
      <c r="A29" s="512" t="s">
        <v>553</v>
      </c>
      <c r="B29" s="513"/>
      <c r="C29" s="513"/>
      <c r="D29" s="513"/>
      <c r="E29" s="513"/>
      <c r="F29" s="514"/>
      <c r="G29" s="465" t="s">
        <v>554</v>
      </c>
      <c r="H29" s="465"/>
      <c r="I29" s="465"/>
      <c r="J29" s="465"/>
      <c r="K29" s="465"/>
      <c r="L29" s="465"/>
      <c r="M29" s="465"/>
      <c r="N29" s="465"/>
      <c r="O29" s="465"/>
      <c r="P29" s="465"/>
      <c r="Q29" s="465"/>
      <c r="R29" s="465"/>
      <c r="S29" s="465"/>
      <c r="T29" s="465"/>
      <c r="U29" s="465"/>
      <c r="V29" s="465"/>
      <c r="W29" s="465"/>
      <c r="X29" s="466"/>
      <c r="Y29" s="521"/>
      <c r="Z29" s="522"/>
      <c r="AA29" s="523"/>
      <c r="AB29" s="464" t="s">
        <v>11</v>
      </c>
      <c r="AC29" s="465"/>
      <c r="AD29" s="466"/>
      <c r="AE29" s="464" t="s">
        <v>390</v>
      </c>
      <c r="AF29" s="465"/>
      <c r="AG29" s="465"/>
      <c r="AH29" s="466"/>
      <c r="AI29" s="464" t="s">
        <v>542</v>
      </c>
      <c r="AJ29" s="465"/>
      <c r="AK29" s="465"/>
      <c r="AL29" s="466"/>
      <c r="AM29" s="464" t="s">
        <v>358</v>
      </c>
      <c r="AN29" s="465"/>
      <c r="AO29" s="465"/>
      <c r="AP29" s="466"/>
      <c r="AQ29" s="566" t="s">
        <v>565</v>
      </c>
      <c r="AR29" s="567"/>
      <c r="AS29" s="567"/>
      <c r="AT29" s="567"/>
      <c r="AU29" s="567"/>
      <c r="AV29" s="567"/>
      <c r="AW29" s="567"/>
      <c r="AX29" s="568"/>
    </row>
    <row r="30" spans="1:51" ht="23.25" customHeight="1" x14ac:dyDescent="0.15">
      <c r="A30" s="515"/>
      <c r="B30" s="516"/>
      <c r="C30" s="516"/>
      <c r="D30" s="516"/>
      <c r="E30" s="516"/>
      <c r="F30" s="517"/>
      <c r="G30" s="497" t="s">
        <v>589</v>
      </c>
      <c r="H30" s="498"/>
      <c r="I30" s="498"/>
      <c r="J30" s="498"/>
      <c r="K30" s="498"/>
      <c r="L30" s="498"/>
      <c r="M30" s="498"/>
      <c r="N30" s="498"/>
      <c r="O30" s="498"/>
      <c r="P30" s="498"/>
      <c r="Q30" s="498"/>
      <c r="R30" s="498"/>
      <c r="S30" s="498"/>
      <c r="T30" s="498"/>
      <c r="U30" s="498"/>
      <c r="V30" s="498"/>
      <c r="W30" s="498"/>
      <c r="X30" s="498"/>
      <c r="Y30" s="501" t="s">
        <v>553</v>
      </c>
      <c r="Z30" s="502"/>
      <c r="AA30" s="503"/>
      <c r="AB30" s="504" t="s">
        <v>590</v>
      </c>
      <c r="AC30" s="505"/>
      <c r="AD30" s="506"/>
      <c r="AE30" s="569">
        <v>8</v>
      </c>
      <c r="AF30" s="569"/>
      <c r="AG30" s="569"/>
      <c r="AH30" s="569"/>
      <c r="AI30" s="569">
        <v>6</v>
      </c>
      <c r="AJ30" s="569"/>
      <c r="AK30" s="569"/>
      <c r="AL30" s="569"/>
      <c r="AM30" s="569">
        <v>8</v>
      </c>
      <c r="AN30" s="569"/>
      <c r="AO30" s="569"/>
      <c r="AP30" s="569"/>
      <c r="AQ30" s="83" t="s">
        <v>258</v>
      </c>
      <c r="AR30" s="84"/>
      <c r="AS30" s="84"/>
      <c r="AT30" s="84"/>
      <c r="AU30" s="84"/>
      <c r="AV30" s="84"/>
      <c r="AW30" s="84"/>
      <c r="AX30" s="88"/>
    </row>
    <row r="31" spans="1:51" ht="46.5" customHeight="1" x14ac:dyDescent="0.15">
      <c r="A31" s="518"/>
      <c r="B31" s="519"/>
      <c r="C31" s="519"/>
      <c r="D31" s="519"/>
      <c r="E31" s="519"/>
      <c r="F31" s="520"/>
      <c r="G31" s="499"/>
      <c r="H31" s="500"/>
      <c r="I31" s="500"/>
      <c r="J31" s="500"/>
      <c r="K31" s="500"/>
      <c r="L31" s="500"/>
      <c r="M31" s="500"/>
      <c r="N31" s="500"/>
      <c r="O31" s="500"/>
      <c r="P31" s="500"/>
      <c r="Q31" s="500"/>
      <c r="R31" s="500"/>
      <c r="S31" s="500"/>
      <c r="T31" s="500"/>
      <c r="U31" s="500"/>
      <c r="V31" s="500"/>
      <c r="W31" s="500"/>
      <c r="X31" s="500"/>
      <c r="Y31" s="147" t="s">
        <v>555</v>
      </c>
      <c r="Z31" s="488"/>
      <c r="AA31" s="489"/>
      <c r="AB31" s="490" t="s">
        <v>556</v>
      </c>
      <c r="AC31" s="491"/>
      <c r="AD31" s="492"/>
      <c r="AE31" s="524" t="s">
        <v>591</v>
      </c>
      <c r="AF31" s="524"/>
      <c r="AG31" s="524"/>
      <c r="AH31" s="524"/>
      <c r="AI31" s="524" t="s">
        <v>592</v>
      </c>
      <c r="AJ31" s="524"/>
      <c r="AK31" s="524"/>
      <c r="AL31" s="524"/>
      <c r="AM31" s="524" t="s">
        <v>593</v>
      </c>
      <c r="AN31" s="524"/>
      <c r="AO31" s="524"/>
      <c r="AP31" s="524"/>
      <c r="AQ31" s="524" t="s">
        <v>258</v>
      </c>
      <c r="AR31" s="524"/>
      <c r="AS31" s="524"/>
      <c r="AT31" s="524"/>
      <c r="AU31" s="524"/>
      <c r="AV31" s="524"/>
      <c r="AW31" s="524"/>
      <c r="AX31" s="562"/>
    </row>
    <row r="32" spans="1:51" ht="18.75" customHeight="1" x14ac:dyDescent="0.15">
      <c r="A32" s="173" t="s">
        <v>547</v>
      </c>
      <c r="B32" s="96" t="s">
        <v>548</v>
      </c>
      <c r="C32" s="97"/>
      <c r="D32" s="97"/>
      <c r="E32" s="97"/>
      <c r="F32" s="98"/>
      <c r="G32" s="157" t="s">
        <v>549</v>
      </c>
      <c r="H32" s="157"/>
      <c r="I32" s="157"/>
      <c r="J32" s="157"/>
      <c r="K32" s="157"/>
      <c r="L32" s="157"/>
      <c r="M32" s="157"/>
      <c r="N32" s="157"/>
      <c r="O32" s="157"/>
      <c r="P32" s="157"/>
      <c r="Q32" s="157"/>
      <c r="R32" s="157"/>
      <c r="S32" s="157"/>
      <c r="T32" s="157"/>
      <c r="U32" s="157"/>
      <c r="V32" s="157"/>
      <c r="W32" s="157"/>
      <c r="X32" s="157"/>
      <c r="Y32" s="157"/>
      <c r="Z32" s="157"/>
      <c r="AA32" s="158"/>
      <c r="AB32" s="159" t="s">
        <v>566</v>
      </c>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60"/>
      <c r="AY32">
        <f>COUNTA($G$34)</f>
        <v>1</v>
      </c>
    </row>
    <row r="33" spans="1:60" ht="22.5" customHeight="1" x14ac:dyDescent="0.15">
      <c r="A33" s="174"/>
      <c r="B33" s="96"/>
      <c r="C33" s="97"/>
      <c r="D33" s="97"/>
      <c r="E33" s="97"/>
      <c r="F33" s="98"/>
      <c r="G33" s="103"/>
      <c r="H33" s="103"/>
      <c r="I33" s="103"/>
      <c r="J33" s="103"/>
      <c r="K33" s="103"/>
      <c r="L33" s="103"/>
      <c r="M33" s="103"/>
      <c r="N33" s="103"/>
      <c r="O33" s="103"/>
      <c r="P33" s="103"/>
      <c r="Q33" s="103"/>
      <c r="R33" s="103"/>
      <c r="S33" s="103"/>
      <c r="T33" s="103"/>
      <c r="U33" s="103"/>
      <c r="V33" s="103"/>
      <c r="W33" s="103"/>
      <c r="X33" s="103"/>
      <c r="Y33" s="103"/>
      <c r="Z33" s="103"/>
      <c r="AA33" s="104"/>
      <c r="AB33" s="106"/>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26"/>
      <c r="AY33">
        <f t="shared" ref="AY33:AY41" si="0">$AY$32</f>
        <v>1</v>
      </c>
    </row>
    <row r="34" spans="1:60" ht="22.5" customHeight="1" x14ac:dyDescent="0.15">
      <c r="A34" s="174"/>
      <c r="B34" s="96"/>
      <c r="C34" s="97"/>
      <c r="D34" s="97"/>
      <c r="E34" s="97"/>
      <c r="F34" s="98"/>
      <c r="G34" s="161" t="s">
        <v>594</v>
      </c>
      <c r="H34" s="161"/>
      <c r="I34" s="161"/>
      <c r="J34" s="161"/>
      <c r="K34" s="161"/>
      <c r="L34" s="161"/>
      <c r="M34" s="161"/>
      <c r="N34" s="161"/>
      <c r="O34" s="161"/>
      <c r="P34" s="161"/>
      <c r="Q34" s="161"/>
      <c r="R34" s="161"/>
      <c r="S34" s="161"/>
      <c r="T34" s="161"/>
      <c r="U34" s="161"/>
      <c r="V34" s="161"/>
      <c r="W34" s="161"/>
      <c r="X34" s="161"/>
      <c r="Y34" s="161"/>
      <c r="Z34" s="161"/>
      <c r="AA34" s="162"/>
      <c r="AB34" s="167" t="s">
        <v>595</v>
      </c>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8"/>
      <c r="AY34">
        <f t="shared" si="0"/>
        <v>1</v>
      </c>
    </row>
    <row r="35" spans="1:60" ht="22.5" customHeight="1" x14ac:dyDescent="0.15">
      <c r="A35" s="174"/>
      <c r="B35" s="96"/>
      <c r="C35" s="97"/>
      <c r="D35" s="97"/>
      <c r="E35" s="97"/>
      <c r="F35" s="98"/>
      <c r="G35" s="163"/>
      <c r="H35" s="163"/>
      <c r="I35" s="163"/>
      <c r="J35" s="163"/>
      <c r="K35" s="163"/>
      <c r="L35" s="163"/>
      <c r="M35" s="163"/>
      <c r="N35" s="163"/>
      <c r="O35" s="163"/>
      <c r="P35" s="163"/>
      <c r="Q35" s="163"/>
      <c r="R35" s="163"/>
      <c r="S35" s="163"/>
      <c r="T35" s="163"/>
      <c r="U35" s="163"/>
      <c r="V35" s="163"/>
      <c r="W35" s="163"/>
      <c r="X35" s="163"/>
      <c r="Y35" s="163"/>
      <c r="Z35" s="163"/>
      <c r="AA35" s="164"/>
      <c r="AB35" s="169"/>
      <c r="AC35" s="163"/>
      <c r="AD35" s="163"/>
      <c r="AE35" s="163"/>
      <c r="AF35" s="163"/>
      <c r="AG35" s="163"/>
      <c r="AH35" s="163"/>
      <c r="AI35" s="163"/>
      <c r="AJ35" s="163"/>
      <c r="AK35" s="163"/>
      <c r="AL35" s="163"/>
      <c r="AM35" s="163"/>
      <c r="AN35" s="163"/>
      <c r="AO35" s="163"/>
      <c r="AP35" s="163"/>
      <c r="AQ35" s="163"/>
      <c r="AR35" s="163"/>
      <c r="AS35" s="163"/>
      <c r="AT35" s="163"/>
      <c r="AU35" s="163"/>
      <c r="AV35" s="163"/>
      <c r="AW35" s="163"/>
      <c r="AX35" s="170"/>
      <c r="AY35">
        <f t="shared" si="0"/>
        <v>1</v>
      </c>
    </row>
    <row r="36" spans="1:60" ht="19.5" customHeight="1" x14ac:dyDescent="0.15">
      <c r="A36" s="174"/>
      <c r="B36" s="154"/>
      <c r="C36" s="155"/>
      <c r="D36" s="155"/>
      <c r="E36" s="155"/>
      <c r="F36" s="156"/>
      <c r="G36" s="165"/>
      <c r="H36" s="165"/>
      <c r="I36" s="165"/>
      <c r="J36" s="165"/>
      <c r="K36" s="165"/>
      <c r="L36" s="165"/>
      <c r="M36" s="165"/>
      <c r="N36" s="165"/>
      <c r="O36" s="165"/>
      <c r="P36" s="165"/>
      <c r="Q36" s="165"/>
      <c r="R36" s="165"/>
      <c r="S36" s="165"/>
      <c r="T36" s="165"/>
      <c r="U36" s="165"/>
      <c r="V36" s="165"/>
      <c r="W36" s="165"/>
      <c r="X36" s="165"/>
      <c r="Y36" s="165"/>
      <c r="Z36" s="165"/>
      <c r="AA36" s="166"/>
      <c r="AB36" s="171"/>
      <c r="AC36" s="165"/>
      <c r="AD36" s="165"/>
      <c r="AE36" s="163"/>
      <c r="AF36" s="163"/>
      <c r="AG36" s="163"/>
      <c r="AH36" s="163"/>
      <c r="AI36" s="163"/>
      <c r="AJ36" s="163"/>
      <c r="AK36" s="163"/>
      <c r="AL36" s="163"/>
      <c r="AM36" s="163"/>
      <c r="AN36" s="163"/>
      <c r="AO36" s="163"/>
      <c r="AP36" s="163"/>
      <c r="AQ36" s="163"/>
      <c r="AR36" s="163"/>
      <c r="AS36" s="163"/>
      <c r="AT36" s="163"/>
      <c r="AU36" s="165"/>
      <c r="AV36" s="165"/>
      <c r="AW36" s="165"/>
      <c r="AX36" s="172"/>
      <c r="AY36">
        <f t="shared" si="0"/>
        <v>1</v>
      </c>
    </row>
    <row r="37" spans="1:60" ht="18.75" customHeight="1" x14ac:dyDescent="0.15">
      <c r="A37" s="174"/>
      <c r="B37" s="93" t="s">
        <v>138</v>
      </c>
      <c r="C37" s="94"/>
      <c r="D37" s="94"/>
      <c r="E37" s="94"/>
      <c r="F37" s="95"/>
      <c r="G37" s="99" t="s">
        <v>56</v>
      </c>
      <c r="H37" s="100"/>
      <c r="I37" s="100"/>
      <c r="J37" s="100"/>
      <c r="K37" s="100"/>
      <c r="L37" s="100"/>
      <c r="M37" s="100"/>
      <c r="N37" s="100"/>
      <c r="O37" s="101"/>
      <c r="P37" s="105" t="s">
        <v>58</v>
      </c>
      <c r="Q37" s="100"/>
      <c r="R37" s="100"/>
      <c r="S37" s="100"/>
      <c r="T37" s="100"/>
      <c r="U37" s="100"/>
      <c r="V37" s="100"/>
      <c r="W37" s="100"/>
      <c r="X37" s="101"/>
      <c r="Y37" s="107"/>
      <c r="Z37" s="108"/>
      <c r="AA37" s="109"/>
      <c r="AB37" s="110" t="s">
        <v>11</v>
      </c>
      <c r="AC37" s="111"/>
      <c r="AD37" s="112"/>
      <c r="AE37" s="116" t="s">
        <v>390</v>
      </c>
      <c r="AF37" s="116"/>
      <c r="AG37" s="116"/>
      <c r="AH37" s="116"/>
      <c r="AI37" s="116" t="s">
        <v>542</v>
      </c>
      <c r="AJ37" s="116"/>
      <c r="AK37" s="116"/>
      <c r="AL37" s="116"/>
      <c r="AM37" s="116" t="s">
        <v>358</v>
      </c>
      <c r="AN37" s="116"/>
      <c r="AO37" s="116"/>
      <c r="AP37" s="116"/>
      <c r="AQ37" s="117" t="s">
        <v>169</v>
      </c>
      <c r="AR37" s="118"/>
      <c r="AS37" s="118"/>
      <c r="AT37" s="119"/>
      <c r="AU37" s="120" t="s">
        <v>128</v>
      </c>
      <c r="AV37" s="120"/>
      <c r="AW37" s="120"/>
      <c r="AX37" s="121"/>
      <c r="AY37">
        <f t="shared" si="0"/>
        <v>1</v>
      </c>
      <c r="BA37" s="10"/>
      <c r="BB37" s="10"/>
      <c r="BC37" s="10"/>
    </row>
    <row r="38" spans="1:60" ht="18.75" customHeight="1" x14ac:dyDescent="0.15">
      <c r="A38" s="174"/>
      <c r="B38" s="96"/>
      <c r="C38" s="97"/>
      <c r="D38" s="97"/>
      <c r="E38" s="97"/>
      <c r="F38" s="98"/>
      <c r="G38" s="102"/>
      <c r="H38" s="103"/>
      <c r="I38" s="103"/>
      <c r="J38" s="103"/>
      <c r="K38" s="103"/>
      <c r="L38" s="103"/>
      <c r="M38" s="103"/>
      <c r="N38" s="103"/>
      <c r="O38" s="104"/>
      <c r="P38" s="106"/>
      <c r="Q38" s="103"/>
      <c r="R38" s="103"/>
      <c r="S38" s="103"/>
      <c r="T38" s="103"/>
      <c r="U38" s="103"/>
      <c r="V38" s="103"/>
      <c r="W38" s="103"/>
      <c r="X38" s="104"/>
      <c r="Y38" s="107"/>
      <c r="Z38" s="108"/>
      <c r="AA38" s="109"/>
      <c r="AB38" s="113"/>
      <c r="AC38" s="114"/>
      <c r="AD38" s="115"/>
      <c r="AE38" s="116"/>
      <c r="AF38" s="116"/>
      <c r="AG38" s="116"/>
      <c r="AH38" s="116"/>
      <c r="AI38" s="116"/>
      <c r="AJ38" s="116"/>
      <c r="AK38" s="116"/>
      <c r="AL38" s="116"/>
      <c r="AM38" s="116"/>
      <c r="AN38" s="116"/>
      <c r="AO38" s="116"/>
      <c r="AP38" s="116"/>
      <c r="AQ38" s="122" t="s">
        <v>636</v>
      </c>
      <c r="AR38" s="123"/>
      <c r="AS38" s="124" t="s">
        <v>170</v>
      </c>
      <c r="AT38" s="125"/>
      <c r="AU38" s="123" t="s">
        <v>636</v>
      </c>
      <c r="AV38" s="123"/>
      <c r="AW38" s="103" t="s">
        <v>166</v>
      </c>
      <c r="AX38" s="126"/>
      <c r="AY38">
        <f t="shared" si="0"/>
        <v>1</v>
      </c>
      <c r="BA38" s="10"/>
      <c r="BB38" s="10"/>
      <c r="BC38" s="10"/>
      <c r="BD38" s="10"/>
      <c r="BE38" s="10"/>
      <c r="BF38" s="10"/>
      <c r="BG38" s="10"/>
      <c r="BH38" s="10"/>
    </row>
    <row r="39" spans="1:60" ht="42" customHeight="1" x14ac:dyDescent="0.15">
      <c r="A39" s="174"/>
      <c r="B39" s="96"/>
      <c r="C39" s="97"/>
      <c r="D39" s="97"/>
      <c r="E39" s="97"/>
      <c r="F39" s="98"/>
      <c r="G39" s="127" t="s">
        <v>596</v>
      </c>
      <c r="H39" s="128"/>
      <c r="I39" s="128"/>
      <c r="J39" s="128"/>
      <c r="K39" s="128"/>
      <c r="L39" s="128"/>
      <c r="M39" s="128"/>
      <c r="N39" s="128"/>
      <c r="O39" s="129"/>
      <c r="P39" s="128" t="s">
        <v>597</v>
      </c>
      <c r="Q39" s="136"/>
      <c r="R39" s="136"/>
      <c r="S39" s="136"/>
      <c r="T39" s="136"/>
      <c r="U39" s="136"/>
      <c r="V39" s="136"/>
      <c r="W39" s="136"/>
      <c r="X39" s="137"/>
      <c r="Y39" s="142" t="s">
        <v>57</v>
      </c>
      <c r="Z39" s="143"/>
      <c r="AA39" s="144"/>
      <c r="AB39" s="145" t="s">
        <v>598</v>
      </c>
      <c r="AC39" s="145"/>
      <c r="AD39" s="145"/>
      <c r="AE39" s="83" t="s">
        <v>599</v>
      </c>
      <c r="AF39" s="84"/>
      <c r="AG39" s="84"/>
      <c r="AH39" s="84"/>
      <c r="AI39" s="83" t="s">
        <v>599</v>
      </c>
      <c r="AJ39" s="84"/>
      <c r="AK39" s="84"/>
      <c r="AL39" s="84"/>
      <c r="AM39" s="83" t="s">
        <v>599</v>
      </c>
      <c r="AN39" s="84"/>
      <c r="AO39" s="84"/>
      <c r="AP39" s="84"/>
      <c r="AQ39" s="83" t="s">
        <v>599</v>
      </c>
      <c r="AR39" s="84"/>
      <c r="AS39" s="84"/>
      <c r="AT39" s="84"/>
      <c r="AU39" s="84" t="s">
        <v>636</v>
      </c>
      <c r="AV39" s="84"/>
      <c r="AW39" s="84"/>
      <c r="AX39" s="88"/>
      <c r="AY39">
        <f t="shared" si="0"/>
        <v>1</v>
      </c>
    </row>
    <row r="40" spans="1:60" ht="42" customHeight="1" x14ac:dyDescent="0.15">
      <c r="A40" s="174"/>
      <c r="B40" s="96"/>
      <c r="C40" s="97"/>
      <c r="D40" s="97"/>
      <c r="E40" s="97"/>
      <c r="F40" s="98"/>
      <c r="G40" s="130"/>
      <c r="H40" s="131"/>
      <c r="I40" s="131"/>
      <c r="J40" s="131"/>
      <c r="K40" s="131"/>
      <c r="L40" s="131"/>
      <c r="M40" s="131"/>
      <c r="N40" s="131"/>
      <c r="O40" s="132"/>
      <c r="P40" s="138"/>
      <c r="Q40" s="138"/>
      <c r="R40" s="138"/>
      <c r="S40" s="138"/>
      <c r="T40" s="138"/>
      <c r="U40" s="138"/>
      <c r="V40" s="138"/>
      <c r="W40" s="138"/>
      <c r="X40" s="139"/>
      <c r="Y40" s="89" t="s">
        <v>50</v>
      </c>
      <c r="Z40" s="90"/>
      <c r="AA40" s="91"/>
      <c r="AB40" s="146" t="s">
        <v>598</v>
      </c>
      <c r="AC40" s="146"/>
      <c r="AD40" s="146"/>
      <c r="AE40" s="83" t="s">
        <v>599</v>
      </c>
      <c r="AF40" s="84"/>
      <c r="AG40" s="84"/>
      <c r="AH40" s="84"/>
      <c r="AI40" s="83" t="s">
        <v>599</v>
      </c>
      <c r="AJ40" s="84"/>
      <c r="AK40" s="84"/>
      <c r="AL40" s="84"/>
      <c r="AM40" s="83" t="s">
        <v>599</v>
      </c>
      <c r="AN40" s="84"/>
      <c r="AO40" s="84"/>
      <c r="AP40" s="84"/>
      <c r="AQ40" s="85" t="s">
        <v>599</v>
      </c>
      <c r="AR40" s="86"/>
      <c r="AS40" s="86"/>
      <c r="AT40" s="87"/>
      <c r="AU40" s="84">
        <v>100</v>
      </c>
      <c r="AV40" s="84"/>
      <c r="AW40" s="84"/>
      <c r="AX40" s="88"/>
      <c r="AY40">
        <f t="shared" si="0"/>
        <v>1</v>
      </c>
      <c r="BA40" s="10"/>
      <c r="BB40" s="10"/>
      <c r="BC40" s="10"/>
    </row>
    <row r="41" spans="1:60" ht="42" customHeight="1" thickBot="1" x14ac:dyDescent="0.2">
      <c r="A41" s="174"/>
      <c r="B41" s="96"/>
      <c r="C41" s="97"/>
      <c r="D41" s="97"/>
      <c r="E41" s="97"/>
      <c r="F41" s="98"/>
      <c r="G41" s="133"/>
      <c r="H41" s="134"/>
      <c r="I41" s="134"/>
      <c r="J41" s="134"/>
      <c r="K41" s="134"/>
      <c r="L41" s="134"/>
      <c r="M41" s="134"/>
      <c r="N41" s="134"/>
      <c r="O41" s="135"/>
      <c r="P41" s="140"/>
      <c r="Q41" s="140"/>
      <c r="R41" s="140"/>
      <c r="S41" s="140"/>
      <c r="T41" s="140"/>
      <c r="U41" s="140"/>
      <c r="V41" s="140"/>
      <c r="W41" s="140"/>
      <c r="X41" s="141"/>
      <c r="Y41" s="89" t="s">
        <v>13</v>
      </c>
      <c r="Z41" s="90"/>
      <c r="AA41" s="91"/>
      <c r="AB41" s="92" t="s">
        <v>14</v>
      </c>
      <c r="AC41" s="92"/>
      <c r="AD41" s="92"/>
      <c r="AE41" s="83" t="s">
        <v>599</v>
      </c>
      <c r="AF41" s="84"/>
      <c r="AG41" s="84"/>
      <c r="AH41" s="84"/>
      <c r="AI41" s="83" t="s">
        <v>599</v>
      </c>
      <c r="AJ41" s="84"/>
      <c r="AK41" s="84"/>
      <c r="AL41" s="84"/>
      <c r="AM41" s="83" t="s">
        <v>599</v>
      </c>
      <c r="AN41" s="84"/>
      <c r="AO41" s="84"/>
      <c r="AP41" s="84"/>
      <c r="AQ41" s="85" t="s">
        <v>599</v>
      </c>
      <c r="AR41" s="86"/>
      <c r="AS41" s="86"/>
      <c r="AT41" s="87"/>
      <c r="AU41" s="84" t="s">
        <v>636</v>
      </c>
      <c r="AV41" s="84"/>
      <c r="AW41" s="84"/>
      <c r="AX41" s="88"/>
      <c r="AY41">
        <f t="shared" si="0"/>
        <v>1</v>
      </c>
      <c r="BA41" s="10"/>
      <c r="BB41" s="10"/>
      <c r="BC41" s="10"/>
      <c r="BD41" s="10"/>
      <c r="BE41" s="10"/>
      <c r="BF41" s="10"/>
      <c r="BG41" s="10"/>
      <c r="BH41" s="10"/>
    </row>
    <row r="42" spans="1:60" ht="47.25" customHeight="1" x14ac:dyDescent="0.15">
      <c r="A42" s="588" t="s">
        <v>551</v>
      </c>
      <c r="B42" s="589"/>
      <c r="C42" s="589"/>
      <c r="D42" s="589"/>
      <c r="E42" s="589"/>
      <c r="F42" s="590"/>
      <c r="G42" s="591" t="s">
        <v>625</v>
      </c>
      <c r="H42" s="592"/>
      <c r="I42" s="592"/>
      <c r="J42" s="592"/>
      <c r="K42" s="592"/>
      <c r="L42" s="592"/>
      <c r="M42" s="592"/>
      <c r="N42" s="592"/>
      <c r="O42" s="592"/>
      <c r="P42" s="592"/>
      <c r="Q42" s="592"/>
      <c r="R42" s="592"/>
      <c r="S42" s="592"/>
      <c r="T42" s="592"/>
      <c r="U42" s="592"/>
      <c r="V42" s="592"/>
      <c r="W42" s="592"/>
      <c r="X42" s="592"/>
      <c r="Y42" s="592"/>
      <c r="Z42" s="592"/>
      <c r="AA42" s="592"/>
      <c r="AB42" s="592"/>
      <c r="AC42" s="592"/>
      <c r="AD42" s="592"/>
      <c r="AE42" s="592"/>
      <c r="AF42" s="592"/>
      <c r="AG42" s="592"/>
      <c r="AH42" s="592"/>
      <c r="AI42" s="592"/>
      <c r="AJ42" s="592"/>
      <c r="AK42" s="592"/>
      <c r="AL42" s="592"/>
      <c r="AM42" s="592"/>
      <c r="AN42" s="592"/>
      <c r="AO42" s="592"/>
      <c r="AP42" s="592"/>
      <c r="AQ42" s="592"/>
      <c r="AR42" s="592"/>
      <c r="AS42" s="592"/>
      <c r="AT42" s="592"/>
      <c r="AU42" s="592"/>
      <c r="AV42" s="592"/>
      <c r="AW42" s="592"/>
      <c r="AX42" s="593"/>
      <c r="AY42">
        <f>COUNTA($G$42)</f>
        <v>1</v>
      </c>
    </row>
    <row r="43" spans="1:60" ht="31.5" customHeight="1" x14ac:dyDescent="0.15">
      <c r="A43" s="529" t="s">
        <v>552</v>
      </c>
      <c r="B43" s="97"/>
      <c r="C43" s="97"/>
      <c r="D43" s="97"/>
      <c r="E43" s="97"/>
      <c r="F43" s="98"/>
      <c r="G43" s="530" t="s">
        <v>546</v>
      </c>
      <c r="H43" s="531"/>
      <c r="I43" s="531"/>
      <c r="J43" s="531"/>
      <c r="K43" s="531"/>
      <c r="L43" s="531"/>
      <c r="M43" s="531"/>
      <c r="N43" s="531"/>
      <c r="O43" s="531"/>
      <c r="P43" s="532" t="s">
        <v>545</v>
      </c>
      <c r="Q43" s="531"/>
      <c r="R43" s="531"/>
      <c r="S43" s="531"/>
      <c r="T43" s="531"/>
      <c r="U43" s="531"/>
      <c r="V43" s="531"/>
      <c r="W43" s="531"/>
      <c r="X43" s="533"/>
      <c r="Y43" s="534"/>
      <c r="Z43" s="535"/>
      <c r="AA43" s="536"/>
      <c r="AB43" s="537" t="s">
        <v>11</v>
      </c>
      <c r="AC43" s="537"/>
      <c r="AD43" s="537"/>
      <c r="AE43" s="113" t="s">
        <v>390</v>
      </c>
      <c r="AF43" s="538"/>
      <c r="AG43" s="538"/>
      <c r="AH43" s="539"/>
      <c r="AI43" s="113" t="s">
        <v>542</v>
      </c>
      <c r="AJ43" s="538"/>
      <c r="AK43" s="538"/>
      <c r="AL43" s="539"/>
      <c r="AM43" s="113" t="s">
        <v>358</v>
      </c>
      <c r="AN43" s="538"/>
      <c r="AO43" s="538"/>
      <c r="AP43" s="539"/>
      <c r="AQ43" s="543" t="s">
        <v>389</v>
      </c>
      <c r="AR43" s="544"/>
      <c r="AS43" s="544"/>
      <c r="AT43" s="545"/>
      <c r="AU43" s="543" t="s">
        <v>564</v>
      </c>
      <c r="AV43" s="544"/>
      <c r="AW43" s="544"/>
      <c r="AX43" s="546"/>
      <c r="AY43">
        <f>COUNTA($G$44)</f>
        <v>1</v>
      </c>
    </row>
    <row r="44" spans="1:60" ht="23.25" customHeight="1" x14ac:dyDescent="0.15">
      <c r="A44" s="529"/>
      <c r="B44" s="97"/>
      <c r="C44" s="97"/>
      <c r="D44" s="97"/>
      <c r="E44" s="97"/>
      <c r="F44" s="98"/>
      <c r="G44" s="547" t="s">
        <v>626</v>
      </c>
      <c r="H44" s="548"/>
      <c r="I44" s="548"/>
      <c r="J44" s="548"/>
      <c r="K44" s="548"/>
      <c r="L44" s="548"/>
      <c r="M44" s="548"/>
      <c r="N44" s="548"/>
      <c r="O44" s="549"/>
      <c r="P44" s="553" t="s">
        <v>627</v>
      </c>
      <c r="Q44" s="554"/>
      <c r="R44" s="554"/>
      <c r="S44" s="554"/>
      <c r="T44" s="554"/>
      <c r="U44" s="554"/>
      <c r="V44" s="554"/>
      <c r="W44" s="554"/>
      <c r="X44" s="555"/>
      <c r="Y44" s="559" t="s">
        <v>51</v>
      </c>
      <c r="Z44" s="560"/>
      <c r="AA44" s="561"/>
      <c r="AB44" s="150" t="s">
        <v>628</v>
      </c>
      <c r="AC44" s="151"/>
      <c r="AD44" s="152"/>
      <c r="AE44" s="83" t="s">
        <v>636</v>
      </c>
      <c r="AF44" s="526"/>
      <c r="AG44" s="526"/>
      <c r="AH44" s="527"/>
      <c r="AI44" s="83" t="s">
        <v>636</v>
      </c>
      <c r="AJ44" s="526"/>
      <c r="AK44" s="526"/>
      <c r="AL44" s="527"/>
      <c r="AM44" s="525">
        <v>34</v>
      </c>
      <c r="AN44" s="526"/>
      <c r="AO44" s="526"/>
      <c r="AP44" s="527"/>
      <c r="AQ44" s="525"/>
      <c r="AR44" s="526"/>
      <c r="AS44" s="526"/>
      <c r="AT44" s="527"/>
      <c r="AU44" s="525"/>
      <c r="AV44" s="526"/>
      <c r="AW44" s="526"/>
      <c r="AX44" s="528"/>
      <c r="AY44">
        <f>$AY$43</f>
        <v>1</v>
      </c>
    </row>
    <row r="45" spans="1:60" ht="23.25" customHeight="1" x14ac:dyDescent="0.15">
      <c r="A45" s="448"/>
      <c r="B45" s="155"/>
      <c r="C45" s="155"/>
      <c r="D45" s="155"/>
      <c r="E45" s="155"/>
      <c r="F45" s="156"/>
      <c r="G45" s="550"/>
      <c r="H45" s="551"/>
      <c r="I45" s="551"/>
      <c r="J45" s="551"/>
      <c r="K45" s="551"/>
      <c r="L45" s="551"/>
      <c r="M45" s="551"/>
      <c r="N45" s="551"/>
      <c r="O45" s="552"/>
      <c r="P45" s="556"/>
      <c r="Q45" s="557"/>
      <c r="R45" s="557"/>
      <c r="S45" s="557"/>
      <c r="T45" s="557"/>
      <c r="U45" s="557"/>
      <c r="V45" s="557"/>
      <c r="W45" s="557"/>
      <c r="X45" s="558"/>
      <c r="Y45" s="540" t="s">
        <v>52</v>
      </c>
      <c r="Z45" s="541"/>
      <c r="AA45" s="542"/>
      <c r="AB45" s="150" t="s">
        <v>628</v>
      </c>
      <c r="AC45" s="151"/>
      <c r="AD45" s="152"/>
      <c r="AE45" s="83" t="s">
        <v>636</v>
      </c>
      <c r="AF45" s="526"/>
      <c r="AG45" s="526"/>
      <c r="AH45" s="527"/>
      <c r="AI45" s="83" t="s">
        <v>636</v>
      </c>
      <c r="AJ45" s="526"/>
      <c r="AK45" s="526"/>
      <c r="AL45" s="527"/>
      <c r="AM45" s="525">
        <v>30</v>
      </c>
      <c r="AN45" s="526"/>
      <c r="AO45" s="526"/>
      <c r="AP45" s="527"/>
      <c r="AQ45" s="525">
        <v>30</v>
      </c>
      <c r="AR45" s="526"/>
      <c r="AS45" s="526"/>
      <c r="AT45" s="527"/>
      <c r="AU45" s="525">
        <v>30</v>
      </c>
      <c r="AV45" s="526"/>
      <c r="AW45" s="526"/>
      <c r="AX45" s="528"/>
      <c r="AY45">
        <f>$AY$43</f>
        <v>1</v>
      </c>
    </row>
    <row r="46" spans="1:60" ht="23.25" customHeight="1" x14ac:dyDescent="0.15">
      <c r="A46" s="512" t="s">
        <v>553</v>
      </c>
      <c r="B46" s="513"/>
      <c r="C46" s="513"/>
      <c r="D46" s="513"/>
      <c r="E46" s="513"/>
      <c r="F46" s="514"/>
      <c r="G46" s="465" t="s">
        <v>554</v>
      </c>
      <c r="H46" s="465"/>
      <c r="I46" s="465"/>
      <c r="J46" s="465"/>
      <c r="K46" s="465"/>
      <c r="L46" s="465"/>
      <c r="M46" s="465"/>
      <c r="N46" s="465"/>
      <c r="O46" s="465"/>
      <c r="P46" s="465"/>
      <c r="Q46" s="465"/>
      <c r="R46" s="465"/>
      <c r="S46" s="465"/>
      <c r="T46" s="465"/>
      <c r="U46" s="465"/>
      <c r="V46" s="465"/>
      <c r="W46" s="465"/>
      <c r="X46" s="466"/>
      <c r="Y46" s="521"/>
      <c r="Z46" s="522"/>
      <c r="AA46" s="523"/>
      <c r="AB46" s="464" t="s">
        <v>11</v>
      </c>
      <c r="AC46" s="465"/>
      <c r="AD46" s="466"/>
      <c r="AE46" s="116" t="s">
        <v>390</v>
      </c>
      <c r="AF46" s="116"/>
      <c r="AG46" s="116"/>
      <c r="AH46" s="116"/>
      <c r="AI46" s="116" t="s">
        <v>542</v>
      </c>
      <c r="AJ46" s="116"/>
      <c r="AK46" s="116"/>
      <c r="AL46" s="116"/>
      <c r="AM46" s="116" t="s">
        <v>358</v>
      </c>
      <c r="AN46" s="116"/>
      <c r="AO46" s="116"/>
      <c r="AP46" s="116"/>
      <c r="AQ46" s="566" t="s">
        <v>565</v>
      </c>
      <c r="AR46" s="567"/>
      <c r="AS46" s="567"/>
      <c r="AT46" s="567"/>
      <c r="AU46" s="567"/>
      <c r="AV46" s="567"/>
      <c r="AW46" s="567"/>
      <c r="AX46" s="568"/>
      <c r="AY46">
        <f>IF(SUBSTITUTE(SUBSTITUTE($G$47,"／",""),"　","")="",0,1)</f>
        <v>1</v>
      </c>
    </row>
    <row r="47" spans="1:60" ht="23.25" customHeight="1" x14ac:dyDescent="0.15">
      <c r="A47" s="515"/>
      <c r="B47" s="516"/>
      <c r="C47" s="516"/>
      <c r="D47" s="516"/>
      <c r="E47" s="516"/>
      <c r="F47" s="517"/>
      <c r="G47" s="497" t="s">
        <v>629</v>
      </c>
      <c r="H47" s="498"/>
      <c r="I47" s="498"/>
      <c r="J47" s="498"/>
      <c r="K47" s="498"/>
      <c r="L47" s="498"/>
      <c r="M47" s="498"/>
      <c r="N47" s="498"/>
      <c r="O47" s="498"/>
      <c r="P47" s="498"/>
      <c r="Q47" s="498"/>
      <c r="R47" s="498"/>
      <c r="S47" s="498"/>
      <c r="T47" s="498"/>
      <c r="U47" s="498"/>
      <c r="V47" s="498"/>
      <c r="W47" s="498"/>
      <c r="X47" s="498"/>
      <c r="Y47" s="501" t="s">
        <v>553</v>
      </c>
      <c r="Z47" s="502"/>
      <c r="AA47" s="503"/>
      <c r="AB47" s="504" t="s">
        <v>630</v>
      </c>
      <c r="AC47" s="505"/>
      <c r="AD47" s="506"/>
      <c r="AE47" s="83" t="s">
        <v>636</v>
      </c>
      <c r="AF47" s="84"/>
      <c r="AG47" s="84"/>
      <c r="AH47" s="153"/>
      <c r="AI47" s="83" t="s">
        <v>636</v>
      </c>
      <c r="AJ47" s="84"/>
      <c r="AK47" s="84"/>
      <c r="AL47" s="153"/>
      <c r="AM47" s="83">
        <v>1.4</v>
      </c>
      <c r="AN47" s="84"/>
      <c r="AO47" s="84"/>
      <c r="AP47" s="153"/>
      <c r="AQ47" s="83">
        <v>1.1000000000000001</v>
      </c>
      <c r="AR47" s="84"/>
      <c r="AS47" s="84"/>
      <c r="AT47" s="84"/>
      <c r="AU47" s="84"/>
      <c r="AV47" s="84"/>
      <c r="AW47" s="84"/>
      <c r="AX47" s="88"/>
      <c r="AY47">
        <f>$AY$46</f>
        <v>1</v>
      </c>
    </row>
    <row r="48" spans="1:60" ht="46.5" customHeight="1" x14ac:dyDescent="0.15">
      <c r="A48" s="518"/>
      <c r="B48" s="519"/>
      <c r="C48" s="519"/>
      <c r="D48" s="519"/>
      <c r="E48" s="519"/>
      <c r="F48" s="520"/>
      <c r="G48" s="499"/>
      <c r="H48" s="500"/>
      <c r="I48" s="500"/>
      <c r="J48" s="500"/>
      <c r="K48" s="500"/>
      <c r="L48" s="500"/>
      <c r="M48" s="500"/>
      <c r="N48" s="500"/>
      <c r="O48" s="500"/>
      <c r="P48" s="500"/>
      <c r="Q48" s="500"/>
      <c r="R48" s="500"/>
      <c r="S48" s="500"/>
      <c r="T48" s="500"/>
      <c r="U48" s="500"/>
      <c r="V48" s="500"/>
      <c r="W48" s="500"/>
      <c r="X48" s="500"/>
      <c r="Y48" s="147" t="s">
        <v>555</v>
      </c>
      <c r="Z48" s="488"/>
      <c r="AA48" s="489"/>
      <c r="AB48" s="490" t="s">
        <v>556</v>
      </c>
      <c r="AC48" s="491"/>
      <c r="AD48" s="492"/>
      <c r="AE48" s="493" t="s">
        <v>636</v>
      </c>
      <c r="AF48" s="494"/>
      <c r="AG48" s="494"/>
      <c r="AH48" s="495"/>
      <c r="AI48" s="493" t="s">
        <v>636</v>
      </c>
      <c r="AJ48" s="494"/>
      <c r="AK48" s="494"/>
      <c r="AL48" s="495"/>
      <c r="AM48" s="493" t="s">
        <v>631</v>
      </c>
      <c r="AN48" s="494"/>
      <c r="AO48" s="494"/>
      <c r="AP48" s="495"/>
      <c r="AQ48" s="493" t="s">
        <v>632</v>
      </c>
      <c r="AR48" s="494"/>
      <c r="AS48" s="494"/>
      <c r="AT48" s="494"/>
      <c r="AU48" s="494"/>
      <c r="AV48" s="494"/>
      <c r="AW48" s="494"/>
      <c r="AX48" s="496"/>
      <c r="AY48">
        <f>$AY$46</f>
        <v>1</v>
      </c>
    </row>
    <row r="49" spans="1:51" ht="18.75" customHeight="1" x14ac:dyDescent="0.15">
      <c r="A49" s="468" t="s">
        <v>216</v>
      </c>
      <c r="B49" s="469"/>
      <c r="C49" s="469"/>
      <c r="D49" s="469"/>
      <c r="E49" s="469"/>
      <c r="F49" s="470"/>
      <c r="G49" s="478" t="s">
        <v>139</v>
      </c>
      <c r="H49" s="157"/>
      <c r="I49" s="157"/>
      <c r="J49" s="157"/>
      <c r="K49" s="157"/>
      <c r="L49" s="157"/>
      <c r="M49" s="157"/>
      <c r="N49" s="157"/>
      <c r="O49" s="158"/>
      <c r="P49" s="159" t="s">
        <v>55</v>
      </c>
      <c r="Q49" s="157"/>
      <c r="R49" s="157"/>
      <c r="S49" s="157"/>
      <c r="T49" s="157"/>
      <c r="U49" s="157"/>
      <c r="V49" s="157"/>
      <c r="W49" s="157"/>
      <c r="X49" s="158"/>
      <c r="Y49" s="479"/>
      <c r="Z49" s="480"/>
      <c r="AA49" s="481"/>
      <c r="AB49" s="485" t="s">
        <v>11</v>
      </c>
      <c r="AC49" s="486"/>
      <c r="AD49" s="487"/>
      <c r="AE49" s="116" t="s">
        <v>390</v>
      </c>
      <c r="AF49" s="116"/>
      <c r="AG49" s="116"/>
      <c r="AH49" s="116"/>
      <c r="AI49" s="116" t="s">
        <v>542</v>
      </c>
      <c r="AJ49" s="116"/>
      <c r="AK49" s="116"/>
      <c r="AL49" s="116"/>
      <c r="AM49" s="116" t="s">
        <v>358</v>
      </c>
      <c r="AN49" s="116"/>
      <c r="AO49" s="116"/>
      <c r="AP49" s="116"/>
      <c r="AQ49" s="507" t="s">
        <v>169</v>
      </c>
      <c r="AR49" s="508"/>
      <c r="AS49" s="508"/>
      <c r="AT49" s="509"/>
      <c r="AU49" s="157" t="s">
        <v>128</v>
      </c>
      <c r="AV49" s="157"/>
      <c r="AW49" s="157"/>
      <c r="AX49" s="160"/>
      <c r="AY49">
        <f>COUNTA($G$51)</f>
        <v>1</v>
      </c>
    </row>
    <row r="50" spans="1:51" ht="18.75" customHeight="1" x14ac:dyDescent="0.15">
      <c r="A50" s="471"/>
      <c r="B50" s="472"/>
      <c r="C50" s="472"/>
      <c r="D50" s="472"/>
      <c r="E50" s="472"/>
      <c r="F50" s="473"/>
      <c r="G50" s="102"/>
      <c r="H50" s="103"/>
      <c r="I50" s="103"/>
      <c r="J50" s="103"/>
      <c r="K50" s="103"/>
      <c r="L50" s="103"/>
      <c r="M50" s="103"/>
      <c r="N50" s="103"/>
      <c r="O50" s="104"/>
      <c r="P50" s="106"/>
      <c r="Q50" s="103"/>
      <c r="R50" s="103"/>
      <c r="S50" s="103"/>
      <c r="T50" s="103"/>
      <c r="U50" s="103"/>
      <c r="V50" s="103"/>
      <c r="W50" s="103"/>
      <c r="X50" s="104"/>
      <c r="Y50" s="482"/>
      <c r="Z50" s="483"/>
      <c r="AA50" s="484"/>
      <c r="AB50" s="113"/>
      <c r="AC50" s="114"/>
      <c r="AD50" s="115"/>
      <c r="AE50" s="116"/>
      <c r="AF50" s="116"/>
      <c r="AG50" s="116"/>
      <c r="AH50" s="116"/>
      <c r="AI50" s="116"/>
      <c r="AJ50" s="116"/>
      <c r="AK50" s="116"/>
      <c r="AL50" s="116"/>
      <c r="AM50" s="116"/>
      <c r="AN50" s="116"/>
      <c r="AO50" s="116"/>
      <c r="AP50" s="116"/>
      <c r="AQ50" s="510" t="s">
        <v>636</v>
      </c>
      <c r="AR50" s="511"/>
      <c r="AS50" s="124" t="s">
        <v>170</v>
      </c>
      <c r="AT50" s="125"/>
      <c r="AU50" s="123" t="s">
        <v>636</v>
      </c>
      <c r="AV50" s="123"/>
      <c r="AW50" s="103" t="s">
        <v>166</v>
      </c>
      <c r="AX50" s="126"/>
      <c r="AY50">
        <f t="shared" ref="AY50:AY55" si="1">$AY$49</f>
        <v>1</v>
      </c>
    </row>
    <row r="51" spans="1:51" ht="23.25" customHeight="1" x14ac:dyDescent="0.15">
      <c r="A51" s="474"/>
      <c r="B51" s="472"/>
      <c r="C51" s="472"/>
      <c r="D51" s="472"/>
      <c r="E51" s="472"/>
      <c r="F51" s="473"/>
      <c r="G51" s="455" t="s">
        <v>633</v>
      </c>
      <c r="H51" s="456"/>
      <c r="I51" s="456"/>
      <c r="J51" s="456"/>
      <c r="K51" s="456"/>
      <c r="L51" s="456"/>
      <c r="M51" s="456"/>
      <c r="N51" s="456"/>
      <c r="O51" s="457"/>
      <c r="P51" s="343" t="s">
        <v>634</v>
      </c>
      <c r="Q51" s="128"/>
      <c r="R51" s="128"/>
      <c r="S51" s="128"/>
      <c r="T51" s="128"/>
      <c r="U51" s="128"/>
      <c r="V51" s="128"/>
      <c r="W51" s="128"/>
      <c r="X51" s="129"/>
      <c r="Y51" s="147" t="s">
        <v>12</v>
      </c>
      <c r="Z51" s="148"/>
      <c r="AA51" s="149"/>
      <c r="AB51" s="150" t="s">
        <v>628</v>
      </c>
      <c r="AC51" s="151"/>
      <c r="AD51" s="152"/>
      <c r="AE51" s="83" t="s">
        <v>636</v>
      </c>
      <c r="AF51" s="84"/>
      <c r="AG51" s="84"/>
      <c r="AH51" s="153"/>
      <c r="AI51" s="83" t="s">
        <v>636</v>
      </c>
      <c r="AJ51" s="84"/>
      <c r="AK51" s="84"/>
      <c r="AL51" s="153"/>
      <c r="AM51" s="83">
        <v>30</v>
      </c>
      <c r="AN51" s="84"/>
      <c r="AO51" s="84"/>
      <c r="AP51" s="153"/>
      <c r="AQ51" s="85" t="s">
        <v>258</v>
      </c>
      <c r="AR51" s="86"/>
      <c r="AS51" s="86"/>
      <c r="AT51" s="87"/>
      <c r="AU51" s="83" t="s">
        <v>258</v>
      </c>
      <c r="AV51" s="84"/>
      <c r="AW51" s="84"/>
      <c r="AX51" s="88"/>
      <c r="AY51">
        <f t="shared" si="1"/>
        <v>1</v>
      </c>
    </row>
    <row r="52" spans="1:51" ht="23.25" customHeight="1" x14ac:dyDescent="0.15">
      <c r="A52" s="475"/>
      <c r="B52" s="476"/>
      <c r="C52" s="476"/>
      <c r="D52" s="476"/>
      <c r="E52" s="476"/>
      <c r="F52" s="477"/>
      <c r="G52" s="458"/>
      <c r="H52" s="459"/>
      <c r="I52" s="459"/>
      <c r="J52" s="459"/>
      <c r="K52" s="459"/>
      <c r="L52" s="459"/>
      <c r="M52" s="459"/>
      <c r="N52" s="459"/>
      <c r="O52" s="460"/>
      <c r="P52" s="345"/>
      <c r="Q52" s="131"/>
      <c r="R52" s="131"/>
      <c r="S52" s="131"/>
      <c r="T52" s="131"/>
      <c r="U52" s="131"/>
      <c r="V52" s="131"/>
      <c r="W52" s="131"/>
      <c r="X52" s="132"/>
      <c r="Y52" s="464" t="s">
        <v>50</v>
      </c>
      <c r="Z52" s="465"/>
      <c r="AA52" s="466"/>
      <c r="AB52" s="146" t="s">
        <v>628</v>
      </c>
      <c r="AC52" s="146"/>
      <c r="AD52" s="146"/>
      <c r="AE52" s="83" t="s">
        <v>636</v>
      </c>
      <c r="AF52" s="84"/>
      <c r="AG52" s="84"/>
      <c r="AH52" s="84"/>
      <c r="AI52" s="83" t="s">
        <v>636</v>
      </c>
      <c r="AJ52" s="84"/>
      <c r="AK52" s="84"/>
      <c r="AL52" s="84"/>
      <c r="AM52" s="83">
        <v>34</v>
      </c>
      <c r="AN52" s="84"/>
      <c r="AO52" s="84"/>
      <c r="AP52" s="84"/>
      <c r="AQ52" s="85" t="s">
        <v>636</v>
      </c>
      <c r="AR52" s="86"/>
      <c r="AS52" s="86"/>
      <c r="AT52" s="87"/>
      <c r="AU52" s="84" t="s">
        <v>636</v>
      </c>
      <c r="AV52" s="84"/>
      <c r="AW52" s="84"/>
      <c r="AX52" s="88"/>
      <c r="AY52">
        <f t="shared" si="1"/>
        <v>1</v>
      </c>
    </row>
    <row r="53" spans="1:51" ht="23.25" customHeight="1" x14ac:dyDescent="0.15">
      <c r="A53" s="474"/>
      <c r="B53" s="472"/>
      <c r="C53" s="472"/>
      <c r="D53" s="472"/>
      <c r="E53" s="472"/>
      <c r="F53" s="473"/>
      <c r="G53" s="461"/>
      <c r="H53" s="462"/>
      <c r="I53" s="462"/>
      <c r="J53" s="462"/>
      <c r="K53" s="462"/>
      <c r="L53" s="462"/>
      <c r="M53" s="462"/>
      <c r="N53" s="462"/>
      <c r="O53" s="463"/>
      <c r="P53" s="347"/>
      <c r="Q53" s="134"/>
      <c r="R53" s="134"/>
      <c r="S53" s="134"/>
      <c r="T53" s="134"/>
      <c r="U53" s="134"/>
      <c r="V53" s="134"/>
      <c r="W53" s="134"/>
      <c r="X53" s="135"/>
      <c r="Y53" s="464" t="s">
        <v>13</v>
      </c>
      <c r="Z53" s="465"/>
      <c r="AA53" s="466"/>
      <c r="AB53" s="467" t="s">
        <v>14</v>
      </c>
      <c r="AC53" s="467"/>
      <c r="AD53" s="467"/>
      <c r="AE53" s="83" t="s">
        <v>636</v>
      </c>
      <c r="AF53" s="84"/>
      <c r="AG53" s="84"/>
      <c r="AH53" s="84"/>
      <c r="AI53" s="83" t="s">
        <v>636</v>
      </c>
      <c r="AJ53" s="84"/>
      <c r="AK53" s="84"/>
      <c r="AL53" s="84"/>
      <c r="AM53" s="83">
        <v>88.2</v>
      </c>
      <c r="AN53" s="84"/>
      <c r="AO53" s="84"/>
      <c r="AP53" s="84"/>
      <c r="AQ53" s="85" t="s">
        <v>636</v>
      </c>
      <c r="AR53" s="86"/>
      <c r="AS53" s="86"/>
      <c r="AT53" s="87"/>
      <c r="AU53" s="84" t="s">
        <v>636</v>
      </c>
      <c r="AV53" s="84"/>
      <c r="AW53" s="84"/>
      <c r="AX53" s="88"/>
      <c r="AY53">
        <f t="shared" si="1"/>
        <v>1</v>
      </c>
    </row>
    <row r="54" spans="1:51" ht="23.25" customHeight="1" x14ac:dyDescent="0.15">
      <c r="A54" s="447" t="s">
        <v>235</v>
      </c>
      <c r="B54" s="94"/>
      <c r="C54" s="94"/>
      <c r="D54" s="94"/>
      <c r="E54" s="94"/>
      <c r="F54" s="95"/>
      <c r="G54" s="449" t="s">
        <v>635</v>
      </c>
      <c r="H54" s="450"/>
      <c r="I54" s="450"/>
      <c r="J54" s="450"/>
      <c r="K54" s="450"/>
      <c r="L54" s="450"/>
      <c r="M54" s="450"/>
      <c r="N54" s="450"/>
      <c r="O54" s="450"/>
      <c r="P54" s="450"/>
      <c r="Q54" s="450"/>
      <c r="R54" s="450"/>
      <c r="S54" s="450"/>
      <c r="T54" s="450"/>
      <c r="U54" s="450"/>
      <c r="V54" s="450"/>
      <c r="W54" s="450"/>
      <c r="X54" s="450"/>
      <c r="Y54" s="450"/>
      <c r="Z54" s="450"/>
      <c r="AA54" s="450"/>
      <c r="AB54" s="450"/>
      <c r="AC54" s="450"/>
      <c r="AD54" s="450"/>
      <c r="AE54" s="450"/>
      <c r="AF54" s="450"/>
      <c r="AG54" s="450"/>
      <c r="AH54" s="450"/>
      <c r="AI54" s="450"/>
      <c r="AJ54" s="450"/>
      <c r="AK54" s="450"/>
      <c r="AL54" s="450"/>
      <c r="AM54" s="450"/>
      <c r="AN54" s="450"/>
      <c r="AO54" s="450"/>
      <c r="AP54" s="450"/>
      <c r="AQ54" s="450"/>
      <c r="AR54" s="450"/>
      <c r="AS54" s="450"/>
      <c r="AT54" s="450"/>
      <c r="AU54" s="450"/>
      <c r="AV54" s="450"/>
      <c r="AW54" s="450"/>
      <c r="AX54" s="451"/>
      <c r="AY54">
        <f t="shared" si="1"/>
        <v>1</v>
      </c>
    </row>
    <row r="55" spans="1:51" ht="23.25" customHeight="1" thickBot="1" x14ac:dyDescent="0.2">
      <c r="A55" s="448"/>
      <c r="B55" s="155"/>
      <c r="C55" s="155"/>
      <c r="D55" s="155"/>
      <c r="E55" s="155"/>
      <c r="F55" s="156"/>
      <c r="G55" s="452"/>
      <c r="H55" s="453"/>
      <c r="I55" s="453"/>
      <c r="J55" s="453"/>
      <c r="K55" s="453"/>
      <c r="L55" s="453"/>
      <c r="M55" s="453"/>
      <c r="N55" s="453"/>
      <c r="O55" s="453"/>
      <c r="P55" s="453"/>
      <c r="Q55" s="453"/>
      <c r="R55" s="453"/>
      <c r="S55" s="453"/>
      <c r="T55" s="453"/>
      <c r="U55" s="453"/>
      <c r="V55" s="453"/>
      <c r="W55" s="453"/>
      <c r="X55" s="453"/>
      <c r="Y55" s="453"/>
      <c r="Z55" s="453"/>
      <c r="AA55" s="453"/>
      <c r="AB55" s="453"/>
      <c r="AC55" s="453"/>
      <c r="AD55" s="453"/>
      <c r="AE55" s="453"/>
      <c r="AF55" s="453"/>
      <c r="AG55" s="453"/>
      <c r="AH55" s="453"/>
      <c r="AI55" s="453"/>
      <c r="AJ55" s="453"/>
      <c r="AK55" s="453"/>
      <c r="AL55" s="453"/>
      <c r="AM55" s="453"/>
      <c r="AN55" s="453"/>
      <c r="AO55" s="453"/>
      <c r="AP55" s="453"/>
      <c r="AQ55" s="453"/>
      <c r="AR55" s="453"/>
      <c r="AS55" s="453"/>
      <c r="AT55" s="453"/>
      <c r="AU55" s="453"/>
      <c r="AV55" s="453"/>
      <c r="AW55" s="453"/>
      <c r="AX55" s="454"/>
      <c r="AY55">
        <f t="shared" si="1"/>
        <v>1</v>
      </c>
    </row>
    <row r="56" spans="1:51" ht="45" customHeight="1" x14ac:dyDescent="0.15">
      <c r="A56" s="364" t="s">
        <v>257</v>
      </c>
      <c r="B56" s="365"/>
      <c r="C56" s="368" t="s">
        <v>171</v>
      </c>
      <c r="D56" s="365"/>
      <c r="E56" s="370" t="s">
        <v>184</v>
      </c>
      <c r="F56" s="371"/>
      <c r="G56" s="372" t="s">
        <v>642</v>
      </c>
      <c r="H56" s="373"/>
      <c r="I56" s="373"/>
      <c r="J56" s="373"/>
      <c r="K56" s="373"/>
      <c r="L56" s="373"/>
      <c r="M56" s="373"/>
      <c r="N56" s="373"/>
      <c r="O56" s="373"/>
      <c r="P56" s="373"/>
      <c r="Q56" s="373"/>
      <c r="R56" s="373"/>
      <c r="S56" s="373"/>
      <c r="T56" s="373"/>
      <c r="U56" s="373"/>
      <c r="V56" s="373"/>
      <c r="W56" s="373"/>
      <c r="X56" s="373"/>
      <c r="Y56" s="373"/>
      <c r="Z56" s="373"/>
      <c r="AA56" s="373"/>
      <c r="AB56" s="373"/>
      <c r="AC56" s="373"/>
      <c r="AD56" s="373"/>
      <c r="AE56" s="373"/>
      <c r="AF56" s="373"/>
      <c r="AG56" s="373"/>
      <c r="AH56" s="373"/>
      <c r="AI56" s="373"/>
      <c r="AJ56" s="373"/>
      <c r="AK56" s="373"/>
      <c r="AL56" s="373"/>
      <c r="AM56" s="373"/>
      <c r="AN56" s="373"/>
      <c r="AO56" s="373"/>
      <c r="AP56" s="373"/>
      <c r="AQ56" s="373"/>
      <c r="AR56" s="373"/>
      <c r="AS56" s="373"/>
      <c r="AT56" s="373"/>
      <c r="AU56" s="373"/>
      <c r="AV56" s="373"/>
      <c r="AW56" s="373"/>
      <c r="AX56" s="374"/>
    </row>
    <row r="57" spans="1:51" ht="32.25" customHeight="1" x14ac:dyDescent="0.15">
      <c r="A57" s="366"/>
      <c r="B57" s="367"/>
      <c r="C57" s="369"/>
      <c r="D57" s="367"/>
      <c r="E57" s="93" t="s">
        <v>183</v>
      </c>
      <c r="F57" s="95"/>
      <c r="G57" s="127" t="s">
        <v>643</v>
      </c>
      <c r="H57" s="128"/>
      <c r="I57" s="128"/>
      <c r="J57" s="128"/>
      <c r="K57" s="128"/>
      <c r="L57" s="128"/>
      <c r="M57" s="128"/>
      <c r="N57" s="128"/>
      <c r="O57" s="128"/>
      <c r="P57" s="128"/>
      <c r="Q57" s="128"/>
      <c r="R57" s="128"/>
      <c r="S57" s="128"/>
      <c r="T57" s="128"/>
      <c r="U57" s="128"/>
      <c r="V57" s="129"/>
      <c r="W57" s="433" t="s">
        <v>557</v>
      </c>
      <c r="X57" s="434"/>
      <c r="Y57" s="434"/>
      <c r="Z57" s="434"/>
      <c r="AA57" s="435"/>
      <c r="AB57" s="436" t="s">
        <v>644</v>
      </c>
      <c r="AC57" s="437"/>
      <c r="AD57" s="437"/>
      <c r="AE57" s="437"/>
      <c r="AF57" s="437"/>
      <c r="AG57" s="437"/>
      <c r="AH57" s="437"/>
      <c r="AI57" s="437"/>
      <c r="AJ57" s="437"/>
      <c r="AK57" s="437"/>
      <c r="AL57" s="437"/>
      <c r="AM57" s="437"/>
      <c r="AN57" s="437"/>
      <c r="AO57" s="437"/>
      <c r="AP57" s="437"/>
      <c r="AQ57" s="437"/>
      <c r="AR57" s="437"/>
      <c r="AS57" s="437"/>
      <c r="AT57" s="437"/>
      <c r="AU57" s="437"/>
      <c r="AV57" s="437"/>
      <c r="AW57" s="437"/>
      <c r="AX57" s="438"/>
    </row>
    <row r="58" spans="1:51" ht="21" customHeight="1" x14ac:dyDescent="0.15">
      <c r="A58" s="366"/>
      <c r="B58" s="367"/>
      <c r="C58" s="369"/>
      <c r="D58" s="367"/>
      <c r="E58" s="154"/>
      <c r="F58" s="156"/>
      <c r="G58" s="133"/>
      <c r="H58" s="134"/>
      <c r="I58" s="134"/>
      <c r="J58" s="134"/>
      <c r="K58" s="134"/>
      <c r="L58" s="134"/>
      <c r="M58" s="134"/>
      <c r="N58" s="134"/>
      <c r="O58" s="134"/>
      <c r="P58" s="134"/>
      <c r="Q58" s="134"/>
      <c r="R58" s="134"/>
      <c r="S58" s="134"/>
      <c r="T58" s="134"/>
      <c r="U58" s="134"/>
      <c r="V58" s="135"/>
      <c r="W58" s="439" t="s">
        <v>558</v>
      </c>
      <c r="X58" s="440"/>
      <c r="Y58" s="440"/>
      <c r="Z58" s="440"/>
      <c r="AA58" s="441"/>
      <c r="AB58" s="436" t="s">
        <v>645</v>
      </c>
      <c r="AC58" s="437"/>
      <c r="AD58" s="437"/>
      <c r="AE58" s="437"/>
      <c r="AF58" s="437"/>
      <c r="AG58" s="437"/>
      <c r="AH58" s="437"/>
      <c r="AI58" s="437"/>
      <c r="AJ58" s="437"/>
      <c r="AK58" s="437"/>
      <c r="AL58" s="437"/>
      <c r="AM58" s="437"/>
      <c r="AN58" s="437"/>
      <c r="AO58" s="437"/>
      <c r="AP58" s="437"/>
      <c r="AQ58" s="437"/>
      <c r="AR58" s="437"/>
      <c r="AS58" s="437"/>
      <c r="AT58" s="437"/>
      <c r="AU58" s="437"/>
      <c r="AV58" s="437"/>
      <c r="AW58" s="437"/>
      <c r="AX58" s="438"/>
    </row>
    <row r="59" spans="1:51" ht="34.5" customHeight="1" x14ac:dyDescent="0.15">
      <c r="A59" s="366"/>
      <c r="B59" s="367"/>
      <c r="C59" s="442" t="s">
        <v>570</v>
      </c>
      <c r="D59" s="443"/>
      <c r="E59" s="93" t="s">
        <v>253</v>
      </c>
      <c r="F59" s="95"/>
      <c r="G59" s="423" t="s">
        <v>174</v>
      </c>
      <c r="H59" s="424"/>
      <c r="I59" s="424"/>
      <c r="J59" s="444" t="s">
        <v>646</v>
      </c>
      <c r="K59" s="445"/>
      <c r="L59" s="445"/>
      <c r="M59" s="445"/>
      <c r="N59" s="445"/>
      <c r="O59" s="445"/>
      <c r="P59" s="445"/>
      <c r="Q59" s="445"/>
      <c r="R59" s="445"/>
      <c r="S59" s="445"/>
      <c r="T59" s="446"/>
      <c r="U59" s="421" t="s">
        <v>646</v>
      </c>
      <c r="V59" s="421"/>
      <c r="W59" s="421"/>
      <c r="X59" s="421"/>
      <c r="Y59" s="421"/>
      <c r="Z59" s="421"/>
      <c r="AA59" s="421"/>
      <c r="AB59" s="421"/>
      <c r="AC59" s="421"/>
      <c r="AD59" s="421"/>
      <c r="AE59" s="421"/>
      <c r="AF59" s="421"/>
      <c r="AG59" s="421"/>
      <c r="AH59" s="421"/>
      <c r="AI59" s="421"/>
      <c r="AJ59" s="421"/>
      <c r="AK59" s="421"/>
      <c r="AL59" s="421"/>
      <c r="AM59" s="421"/>
      <c r="AN59" s="421"/>
      <c r="AO59" s="421"/>
      <c r="AP59" s="421"/>
      <c r="AQ59" s="421"/>
      <c r="AR59" s="421"/>
      <c r="AS59" s="421"/>
      <c r="AT59" s="421"/>
      <c r="AU59" s="421"/>
      <c r="AV59" s="421"/>
      <c r="AW59" s="421"/>
      <c r="AX59" s="422"/>
      <c r="AY59" s="64"/>
    </row>
    <row r="60" spans="1:51" ht="34.5" customHeight="1" x14ac:dyDescent="0.15">
      <c r="A60" s="366"/>
      <c r="B60" s="367"/>
      <c r="C60" s="369"/>
      <c r="D60" s="367"/>
      <c r="E60" s="96"/>
      <c r="F60" s="98"/>
      <c r="G60" s="423" t="s">
        <v>571</v>
      </c>
      <c r="H60" s="424"/>
      <c r="I60" s="424"/>
      <c r="J60" s="424"/>
      <c r="K60" s="424"/>
      <c r="L60" s="424"/>
      <c r="M60" s="424"/>
      <c r="N60" s="424"/>
      <c r="O60" s="424"/>
      <c r="P60" s="424"/>
      <c r="Q60" s="424"/>
      <c r="R60" s="424"/>
      <c r="S60" s="424"/>
      <c r="T60" s="424"/>
      <c r="U60" s="420" t="s">
        <v>646</v>
      </c>
      <c r="V60" s="421"/>
      <c r="W60" s="421"/>
      <c r="X60" s="421"/>
      <c r="Y60" s="421"/>
      <c r="Z60" s="421"/>
      <c r="AA60" s="421"/>
      <c r="AB60" s="421"/>
      <c r="AC60" s="421"/>
      <c r="AD60" s="421"/>
      <c r="AE60" s="421"/>
      <c r="AF60" s="421"/>
      <c r="AG60" s="421"/>
      <c r="AH60" s="421"/>
      <c r="AI60" s="421"/>
      <c r="AJ60" s="421"/>
      <c r="AK60" s="421"/>
      <c r="AL60" s="421"/>
      <c r="AM60" s="421"/>
      <c r="AN60" s="421"/>
      <c r="AO60" s="421"/>
      <c r="AP60" s="421"/>
      <c r="AQ60" s="421"/>
      <c r="AR60" s="421"/>
      <c r="AS60" s="421"/>
      <c r="AT60" s="421"/>
      <c r="AU60" s="421"/>
      <c r="AV60" s="421"/>
      <c r="AW60" s="421"/>
      <c r="AX60" s="422"/>
      <c r="AY60" s="64"/>
    </row>
    <row r="61" spans="1:51" ht="34.5" customHeight="1" thickBot="1" x14ac:dyDescent="0.2">
      <c r="A61" s="366"/>
      <c r="B61" s="367"/>
      <c r="C61" s="369"/>
      <c r="D61" s="367"/>
      <c r="E61" s="154"/>
      <c r="F61" s="156"/>
      <c r="G61" s="423" t="s">
        <v>558</v>
      </c>
      <c r="H61" s="424"/>
      <c r="I61" s="424"/>
      <c r="J61" s="424"/>
      <c r="K61" s="424"/>
      <c r="L61" s="424"/>
      <c r="M61" s="424"/>
      <c r="N61" s="424"/>
      <c r="O61" s="424"/>
      <c r="P61" s="424"/>
      <c r="Q61" s="424"/>
      <c r="R61" s="424"/>
      <c r="S61" s="424"/>
      <c r="T61" s="424"/>
      <c r="U61" s="668" t="s">
        <v>646</v>
      </c>
      <c r="V61" s="291"/>
      <c r="W61" s="291"/>
      <c r="X61" s="291"/>
      <c r="Y61" s="291"/>
      <c r="Z61" s="291"/>
      <c r="AA61" s="291"/>
      <c r="AB61" s="291"/>
      <c r="AC61" s="291"/>
      <c r="AD61" s="291"/>
      <c r="AE61" s="291"/>
      <c r="AF61" s="291"/>
      <c r="AG61" s="291"/>
      <c r="AH61" s="291"/>
      <c r="AI61" s="291"/>
      <c r="AJ61" s="291"/>
      <c r="AK61" s="291"/>
      <c r="AL61" s="291"/>
      <c r="AM61" s="291"/>
      <c r="AN61" s="291"/>
      <c r="AO61" s="291"/>
      <c r="AP61" s="291"/>
      <c r="AQ61" s="291"/>
      <c r="AR61" s="291"/>
      <c r="AS61" s="291"/>
      <c r="AT61" s="291"/>
      <c r="AU61" s="291"/>
      <c r="AV61" s="291"/>
      <c r="AW61" s="291"/>
      <c r="AX61" s="292"/>
      <c r="AY61" s="64"/>
    </row>
    <row r="62" spans="1:51" ht="27" customHeight="1" x14ac:dyDescent="0.15">
      <c r="A62" s="425" t="s">
        <v>44</v>
      </c>
      <c r="B62" s="426"/>
      <c r="C62" s="426"/>
      <c r="D62" s="426"/>
      <c r="E62" s="426"/>
      <c r="F62" s="426"/>
      <c r="G62" s="426"/>
      <c r="H62" s="426"/>
      <c r="I62" s="426"/>
      <c r="J62" s="426"/>
      <c r="K62" s="426"/>
      <c r="L62" s="426"/>
      <c r="M62" s="426"/>
      <c r="N62" s="426"/>
      <c r="O62" s="426"/>
      <c r="P62" s="426"/>
      <c r="Q62" s="426"/>
      <c r="R62" s="426"/>
      <c r="S62" s="426"/>
      <c r="T62" s="426"/>
      <c r="U62" s="426"/>
      <c r="V62" s="426"/>
      <c r="W62" s="426"/>
      <c r="X62" s="426"/>
      <c r="Y62" s="426"/>
      <c r="Z62" s="426"/>
      <c r="AA62" s="426"/>
      <c r="AB62" s="426"/>
      <c r="AC62" s="426"/>
      <c r="AD62" s="426"/>
      <c r="AE62" s="426"/>
      <c r="AF62" s="426"/>
      <c r="AG62" s="426"/>
      <c r="AH62" s="426"/>
      <c r="AI62" s="426"/>
      <c r="AJ62" s="426"/>
      <c r="AK62" s="426"/>
      <c r="AL62" s="426"/>
      <c r="AM62" s="426"/>
      <c r="AN62" s="426"/>
      <c r="AO62" s="426"/>
      <c r="AP62" s="426"/>
      <c r="AQ62" s="426"/>
      <c r="AR62" s="426"/>
      <c r="AS62" s="426"/>
      <c r="AT62" s="426"/>
      <c r="AU62" s="426"/>
      <c r="AV62" s="426"/>
      <c r="AW62" s="426"/>
      <c r="AX62" s="427"/>
    </row>
    <row r="63" spans="1:51" ht="27" customHeight="1" x14ac:dyDescent="0.15">
      <c r="A63" s="5"/>
      <c r="B63" s="6"/>
      <c r="C63" s="428" t="s">
        <v>29</v>
      </c>
      <c r="D63" s="429"/>
      <c r="E63" s="429"/>
      <c r="F63" s="429"/>
      <c r="G63" s="429"/>
      <c r="H63" s="429"/>
      <c r="I63" s="429"/>
      <c r="J63" s="429"/>
      <c r="K63" s="429"/>
      <c r="L63" s="429"/>
      <c r="M63" s="429"/>
      <c r="N63" s="429"/>
      <c r="O63" s="429"/>
      <c r="P63" s="429"/>
      <c r="Q63" s="429"/>
      <c r="R63" s="429"/>
      <c r="S63" s="429"/>
      <c r="T63" s="429"/>
      <c r="U63" s="429"/>
      <c r="V63" s="429"/>
      <c r="W63" s="429"/>
      <c r="X63" s="429"/>
      <c r="Y63" s="429"/>
      <c r="Z63" s="429"/>
      <c r="AA63" s="429"/>
      <c r="AB63" s="429"/>
      <c r="AC63" s="430"/>
      <c r="AD63" s="429" t="s">
        <v>33</v>
      </c>
      <c r="AE63" s="429"/>
      <c r="AF63" s="429"/>
      <c r="AG63" s="431" t="s">
        <v>28</v>
      </c>
      <c r="AH63" s="429"/>
      <c r="AI63" s="429"/>
      <c r="AJ63" s="429"/>
      <c r="AK63" s="429"/>
      <c r="AL63" s="429"/>
      <c r="AM63" s="429"/>
      <c r="AN63" s="429"/>
      <c r="AO63" s="429"/>
      <c r="AP63" s="429"/>
      <c r="AQ63" s="429"/>
      <c r="AR63" s="429"/>
      <c r="AS63" s="429"/>
      <c r="AT63" s="429"/>
      <c r="AU63" s="429"/>
      <c r="AV63" s="429"/>
      <c r="AW63" s="429"/>
      <c r="AX63" s="432"/>
    </row>
    <row r="64" spans="1:51" ht="27" customHeight="1" x14ac:dyDescent="0.15">
      <c r="A64" s="395" t="s">
        <v>133</v>
      </c>
      <c r="B64" s="396"/>
      <c r="C64" s="401" t="s">
        <v>134</v>
      </c>
      <c r="D64" s="402"/>
      <c r="E64" s="402"/>
      <c r="F64" s="402"/>
      <c r="G64" s="402"/>
      <c r="H64" s="402"/>
      <c r="I64" s="402"/>
      <c r="J64" s="402"/>
      <c r="K64" s="402"/>
      <c r="L64" s="402"/>
      <c r="M64" s="402"/>
      <c r="N64" s="402"/>
      <c r="O64" s="402"/>
      <c r="P64" s="402"/>
      <c r="Q64" s="402"/>
      <c r="R64" s="402"/>
      <c r="S64" s="402"/>
      <c r="T64" s="402"/>
      <c r="U64" s="402"/>
      <c r="V64" s="402"/>
      <c r="W64" s="402"/>
      <c r="X64" s="402"/>
      <c r="Y64" s="402"/>
      <c r="Z64" s="402"/>
      <c r="AA64" s="402"/>
      <c r="AB64" s="402"/>
      <c r="AC64" s="403"/>
      <c r="AD64" s="404" t="s">
        <v>581</v>
      </c>
      <c r="AE64" s="405"/>
      <c r="AF64" s="405"/>
      <c r="AG64" s="406" t="s">
        <v>603</v>
      </c>
      <c r="AH64" s="407"/>
      <c r="AI64" s="407"/>
      <c r="AJ64" s="407"/>
      <c r="AK64" s="407"/>
      <c r="AL64" s="407"/>
      <c r="AM64" s="407"/>
      <c r="AN64" s="407"/>
      <c r="AO64" s="407"/>
      <c r="AP64" s="407"/>
      <c r="AQ64" s="407"/>
      <c r="AR64" s="407"/>
      <c r="AS64" s="407"/>
      <c r="AT64" s="407"/>
      <c r="AU64" s="407"/>
      <c r="AV64" s="407"/>
      <c r="AW64" s="407"/>
      <c r="AX64" s="408"/>
    </row>
    <row r="65" spans="1:50" ht="54" customHeight="1" x14ac:dyDescent="0.15">
      <c r="A65" s="397"/>
      <c r="B65" s="398"/>
      <c r="C65" s="409" t="s">
        <v>34</v>
      </c>
      <c r="D65" s="410"/>
      <c r="E65" s="410"/>
      <c r="F65" s="410"/>
      <c r="G65" s="410"/>
      <c r="H65" s="410"/>
      <c r="I65" s="410"/>
      <c r="J65" s="410"/>
      <c r="K65" s="410"/>
      <c r="L65" s="410"/>
      <c r="M65" s="410"/>
      <c r="N65" s="410"/>
      <c r="O65" s="410"/>
      <c r="P65" s="410"/>
      <c r="Q65" s="410"/>
      <c r="R65" s="410"/>
      <c r="S65" s="410"/>
      <c r="T65" s="410"/>
      <c r="U65" s="410"/>
      <c r="V65" s="410"/>
      <c r="W65" s="410"/>
      <c r="X65" s="410"/>
      <c r="Y65" s="410"/>
      <c r="Z65" s="410"/>
      <c r="AA65" s="410"/>
      <c r="AB65" s="410"/>
      <c r="AC65" s="321"/>
      <c r="AD65" s="322" t="s">
        <v>581</v>
      </c>
      <c r="AE65" s="323"/>
      <c r="AF65" s="323"/>
      <c r="AG65" s="317" t="s">
        <v>604</v>
      </c>
      <c r="AH65" s="318"/>
      <c r="AI65" s="318"/>
      <c r="AJ65" s="318"/>
      <c r="AK65" s="318"/>
      <c r="AL65" s="318"/>
      <c r="AM65" s="318"/>
      <c r="AN65" s="318"/>
      <c r="AO65" s="318"/>
      <c r="AP65" s="318"/>
      <c r="AQ65" s="318"/>
      <c r="AR65" s="318"/>
      <c r="AS65" s="318"/>
      <c r="AT65" s="318"/>
      <c r="AU65" s="318"/>
      <c r="AV65" s="318"/>
      <c r="AW65" s="318"/>
      <c r="AX65" s="319"/>
    </row>
    <row r="66" spans="1:50" ht="27" customHeight="1" x14ac:dyDescent="0.15">
      <c r="A66" s="399"/>
      <c r="B66" s="400"/>
      <c r="C66" s="411" t="s">
        <v>135</v>
      </c>
      <c r="D66" s="412"/>
      <c r="E66" s="412"/>
      <c r="F66" s="412"/>
      <c r="G66" s="412"/>
      <c r="H66" s="412"/>
      <c r="I66" s="412"/>
      <c r="J66" s="412"/>
      <c r="K66" s="412"/>
      <c r="L66" s="412"/>
      <c r="M66" s="412"/>
      <c r="N66" s="412"/>
      <c r="O66" s="412"/>
      <c r="P66" s="412"/>
      <c r="Q66" s="412"/>
      <c r="R66" s="412"/>
      <c r="S66" s="412"/>
      <c r="T66" s="412"/>
      <c r="U66" s="412"/>
      <c r="V66" s="412"/>
      <c r="W66" s="412"/>
      <c r="X66" s="412"/>
      <c r="Y66" s="412"/>
      <c r="Z66" s="412"/>
      <c r="AA66" s="412"/>
      <c r="AB66" s="412"/>
      <c r="AC66" s="413"/>
      <c r="AD66" s="359" t="s">
        <v>581</v>
      </c>
      <c r="AE66" s="360"/>
      <c r="AF66" s="360"/>
      <c r="AG66" s="345" t="s">
        <v>605</v>
      </c>
      <c r="AH66" s="131"/>
      <c r="AI66" s="131"/>
      <c r="AJ66" s="131"/>
      <c r="AK66" s="131"/>
      <c r="AL66" s="131"/>
      <c r="AM66" s="131"/>
      <c r="AN66" s="131"/>
      <c r="AO66" s="131"/>
      <c r="AP66" s="131"/>
      <c r="AQ66" s="131"/>
      <c r="AR66" s="131"/>
      <c r="AS66" s="131"/>
      <c r="AT66" s="131"/>
      <c r="AU66" s="131"/>
      <c r="AV66" s="131"/>
      <c r="AW66" s="131"/>
      <c r="AX66" s="346"/>
    </row>
    <row r="67" spans="1:50" ht="27" customHeight="1" x14ac:dyDescent="0.15">
      <c r="A67" s="297" t="s">
        <v>36</v>
      </c>
      <c r="B67" s="375"/>
      <c r="C67" s="377" t="s">
        <v>38</v>
      </c>
      <c r="D67" s="339"/>
      <c r="E67" s="378"/>
      <c r="F67" s="378"/>
      <c r="G67" s="378"/>
      <c r="H67" s="378"/>
      <c r="I67" s="378"/>
      <c r="J67" s="378"/>
      <c r="K67" s="378"/>
      <c r="L67" s="378"/>
      <c r="M67" s="378"/>
      <c r="N67" s="378"/>
      <c r="O67" s="378"/>
      <c r="P67" s="378"/>
      <c r="Q67" s="378"/>
      <c r="R67" s="378"/>
      <c r="S67" s="378"/>
      <c r="T67" s="378"/>
      <c r="U67" s="378"/>
      <c r="V67" s="378"/>
      <c r="W67" s="378"/>
      <c r="X67" s="378"/>
      <c r="Y67" s="378"/>
      <c r="Z67" s="378"/>
      <c r="AA67" s="378"/>
      <c r="AB67" s="378"/>
      <c r="AC67" s="379"/>
      <c r="AD67" s="340" t="s">
        <v>581</v>
      </c>
      <c r="AE67" s="341"/>
      <c r="AF67" s="341"/>
      <c r="AG67" s="343" t="s">
        <v>606</v>
      </c>
      <c r="AH67" s="128"/>
      <c r="AI67" s="128"/>
      <c r="AJ67" s="128"/>
      <c r="AK67" s="128"/>
      <c r="AL67" s="128"/>
      <c r="AM67" s="128"/>
      <c r="AN67" s="128"/>
      <c r="AO67" s="128"/>
      <c r="AP67" s="128"/>
      <c r="AQ67" s="128"/>
      <c r="AR67" s="128"/>
      <c r="AS67" s="128"/>
      <c r="AT67" s="128"/>
      <c r="AU67" s="128"/>
      <c r="AV67" s="128"/>
      <c r="AW67" s="128"/>
      <c r="AX67" s="344"/>
    </row>
    <row r="68" spans="1:50" ht="35.25" customHeight="1" x14ac:dyDescent="0.15">
      <c r="A68" s="299"/>
      <c r="B68" s="376"/>
      <c r="C68" s="380"/>
      <c r="D68" s="381"/>
      <c r="E68" s="384" t="s">
        <v>236</v>
      </c>
      <c r="F68" s="385"/>
      <c r="G68" s="385"/>
      <c r="H68" s="385"/>
      <c r="I68" s="385"/>
      <c r="J68" s="385"/>
      <c r="K68" s="385"/>
      <c r="L68" s="385"/>
      <c r="M68" s="385"/>
      <c r="N68" s="385"/>
      <c r="O68" s="385"/>
      <c r="P68" s="385"/>
      <c r="Q68" s="385"/>
      <c r="R68" s="385"/>
      <c r="S68" s="385"/>
      <c r="T68" s="385"/>
      <c r="U68" s="385"/>
      <c r="V68" s="385"/>
      <c r="W68" s="385"/>
      <c r="X68" s="385"/>
      <c r="Y68" s="385"/>
      <c r="Z68" s="385"/>
      <c r="AA68" s="385"/>
      <c r="AB68" s="385"/>
      <c r="AC68" s="386"/>
      <c r="AD68" s="322" t="s">
        <v>600</v>
      </c>
      <c r="AE68" s="323"/>
      <c r="AF68" s="387"/>
      <c r="AG68" s="345"/>
      <c r="AH68" s="131"/>
      <c r="AI68" s="131"/>
      <c r="AJ68" s="131"/>
      <c r="AK68" s="131"/>
      <c r="AL68" s="131"/>
      <c r="AM68" s="131"/>
      <c r="AN68" s="131"/>
      <c r="AO68" s="131"/>
      <c r="AP68" s="131"/>
      <c r="AQ68" s="131"/>
      <c r="AR68" s="131"/>
      <c r="AS68" s="131"/>
      <c r="AT68" s="131"/>
      <c r="AU68" s="131"/>
      <c r="AV68" s="131"/>
      <c r="AW68" s="131"/>
      <c r="AX68" s="346"/>
    </row>
    <row r="69" spans="1:50" ht="26.25" customHeight="1" x14ac:dyDescent="0.15">
      <c r="A69" s="299"/>
      <c r="B69" s="376"/>
      <c r="C69" s="382"/>
      <c r="D69" s="383"/>
      <c r="E69" s="388" t="s">
        <v>203</v>
      </c>
      <c r="F69" s="389"/>
      <c r="G69" s="389"/>
      <c r="H69" s="389"/>
      <c r="I69" s="389"/>
      <c r="J69" s="389"/>
      <c r="K69" s="389"/>
      <c r="L69" s="389"/>
      <c r="M69" s="389"/>
      <c r="N69" s="389"/>
      <c r="O69" s="389"/>
      <c r="P69" s="389"/>
      <c r="Q69" s="389"/>
      <c r="R69" s="389"/>
      <c r="S69" s="389"/>
      <c r="T69" s="389"/>
      <c r="U69" s="389"/>
      <c r="V69" s="389"/>
      <c r="W69" s="389"/>
      <c r="X69" s="389"/>
      <c r="Y69" s="389"/>
      <c r="Z69" s="389"/>
      <c r="AA69" s="389"/>
      <c r="AB69" s="389"/>
      <c r="AC69" s="390"/>
      <c r="AD69" s="391" t="s">
        <v>601</v>
      </c>
      <c r="AE69" s="392"/>
      <c r="AF69" s="392"/>
      <c r="AG69" s="345"/>
      <c r="AH69" s="131"/>
      <c r="AI69" s="131"/>
      <c r="AJ69" s="131"/>
      <c r="AK69" s="131"/>
      <c r="AL69" s="131"/>
      <c r="AM69" s="131"/>
      <c r="AN69" s="131"/>
      <c r="AO69" s="131"/>
      <c r="AP69" s="131"/>
      <c r="AQ69" s="131"/>
      <c r="AR69" s="131"/>
      <c r="AS69" s="131"/>
      <c r="AT69" s="131"/>
      <c r="AU69" s="131"/>
      <c r="AV69" s="131"/>
      <c r="AW69" s="131"/>
      <c r="AX69" s="346"/>
    </row>
    <row r="70" spans="1:50" ht="26.25" customHeight="1" x14ac:dyDescent="0.15">
      <c r="A70" s="299"/>
      <c r="B70" s="300"/>
      <c r="C70" s="393" t="s">
        <v>39</v>
      </c>
      <c r="D70" s="394"/>
      <c r="E70" s="394"/>
      <c r="F70" s="394"/>
      <c r="G70" s="394"/>
      <c r="H70" s="394"/>
      <c r="I70" s="394"/>
      <c r="J70" s="394"/>
      <c r="K70" s="394"/>
      <c r="L70" s="394"/>
      <c r="M70" s="394"/>
      <c r="N70" s="394"/>
      <c r="O70" s="394"/>
      <c r="P70" s="394"/>
      <c r="Q70" s="394"/>
      <c r="R70" s="394"/>
      <c r="S70" s="394"/>
      <c r="T70" s="394"/>
      <c r="U70" s="394"/>
      <c r="V70" s="394"/>
      <c r="W70" s="394"/>
      <c r="X70" s="394"/>
      <c r="Y70" s="394"/>
      <c r="Z70" s="394"/>
      <c r="AA70" s="394"/>
      <c r="AB70" s="394"/>
      <c r="AC70" s="394"/>
      <c r="AD70" s="306" t="s">
        <v>602</v>
      </c>
      <c r="AE70" s="307"/>
      <c r="AF70" s="307"/>
      <c r="AG70" s="309"/>
      <c r="AH70" s="310"/>
      <c r="AI70" s="310"/>
      <c r="AJ70" s="310"/>
      <c r="AK70" s="310"/>
      <c r="AL70" s="310"/>
      <c r="AM70" s="310"/>
      <c r="AN70" s="310"/>
      <c r="AO70" s="310"/>
      <c r="AP70" s="310"/>
      <c r="AQ70" s="310"/>
      <c r="AR70" s="310"/>
      <c r="AS70" s="310"/>
      <c r="AT70" s="310"/>
      <c r="AU70" s="310"/>
      <c r="AV70" s="310"/>
      <c r="AW70" s="310"/>
      <c r="AX70" s="311"/>
    </row>
    <row r="71" spans="1:50" ht="26.25" customHeight="1" x14ac:dyDescent="0.15">
      <c r="A71" s="299"/>
      <c r="B71" s="300"/>
      <c r="C71" s="320" t="s">
        <v>136</v>
      </c>
      <c r="D71" s="321"/>
      <c r="E71" s="321"/>
      <c r="F71" s="321"/>
      <c r="G71" s="321"/>
      <c r="H71" s="321"/>
      <c r="I71" s="321"/>
      <c r="J71" s="321"/>
      <c r="K71" s="321"/>
      <c r="L71" s="321"/>
      <c r="M71" s="321"/>
      <c r="N71" s="321"/>
      <c r="O71" s="321"/>
      <c r="P71" s="321"/>
      <c r="Q71" s="321"/>
      <c r="R71" s="321"/>
      <c r="S71" s="321"/>
      <c r="T71" s="321"/>
      <c r="U71" s="321"/>
      <c r="V71" s="321"/>
      <c r="W71" s="321"/>
      <c r="X71" s="321"/>
      <c r="Y71" s="321"/>
      <c r="Z71" s="321"/>
      <c r="AA71" s="321"/>
      <c r="AB71" s="321"/>
      <c r="AC71" s="321"/>
      <c r="AD71" s="322" t="s">
        <v>581</v>
      </c>
      <c r="AE71" s="323"/>
      <c r="AF71" s="323"/>
      <c r="AG71" s="317" t="s">
        <v>607</v>
      </c>
      <c r="AH71" s="318"/>
      <c r="AI71" s="318"/>
      <c r="AJ71" s="318"/>
      <c r="AK71" s="318"/>
      <c r="AL71" s="318"/>
      <c r="AM71" s="318"/>
      <c r="AN71" s="318"/>
      <c r="AO71" s="318"/>
      <c r="AP71" s="318"/>
      <c r="AQ71" s="318"/>
      <c r="AR71" s="318"/>
      <c r="AS71" s="318"/>
      <c r="AT71" s="318"/>
      <c r="AU71" s="318"/>
      <c r="AV71" s="318"/>
      <c r="AW71" s="318"/>
      <c r="AX71" s="319"/>
    </row>
    <row r="72" spans="1:50" ht="26.25" customHeight="1" x14ac:dyDescent="0.15">
      <c r="A72" s="299"/>
      <c r="B72" s="300"/>
      <c r="C72" s="320" t="s">
        <v>35</v>
      </c>
      <c r="D72" s="321"/>
      <c r="E72" s="321"/>
      <c r="F72" s="321"/>
      <c r="G72" s="321"/>
      <c r="H72" s="321"/>
      <c r="I72" s="321"/>
      <c r="J72" s="321"/>
      <c r="K72" s="321"/>
      <c r="L72" s="321"/>
      <c r="M72" s="321"/>
      <c r="N72" s="321"/>
      <c r="O72" s="321"/>
      <c r="P72" s="321"/>
      <c r="Q72" s="321"/>
      <c r="R72" s="321"/>
      <c r="S72" s="321"/>
      <c r="T72" s="321"/>
      <c r="U72" s="321"/>
      <c r="V72" s="321"/>
      <c r="W72" s="321"/>
      <c r="X72" s="321"/>
      <c r="Y72" s="321"/>
      <c r="Z72" s="321"/>
      <c r="AA72" s="321"/>
      <c r="AB72" s="321"/>
      <c r="AC72" s="321"/>
      <c r="AD72" s="322" t="s">
        <v>602</v>
      </c>
      <c r="AE72" s="323"/>
      <c r="AF72" s="323"/>
      <c r="AG72" s="317"/>
      <c r="AH72" s="318"/>
      <c r="AI72" s="318"/>
      <c r="AJ72" s="318"/>
      <c r="AK72" s="318"/>
      <c r="AL72" s="318"/>
      <c r="AM72" s="318"/>
      <c r="AN72" s="318"/>
      <c r="AO72" s="318"/>
      <c r="AP72" s="318"/>
      <c r="AQ72" s="318"/>
      <c r="AR72" s="318"/>
      <c r="AS72" s="318"/>
      <c r="AT72" s="318"/>
      <c r="AU72" s="318"/>
      <c r="AV72" s="318"/>
      <c r="AW72" s="318"/>
      <c r="AX72" s="319"/>
    </row>
    <row r="73" spans="1:50" ht="26.25" customHeight="1" x14ac:dyDescent="0.15">
      <c r="A73" s="299"/>
      <c r="B73" s="300"/>
      <c r="C73" s="320" t="s">
        <v>40</v>
      </c>
      <c r="D73" s="321"/>
      <c r="E73" s="321"/>
      <c r="F73" s="321"/>
      <c r="G73" s="321"/>
      <c r="H73" s="321"/>
      <c r="I73" s="321"/>
      <c r="J73" s="321"/>
      <c r="K73" s="321"/>
      <c r="L73" s="321"/>
      <c r="M73" s="321"/>
      <c r="N73" s="321"/>
      <c r="O73" s="321"/>
      <c r="P73" s="321"/>
      <c r="Q73" s="321"/>
      <c r="R73" s="321"/>
      <c r="S73" s="321"/>
      <c r="T73" s="321"/>
      <c r="U73" s="321"/>
      <c r="V73" s="321"/>
      <c r="W73" s="321"/>
      <c r="X73" s="321"/>
      <c r="Y73" s="321"/>
      <c r="Z73" s="321"/>
      <c r="AA73" s="321"/>
      <c r="AB73" s="321"/>
      <c r="AC73" s="358"/>
      <c r="AD73" s="322" t="s">
        <v>581</v>
      </c>
      <c r="AE73" s="323"/>
      <c r="AF73" s="323"/>
      <c r="AG73" s="317" t="s">
        <v>608</v>
      </c>
      <c r="AH73" s="318"/>
      <c r="AI73" s="318"/>
      <c r="AJ73" s="318"/>
      <c r="AK73" s="318"/>
      <c r="AL73" s="318"/>
      <c r="AM73" s="318"/>
      <c r="AN73" s="318"/>
      <c r="AO73" s="318"/>
      <c r="AP73" s="318"/>
      <c r="AQ73" s="318"/>
      <c r="AR73" s="318"/>
      <c r="AS73" s="318"/>
      <c r="AT73" s="318"/>
      <c r="AU73" s="318"/>
      <c r="AV73" s="318"/>
      <c r="AW73" s="318"/>
      <c r="AX73" s="319"/>
    </row>
    <row r="74" spans="1:50" ht="26.25" customHeight="1" x14ac:dyDescent="0.15">
      <c r="A74" s="299"/>
      <c r="B74" s="300"/>
      <c r="C74" s="320" t="s">
        <v>214</v>
      </c>
      <c r="D74" s="321"/>
      <c r="E74" s="321"/>
      <c r="F74" s="321"/>
      <c r="G74" s="321"/>
      <c r="H74" s="321"/>
      <c r="I74" s="321"/>
      <c r="J74" s="321"/>
      <c r="K74" s="321"/>
      <c r="L74" s="321"/>
      <c r="M74" s="321"/>
      <c r="N74" s="321"/>
      <c r="O74" s="321"/>
      <c r="P74" s="321"/>
      <c r="Q74" s="321"/>
      <c r="R74" s="321"/>
      <c r="S74" s="321"/>
      <c r="T74" s="321"/>
      <c r="U74" s="321"/>
      <c r="V74" s="321"/>
      <c r="W74" s="321"/>
      <c r="X74" s="321"/>
      <c r="Y74" s="321"/>
      <c r="Z74" s="321"/>
      <c r="AA74" s="321"/>
      <c r="AB74" s="321"/>
      <c r="AC74" s="358"/>
      <c r="AD74" s="359" t="s">
        <v>602</v>
      </c>
      <c r="AE74" s="360"/>
      <c r="AF74" s="360"/>
      <c r="AG74" s="361"/>
      <c r="AH74" s="362"/>
      <c r="AI74" s="362"/>
      <c r="AJ74" s="362"/>
      <c r="AK74" s="362"/>
      <c r="AL74" s="362"/>
      <c r="AM74" s="362"/>
      <c r="AN74" s="362"/>
      <c r="AO74" s="362"/>
      <c r="AP74" s="362"/>
      <c r="AQ74" s="362"/>
      <c r="AR74" s="362"/>
      <c r="AS74" s="362"/>
      <c r="AT74" s="362"/>
      <c r="AU74" s="362"/>
      <c r="AV74" s="362"/>
      <c r="AW74" s="362"/>
      <c r="AX74" s="363"/>
    </row>
    <row r="75" spans="1:50" ht="26.25" customHeight="1" x14ac:dyDescent="0.15">
      <c r="A75" s="299"/>
      <c r="B75" s="300"/>
      <c r="C75" s="414" t="s">
        <v>215</v>
      </c>
      <c r="D75" s="415"/>
      <c r="E75" s="415"/>
      <c r="F75" s="415"/>
      <c r="G75" s="415"/>
      <c r="H75" s="415"/>
      <c r="I75" s="415"/>
      <c r="J75" s="415"/>
      <c r="K75" s="415"/>
      <c r="L75" s="415"/>
      <c r="M75" s="415"/>
      <c r="N75" s="415"/>
      <c r="O75" s="415"/>
      <c r="P75" s="415"/>
      <c r="Q75" s="415"/>
      <c r="R75" s="415"/>
      <c r="S75" s="415"/>
      <c r="T75" s="415"/>
      <c r="U75" s="415"/>
      <c r="V75" s="415"/>
      <c r="W75" s="415"/>
      <c r="X75" s="415"/>
      <c r="Y75" s="415"/>
      <c r="Z75" s="415"/>
      <c r="AA75" s="415"/>
      <c r="AB75" s="415"/>
      <c r="AC75" s="416"/>
      <c r="AD75" s="322" t="s">
        <v>602</v>
      </c>
      <c r="AE75" s="323"/>
      <c r="AF75" s="387"/>
      <c r="AG75" s="317"/>
      <c r="AH75" s="318"/>
      <c r="AI75" s="318"/>
      <c r="AJ75" s="318"/>
      <c r="AK75" s="318"/>
      <c r="AL75" s="318"/>
      <c r="AM75" s="318"/>
      <c r="AN75" s="318"/>
      <c r="AO75" s="318"/>
      <c r="AP75" s="318"/>
      <c r="AQ75" s="318"/>
      <c r="AR75" s="318"/>
      <c r="AS75" s="318"/>
      <c r="AT75" s="318"/>
      <c r="AU75" s="318"/>
      <c r="AV75" s="318"/>
      <c r="AW75" s="318"/>
      <c r="AX75" s="319"/>
    </row>
    <row r="76" spans="1:50" ht="26.25" customHeight="1" x14ac:dyDescent="0.15">
      <c r="A76" s="301"/>
      <c r="B76" s="302"/>
      <c r="C76" s="417" t="s">
        <v>205</v>
      </c>
      <c r="D76" s="418"/>
      <c r="E76" s="418"/>
      <c r="F76" s="418"/>
      <c r="G76" s="418"/>
      <c r="H76" s="418"/>
      <c r="I76" s="418"/>
      <c r="J76" s="418"/>
      <c r="K76" s="418"/>
      <c r="L76" s="418"/>
      <c r="M76" s="418"/>
      <c r="N76" s="418"/>
      <c r="O76" s="418"/>
      <c r="P76" s="418"/>
      <c r="Q76" s="418"/>
      <c r="R76" s="418"/>
      <c r="S76" s="418"/>
      <c r="T76" s="418"/>
      <c r="U76" s="418"/>
      <c r="V76" s="418"/>
      <c r="W76" s="418"/>
      <c r="X76" s="418"/>
      <c r="Y76" s="418"/>
      <c r="Z76" s="418"/>
      <c r="AA76" s="418"/>
      <c r="AB76" s="418"/>
      <c r="AC76" s="419"/>
      <c r="AD76" s="352" t="s">
        <v>581</v>
      </c>
      <c r="AE76" s="353"/>
      <c r="AF76" s="354"/>
      <c r="AG76" s="355" t="s">
        <v>638</v>
      </c>
      <c r="AH76" s="356"/>
      <c r="AI76" s="356"/>
      <c r="AJ76" s="356"/>
      <c r="AK76" s="356"/>
      <c r="AL76" s="356"/>
      <c r="AM76" s="356"/>
      <c r="AN76" s="356"/>
      <c r="AO76" s="356"/>
      <c r="AP76" s="356"/>
      <c r="AQ76" s="356"/>
      <c r="AR76" s="356"/>
      <c r="AS76" s="356"/>
      <c r="AT76" s="356"/>
      <c r="AU76" s="356"/>
      <c r="AV76" s="356"/>
      <c r="AW76" s="356"/>
      <c r="AX76" s="357"/>
    </row>
    <row r="77" spans="1:50" ht="27" customHeight="1" x14ac:dyDescent="0.15">
      <c r="A77" s="297" t="s">
        <v>37</v>
      </c>
      <c r="B77" s="298"/>
      <c r="C77" s="303" t="s">
        <v>206</v>
      </c>
      <c r="D77" s="304"/>
      <c r="E77" s="304"/>
      <c r="F77" s="304"/>
      <c r="G77" s="304"/>
      <c r="H77" s="304"/>
      <c r="I77" s="304"/>
      <c r="J77" s="304"/>
      <c r="K77" s="304"/>
      <c r="L77" s="304"/>
      <c r="M77" s="304"/>
      <c r="N77" s="304"/>
      <c r="O77" s="304"/>
      <c r="P77" s="304"/>
      <c r="Q77" s="304"/>
      <c r="R77" s="304"/>
      <c r="S77" s="304"/>
      <c r="T77" s="304"/>
      <c r="U77" s="304"/>
      <c r="V77" s="304"/>
      <c r="W77" s="304"/>
      <c r="X77" s="304"/>
      <c r="Y77" s="304"/>
      <c r="Z77" s="304"/>
      <c r="AA77" s="304"/>
      <c r="AB77" s="304"/>
      <c r="AC77" s="305"/>
      <c r="AD77" s="306" t="s">
        <v>581</v>
      </c>
      <c r="AE77" s="307"/>
      <c r="AF77" s="308"/>
      <c r="AG77" s="309" t="s">
        <v>609</v>
      </c>
      <c r="AH77" s="310"/>
      <c r="AI77" s="310"/>
      <c r="AJ77" s="310"/>
      <c r="AK77" s="310"/>
      <c r="AL77" s="310"/>
      <c r="AM77" s="310"/>
      <c r="AN77" s="310"/>
      <c r="AO77" s="310"/>
      <c r="AP77" s="310"/>
      <c r="AQ77" s="310"/>
      <c r="AR77" s="310"/>
      <c r="AS77" s="310"/>
      <c r="AT77" s="310"/>
      <c r="AU77" s="310"/>
      <c r="AV77" s="310"/>
      <c r="AW77" s="310"/>
      <c r="AX77" s="311"/>
    </row>
    <row r="78" spans="1:50" ht="35.25" customHeight="1" x14ac:dyDescent="0.15">
      <c r="A78" s="299"/>
      <c r="B78" s="300"/>
      <c r="C78" s="312" t="s">
        <v>42</v>
      </c>
      <c r="D78" s="313"/>
      <c r="E78" s="313"/>
      <c r="F78" s="313"/>
      <c r="G78" s="313"/>
      <c r="H78" s="313"/>
      <c r="I78" s="313"/>
      <c r="J78" s="313"/>
      <c r="K78" s="313"/>
      <c r="L78" s="313"/>
      <c r="M78" s="313"/>
      <c r="N78" s="313"/>
      <c r="O78" s="313"/>
      <c r="P78" s="313"/>
      <c r="Q78" s="313"/>
      <c r="R78" s="313"/>
      <c r="S78" s="313"/>
      <c r="T78" s="313"/>
      <c r="U78" s="313"/>
      <c r="V78" s="313"/>
      <c r="W78" s="313"/>
      <c r="X78" s="313"/>
      <c r="Y78" s="313"/>
      <c r="Z78" s="313"/>
      <c r="AA78" s="313"/>
      <c r="AB78" s="313"/>
      <c r="AC78" s="314"/>
      <c r="AD78" s="315" t="s">
        <v>602</v>
      </c>
      <c r="AE78" s="316"/>
      <c r="AF78" s="316"/>
      <c r="AG78" s="317"/>
      <c r="AH78" s="318"/>
      <c r="AI78" s="318"/>
      <c r="AJ78" s="318"/>
      <c r="AK78" s="318"/>
      <c r="AL78" s="318"/>
      <c r="AM78" s="318"/>
      <c r="AN78" s="318"/>
      <c r="AO78" s="318"/>
      <c r="AP78" s="318"/>
      <c r="AQ78" s="318"/>
      <c r="AR78" s="318"/>
      <c r="AS78" s="318"/>
      <c r="AT78" s="318"/>
      <c r="AU78" s="318"/>
      <c r="AV78" s="318"/>
      <c r="AW78" s="318"/>
      <c r="AX78" s="319"/>
    </row>
    <row r="79" spans="1:50" ht="46.5" customHeight="1" x14ac:dyDescent="0.15">
      <c r="A79" s="299"/>
      <c r="B79" s="300"/>
      <c r="C79" s="320" t="s">
        <v>172</v>
      </c>
      <c r="D79" s="321"/>
      <c r="E79" s="321"/>
      <c r="F79" s="321"/>
      <c r="G79" s="321"/>
      <c r="H79" s="321"/>
      <c r="I79" s="321"/>
      <c r="J79" s="321"/>
      <c r="K79" s="321"/>
      <c r="L79" s="321"/>
      <c r="M79" s="321"/>
      <c r="N79" s="321"/>
      <c r="O79" s="321"/>
      <c r="P79" s="321"/>
      <c r="Q79" s="321"/>
      <c r="R79" s="321"/>
      <c r="S79" s="321"/>
      <c r="T79" s="321"/>
      <c r="U79" s="321"/>
      <c r="V79" s="321"/>
      <c r="W79" s="321"/>
      <c r="X79" s="321"/>
      <c r="Y79" s="321"/>
      <c r="Z79" s="321"/>
      <c r="AA79" s="321"/>
      <c r="AB79" s="321"/>
      <c r="AC79" s="321"/>
      <c r="AD79" s="322" t="s">
        <v>581</v>
      </c>
      <c r="AE79" s="323"/>
      <c r="AF79" s="323"/>
      <c r="AG79" s="317" t="s">
        <v>610</v>
      </c>
      <c r="AH79" s="318"/>
      <c r="AI79" s="318"/>
      <c r="AJ79" s="318"/>
      <c r="AK79" s="318"/>
      <c r="AL79" s="318"/>
      <c r="AM79" s="318"/>
      <c r="AN79" s="318"/>
      <c r="AO79" s="318"/>
      <c r="AP79" s="318"/>
      <c r="AQ79" s="318"/>
      <c r="AR79" s="318"/>
      <c r="AS79" s="318"/>
      <c r="AT79" s="318"/>
      <c r="AU79" s="318"/>
      <c r="AV79" s="318"/>
      <c r="AW79" s="318"/>
      <c r="AX79" s="319"/>
    </row>
    <row r="80" spans="1:50" ht="61.5" customHeight="1" x14ac:dyDescent="0.15">
      <c r="A80" s="301"/>
      <c r="B80" s="302"/>
      <c r="C80" s="320" t="s">
        <v>41</v>
      </c>
      <c r="D80" s="321"/>
      <c r="E80" s="321"/>
      <c r="F80" s="321"/>
      <c r="G80" s="321"/>
      <c r="H80" s="321"/>
      <c r="I80" s="321"/>
      <c r="J80" s="321"/>
      <c r="K80" s="321"/>
      <c r="L80" s="321"/>
      <c r="M80" s="321"/>
      <c r="N80" s="321"/>
      <c r="O80" s="321"/>
      <c r="P80" s="321"/>
      <c r="Q80" s="321"/>
      <c r="R80" s="321"/>
      <c r="S80" s="321"/>
      <c r="T80" s="321"/>
      <c r="U80" s="321"/>
      <c r="V80" s="321"/>
      <c r="W80" s="321"/>
      <c r="X80" s="321"/>
      <c r="Y80" s="321"/>
      <c r="Z80" s="321"/>
      <c r="AA80" s="321"/>
      <c r="AB80" s="321"/>
      <c r="AC80" s="321"/>
      <c r="AD80" s="322" t="s">
        <v>581</v>
      </c>
      <c r="AE80" s="323"/>
      <c r="AF80" s="323"/>
      <c r="AG80" s="347" t="s">
        <v>611</v>
      </c>
      <c r="AH80" s="134"/>
      <c r="AI80" s="134"/>
      <c r="AJ80" s="134"/>
      <c r="AK80" s="134"/>
      <c r="AL80" s="134"/>
      <c r="AM80" s="134"/>
      <c r="AN80" s="134"/>
      <c r="AO80" s="134"/>
      <c r="AP80" s="134"/>
      <c r="AQ80" s="134"/>
      <c r="AR80" s="134"/>
      <c r="AS80" s="134"/>
      <c r="AT80" s="134"/>
      <c r="AU80" s="134"/>
      <c r="AV80" s="134"/>
      <c r="AW80" s="134"/>
      <c r="AX80" s="348"/>
    </row>
    <row r="81" spans="1:50" ht="41.25" customHeight="1" x14ac:dyDescent="0.15">
      <c r="A81" s="331" t="s">
        <v>54</v>
      </c>
      <c r="B81" s="332"/>
      <c r="C81" s="337" t="s">
        <v>137</v>
      </c>
      <c r="D81" s="338"/>
      <c r="E81" s="338"/>
      <c r="F81" s="338"/>
      <c r="G81" s="338"/>
      <c r="H81" s="338"/>
      <c r="I81" s="338"/>
      <c r="J81" s="338"/>
      <c r="K81" s="338"/>
      <c r="L81" s="338"/>
      <c r="M81" s="338"/>
      <c r="N81" s="338"/>
      <c r="O81" s="338"/>
      <c r="P81" s="338"/>
      <c r="Q81" s="338"/>
      <c r="R81" s="338"/>
      <c r="S81" s="338"/>
      <c r="T81" s="338"/>
      <c r="U81" s="338"/>
      <c r="V81" s="338"/>
      <c r="W81" s="338"/>
      <c r="X81" s="338"/>
      <c r="Y81" s="338"/>
      <c r="Z81" s="338"/>
      <c r="AA81" s="338"/>
      <c r="AB81" s="338"/>
      <c r="AC81" s="339"/>
      <c r="AD81" s="340" t="s">
        <v>602</v>
      </c>
      <c r="AE81" s="341"/>
      <c r="AF81" s="342"/>
      <c r="AG81" s="343"/>
      <c r="AH81" s="128"/>
      <c r="AI81" s="128"/>
      <c r="AJ81" s="128"/>
      <c r="AK81" s="128"/>
      <c r="AL81" s="128"/>
      <c r="AM81" s="128"/>
      <c r="AN81" s="128"/>
      <c r="AO81" s="128"/>
      <c r="AP81" s="128"/>
      <c r="AQ81" s="128"/>
      <c r="AR81" s="128"/>
      <c r="AS81" s="128"/>
      <c r="AT81" s="128"/>
      <c r="AU81" s="128"/>
      <c r="AV81" s="128"/>
      <c r="AW81" s="128"/>
      <c r="AX81" s="344"/>
    </row>
    <row r="82" spans="1:50" ht="19.7" customHeight="1" x14ac:dyDescent="0.15">
      <c r="A82" s="333"/>
      <c r="B82" s="334"/>
      <c r="C82" s="747" t="s">
        <v>0</v>
      </c>
      <c r="D82" s="748"/>
      <c r="E82" s="748"/>
      <c r="F82" s="748"/>
      <c r="G82" s="748"/>
      <c r="H82" s="748"/>
      <c r="I82" s="748"/>
      <c r="J82" s="748"/>
      <c r="K82" s="748"/>
      <c r="L82" s="748"/>
      <c r="M82" s="748"/>
      <c r="N82" s="748"/>
      <c r="O82" s="744" t="s">
        <v>576</v>
      </c>
      <c r="P82" s="745"/>
      <c r="Q82" s="745"/>
      <c r="R82" s="745"/>
      <c r="S82" s="745"/>
      <c r="T82" s="745"/>
      <c r="U82" s="745"/>
      <c r="V82" s="745"/>
      <c r="W82" s="745"/>
      <c r="X82" s="745"/>
      <c r="Y82" s="745"/>
      <c r="Z82" s="745"/>
      <c r="AA82" s="745"/>
      <c r="AB82" s="745"/>
      <c r="AC82" s="745"/>
      <c r="AD82" s="745"/>
      <c r="AE82" s="745"/>
      <c r="AF82" s="746"/>
      <c r="AG82" s="345"/>
      <c r="AH82" s="131"/>
      <c r="AI82" s="131"/>
      <c r="AJ82" s="131"/>
      <c r="AK82" s="131"/>
      <c r="AL82" s="131"/>
      <c r="AM82" s="131"/>
      <c r="AN82" s="131"/>
      <c r="AO82" s="131"/>
      <c r="AP82" s="131"/>
      <c r="AQ82" s="131"/>
      <c r="AR82" s="131"/>
      <c r="AS82" s="131"/>
      <c r="AT82" s="131"/>
      <c r="AU82" s="131"/>
      <c r="AV82" s="131"/>
      <c r="AW82" s="131"/>
      <c r="AX82" s="346"/>
    </row>
    <row r="83" spans="1:50" ht="24.75" customHeight="1" x14ac:dyDescent="0.15">
      <c r="A83" s="333"/>
      <c r="B83" s="334"/>
      <c r="C83" s="731"/>
      <c r="D83" s="732"/>
      <c r="E83" s="326"/>
      <c r="F83" s="326"/>
      <c r="G83" s="326"/>
      <c r="H83" s="327"/>
      <c r="I83" s="327"/>
      <c r="J83" s="733"/>
      <c r="K83" s="733"/>
      <c r="L83" s="733"/>
      <c r="M83" s="327"/>
      <c r="N83" s="734"/>
      <c r="O83" s="735"/>
      <c r="P83" s="736"/>
      <c r="Q83" s="736"/>
      <c r="R83" s="736"/>
      <c r="S83" s="736"/>
      <c r="T83" s="736"/>
      <c r="U83" s="736"/>
      <c r="V83" s="736"/>
      <c r="W83" s="736"/>
      <c r="X83" s="736"/>
      <c r="Y83" s="736"/>
      <c r="Z83" s="736"/>
      <c r="AA83" s="736"/>
      <c r="AB83" s="736"/>
      <c r="AC83" s="736"/>
      <c r="AD83" s="736"/>
      <c r="AE83" s="736"/>
      <c r="AF83" s="737"/>
      <c r="AG83" s="345"/>
      <c r="AH83" s="131"/>
      <c r="AI83" s="131"/>
      <c r="AJ83" s="131"/>
      <c r="AK83" s="131"/>
      <c r="AL83" s="131"/>
      <c r="AM83" s="131"/>
      <c r="AN83" s="131"/>
      <c r="AO83" s="131"/>
      <c r="AP83" s="131"/>
      <c r="AQ83" s="131"/>
      <c r="AR83" s="131"/>
      <c r="AS83" s="131"/>
      <c r="AT83" s="131"/>
      <c r="AU83" s="131"/>
      <c r="AV83" s="131"/>
      <c r="AW83" s="131"/>
      <c r="AX83" s="346"/>
    </row>
    <row r="84" spans="1:50" ht="24.75" customHeight="1" x14ac:dyDescent="0.15">
      <c r="A84" s="333"/>
      <c r="B84" s="334"/>
      <c r="C84" s="324"/>
      <c r="D84" s="325"/>
      <c r="E84" s="326"/>
      <c r="F84" s="326"/>
      <c r="G84" s="326"/>
      <c r="H84" s="327"/>
      <c r="I84" s="327"/>
      <c r="J84" s="328"/>
      <c r="K84" s="328"/>
      <c r="L84" s="328"/>
      <c r="M84" s="329"/>
      <c r="N84" s="330"/>
      <c r="O84" s="738"/>
      <c r="P84" s="739"/>
      <c r="Q84" s="739"/>
      <c r="R84" s="739"/>
      <c r="S84" s="739"/>
      <c r="T84" s="739"/>
      <c r="U84" s="739"/>
      <c r="V84" s="739"/>
      <c r="W84" s="739"/>
      <c r="X84" s="739"/>
      <c r="Y84" s="739"/>
      <c r="Z84" s="739"/>
      <c r="AA84" s="739"/>
      <c r="AB84" s="739"/>
      <c r="AC84" s="739"/>
      <c r="AD84" s="739"/>
      <c r="AE84" s="739"/>
      <c r="AF84" s="740"/>
      <c r="AG84" s="345"/>
      <c r="AH84" s="131"/>
      <c r="AI84" s="131"/>
      <c r="AJ84" s="131"/>
      <c r="AK84" s="131"/>
      <c r="AL84" s="131"/>
      <c r="AM84" s="131"/>
      <c r="AN84" s="131"/>
      <c r="AO84" s="131"/>
      <c r="AP84" s="131"/>
      <c r="AQ84" s="131"/>
      <c r="AR84" s="131"/>
      <c r="AS84" s="131"/>
      <c r="AT84" s="131"/>
      <c r="AU84" s="131"/>
      <c r="AV84" s="131"/>
      <c r="AW84" s="131"/>
      <c r="AX84" s="346"/>
    </row>
    <row r="85" spans="1:50" ht="24.75" customHeight="1" x14ac:dyDescent="0.15">
      <c r="A85" s="333"/>
      <c r="B85" s="334"/>
      <c r="C85" s="324"/>
      <c r="D85" s="325"/>
      <c r="E85" s="326"/>
      <c r="F85" s="326"/>
      <c r="G85" s="326"/>
      <c r="H85" s="327"/>
      <c r="I85" s="327"/>
      <c r="J85" s="328"/>
      <c r="K85" s="328"/>
      <c r="L85" s="328"/>
      <c r="M85" s="329"/>
      <c r="N85" s="330"/>
      <c r="O85" s="738"/>
      <c r="P85" s="739"/>
      <c r="Q85" s="739"/>
      <c r="R85" s="739"/>
      <c r="S85" s="739"/>
      <c r="T85" s="739"/>
      <c r="U85" s="739"/>
      <c r="V85" s="739"/>
      <c r="W85" s="739"/>
      <c r="X85" s="739"/>
      <c r="Y85" s="739"/>
      <c r="Z85" s="739"/>
      <c r="AA85" s="739"/>
      <c r="AB85" s="739"/>
      <c r="AC85" s="739"/>
      <c r="AD85" s="739"/>
      <c r="AE85" s="739"/>
      <c r="AF85" s="740"/>
      <c r="AG85" s="345"/>
      <c r="AH85" s="131"/>
      <c r="AI85" s="131"/>
      <c r="AJ85" s="131"/>
      <c r="AK85" s="131"/>
      <c r="AL85" s="131"/>
      <c r="AM85" s="131"/>
      <c r="AN85" s="131"/>
      <c r="AO85" s="131"/>
      <c r="AP85" s="131"/>
      <c r="AQ85" s="131"/>
      <c r="AR85" s="131"/>
      <c r="AS85" s="131"/>
      <c r="AT85" s="131"/>
      <c r="AU85" s="131"/>
      <c r="AV85" s="131"/>
      <c r="AW85" s="131"/>
      <c r="AX85" s="346"/>
    </row>
    <row r="86" spans="1:50" ht="24.75" customHeight="1" x14ac:dyDescent="0.15">
      <c r="A86" s="333"/>
      <c r="B86" s="334"/>
      <c r="C86" s="324"/>
      <c r="D86" s="325"/>
      <c r="E86" s="326"/>
      <c r="F86" s="326"/>
      <c r="G86" s="326"/>
      <c r="H86" s="327"/>
      <c r="I86" s="327"/>
      <c r="J86" s="328"/>
      <c r="K86" s="328"/>
      <c r="L86" s="328"/>
      <c r="M86" s="329"/>
      <c r="N86" s="330"/>
      <c r="O86" s="738"/>
      <c r="P86" s="739"/>
      <c r="Q86" s="739"/>
      <c r="R86" s="739"/>
      <c r="S86" s="739"/>
      <c r="T86" s="739"/>
      <c r="U86" s="739"/>
      <c r="V86" s="739"/>
      <c r="W86" s="739"/>
      <c r="X86" s="739"/>
      <c r="Y86" s="739"/>
      <c r="Z86" s="739"/>
      <c r="AA86" s="739"/>
      <c r="AB86" s="739"/>
      <c r="AC86" s="739"/>
      <c r="AD86" s="739"/>
      <c r="AE86" s="739"/>
      <c r="AF86" s="740"/>
      <c r="AG86" s="345"/>
      <c r="AH86" s="131"/>
      <c r="AI86" s="131"/>
      <c r="AJ86" s="131"/>
      <c r="AK86" s="131"/>
      <c r="AL86" s="131"/>
      <c r="AM86" s="131"/>
      <c r="AN86" s="131"/>
      <c r="AO86" s="131"/>
      <c r="AP86" s="131"/>
      <c r="AQ86" s="131"/>
      <c r="AR86" s="131"/>
      <c r="AS86" s="131"/>
      <c r="AT86" s="131"/>
      <c r="AU86" s="131"/>
      <c r="AV86" s="131"/>
      <c r="AW86" s="131"/>
      <c r="AX86" s="346"/>
    </row>
    <row r="87" spans="1:50" ht="24.75" customHeight="1" x14ac:dyDescent="0.15">
      <c r="A87" s="335"/>
      <c r="B87" s="336"/>
      <c r="C87" s="349"/>
      <c r="D87" s="350"/>
      <c r="E87" s="326"/>
      <c r="F87" s="326"/>
      <c r="G87" s="326"/>
      <c r="H87" s="327"/>
      <c r="I87" s="327"/>
      <c r="J87" s="351"/>
      <c r="K87" s="351"/>
      <c r="L87" s="351"/>
      <c r="M87" s="729"/>
      <c r="N87" s="730"/>
      <c r="O87" s="741"/>
      <c r="P87" s="742"/>
      <c r="Q87" s="742"/>
      <c r="R87" s="742"/>
      <c r="S87" s="742"/>
      <c r="T87" s="742"/>
      <c r="U87" s="742"/>
      <c r="V87" s="742"/>
      <c r="W87" s="742"/>
      <c r="X87" s="742"/>
      <c r="Y87" s="742"/>
      <c r="Z87" s="742"/>
      <c r="AA87" s="742"/>
      <c r="AB87" s="742"/>
      <c r="AC87" s="742"/>
      <c r="AD87" s="742"/>
      <c r="AE87" s="742"/>
      <c r="AF87" s="743"/>
      <c r="AG87" s="347"/>
      <c r="AH87" s="134"/>
      <c r="AI87" s="134"/>
      <c r="AJ87" s="134"/>
      <c r="AK87" s="134"/>
      <c r="AL87" s="134"/>
      <c r="AM87" s="134"/>
      <c r="AN87" s="134"/>
      <c r="AO87" s="134"/>
      <c r="AP87" s="134"/>
      <c r="AQ87" s="134"/>
      <c r="AR87" s="134"/>
      <c r="AS87" s="134"/>
      <c r="AT87" s="134"/>
      <c r="AU87" s="134"/>
      <c r="AV87" s="134"/>
      <c r="AW87" s="134"/>
      <c r="AX87" s="348"/>
    </row>
    <row r="88" spans="1:50" ht="92.25" customHeight="1" x14ac:dyDescent="0.15">
      <c r="A88" s="297" t="s">
        <v>45</v>
      </c>
      <c r="B88" s="759"/>
      <c r="C88" s="256" t="s">
        <v>49</v>
      </c>
      <c r="D88" s="580"/>
      <c r="E88" s="580"/>
      <c r="F88" s="581"/>
      <c r="G88" s="762" t="s">
        <v>640</v>
      </c>
      <c r="H88" s="762"/>
      <c r="I88" s="762"/>
      <c r="J88" s="762"/>
      <c r="K88" s="762"/>
      <c r="L88" s="762"/>
      <c r="M88" s="762"/>
      <c r="N88" s="762"/>
      <c r="O88" s="762"/>
      <c r="P88" s="762"/>
      <c r="Q88" s="762"/>
      <c r="R88" s="762"/>
      <c r="S88" s="762"/>
      <c r="T88" s="762"/>
      <c r="U88" s="762"/>
      <c r="V88" s="762"/>
      <c r="W88" s="762"/>
      <c r="X88" s="762"/>
      <c r="Y88" s="762"/>
      <c r="Z88" s="762"/>
      <c r="AA88" s="762"/>
      <c r="AB88" s="762"/>
      <c r="AC88" s="762"/>
      <c r="AD88" s="762"/>
      <c r="AE88" s="762"/>
      <c r="AF88" s="762"/>
      <c r="AG88" s="762"/>
      <c r="AH88" s="762"/>
      <c r="AI88" s="762"/>
      <c r="AJ88" s="762"/>
      <c r="AK88" s="762"/>
      <c r="AL88" s="762"/>
      <c r="AM88" s="762"/>
      <c r="AN88" s="762"/>
      <c r="AO88" s="762"/>
      <c r="AP88" s="762"/>
      <c r="AQ88" s="762"/>
      <c r="AR88" s="762"/>
      <c r="AS88" s="762"/>
      <c r="AT88" s="762"/>
      <c r="AU88" s="762"/>
      <c r="AV88" s="762"/>
      <c r="AW88" s="762"/>
      <c r="AX88" s="763"/>
    </row>
    <row r="89" spans="1:50" ht="84" customHeight="1" thickBot="1" x14ac:dyDescent="0.2">
      <c r="A89" s="760"/>
      <c r="B89" s="761"/>
      <c r="C89" s="764" t="s">
        <v>53</v>
      </c>
      <c r="D89" s="765"/>
      <c r="E89" s="765"/>
      <c r="F89" s="766"/>
      <c r="G89" s="767" t="s">
        <v>639</v>
      </c>
      <c r="H89" s="767"/>
      <c r="I89" s="767"/>
      <c r="J89" s="767"/>
      <c r="K89" s="767"/>
      <c r="L89" s="767"/>
      <c r="M89" s="767"/>
      <c r="N89" s="767"/>
      <c r="O89" s="767"/>
      <c r="P89" s="767"/>
      <c r="Q89" s="767"/>
      <c r="R89" s="767"/>
      <c r="S89" s="767"/>
      <c r="T89" s="767"/>
      <c r="U89" s="767"/>
      <c r="V89" s="767"/>
      <c r="W89" s="767"/>
      <c r="X89" s="767"/>
      <c r="Y89" s="767"/>
      <c r="Z89" s="767"/>
      <c r="AA89" s="767"/>
      <c r="AB89" s="767"/>
      <c r="AC89" s="767"/>
      <c r="AD89" s="767"/>
      <c r="AE89" s="767"/>
      <c r="AF89" s="767"/>
      <c r="AG89" s="767"/>
      <c r="AH89" s="767"/>
      <c r="AI89" s="767"/>
      <c r="AJ89" s="767"/>
      <c r="AK89" s="767"/>
      <c r="AL89" s="767"/>
      <c r="AM89" s="767"/>
      <c r="AN89" s="767"/>
      <c r="AO89" s="767"/>
      <c r="AP89" s="767"/>
      <c r="AQ89" s="767"/>
      <c r="AR89" s="767"/>
      <c r="AS89" s="767"/>
      <c r="AT89" s="767"/>
      <c r="AU89" s="767"/>
      <c r="AV89" s="767"/>
      <c r="AW89" s="767"/>
      <c r="AX89" s="768"/>
    </row>
    <row r="90" spans="1:50" ht="24" customHeight="1" x14ac:dyDescent="0.15">
      <c r="A90" s="749" t="s">
        <v>30</v>
      </c>
      <c r="B90" s="750"/>
      <c r="C90" s="750"/>
      <c r="D90" s="750"/>
      <c r="E90" s="750"/>
      <c r="F90" s="750"/>
      <c r="G90" s="750"/>
      <c r="H90" s="750"/>
      <c r="I90" s="750"/>
      <c r="J90" s="750"/>
      <c r="K90" s="750"/>
      <c r="L90" s="750"/>
      <c r="M90" s="750"/>
      <c r="N90" s="750"/>
      <c r="O90" s="750"/>
      <c r="P90" s="750"/>
      <c r="Q90" s="750"/>
      <c r="R90" s="750"/>
      <c r="S90" s="750"/>
      <c r="T90" s="750"/>
      <c r="U90" s="750"/>
      <c r="V90" s="750"/>
      <c r="W90" s="750"/>
      <c r="X90" s="750"/>
      <c r="Y90" s="750"/>
      <c r="Z90" s="750"/>
      <c r="AA90" s="750"/>
      <c r="AB90" s="750"/>
      <c r="AC90" s="750"/>
      <c r="AD90" s="750"/>
      <c r="AE90" s="750"/>
      <c r="AF90" s="750"/>
      <c r="AG90" s="750"/>
      <c r="AH90" s="750"/>
      <c r="AI90" s="750"/>
      <c r="AJ90" s="750"/>
      <c r="AK90" s="750"/>
      <c r="AL90" s="750"/>
      <c r="AM90" s="750"/>
      <c r="AN90" s="750"/>
      <c r="AO90" s="750"/>
      <c r="AP90" s="750"/>
      <c r="AQ90" s="750"/>
      <c r="AR90" s="750"/>
      <c r="AS90" s="750"/>
      <c r="AT90" s="750"/>
      <c r="AU90" s="750"/>
      <c r="AV90" s="750"/>
      <c r="AW90" s="750"/>
      <c r="AX90" s="751"/>
    </row>
    <row r="91" spans="1:50" ht="67.5" customHeight="1" thickBot="1" x14ac:dyDescent="0.2">
      <c r="A91" s="752"/>
      <c r="B91" s="753"/>
      <c r="C91" s="753"/>
      <c r="D91" s="753"/>
      <c r="E91" s="753"/>
      <c r="F91" s="753"/>
      <c r="G91" s="753"/>
      <c r="H91" s="753"/>
      <c r="I91" s="753"/>
      <c r="J91" s="753"/>
      <c r="K91" s="753"/>
      <c r="L91" s="753"/>
      <c r="M91" s="753"/>
      <c r="N91" s="753"/>
      <c r="O91" s="753"/>
      <c r="P91" s="753"/>
      <c r="Q91" s="753"/>
      <c r="R91" s="753"/>
      <c r="S91" s="753"/>
      <c r="T91" s="753"/>
      <c r="U91" s="753"/>
      <c r="V91" s="753"/>
      <c r="W91" s="753"/>
      <c r="X91" s="753"/>
      <c r="Y91" s="753"/>
      <c r="Z91" s="753"/>
      <c r="AA91" s="753"/>
      <c r="AB91" s="753"/>
      <c r="AC91" s="753"/>
      <c r="AD91" s="753"/>
      <c r="AE91" s="753"/>
      <c r="AF91" s="753"/>
      <c r="AG91" s="753"/>
      <c r="AH91" s="753"/>
      <c r="AI91" s="753"/>
      <c r="AJ91" s="753"/>
      <c r="AK91" s="753"/>
      <c r="AL91" s="753"/>
      <c r="AM91" s="753"/>
      <c r="AN91" s="753"/>
      <c r="AO91" s="753"/>
      <c r="AP91" s="753"/>
      <c r="AQ91" s="753"/>
      <c r="AR91" s="753"/>
      <c r="AS91" s="753"/>
      <c r="AT91" s="753"/>
      <c r="AU91" s="753"/>
      <c r="AV91" s="753"/>
      <c r="AW91" s="753"/>
      <c r="AX91" s="754"/>
    </row>
    <row r="92" spans="1:50" ht="24.75" customHeight="1" x14ac:dyDescent="0.15">
      <c r="A92" s="755" t="s">
        <v>31</v>
      </c>
      <c r="B92" s="756"/>
      <c r="C92" s="756"/>
      <c r="D92" s="756"/>
      <c r="E92" s="756"/>
      <c r="F92" s="756"/>
      <c r="G92" s="756"/>
      <c r="H92" s="756"/>
      <c r="I92" s="756"/>
      <c r="J92" s="756"/>
      <c r="K92" s="756"/>
      <c r="L92" s="756"/>
      <c r="M92" s="756"/>
      <c r="N92" s="756"/>
      <c r="O92" s="756"/>
      <c r="P92" s="756"/>
      <c r="Q92" s="756"/>
      <c r="R92" s="756"/>
      <c r="S92" s="756"/>
      <c r="T92" s="756"/>
      <c r="U92" s="756"/>
      <c r="V92" s="756"/>
      <c r="W92" s="756"/>
      <c r="X92" s="756"/>
      <c r="Y92" s="756"/>
      <c r="Z92" s="756"/>
      <c r="AA92" s="756"/>
      <c r="AB92" s="756"/>
      <c r="AC92" s="756"/>
      <c r="AD92" s="756"/>
      <c r="AE92" s="756"/>
      <c r="AF92" s="756"/>
      <c r="AG92" s="756"/>
      <c r="AH92" s="756"/>
      <c r="AI92" s="756"/>
      <c r="AJ92" s="756"/>
      <c r="AK92" s="756"/>
      <c r="AL92" s="756"/>
      <c r="AM92" s="756"/>
      <c r="AN92" s="756"/>
      <c r="AO92" s="756"/>
      <c r="AP92" s="756"/>
      <c r="AQ92" s="756"/>
      <c r="AR92" s="756"/>
      <c r="AS92" s="756"/>
      <c r="AT92" s="756"/>
      <c r="AU92" s="756"/>
      <c r="AV92" s="756"/>
      <c r="AW92" s="756"/>
      <c r="AX92" s="757"/>
    </row>
    <row r="93" spans="1:50" ht="67.5" customHeight="1" thickBot="1" x14ac:dyDescent="0.2">
      <c r="A93" s="281" t="s">
        <v>132</v>
      </c>
      <c r="B93" s="282"/>
      <c r="C93" s="282"/>
      <c r="D93" s="282"/>
      <c r="E93" s="283"/>
      <c r="F93" s="758" t="s">
        <v>653</v>
      </c>
      <c r="G93" s="753"/>
      <c r="H93" s="753"/>
      <c r="I93" s="753"/>
      <c r="J93" s="753"/>
      <c r="K93" s="753"/>
      <c r="L93" s="753"/>
      <c r="M93" s="753"/>
      <c r="N93" s="753"/>
      <c r="O93" s="753"/>
      <c r="P93" s="753"/>
      <c r="Q93" s="753"/>
      <c r="R93" s="753"/>
      <c r="S93" s="753"/>
      <c r="T93" s="753"/>
      <c r="U93" s="753"/>
      <c r="V93" s="753"/>
      <c r="W93" s="753"/>
      <c r="X93" s="753"/>
      <c r="Y93" s="753"/>
      <c r="Z93" s="753"/>
      <c r="AA93" s="753"/>
      <c r="AB93" s="753"/>
      <c r="AC93" s="753"/>
      <c r="AD93" s="753"/>
      <c r="AE93" s="753"/>
      <c r="AF93" s="753"/>
      <c r="AG93" s="753"/>
      <c r="AH93" s="753"/>
      <c r="AI93" s="753"/>
      <c r="AJ93" s="753"/>
      <c r="AK93" s="753"/>
      <c r="AL93" s="753"/>
      <c r="AM93" s="753"/>
      <c r="AN93" s="753"/>
      <c r="AO93" s="753"/>
      <c r="AP93" s="753"/>
      <c r="AQ93" s="753"/>
      <c r="AR93" s="753"/>
      <c r="AS93" s="753"/>
      <c r="AT93" s="753"/>
      <c r="AU93" s="753"/>
      <c r="AV93" s="753"/>
      <c r="AW93" s="753"/>
      <c r="AX93" s="754"/>
    </row>
    <row r="94" spans="1:50" ht="24.75" customHeight="1" x14ac:dyDescent="0.15">
      <c r="A94" s="755" t="s">
        <v>43</v>
      </c>
      <c r="B94" s="756"/>
      <c r="C94" s="756"/>
      <c r="D94" s="756"/>
      <c r="E94" s="756"/>
      <c r="F94" s="756"/>
      <c r="G94" s="756"/>
      <c r="H94" s="756"/>
      <c r="I94" s="756"/>
      <c r="J94" s="756"/>
      <c r="K94" s="756"/>
      <c r="L94" s="756"/>
      <c r="M94" s="756"/>
      <c r="N94" s="756"/>
      <c r="O94" s="756"/>
      <c r="P94" s="756"/>
      <c r="Q94" s="756"/>
      <c r="R94" s="756"/>
      <c r="S94" s="756"/>
      <c r="T94" s="756"/>
      <c r="U94" s="756"/>
      <c r="V94" s="756"/>
      <c r="W94" s="756"/>
      <c r="X94" s="756"/>
      <c r="Y94" s="756"/>
      <c r="Z94" s="756"/>
      <c r="AA94" s="756"/>
      <c r="AB94" s="756"/>
      <c r="AC94" s="756"/>
      <c r="AD94" s="756"/>
      <c r="AE94" s="756"/>
      <c r="AF94" s="756"/>
      <c r="AG94" s="756"/>
      <c r="AH94" s="756"/>
      <c r="AI94" s="756"/>
      <c r="AJ94" s="756"/>
      <c r="AK94" s="756"/>
      <c r="AL94" s="756"/>
      <c r="AM94" s="756"/>
      <c r="AN94" s="756"/>
      <c r="AO94" s="756"/>
      <c r="AP94" s="756"/>
      <c r="AQ94" s="756"/>
      <c r="AR94" s="756"/>
      <c r="AS94" s="756"/>
      <c r="AT94" s="756"/>
      <c r="AU94" s="756"/>
      <c r="AV94" s="756"/>
      <c r="AW94" s="756"/>
      <c r="AX94" s="757"/>
    </row>
    <row r="95" spans="1:50" ht="66" customHeight="1" thickBot="1" x14ac:dyDescent="0.2">
      <c r="A95" s="281" t="s">
        <v>132</v>
      </c>
      <c r="B95" s="282"/>
      <c r="C95" s="282"/>
      <c r="D95" s="282"/>
      <c r="E95" s="283"/>
      <c r="F95" s="284" t="s">
        <v>654</v>
      </c>
      <c r="G95" s="285"/>
      <c r="H95" s="285"/>
      <c r="I95" s="285"/>
      <c r="J95" s="285"/>
      <c r="K95" s="285"/>
      <c r="L95" s="285"/>
      <c r="M95" s="285"/>
      <c r="N95" s="285"/>
      <c r="O95" s="285"/>
      <c r="P95" s="285"/>
      <c r="Q95" s="285"/>
      <c r="R95" s="285"/>
      <c r="S95" s="285"/>
      <c r="T95" s="285"/>
      <c r="U95" s="285"/>
      <c r="V95" s="285"/>
      <c r="W95" s="285"/>
      <c r="X95" s="285"/>
      <c r="Y95" s="285"/>
      <c r="Z95" s="285"/>
      <c r="AA95" s="285"/>
      <c r="AB95" s="285"/>
      <c r="AC95" s="285"/>
      <c r="AD95" s="285"/>
      <c r="AE95" s="285"/>
      <c r="AF95" s="285"/>
      <c r="AG95" s="285"/>
      <c r="AH95" s="285"/>
      <c r="AI95" s="285"/>
      <c r="AJ95" s="285"/>
      <c r="AK95" s="285"/>
      <c r="AL95" s="285"/>
      <c r="AM95" s="285"/>
      <c r="AN95" s="285"/>
      <c r="AO95" s="285"/>
      <c r="AP95" s="285"/>
      <c r="AQ95" s="285"/>
      <c r="AR95" s="285"/>
      <c r="AS95" s="285"/>
      <c r="AT95" s="285"/>
      <c r="AU95" s="285"/>
      <c r="AV95" s="285"/>
      <c r="AW95" s="285"/>
      <c r="AX95" s="286"/>
    </row>
    <row r="96" spans="1:50" ht="24.75" customHeight="1" x14ac:dyDescent="0.15">
      <c r="A96" s="287" t="s">
        <v>32</v>
      </c>
      <c r="B96" s="288"/>
      <c r="C96" s="288"/>
      <c r="D96" s="288"/>
      <c r="E96" s="288"/>
      <c r="F96" s="288"/>
      <c r="G96" s="288"/>
      <c r="H96" s="288"/>
      <c r="I96" s="288"/>
      <c r="J96" s="288"/>
      <c r="K96" s="288"/>
      <c r="L96" s="288"/>
      <c r="M96" s="288"/>
      <c r="N96" s="288"/>
      <c r="O96" s="288"/>
      <c r="P96" s="288"/>
      <c r="Q96" s="288"/>
      <c r="R96" s="288"/>
      <c r="S96" s="288"/>
      <c r="T96" s="288"/>
      <c r="U96" s="288"/>
      <c r="V96" s="288"/>
      <c r="W96" s="288"/>
      <c r="X96" s="288"/>
      <c r="Y96" s="288"/>
      <c r="Z96" s="288"/>
      <c r="AA96" s="288"/>
      <c r="AB96" s="288"/>
      <c r="AC96" s="288"/>
      <c r="AD96" s="288"/>
      <c r="AE96" s="288"/>
      <c r="AF96" s="288"/>
      <c r="AG96" s="288"/>
      <c r="AH96" s="288"/>
      <c r="AI96" s="288"/>
      <c r="AJ96" s="288"/>
      <c r="AK96" s="288"/>
      <c r="AL96" s="288"/>
      <c r="AM96" s="288"/>
      <c r="AN96" s="288"/>
      <c r="AO96" s="288"/>
      <c r="AP96" s="288"/>
      <c r="AQ96" s="288"/>
      <c r="AR96" s="288"/>
      <c r="AS96" s="288"/>
      <c r="AT96" s="288"/>
      <c r="AU96" s="288"/>
      <c r="AV96" s="288"/>
      <c r="AW96" s="288"/>
      <c r="AX96" s="289"/>
    </row>
    <row r="97" spans="1:51" ht="67.5" customHeight="1" thickBot="1" x14ac:dyDescent="0.2">
      <c r="A97" s="290"/>
      <c r="B97" s="291"/>
      <c r="C97" s="291"/>
      <c r="D97" s="291"/>
      <c r="E97" s="291"/>
      <c r="F97" s="291"/>
      <c r="G97" s="291"/>
      <c r="H97" s="291"/>
      <c r="I97" s="291"/>
      <c r="J97" s="291"/>
      <c r="K97" s="291"/>
      <c r="L97" s="291"/>
      <c r="M97" s="291"/>
      <c r="N97" s="291"/>
      <c r="O97" s="291"/>
      <c r="P97" s="291"/>
      <c r="Q97" s="291"/>
      <c r="R97" s="291"/>
      <c r="S97" s="291"/>
      <c r="T97" s="291"/>
      <c r="U97" s="291"/>
      <c r="V97" s="291"/>
      <c r="W97" s="291"/>
      <c r="X97" s="291"/>
      <c r="Y97" s="291"/>
      <c r="Z97" s="291"/>
      <c r="AA97" s="291"/>
      <c r="AB97" s="291"/>
      <c r="AC97" s="291"/>
      <c r="AD97" s="291"/>
      <c r="AE97" s="291"/>
      <c r="AF97" s="291"/>
      <c r="AG97" s="291"/>
      <c r="AH97" s="291"/>
      <c r="AI97" s="291"/>
      <c r="AJ97" s="291"/>
      <c r="AK97" s="291"/>
      <c r="AL97" s="291"/>
      <c r="AM97" s="291"/>
      <c r="AN97" s="291"/>
      <c r="AO97" s="291"/>
      <c r="AP97" s="291"/>
      <c r="AQ97" s="291"/>
      <c r="AR97" s="291"/>
      <c r="AS97" s="291"/>
      <c r="AT97" s="291"/>
      <c r="AU97" s="291"/>
      <c r="AV97" s="291"/>
      <c r="AW97" s="291"/>
      <c r="AX97" s="292"/>
    </row>
    <row r="98" spans="1:51" ht="24.75" customHeight="1" x14ac:dyDescent="0.15">
      <c r="A98" s="293" t="s">
        <v>217</v>
      </c>
      <c r="B98" s="294"/>
      <c r="C98" s="294"/>
      <c r="D98" s="294"/>
      <c r="E98" s="294"/>
      <c r="F98" s="294"/>
      <c r="G98" s="294"/>
      <c r="H98" s="294"/>
      <c r="I98" s="294"/>
      <c r="J98" s="294"/>
      <c r="K98" s="294"/>
      <c r="L98" s="294"/>
      <c r="M98" s="294"/>
      <c r="N98" s="294"/>
      <c r="O98" s="294"/>
      <c r="P98" s="294"/>
      <c r="Q98" s="294"/>
      <c r="R98" s="294"/>
      <c r="S98" s="294"/>
      <c r="T98" s="294"/>
      <c r="U98" s="294"/>
      <c r="V98" s="294"/>
      <c r="W98" s="294"/>
      <c r="X98" s="294"/>
      <c r="Y98" s="294"/>
      <c r="Z98" s="294"/>
      <c r="AA98" s="294"/>
      <c r="AB98" s="294"/>
      <c r="AC98" s="294"/>
      <c r="AD98" s="294"/>
      <c r="AE98" s="294"/>
      <c r="AF98" s="294"/>
      <c r="AG98" s="294"/>
      <c r="AH98" s="294"/>
      <c r="AI98" s="294"/>
      <c r="AJ98" s="294"/>
      <c r="AK98" s="294"/>
      <c r="AL98" s="294"/>
      <c r="AM98" s="294"/>
      <c r="AN98" s="294"/>
      <c r="AO98" s="294"/>
      <c r="AP98" s="294"/>
      <c r="AQ98" s="294"/>
      <c r="AR98" s="294"/>
      <c r="AS98" s="294"/>
      <c r="AT98" s="294"/>
      <c r="AU98" s="294"/>
      <c r="AV98" s="294"/>
      <c r="AW98" s="294"/>
      <c r="AX98" s="295"/>
    </row>
    <row r="99" spans="1:51" ht="24.75" customHeight="1" x14ac:dyDescent="0.15">
      <c r="A99" s="296" t="s">
        <v>251</v>
      </c>
      <c r="B99" s="90"/>
      <c r="C99" s="90"/>
      <c r="D99" s="91"/>
      <c r="E99" s="277" t="s">
        <v>636</v>
      </c>
      <c r="F99" s="278"/>
      <c r="G99" s="278"/>
      <c r="H99" s="278"/>
      <c r="I99" s="278"/>
      <c r="J99" s="278"/>
      <c r="K99" s="278"/>
      <c r="L99" s="278"/>
      <c r="M99" s="278"/>
      <c r="N99" s="278"/>
      <c r="O99" s="278"/>
      <c r="P99" s="279"/>
      <c r="Q99" s="277"/>
      <c r="R99" s="278"/>
      <c r="S99" s="278"/>
      <c r="T99" s="278"/>
      <c r="U99" s="278"/>
      <c r="V99" s="278"/>
      <c r="W99" s="278"/>
      <c r="X99" s="278"/>
      <c r="Y99" s="278"/>
      <c r="Z99" s="278"/>
      <c r="AA99" s="278"/>
      <c r="AB99" s="279"/>
      <c r="AC99" s="277"/>
      <c r="AD99" s="278"/>
      <c r="AE99" s="278"/>
      <c r="AF99" s="278"/>
      <c r="AG99" s="278"/>
      <c r="AH99" s="278"/>
      <c r="AI99" s="278"/>
      <c r="AJ99" s="278"/>
      <c r="AK99" s="278"/>
      <c r="AL99" s="278"/>
      <c r="AM99" s="278"/>
      <c r="AN99" s="279"/>
      <c r="AO99" s="277"/>
      <c r="AP99" s="278"/>
      <c r="AQ99" s="278"/>
      <c r="AR99" s="278"/>
      <c r="AS99" s="278"/>
      <c r="AT99" s="278"/>
      <c r="AU99" s="278"/>
      <c r="AV99" s="278"/>
      <c r="AW99" s="278"/>
      <c r="AX99" s="280"/>
      <c r="AY99" s="68"/>
    </row>
    <row r="100" spans="1:51" ht="24.75" customHeight="1" x14ac:dyDescent="0.15">
      <c r="A100" s="195" t="s">
        <v>250</v>
      </c>
      <c r="B100" s="195"/>
      <c r="C100" s="195"/>
      <c r="D100" s="195"/>
      <c r="E100" s="277" t="s">
        <v>612</v>
      </c>
      <c r="F100" s="278"/>
      <c r="G100" s="278"/>
      <c r="H100" s="278"/>
      <c r="I100" s="278"/>
      <c r="J100" s="278"/>
      <c r="K100" s="278"/>
      <c r="L100" s="278"/>
      <c r="M100" s="278"/>
      <c r="N100" s="278"/>
      <c r="O100" s="278"/>
      <c r="P100" s="279"/>
      <c r="Q100" s="277"/>
      <c r="R100" s="278"/>
      <c r="S100" s="278"/>
      <c r="T100" s="278"/>
      <c r="U100" s="278"/>
      <c r="V100" s="278"/>
      <c r="W100" s="278"/>
      <c r="X100" s="278"/>
      <c r="Y100" s="278"/>
      <c r="Z100" s="278"/>
      <c r="AA100" s="278"/>
      <c r="AB100" s="279"/>
      <c r="AC100" s="277"/>
      <c r="AD100" s="278"/>
      <c r="AE100" s="278"/>
      <c r="AF100" s="278"/>
      <c r="AG100" s="278"/>
      <c r="AH100" s="278"/>
      <c r="AI100" s="278"/>
      <c r="AJ100" s="278"/>
      <c r="AK100" s="278"/>
      <c r="AL100" s="278"/>
      <c r="AM100" s="278"/>
      <c r="AN100" s="279"/>
      <c r="AO100" s="277"/>
      <c r="AP100" s="278"/>
      <c r="AQ100" s="278"/>
      <c r="AR100" s="278"/>
      <c r="AS100" s="278"/>
      <c r="AT100" s="278"/>
      <c r="AU100" s="278"/>
      <c r="AV100" s="278"/>
      <c r="AW100" s="278"/>
      <c r="AX100" s="280"/>
    </row>
    <row r="101" spans="1:51" ht="24.75" customHeight="1" x14ac:dyDescent="0.15">
      <c r="A101" s="195" t="s">
        <v>249</v>
      </c>
      <c r="B101" s="195"/>
      <c r="C101" s="195"/>
      <c r="D101" s="195"/>
      <c r="E101" s="277" t="s">
        <v>613</v>
      </c>
      <c r="F101" s="278"/>
      <c r="G101" s="278"/>
      <c r="H101" s="278"/>
      <c r="I101" s="278"/>
      <c r="J101" s="278"/>
      <c r="K101" s="278"/>
      <c r="L101" s="278"/>
      <c r="M101" s="278"/>
      <c r="N101" s="278"/>
      <c r="O101" s="278"/>
      <c r="P101" s="279"/>
      <c r="Q101" s="277"/>
      <c r="R101" s="278"/>
      <c r="S101" s="278"/>
      <c r="T101" s="278"/>
      <c r="U101" s="278"/>
      <c r="V101" s="278"/>
      <c r="W101" s="278"/>
      <c r="X101" s="278"/>
      <c r="Y101" s="278"/>
      <c r="Z101" s="278"/>
      <c r="AA101" s="278"/>
      <c r="AB101" s="279"/>
      <c r="AC101" s="277"/>
      <c r="AD101" s="278"/>
      <c r="AE101" s="278"/>
      <c r="AF101" s="278"/>
      <c r="AG101" s="278"/>
      <c r="AH101" s="278"/>
      <c r="AI101" s="278"/>
      <c r="AJ101" s="278"/>
      <c r="AK101" s="278"/>
      <c r="AL101" s="278"/>
      <c r="AM101" s="278"/>
      <c r="AN101" s="279"/>
      <c r="AO101" s="277"/>
      <c r="AP101" s="278"/>
      <c r="AQ101" s="278"/>
      <c r="AR101" s="278"/>
      <c r="AS101" s="278"/>
      <c r="AT101" s="278"/>
      <c r="AU101" s="278"/>
      <c r="AV101" s="278"/>
      <c r="AW101" s="278"/>
      <c r="AX101" s="280"/>
    </row>
    <row r="102" spans="1:51" ht="24.75" customHeight="1" x14ac:dyDescent="0.15">
      <c r="A102" s="195" t="s">
        <v>248</v>
      </c>
      <c r="B102" s="195"/>
      <c r="C102" s="195"/>
      <c r="D102" s="195"/>
      <c r="E102" s="277" t="s">
        <v>614</v>
      </c>
      <c r="F102" s="278"/>
      <c r="G102" s="278"/>
      <c r="H102" s="278"/>
      <c r="I102" s="278"/>
      <c r="J102" s="278"/>
      <c r="K102" s="278"/>
      <c r="L102" s="278"/>
      <c r="M102" s="278"/>
      <c r="N102" s="278"/>
      <c r="O102" s="278"/>
      <c r="P102" s="279"/>
      <c r="Q102" s="277"/>
      <c r="R102" s="278"/>
      <c r="S102" s="278"/>
      <c r="T102" s="278"/>
      <c r="U102" s="278"/>
      <c r="V102" s="278"/>
      <c r="W102" s="278"/>
      <c r="X102" s="278"/>
      <c r="Y102" s="278"/>
      <c r="Z102" s="278"/>
      <c r="AA102" s="278"/>
      <c r="AB102" s="279"/>
      <c r="AC102" s="277"/>
      <c r="AD102" s="278"/>
      <c r="AE102" s="278"/>
      <c r="AF102" s="278"/>
      <c r="AG102" s="278"/>
      <c r="AH102" s="278"/>
      <c r="AI102" s="278"/>
      <c r="AJ102" s="278"/>
      <c r="AK102" s="278"/>
      <c r="AL102" s="278"/>
      <c r="AM102" s="278"/>
      <c r="AN102" s="279"/>
      <c r="AO102" s="277"/>
      <c r="AP102" s="278"/>
      <c r="AQ102" s="278"/>
      <c r="AR102" s="278"/>
      <c r="AS102" s="278"/>
      <c r="AT102" s="278"/>
      <c r="AU102" s="278"/>
      <c r="AV102" s="278"/>
      <c r="AW102" s="278"/>
      <c r="AX102" s="280"/>
    </row>
    <row r="103" spans="1:51" ht="24.75" customHeight="1" x14ac:dyDescent="0.15">
      <c r="A103" s="195" t="s">
        <v>247</v>
      </c>
      <c r="B103" s="195"/>
      <c r="C103" s="195"/>
      <c r="D103" s="195"/>
      <c r="E103" s="277" t="s">
        <v>615</v>
      </c>
      <c r="F103" s="278"/>
      <c r="G103" s="278"/>
      <c r="H103" s="278"/>
      <c r="I103" s="278"/>
      <c r="J103" s="278"/>
      <c r="K103" s="278"/>
      <c r="L103" s="278"/>
      <c r="M103" s="278"/>
      <c r="N103" s="278"/>
      <c r="O103" s="278"/>
      <c r="P103" s="279"/>
      <c r="Q103" s="277"/>
      <c r="R103" s="278"/>
      <c r="S103" s="278"/>
      <c r="T103" s="278"/>
      <c r="U103" s="278"/>
      <c r="V103" s="278"/>
      <c r="W103" s="278"/>
      <c r="X103" s="278"/>
      <c r="Y103" s="278"/>
      <c r="Z103" s="278"/>
      <c r="AA103" s="278"/>
      <c r="AB103" s="279"/>
      <c r="AC103" s="277"/>
      <c r="AD103" s="278"/>
      <c r="AE103" s="278"/>
      <c r="AF103" s="278"/>
      <c r="AG103" s="278"/>
      <c r="AH103" s="278"/>
      <c r="AI103" s="278"/>
      <c r="AJ103" s="278"/>
      <c r="AK103" s="278"/>
      <c r="AL103" s="278"/>
      <c r="AM103" s="278"/>
      <c r="AN103" s="279"/>
      <c r="AO103" s="277"/>
      <c r="AP103" s="278"/>
      <c r="AQ103" s="278"/>
      <c r="AR103" s="278"/>
      <c r="AS103" s="278"/>
      <c r="AT103" s="278"/>
      <c r="AU103" s="278"/>
      <c r="AV103" s="278"/>
      <c r="AW103" s="278"/>
      <c r="AX103" s="280"/>
    </row>
    <row r="104" spans="1:51" ht="24.75" customHeight="1" x14ac:dyDescent="0.15">
      <c r="A104" s="195" t="s">
        <v>246</v>
      </c>
      <c r="B104" s="195"/>
      <c r="C104" s="195"/>
      <c r="D104" s="195"/>
      <c r="E104" s="277" t="s">
        <v>616</v>
      </c>
      <c r="F104" s="278"/>
      <c r="G104" s="278"/>
      <c r="H104" s="278"/>
      <c r="I104" s="278"/>
      <c r="J104" s="278"/>
      <c r="K104" s="278"/>
      <c r="L104" s="278"/>
      <c r="M104" s="278"/>
      <c r="N104" s="278"/>
      <c r="O104" s="278"/>
      <c r="P104" s="279"/>
      <c r="Q104" s="277"/>
      <c r="R104" s="278"/>
      <c r="S104" s="278"/>
      <c r="T104" s="278"/>
      <c r="U104" s="278"/>
      <c r="V104" s="278"/>
      <c r="W104" s="278"/>
      <c r="X104" s="278"/>
      <c r="Y104" s="278"/>
      <c r="Z104" s="278"/>
      <c r="AA104" s="278"/>
      <c r="AB104" s="279"/>
      <c r="AC104" s="277"/>
      <c r="AD104" s="278"/>
      <c r="AE104" s="278"/>
      <c r="AF104" s="278"/>
      <c r="AG104" s="278"/>
      <c r="AH104" s="278"/>
      <c r="AI104" s="278"/>
      <c r="AJ104" s="278"/>
      <c r="AK104" s="278"/>
      <c r="AL104" s="278"/>
      <c r="AM104" s="278"/>
      <c r="AN104" s="279"/>
      <c r="AO104" s="277"/>
      <c r="AP104" s="278"/>
      <c r="AQ104" s="278"/>
      <c r="AR104" s="278"/>
      <c r="AS104" s="278"/>
      <c r="AT104" s="278"/>
      <c r="AU104" s="278"/>
      <c r="AV104" s="278"/>
      <c r="AW104" s="278"/>
      <c r="AX104" s="280"/>
    </row>
    <row r="105" spans="1:51" ht="24.75" customHeight="1" x14ac:dyDescent="0.15">
      <c r="A105" s="195" t="s">
        <v>245</v>
      </c>
      <c r="B105" s="195"/>
      <c r="C105" s="195"/>
      <c r="D105" s="195"/>
      <c r="E105" s="277" t="s">
        <v>616</v>
      </c>
      <c r="F105" s="278"/>
      <c r="G105" s="278"/>
      <c r="H105" s="278"/>
      <c r="I105" s="278"/>
      <c r="J105" s="278"/>
      <c r="K105" s="278"/>
      <c r="L105" s="278"/>
      <c r="M105" s="278"/>
      <c r="N105" s="278"/>
      <c r="O105" s="278"/>
      <c r="P105" s="279"/>
      <c r="Q105" s="277"/>
      <c r="R105" s="278"/>
      <c r="S105" s="278"/>
      <c r="T105" s="278"/>
      <c r="U105" s="278"/>
      <c r="V105" s="278"/>
      <c r="W105" s="278"/>
      <c r="X105" s="278"/>
      <c r="Y105" s="278"/>
      <c r="Z105" s="278"/>
      <c r="AA105" s="278"/>
      <c r="AB105" s="279"/>
      <c r="AC105" s="277"/>
      <c r="AD105" s="278"/>
      <c r="AE105" s="278"/>
      <c r="AF105" s="278"/>
      <c r="AG105" s="278"/>
      <c r="AH105" s="278"/>
      <c r="AI105" s="278"/>
      <c r="AJ105" s="278"/>
      <c r="AK105" s="278"/>
      <c r="AL105" s="278"/>
      <c r="AM105" s="278"/>
      <c r="AN105" s="279"/>
      <c r="AO105" s="277"/>
      <c r="AP105" s="278"/>
      <c r="AQ105" s="278"/>
      <c r="AR105" s="278"/>
      <c r="AS105" s="278"/>
      <c r="AT105" s="278"/>
      <c r="AU105" s="278"/>
      <c r="AV105" s="278"/>
      <c r="AW105" s="278"/>
      <c r="AX105" s="280"/>
    </row>
    <row r="106" spans="1:51" ht="24.75" customHeight="1" x14ac:dyDescent="0.15">
      <c r="A106" s="195" t="s">
        <v>244</v>
      </c>
      <c r="B106" s="195"/>
      <c r="C106" s="195"/>
      <c r="D106" s="195"/>
      <c r="E106" s="277" t="s">
        <v>616</v>
      </c>
      <c r="F106" s="278"/>
      <c r="G106" s="278"/>
      <c r="H106" s="278"/>
      <c r="I106" s="278"/>
      <c r="J106" s="278"/>
      <c r="K106" s="278"/>
      <c r="L106" s="278"/>
      <c r="M106" s="278"/>
      <c r="N106" s="278"/>
      <c r="O106" s="278"/>
      <c r="P106" s="279"/>
      <c r="Q106" s="277"/>
      <c r="R106" s="278"/>
      <c r="S106" s="278"/>
      <c r="T106" s="278"/>
      <c r="U106" s="278"/>
      <c r="V106" s="278"/>
      <c r="W106" s="278"/>
      <c r="X106" s="278"/>
      <c r="Y106" s="278"/>
      <c r="Z106" s="278"/>
      <c r="AA106" s="278"/>
      <c r="AB106" s="279"/>
      <c r="AC106" s="277"/>
      <c r="AD106" s="278"/>
      <c r="AE106" s="278"/>
      <c r="AF106" s="278"/>
      <c r="AG106" s="278"/>
      <c r="AH106" s="278"/>
      <c r="AI106" s="278"/>
      <c r="AJ106" s="278"/>
      <c r="AK106" s="278"/>
      <c r="AL106" s="278"/>
      <c r="AM106" s="278"/>
      <c r="AN106" s="279"/>
      <c r="AO106" s="277"/>
      <c r="AP106" s="278"/>
      <c r="AQ106" s="278"/>
      <c r="AR106" s="278"/>
      <c r="AS106" s="278"/>
      <c r="AT106" s="278"/>
      <c r="AU106" s="278"/>
      <c r="AV106" s="278"/>
      <c r="AW106" s="278"/>
      <c r="AX106" s="280"/>
    </row>
    <row r="107" spans="1:51" ht="24.75" customHeight="1" x14ac:dyDescent="0.15">
      <c r="A107" s="195" t="s">
        <v>390</v>
      </c>
      <c r="B107" s="195"/>
      <c r="C107" s="195"/>
      <c r="D107" s="195"/>
      <c r="E107" s="79" t="s">
        <v>580</v>
      </c>
      <c r="F107" s="78"/>
      <c r="G107" s="78"/>
      <c r="H107" s="71" t="str">
        <f>IF(E107="","","-")</f>
        <v>-</v>
      </c>
      <c r="I107" s="78"/>
      <c r="J107" s="78"/>
      <c r="K107" s="71" t="str">
        <f>IF(I107="","","-")</f>
        <v/>
      </c>
      <c r="L107" s="80">
        <v>47</v>
      </c>
      <c r="M107" s="80"/>
      <c r="N107" s="71" t="str">
        <f>IF(O107="","","-")</f>
        <v/>
      </c>
      <c r="O107" s="81"/>
      <c r="P107" s="82"/>
      <c r="Q107" s="79"/>
      <c r="R107" s="78"/>
      <c r="S107" s="78"/>
      <c r="T107" s="71" t="str">
        <f>IF(Q107="","","-")</f>
        <v/>
      </c>
      <c r="U107" s="78"/>
      <c r="V107" s="78"/>
      <c r="W107" s="71" t="str">
        <f>IF(U107="","","-")</f>
        <v/>
      </c>
      <c r="X107" s="80"/>
      <c r="Y107" s="80"/>
      <c r="Z107" s="71" t="str">
        <f>IF(AA107="","","-")</f>
        <v/>
      </c>
      <c r="AA107" s="81"/>
      <c r="AB107" s="82"/>
      <c r="AC107" s="79"/>
      <c r="AD107" s="78"/>
      <c r="AE107" s="78"/>
      <c r="AF107" s="71" t="str">
        <f>IF(AC107="","","-")</f>
        <v/>
      </c>
      <c r="AG107" s="78"/>
      <c r="AH107" s="78"/>
      <c r="AI107" s="71" t="str">
        <f>IF(AG107="","","-")</f>
        <v/>
      </c>
      <c r="AJ107" s="80"/>
      <c r="AK107" s="80"/>
      <c r="AL107" s="71" t="str">
        <f>IF(AM107="","","-")</f>
        <v/>
      </c>
      <c r="AM107" s="81"/>
      <c r="AN107" s="82"/>
      <c r="AO107" s="79"/>
      <c r="AP107" s="78"/>
      <c r="AQ107" s="71" t="str">
        <f>IF(AO107="","","-")</f>
        <v/>
      </c>
      <c r="AR107" s="78"/>
      <c r="AS107" s="78"/>
      <c r="AT107" s="71" t="str">
        <f>IF(AR107="","","-")</f>
        <v/>
      </c>
      <c r="AU107" s="80"/>
      <c r="AV107" s="80"/>
      <c r="AW107" s="71" t="str">
        <f>IF(AX107="","","-")</f>
        <v/>
      </c>
      <c r="AX107" s="74"/>
    </row>
    <row r="108" spans="1:51" ht="24.75" customHeight="1" x14ac:dyDescent="0.15">
      <c r="A108" s="195" t="s">
        <v>567</v>
      </c>
      <c r="B108" s="195"/>
      <c r="C108" s="195"/>
      <c r="D108" s="195"/>
      <c r="E108" s="79" t="s">
        <v>580</v>
      </c>
      <c r="F108" s="78"/>
      <c r="G108" s="78"/>
      <c r="H108" s="71"/>
      <c r="I108" s="78"/>
      <c r="J108" s="78"/>
      <c r="K108" s="71"/>
      <c r="L108" s="80">
        <v>46</v>
      </c>
      <c r="M108" s="80"/>
      <c r="N108" s="71" t="str">
        <f>IF(O108="","","-")</f>
        <v/>
      </c>
      <c r="O108" s="81"/>
      <c r="P108" s="82"/>
      <c r="Q108" s="79"/>
      <c r="R108" s="78"/>
      <c r="S108" s="78"/>
      <c r="T108" s="71" t="str">
        <f>IF(Q108="","","-")</f>
        <v/>
      </c>
      <c r="U108" s="78"/>
      <c r="V108" s="78"/>
      <c r="W108" s="71" t="str">
        <f>IF(U108="","","-")</f>
        <v/>
      </c>
      <c r="X108" s="80"/>
      <c r="Y108" s="80"/>
      <c r="Z108" s="71" t="str">
        <f>IF(AA108="","","-")</f>
        <v/>
      </c>
      <c r="AA108" s="81"/>
      <c r="AB108" s="82"/>
      <c r="AC108" s="79"/>
      <c r="AD108" s="78"/>
      <c r="AE108" s="78"/>
      <c r="AF108" s="71" t="str">
        <f>IF(AC108="","","-")</f>
        <v/>
      </c>
      <c r="AG108" s="78"/>
      <c r="AH108" s="78"/>
      <c r="AI108" s="71" t="str">
        <f>IF(AG108="","","-")</f>
        <v/>
      </c>
      <c r="AJ108" s="80"/>
      <c r="AK108" s="80"/>
      <c r="AL108" s="71" t="str">
        <f>IF(AM108="","","-")</f>
        <v/>
      </c>
      <c r="AM108" s="81"/>
      <c r="AN108" s="82"/>
      <c r="AO108" s="79"/>
      <c r="AP108" s="78"/>
      <c r="AQ108" s="71" t="str">
        <f>IF(AO108="","","-")</f>
        <v/>
      </c>
      <c r="AR108" s="78"/>
      <c r="AS108" s="78"/>
      <c r="AT108" s="71" t="str">
        <f>IF(AR108="","","-")</f>
        <v/>
      </c>
      <c r="AU108" s="80"/>
      <c r="AV108" s="80"/>
      <c r="AW108" s="71" t="str">
        <f>IF(AX108="","","-")</f>
        <v/>
      </c>
      <c r="AX108" s="74"/>
    </row>
    <row r="109" spans="1:51" ht="24.75" customHeight="1" x14ac:dyDescent="0.15">
      <c r="A109" s="195" t="s">
        <v>358</v>
      </c>
      <c r="B109" s="195"/>
      <c r="C109" s="195"/>
      <c r="D109" s="195"/>
      <c r="E109" s="76">
        <v>2021</v>
      </c>
      <c r="F109" s="77"/>
      <c r="G109" s="78" t="s">
        <v>584</v>
      </c>
      <c r="H109" s="78"/>
      <c r="I109" s="78"/>
      <c r="J109" s="77">
        <v>20</v>
      </c>
      <c r="K109" s="77"/>
      <c r="L109" s="80">
        <v>58</v>
      </c>
      <c r="M109" s="80"/>
      <c r="N109" s="80"/>
      <c r="O109" s="77"/>
      <c r="P109" s="77"/>
      <c r="Q109" s="76"/>
      <c r="R109" s="77"/>
      <c r="S109" s="78"/>
      <c r="T109" s="78"/>
      <c r="U109" s="78"/>
      <c r="V109" s="77"/>
      <c r="W109" s="77"/>
      <c r="X109" s="80"/>
      <c r="Y109" s="80"/>
      <c r="Z109" s="80"/>
      <c r="AA109" s="77"/>
      <c r="AB109" s="264"/>
      <c r="AC109" s="76"/>
      <c r="AD109" s="77"/>
      <c r="AE109" s="78"/>
      <c r="AF109" s="78"/>
      <c r="AG109" s="78"/>
      <c r="AH109" s="77"/>
      <c r="AI109" s="77"/>
      <c r="AJ109" s="80"/>
      <c r="AK109" s="80"/>
      <c r="AL109" s="80"/>
      <c r="AM109" s="77"/>
      <c r="AN109" s="264"/>
      <c r="AO109" s="76"/>
      <c r="AP109" s="77"/>
      <c r="AQ109" s="78"/>
      <c r="AR109" s="78"/>
      <c r="AS109" s="78"/>
      <c r="AT109" s="77"/>
      <c r="AU109" s="77"/>
      <c r="AV109" s="80"/>
      <c r="AW109" s="80"/>
      <c r="AX109" s="74"/>
    </row>
    <row r="110" spans="1:51" ht="28.35" customHeight="1" x14ac:dyDescent="0.15">
      <c r="A110" s="265" t="s">
        <v>238</v>
      </c>
      <c r="B110" s="266"/>
      <c r="C110" s="266"/>
      <c r="D110" s="266"/>
      <c r="E110" s="266"/>
      <c r="F110" s="267"/>
      <c r="G110" s="58" t="s">
        <v>569</v>
      </c>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1" ht="28.35" customHeight="1" x14ac:dyDescent="0.15">
      <c r="A111" s="265"/>
      <c r="B111" s="266"/>
      <c r="C111" s="266"/>
      <c r="D111" s="266"/>
      <c r="E111" s="266"/>
      <c r="F111" s="267"/>
      <c r="G111" s="35"/>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7"/>
    </row>
    <row r="112" spans="1:51" ht="28.35" customHeight="1" x14ac:dyDescent="0.15">
      <c r="A112" s="265"/>
      <c r="B112" s="266"/>
      <c r="C112" s="266"/>
      <c r="D112" s="266"/>
      <c r="E112" s="266"/>
      <c r="F112" s="267"/>
      <c r="G112" s="35"/>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0" ht="28.35" customHeight="1" x14ac:dyDescent="0.15">
      <c r="A113" s="265"/>
      <c r="B113" s="266"/>
      <c r="C113" s="266"/>
      <c r="D113" s="266"/>
      <c r="E113" s="266"/>
      <c r="F113" s="267"/>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7"/>
    </row>
    <row r="114" spans="1:50" ht="27.75" customHeight="1" x14ac:dyDescent="0.15">
      <c r="A114" s="265"/>
      <c r="B114" s="266"/>
      <c r="C114" s="266"/>
      <c r="D114" s="266"/>
      <c r="E114" s="266"/>
      <c r="F114" s="267"/>
      <c r="G114" s="35"/>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7"/>
    </row>
    <row r="115" spans="1:50" ht="28.35" customHeight="1" x14ac:dyDescent="0.15">
      <c r="A115" s="265"/>
      <c r="B115" s="266"/>
      <c r="C115" s="266"/>
      <c r="D115" s="266"/>
      <c r="E115" s="266"/>
      <c r="F115" s="267"/>
      <c r="G115" s="35"/>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7"/>
    </row>
    <row r="116" spans="1:50" ht="28.35" customHeight="1" x14ac:dyDescent="0.15">
      <c r="A116" s="265"/>
      <c r="B116" s="266"/>
      <c r="C116" s="266"/>
      <c r="D116" s="266"/>
      <c r="E116" s="266"/>
      <c r="F116" s="267"/>
      <c r="G116" s="35"/>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7"/>
    </row>
    <row r="117" spans="1:50" ht="27.75" customHeight="1" x14ac:dyDescent="0.15">
      <c r="A117" s="265"/>
      <c r="B117" s="266"/>
      <c r="C117" s="266"/>
      <c r="D117" s="266"/>
      <c r="E117" s="266"/>
      <c r="F117" s="267"/>
      <c r="G117" s="35"/>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7"/>
    </row>
    <row r="118" spans="1:50" ht="28.35" customHeight="1" x14ac:dyDescent="0.15">
      <c r="A118" s="265"/>
      <c r="B118" s="266"/>
      <c r="C118" s="266"/>
      <c r="D118" s="266"/>
      <c r="E118" s="266"/>
      <c r="F118" s="267"/>
      <c r="G118" s="35"/>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7"/>
    </row>
    <row r="119" spans="1:50" ht="28.35" customHeight="1" x14ac:dyDescent="0.15">
      <c r="A119" s="265"/>
      <c r="B119" s="266"/>
      <c r="C119" s="266"/>
      <c r="D119" s="266"/>
      <c r="E119" s="266"/>
      <c r="F119" s="267"/>
      <c r="G119" s="35"/>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7"/>
    </row>
    <row r="120" spans="1:50" ht="28.35" customHeight="1" x14ac:dyDescent="0.15">
      <c r="A120" s="265"/>
      <c r="B120" s="266"/>
      <c r="C120" s="266"/>
      <c r="D120" s="266"/>
      <c r="E120" s="266"/>
      <c r="F120" s="267"/>
      <c r="G120" s="35"/>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0" ht="28.35" customHeight="1" x14ac:dyDescent="0.15">
      <c r="A121" s="265"/>
      <c r="B121" s="266"/>
      <c r="C121" s="266"/>
      <c r="D121" s="266"/>
      <c r="E121" s="266"/>
      <c r="F121" s="267"/>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0" ht="28.35" customHeight="1" x14ac:dyDescent="0.15">
      <c r="A122" s="265"/>
      <c r="B122" s="266"/>
      <c r="C122" s="266"/>
      <c r="D122" s="266"/>
      <c r="E122" s="266"/>
      <c r="F122" s="267"/>
      <c r="G122" s="3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7"/>
    </row>
    <row r="123" spans="1:50" ht="27.75" customHeight="1" x14ac:dyDescent="0.15">
      <c r="A123" s="265"/>
      <c r="B123" s="266"/>
      <c r="C123" s="266"/>
      <c r="D123" s="266"/>
      <c r="E123" s="266"/>
      <c r="F123" s="267"/>
      <c r="G123" s="35"/>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7"/>
    </row>
    <row r="124" spans="1:50" ht="28.35" customHeight="1" x14ac:dyDescent="0.15">
      <c r="A124" s="265"/>
      <c r="B124" s="266"/>
      <c r="C124" s="266"/>
      <c r="D124" s="266"/>
      <c r="E124" s="266"/>
      <c r="F124" s="267"/>
      <c r="G124" s="35"/>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7"/>
    </row>
    <row r="125" spans="1:50" ht="28.35" customHeight="1" x14ac:dyDescent="0.15">
      <c r="A125" s="265"/>
      <c r="B125" s="266"/>
      <c r="C125" s="266"/>
      <c r="D125" s="266"/>
      <c r="E125" s="266"/>
      <c r="F125" s="267"/>
      <c r="G125" s="35"/>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7"/>
    </row>
    <row r="126" spans="1:50" ht="28.35" customHeight="1" x14ac:dyDescent="0.15">
      <c r="A126" s="265"/>
      <c r="B126" s="266"/>
      <c r="C126" s="266"/>
      <c r="D126" s="266"/>
      <c r="E126" s="266"/>
      <c r="F126" s="267"/>
      <c r="G126" s="35"/>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7"/>
    </row>
    <row r="127" spans="1:50" ht="52.5" customHeight="1" x14ac:dyDescent="0.15">
      <c r="A127" s="265"/>
      <c r="B127" s="266"/>
      <c r="C127" s="266"/>
      <c r="D127" s="266"/>
      <c r="E127" s="266"/>
      <c r="F127" s="267"/>
      <c r="G127" s="35"/>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7"/>
    </row>
    <row r="128" spans="1:50" ht="52.5" customHeight="1" x14ac:dyDescent="0.15">
      <c r="A128" s="265"/>
      <c r="B128" s="266"/>
      <c r="C128" s="266"/>
      <c r="D128" s="266"/>
      <c r="E128" s="266"/>
      <c r="F128" s="267"/>
      <c r="G128" s="35"/>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7"/>
    </row>
    <row r="129" spans="1:51" ht="52.5" customHeight="1" x14ac:dyDescent="0.15">
      <c r="A129" s="265"/>
      <c r="B129" s="266"/>
      <c r="C129" s="266"/>
      <c r="D129" s="266"/>
      <c r="E129" s="266"/>
      <c r="F129" s="267"/>
      <c r="G129" s="35"/>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7"/>
    </row>
    <row r="130" spans="1:51" ht="29.25" customHeight="1" x14ac:dyDescent="0.15">
      <c r="A130" s="265"/>
      <c r="B130" s="266"/>
      <c r="C130" s="266"/>
      <c r="D130" s="266"/>
      <c r="E130" s="266"/>
      <c r="F130" s="267"/>
      <c r="G130" s="35"/>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7"/>
    </row>
    <row r="131" spans="1:51" ht="18.399999999999999" customHeight="1" x14ac:dyDescent="0.15">
      <c r="A131" s="265"/>
      <c r="B131" s="266"/>
      <c r="C131" s="266"/>
      <c r="D131" s="266"/>
      <c r="E131" s="266"/>
      <c r="F131" s="267"/>
      <c r="G131" s="35"/>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7"/>
    </row>
    <row r="132" spans="1:51" ht="35.25" customHeight="1" x14ac:dyDescent="0.15">
      <c r="A132" s="265"/>
      <c r="B132" s="266"/>
      <c r="C132" s="266"/>
      <c r="D132" s="266"/>
      <c r="E132" s="266"/>
      <c r="F132" s="267"/>
      <c r="G132" s="35"/>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7"/>
    </row>
    <row r="133" spans="1:51" ht="30" customHeight="1" x14ac:dyDescent="0.15">
      <c r="A133" s="265"/>
      <c r="B133" s="266"/>
      <c r="C133" s="266"/>
      <c r="D133" s="266"/>
      <c r="E133" s="266"/>
      <c r="F133" s="267"/>
      <c r="G133" s="35"/>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7"/>
    </row>
    <row r="134" spans="1:51" ht="25.5" customHeight="1" x14ac:dyDescent="0.15">
      <c r="A134" s="265"/>
      <c r="B134" s="266"/>
      <c r="C134" s="266"/>
      <c r="D134" s="266"/>
      <c r="E134" s="266"/>
      <c r="F134" s="267"/>
      <c r="G134" s="35"/>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7"/>
    </row>
    <row r="135" spans="1:51" ht="24.75" customHeight="1" thickBot="1" x14ac:dyDescent="0.2">
      <c r="A135" s="268"/>
      <c r="B135" s="269"/>
      <c r="C135" s="269"/>
      <c r="D135" s="269"/>
      <c r="E135" s="269"/>
      <c r="F135" s="270"/>
      <c r="G135" s="38"/>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40"/>
    </row>
    <row r="136" spans="1:51" ht="24.75" customHeight="1" x14ac:dyDescent="0.15">
      <c r="A136" s="271" t="s">
        <v>240</v>
      </c>
      <c r="B136" s="272"/>
      <c r="C136" s="272"/>
      <c r="D136" s="272"/>
      <c r="E136" s="272"/>
      <c r="F136" s="273"/>
      <c r="G136" s="252" t="s">
        <v>617</v>
      </c>
      <c r="H136" s="253"/>
      <c r="I136" s="253"/>
      <c r="J136" s="253"/>
      <c r="K136" s="253"/>
      <c r="L136" s="253"/>
      <c r="M136" s="253"/>
      <c r="N136" s="253"/>
      <c r="O136" s="253"/>
      <c r="P136" s="253"/>
      <c r="Q136" s="253"/>
      <c r="R136" s="253"/>
      <c r="S136" s="253"/>
      <c r="T136" s="253"/>
      <c r="U136" s="253"/>
      <c r="V136" s="253"/>
      <c r="W136" s="253"/>
      <c r="X136" s="253"/>
      <c r="Y136" s="253"/>
      <c r="Z136" s="253"/>
      <c r="AA136" s="253"/>
      <c r="AB136" s="254"/>
      <c r="AC136" s="252" t="s">
        <v>656</v>
      </c>
      <c r="AD136" s="253"/>
      <c r="AE136" s="253"/>
      <c r="AF136" s="253"/>
      <c r="AG136" s="253"/>
      <c r="AH136" s="253"/>
      <c r="AI136" s="253"/>
      <c r="AJ136" s="253"/>
      <c r="AK136" s="253"/>
      <c r="AL136" s="253"/>
      <c r="AM136" s="253"/>
      <c r="AN136" s="253"/>
      <c r="AO136" s="253"/>
      <c r="AP136" s="253"/>
      <c r="AQ136" s="253"/>
      <c r="AR136" s="253"/>
      <c r="AS136" s="253"/>
      <c r="AT136" s="253"/>
      <c r="AU136" s="253"/>
      <c r="AV136" s="253"/>
      <c r="AW136" s="253"/>
      <c r="AX136" s="255"/>
    </row>
    <row r="137" spans="1:51" ht="24.75" customHeight="1" x14ac:dyDescent="0.15">
      <c r="A137" s="274"/>
      <c r="B137" s="275"/>
      <c r="C137" s="275"/>
      <c r="D137" s="275"/>
      <c r="E137" s="275"/>
      <c r="F137" s="276"/>
      <c r="G137" s="256" t="s">
        <v>15</v>
      </c>
      <c r="H137" s="257"/>
      <c r="I137" s="257"/>
      <c r="J137" s="257"/>
      <c r="K137" s="257"/>
      <c r="L137" s="258" t="s">
        <v>16</v>
      </c>
      <c r="M137" s="257"/>
      <c r="N137" s="257"/>
      <c r="O137" s="257"/>
      <c r="P137" s="257"/>
      <c r="Q137" s="257"/>
      <c r="R137" s="257"/>
      <c r="S137" s="257"/>
      <c r="T137" s="257"/>
      <c r="U137" s="257"/>
      <c r="V137" s="257"/>
      <c r="W137" s="257"/>
      <c r="X137" s="259"/>
      <c r="Y137" s="260" t="s">
        <v>17</v>
      </c>
      <c r="Z137" s="261"/>
      <c r="AA137" s="261"/>
      <c r="AB137" s="262"/>
      <c r="AC137" s="256" t="s">
        <v>15</v>
      </c>
      <c r="AD137" s="257"/>
      <c r="AE137" s="257"/>
      <c r="AF137" s="257"/>
      <c r="AG137" s="257"/>
      <c r="AH137" s="258" t="s">
        <v>16</v>
      </c>
      <c r="AI137" s="257"/>
      <c r="AJ137" s="257"/>
      <c r="AK137" s="257"/>
      <c r="AL137" s="257"/>
      <c r="AM137" s="257"/>
      <c r="AN137" s="257"/>
      <c r="AO137" s="257"/>
      <c r="AP137" s="257"/>
      <c r="AQ137" s="257"/>
      <c r="AR137" s="257"/>
      <c r="AS137" s="257"/>
      <c r="AT137" s="259"/>
      <c r="AU137" s="260" t="s">
        <v>17</v>
      </c>
      <c r="AV137" s="261"/>
      <c r="AW137" s="261"/>
      <c r="AX137" s="263"/>
    </row>
    <row r="138" spans="1:51" ht="24.75" customHeight="1" x14ac:dyDescent="0.15">
      <c r="A138" s="274"/>
      <c r="B138" s="275"/>
      <c r="C138" s="275"/>
      <c r="D138" s="275"/>
      <c r="E138" s="275"/>
      <c r="F138" s="276"/>
      <c r="G138" s="242" t="s">
        <v>618</v>
      </c>
      <c r="H138" s="243"/>
      <c r="I138" s="243"/>
      <c r="J138" s="243"/>
      <c r="K138" s="244"/>
      <c r="L138" s="245" t="s">
        <v>619</v>
      </c>
      <c r="M138" s="246"/>
      <c r="N138" s="246"/>
      <c r="O138" s="246"/>
      <c r="P138" s="246"/>
      <c r="Q138" s="246"/>
      <c r="R138" s="246"/>
      <c r="S138" s="246"/>
      <c r="T138" s="246"/>
      <c r="U138" s="246"/>
      <c r="V138" s="246"/>
      <c r="W138" s="246"/>
      <c r="X138" s="247"/>
      <c r="Y138" s="248">
        <v>10.89</v>
      </c>
      <c r="Z138" s="249"/>
      <c r="AA138" s="249"/>
      <c r="AB138" s="250"/>
      <c r="AC138" s="242" t="s">
        <v>620</v>
      </c>
      <c r="AD138" s="243"/>
      <c r="AE138" s="243"/>
      <c r="AF138" s="243"/>
      <c r="AG138" s="244"/>
      <c r="AH138" s="245" t="s">
        <v>621</v>
      </c>
      <c r="AI138" s="246"/>
      <c r="AJ138" s="246"/>
      <c r="AK138" s="246"/>
      <c r="AL138" s="246"/>
      <c r="AM138" s="246"/>
      <c r="AN138" s="246"/>
      <c r="AO138" s="246"/>
      <c r="AP138" s="246"/>
      <c r="AQ138" s="246"/>
      <c r="AR138" s="246"/>
      <c r="AS138" s="246"/>
      <c r="AT138" s="247"/>
      <c r="AU138" s="248">
        <v>4.9939999999999998</v>
      </c>
      <c r="AV138" s="249"/>
      <c r="AW138" s="249"/>
      <c r="AX138" s="251"/>
    </row>
    <row r="139" spans="1:51" ht="24.75" customHeight="1" x14ac:dyDescent="0.15">
      <c r="A139" s="274"/>
      <c r="B139" s="275"/>
      <c r="C139" s="275"/>
      <c r="D139" s="275"/>
      <c r="E139" s="275"/>
      <c r="F139" s="276"/>
      <c r="G139" s="232"/>
      <c r="H139" s="233"/>
      <c r="I139" s="233"/>
      <c r="J139" s="233"/>
      <c r="K139" s="234"/>
      <c r="L139" s="235"/>
      <c r="M139" s="236"/>
      <c r="N139" s="236"/>
      <c r="O139" s="236"/>
      <c r="P139" s="236"/>
      <c r="Q139" s="236"/>
      <c r="R139" s="236"/>
      <c r="S139" s="236"/>
      <c r="T139" s="236"/>
      <c r="U139" s="236"/>
      <c r="V139" s="236"/>
      <c r="W139" s="236"/>
      <c r="X139" s="237"/>
      <c r="Y139" s="238"/>
      <c r="Z139" s="239"/>
      <c r="AA139" s="239"/>
      <c r="AB139" s="240"/>
      <c r="AC139" s="232"/>
      <c r="AD139" s="233"/>
      <c r="AE139" s="233"/>
      <c r="AF139" s="233"/>
      <c r="AG139" s="234"/>
      <c r="AH139" s="235"/>
      <c r="AI139" s="236"/>
      <c r="AJ139" s="236"/>
      <c r="AK139" s="236"/>
      <c r="AL139" s="236"/>
      <c r="AM139" s="236"/>
      <c r="AN139" s="236"/>
      <c r="AO139" s="236"/>
      <c r="AP139" s="236"/>
      <c r="AQ139" s="236"/>
      <c r="AR139" s="236"/>
      <c r="AS139" s="236"/>
      <c r="AT139" s="237"/>
      <c r="AU139" s="238"/>
      <c r="AV139" s="239"/>
      <c r="AW139" s="239"/>
      <c r="AX139" s="241"/>
    </row>
    <row r="140" spans="1:51" ht="24.75" customHeight="1" x14ac:dyDescent="0.15">
      <c r="A140" s="274"/>
      <c r="B140" s="275"/>
      <c r="C140" s="275"/>
      <c r="D140" s="275"/>
      <c r="E140" s="275"/>
      <c r="F140" s="276"/>
      <c r="G140" s="232"/>
      <c r="H140" s="233"/>
      <c r="I140" s="233"/>
      <c r="J140" s="233"/>
      <c r="K140" s="234"/>
      <c r="L140" s="235"/>
      <c r="M140" s="236"/>
      <c r="N140" s="236"/>
      <c r="O140" s="236"/>
      <c r="P140" s="236"/>
      <c r="Q140" s="236"/>
      <c r="R140" s="236"/>
      <c r="S140" s="236"/>
      <c r="T140" s="236"/>
      <c r="U140" s="236"/>
      <c r="V140" s="236"/>
      <c r="W140" s="236"/>
      <c r="X140" s="237"/>
      <c r="Y140" s="238"/>
      <c r="Z140" s="239"/>
      <c r="AA140" s="239"/>
      <c r="AB140" s="240"/>
      <c r="AC140" s="232"/>
      <c r="AD140" s="233"/>
      <c r="AE140" s="233"/>
      <c r="AF140" s="233"/>
      <c r="AG140" s="234"/>
      <c r="AH140" s="235"/>
      <c r="AI140" s="236"/>
      <c r="AJ140" s="236"/>
      <c r="AK140" s="236"/>
      <c r="AL140" s="236"/>
      <c r="AM140" s="236"/>
      <c r="AN140" s="236"/>
      <c r="AO140" s="236"/>
      <c r="AP140" s="236"/>
      <c r="AQ140" s="236"/>
      <c r="AR140" s="236"/>
      <c r="AS140" s="236"/>
      <c r="AT140" s="237"/>
      <c r="AU140" s="238"/>
      <c r="AV140" s="239"/>
      <c r="AW140" s="239"/>
      <c r="AX140" s="241"/>
    </row>
    <row r="141" spans="1:51" ht="24.75" customHeight="1" thickBot="1" x14ac:dyDescent="0.2">
      <c r="A141" s="274"/>
      <c r="B141" s="275"/>
      <c r="C141" s="275"/>
      <c r="D141" s="275"/>
      <c r="E141" s="275"/>
      <c r="F141" s="276"/>
      <c r="G141" s="223" t="s">
        <v>18</v>
      </c>
      <c r="H141" s="224"/>
      <c r="I141" s="224"/>
      <c r="J141" s="224"/>
      <c r="K141" s="224"/>
      <c r="L141" s="225"/>
      <c r="M141" s="226"/>
      <c r="N141" s="226"/>
      <c r="O141" s="226"/>
      <c r="P141" s="226"/>
      <c r="Q141" s="226"/>
      <c r="R141" s="226"/>
      <c r="S141" s="226"/>
      <c r="T141" s="226"/>
      <c r="U141" s="226"/>
      <c r="V141" s="226"/>
      <c r="W141" s="226"/>
      <c r="X141" s="227"/>
      <c r="Y141" s="228">
        <f>SUM(Y138:AB140)</f>
        <v>10.89</v>
      </c>
      <c r="Z141" s="229"/>
      <c r="AA141" s="229"/>
      <c r="AB141" s="230"/>
      <c r="AC141" s="223" t="s">
        <v>18</v>
      </c>
      <c r="AD141" s="224"/>
      <c r="AE141" s="224"/>
      <c r="AF141" s="224"/>
      <c r="AG141" s="224"/>
      <c r="AH141" s="225"/>
      <c r="AI141" s="226"/>
      <c r="AJ141" s="226"/>
      <c r="AK141" s="226"/>
      <c r="AL141" s="226"/>
      <c r="AM141" s="226"/>
      <c r="AN141" s="226"/>
      <c r="AO141" s="226"/>
      <c r="AP141" s="226"/>
      <c r="AQ141" s="226"/>
      <c r="AR141" s="226"/>
      <c r="AS141" s="226"/>
      <c r="AT141" s="227"/>
      <c r="AU141" s="228">
        <f>SUM(AU138:AX140)</f>
        <v>4.9939999999999998</v>
      </c>
      <c r="AV141" s="229"/>
      <c r="AW141" s="229"/>
      <c r="AX141" s="231"/>
    </row>
    <row r="142" spans="1:51" ht="24.75" customHeight="1" x14ac:dyDescent="0.15">
      <c r="A142" s="274"/>
      <c r="B142" s="275"/>
      <c r="C142" s="275"/>
      <c r="D142" s="275"/>
      <c r="E142" s="275"/>
      <c r="F142" s="276"/>
      <c r="G142" s="252" t="s">
        <v>657</v>
      </c>
      <c r="H142" s="253"/>
      <c r="I142" s="253"/>
      <c r="J142" s="253"/>
      <c r="K142" s="253"/>
      <c r="L142" s="253"/>
      <c r="M142" s="253"/>
      <c r="N142" s="253"/>
      <c r="O142" s="253"/>
      <c r="P142" s="253"/>
      <c r="Q142" s="253"/>
      <c r="R142" s="253"/>
      <c r="S142" s="253"/>
      <c r="T142" s="253"/>
      <c r="U142" s="253"/>
      <c r="V142" s="253"/>
      <c r="W142" s="253"/>
      <c r="X142" s="253"/>
      <c r="Y142" s="253"/>
      <c r="Z142" s="253"/>
      <c r="AA142" s="253"/>
      <c r="AB142" s="254"/>
      <c r="AC142" s="252" t="s">
        <v>661</v>
      </c>
      <c r="AD142" s="253"/>
      <c r="AE142" s="253"/>
      <c r="AF142" s="253"/>
      <c r="AG142" s="253"/>
      <c r="AH142" s="253"/>
      <c r="AI142" s="253"/>
      <c r="AJ142" s="253"/>
      <c r="AK142" s="253"/>
      <c r="AL142" s="253"/>
      <c r="AM142" s="253"/>
      <c r="AN142" s="253"/>
      <c r="AO142" s="253"/>
      <c r="AP142" s="253"/>
      <c r="AQ142" s="253"/>
      <c r="AR142" s="253"/>
      <c r="AS142" s="253"/>
      <c r="AT142" s="253"/>
      <c r="AU142" s="253"/>
      <c r="AV142" s="253"/>
      <c r="AW142" s="253"/>
      <c r="AX142" s="255"/>
      <c r="AY142">
        <f>COUNTA($G$144,$AC$144)</f>
        <v>2</v>
      </c>
    </row>
    <row r="143" spans="1:51" ht="24.75" customHeight="1" x14ac:dyDescent="0.15">
      <c r="A143" s="274"/>
      <c r="B143" s="275"/>
      <c r="C143" s="275"/>
      <c r="D143" s="275"/>
      <c r="E143" s="275"/>
      <c r="F143" s="276"/>
      <c r="G143" s="256" t="s">
        <v>15</v>
      </c>
      <c r="H143" s="257"/>
      <c r="I143" s="257"/>
      <c r="J143" s="257"/>
      <c r="K143" s="257"/>
      <c r="L143" s="258" t="s">
        <v>16</v>
      </c>
      <c r="M143" s="257"/>
      <c r="N143" s="257"/>
      <c r="O143" s="257"/>
      <c r="P143" s="257"/>
      <c r="Q143" s="257"/>
      <c r="R143" s="257"/>
      <c r="S143" s="257"/>
      <c r="T143" s="257"/>
      <c r="U143" s="257"/>
      <c r="V143" s="257"/>
      <c r="W143" s="257"/>
      <c r="X143" s="259"/>
      <c r="Y143" s="260" t="s">
        <v>17</v>
      </c>
      <c r="Z143" s="261"/>
      <c r="AA143" s="261"/>
      <c r="AB143" s="262"/>
      <c r="AC143" s="256" t="s">
        <v>15</v>
      </c>
      <c r="AD143" s="257"/>
      <c r="AE143" s="257"/>
      <c r="AF143" s="257"/>
      <c r="AG143" s="257"/>
      <c r="AH143" s="258" t="s">
        <v>16</v>
      </c>
      <c r="AI143" s="257"/>
      <c r="AJ143" s="257"/>
      <c r="AK143" s="257"/>
      <c r="AL143" s="257"/>
      <c r="AM143" s="257"/>
      <c r="AN143" s="257"/>
      <c r="AO143" s="257"/>
      <c r="AP143" s="257"/>
      <c r="AQ143" s="257"/>
      <c r="AR143" s="257"/>
      <c r="AS143" s="257"/>
      <c r="AT143" s="259"/>
      <c r="AU143" s="260" t="s">
        <v>17</v>
      </c>
      <c r="AV143" s="261"/>
      <c r="AW143" s="261"/>
      <c r="AX143" s="263"/>
      <c r="AY143">
        <f>$AY$142</f>
        <v>2</v>
      </c>
    </row>
    <row r="144" spans="1:51" ht="24.75" customHeight="1" x14ac:dyDescent="0.15">
      <c r="A144" s="274"/>
      <c r="B144" s="275"/>
      <c r="C144" s="275"/>
      <c r="D144" s="275"/>
      <c r="E144" s="275"/>
      <c r="F144" s="276"/>
      <c r="G144" s="242" t="s">
        <v>618</v>
      </c>
      <c r="H144" s="243"/>
      <c r="I144" s="243"/>
      <c r="J144" s="243"/>
      <c r="K144" s="244"/>
      <c r="L144" s="245" t="s">
        <v>637</v>
      </c>
      <c r="M144" s="246"/>
      <c r="N144" s="246"/>
      <c r="O144" s="246"/>
      <c r="P144" s="246"/>
      <c r="Q144" s="246"/>
      <c r="R144" s="246"/>
      <c r="S144" s="246"/>
      <c r="T144" s="246"/>
      <c r="U144" s="246"/>
      <c r="V144" s="246"/>
      <c r="W144" s="246"/>
      <c r="X144" s="247"/>
      <c r="Y144" s="248">
        <v>37.234686000000004</v>
      </c>
      <c r="Z144" s="249"/>
      <c r="AA144" s="249"/>
      <c r="AB144" s="250"/>
      <c r="AC144" s="242" t="s">
        <v>620</v>
      </c>
      <c r="AD144" s="243"/>
      <c r="AE144" s="243"/>
      <c r="AF144" s="243"/>
      <c r="AG144" s="244"/>
      <c r="AH144" s="245" t="s">
        <v>648</v>
      </c>
      <c r="AI144" s="246"/>
      <c r="AJ144" s="246"/>
      <c r="AK144" s="246"/>
      <c r="AL144" s="246"/>
      <c r="AM144" s="246"/>
      <c r="AN144" s="246"/>
      <c r="AO144" s="246"/>
      <c r="AP144" s="246"/>
      <c r="AQ144" s="246"/>
      <c r="AR144" s="246"/>
      <c r="AS144" s="246"/>
      <c r="AT144" s="247"/>
      <c r="AU144" s="248">
        <v>749.43395999999996</v>
      </c>
      <c r="AV144" s="249"/>
      <c r="AW144" s="249"/>
      <c r="AX144" s="251"/>
      <c r="AY144">
        <f>$AY$142</f>
        <v>2</v>
      </c>
    </row>
    <row r="145" spans="1:51" ht="24.75" customHeight="1" x14ac:dyDescent="0.15">
      <c r="A145" s="274"/>
      <c r="B145" s="275"/>
      <c r="C145" s="275"/>
      <c r="D145" s="275"/>
      <c r="E145" s="275"/>
      <c r="F145" s="276"/>
      <c r="G145" s="232"/>
      <c r="H145" s="233"/>
      <c r="I145" s="233"/>
      <c r="J145" s="233"/>
      <c r="K145" s="234"/>
      <c r="L145" s="235"/>
      <c r="M145" s="236"/>
      <c r="N145" s="236"/>
      <c r="O145" s="236"/>
      <c r="P145" s="236"/>
      <c r="Q145" s="236"/>
      <c r="R145" s="236"/>
      <c r="S145" s="236"/>
      <c r="T145" s="236"/>
      <c r="U145" s="236"/>
      <c r="V145" s="236"/>
      <c r="W145" s="236"/>
      <c r="X145" s="237"/>
      <c r="Y145" s="238"/>
      <c r="Z145" s="239"/>
      <c r="AA145" s="239"/>
      <c r="AB145" s="240"/>
      <c r="AC145" s="232"/>
      <c r="AD145" s="233"/>
      <c r="AE145" s="233"/>
      <c r="AF145" s="233"/>
      <c r="AG145" s="234"/>
      <c r="AH145" s="235"/>
      <c r="AI145" s="236"/>
      <c r="AJ145" s="236"/>
      <c r="AK145" s="236"/>
      <c r="AL145" s="236"/>
      <c r="AM145" s="236"/>
      <c r="AN145" s="236"/>
      <c r="AO145" s="236"/>
      <c r="AP145" s="236"/>
      <c r="AQ145" s="236"/>
      <c r="AR145" s="236"/>
      <c r="AS145" s="236"/>
      <c r="AT145" s="237"/>
      <c r="AU145" s="238"/>
      <c r="AV145" s="239"/>
      <c r="AW145" s="239"/>
      <c r="AX145" s="241"/>
      <c r="AY145">
        <f>$AY$142</f>
        <v>2</v>
      </c>
    </row>
    <row r="146" spans="1:51" ht="24.75" customHeight="1" x14ac:dyDescent="0.15">
      <c r="A146" s="274"/>
      <c r="B146" s="275"/>
      <c r="C146" s="275"/>
      <c r="D146" s="275"/>
      <c r="E146" s="275"/>
      <c r="F146" s="276"/>
      <c r="G146" s="232"/>
      <c r="H146" s="233"/>
      <c r="I146" s="233"/>
      <c r="J146" s="233"/>
      <c r="K146" s="234"/>
      <c r="L146" s="235"/>
      <c r="M146" s="236"/>
      <c r="N146" s="236"/>
      <c r="O146" s="236"/>
      <c r="P146" s="236"/>
      <c r="Q146" s="236"/>
      <c r="R146" s="236"/>
      <c r="S146" s="236"/>
      <c r="T146" s="236"/>
      <c r="U146" s="236"/>
      <c r="V146" s="236"/>
      <c r="W146" s="236"/>
      <c r="X146" s="237"/>
      <c r="Y146" s="238"/>
      <c r="Z146" s="239"/>
      <c r="AA146" s="239"/>
      <c r="AB146" s="240"/>
      <c r="AC146" s="232"/>
      <c r="AD146" s="233"/>
      <c r="AE146" s="233"/>
      <c r="AF146" s="233"/>
      <c r="AG146" s="234"/>
      <c r="AH146" s="235"/>
      <c r="AI146" s="236"/>
      <c r="AJ146" s="236"/>
      <c r="AK146" s="236"/>
      <c r="AL146" s="236"/>
      <c r="AM146" s="236"/>
      <c r="AN146" s="236"/>
      <c r="AO146" s="236"/>
      <c r="AP146" s="236"/>
      <c r="AQ146" s="236"/>
      <c r="AR146" s="236"/>
      <c r="AS146" s="236"/>
      <c r="AT146" s="237"/>
      <c r="AU146" s="238"/>
      <c r="AV146" s="239"/>
      <c r="AW146" s="239"/>
      <c r="AX146" s="241"/>
      <c r="AY146">
        <f>$AY$142</f>
        <v>2</v>
      </c>
    </row>
    <row r="147" spans="1:51" ht="24.75" customHeight="1" x14ac:dyDescent="0.15">
      <c r="A147" s="274"/>
      <c r="B147" s="275"/>
      <c r="C147" s="275"/>
      <c r="D147" s="275"/>
      <c r="E147" s="275"/>
      <c r="F147" s="276"/>
      <c r="G147" s="223" t="s">
        <v>18</v>
      </c>
      <c r="H147" s="224"/>
      <c r="I147" s="224"/>
      <c r="J147" s="224"/>
      <c r="K147" s="224"/>
      <c r="L147" s="225"/>
      <c r="M147" s="226"/>
      <c r="N147" s="226"/>
      <c r="O147" s="226"/>
      <c r="P147" s="226"/>
      <c r="Q147" s="226"/>
      <c r="R147" s="226"/>
      <c r="S147" s="226"/>
      <c r="T147" s="226"/>
      <c r="U147" s="226"/>
      <c r="V147" s="226"/>
      <c r="W147" s="226"/>
      <c r="X147" s="227"/>
      <c r="Y147" s="228">
        <f>SUM(Y144:AB146)</f>
        <v>37.234686000000004</v>
      </c>
      <c r="Z147" s="229"/>
      <c r="AA147" s="229"/>
      <c r="AB147" s="230"/>
      <c r="AC147" s="223" t="s">
        <v>18</v>
      </c>
      <c r="AD147" s="224"/>
      <c r="AE147" s="224"/>
      <c r="AF147" s="224"/>
      <c r="AG147" s="224"/>
      <c r="AH147" s="225"/>
      <c r="AI147" s="226"/>
      <c r="AJ147" s="226"/>
      <c r="AK147" s="226"/>
      <c r="AL147" s="226"/>
      <c r="AM147" s="226"/>
      <c r="AN147" s="226"/>
      <c r="AO147" s="226"/>
      <c r="AP147" s="226"/>
      <c r="AQ147" s="226"/>
      <c r="AR147" s="226"/>
      <c r="AS147" s="226"/>
      <c r="AT147" s="227"/>
      <c r="AU147" s="228">
        <f>SUM(AU144:AX146)</f>
        <v>749.43395999999996</v>
      </c>
      <c r="AV147" s="229"/>
      <c r="AW147" s="229"/>
      <c r="AX147" s="231"/>
      <c r="AY147">
        <f>$AY$142</f>
        <v>2</v>
      </c>
    </row>
    <row r="148" spans="1:51" ht="24.75" customHeight="1" thickBot="1" x14ac:dyDescent="0.2">
      <c r="A148" s="218" t="s">
        <v>550</v>
      </c>
      <c r="B148" s="219"/>
      <c r="C148" s="219"/>
      <c r="D148" s="219"/>
      <c r="E148" s="219"/>
      <c r="F148" s="219"/>
      <c r="G148" s="219"/>
      <c r="H148" s="219"/>
      <c r="I148" s="219"/>
      <c r="J148" s="219"/>
      <c r="K148" s="219"/>
      <c r="L148" s="219"/>
      <c r="M148" s="219"/>
      <c r="N148" s="219"/>
      <c r="O148" s="219"/>
      <c r="P148" s="219"/>
      <c r="Q148" s="219"/>
      <c r="R148" s="219"/>
      <c r="S148" s="219"/>
      <c r="T148" s="219"/>
      <c r="U148" s="219"/>
      <c r="V148" s="219"/>
      <c r="W148" s="219"/>
      <c r="X148" s="219"/>
      <c r="Y148" s="219"/>
      <c r="Z148" s="219"/>
      <c r="AA148" s="219"/>
      <c r="AB148" s="219"/>
      <c r="AC148" s="219"/>
      <c r="AD148" s="219"/>
      <c r="AE148" s="219"/>
      <c r="AF148" s="219"/>
      <c r="AG148" s="219"/>
      <c r="AH148" s="219"/>
      <c r="AI148" s="219"/>
      <c r="AJ148" s="219"/>
      <c r="AK148" s="220"/>
      <c r="AL148" s="221" t="s">
        <v>213</v>
      </c>
      <c r="AM148" s="222"/>
      <c r="AN148" s="222"/>
      <c r="AO148" s="73" t="s">
        <v>212</v>
      </c>
      <c r="AP148" s="21"/>
      <c r="AQ148" s="21"/>
      <c r="AR148" s="21"/>
      <c r="AS148" s="21"/>
      <c r="AT148" s="21"/>
      <c r="AU148" s="21"/>
      <c r="AV148" s="21"/>
      <c r="AW148" s="21"/>
      <c r="AX148" s="22"/>
      <c r="AY148">
        <f>COUNTIF($AO$148,"☑")</f>
        <v>0</v>
      </c>
    </row>
    <row r="149" spans="1:51" ht="24.75" customHeight="1" x14ac:dyDescent="0.15">
      <c r="A149" s="4"/>
      <c r="B149" s="4"/>
      <c r="C149" s="4"/>
      <c r="D149" s="4"/>
      <c r="E149" s="4"/>
      <c r="F149" s="4"/>
      <c r="G149" s="7"/>
      <c r="H149" s="7"/>
      <c r="I149" s="7"/>
      <c r="J149" s="7"/>
      <c r="K149" s="7"/>
      <c r="L149" s="3"/>
      <c r="M149" s="7"/>
      <c r="N149" s="7"/>
      <c r="O149" s="7"/>
      <c r="P149" s="7"/>
      <c r="Q149" s="7"/>
      <c r="R149" s="7"/>
      <c r="S149" s="7"/>
      <c r="T149" s="7"/>
      <c r="U149" s="7"/>
      <c r="V149" s="7"/>
      <c r="W149" s="7"/>
      <c r="X149" s="7"/>
      <c r="Y149" s="8"/>
      <c r="Z149" s="8"/>
      <c r="AA149" s="8"/>
      <c r="AB149" s="8"/>
      <c r="AC149" s="7"/>
      <c r="AD149" s="7"/>
      <c r="AE149" s="7"/>
      <c r="AF149" s="7"/>
      <c r="AG149" s="7"/>
      <c r="AH149" s="3"/>
      <c r="AI149" s="7"/>
      <c r="AJ149" s="7"/>
      <c r="AK149" s="7"/>
      <c r="AL149" s="7"/>
      <c r="AM149" s="7"/>
      <c r="AN149" s="7"/>
      <c r="AO149" s="7"/>
      <c r="AP149" s="7"/>
      <c r="AQ149" s="7"/>
      <c r="AR149" s="7"/>
      <c r="AS149" s="7"/>
      <c r="AT149" s="7"/>
      <c r="AU149" s="8"/>
      <c r="AV149" s="8"/>
      <c r="AW149" s="8"/>
      <c r="AX149" s="8"/>
    </row>
    <row r="150" spans="1:51" ht="24.75" customHeight="1" x14ac:dyDescent="0.15"/>
    <row r="151" spans="1:51" ht="24.75" customHeight="1" x14ac:dyDescent="0.15">
      <c r="A151" s="9"/>
      <c r="B151" s="1" t="s">
        <v>26</v>
      </c>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row>
    <row r="152" spans="1:51" ht="24.75" customHeight="1" x14ac:dyDescent="0.15">
      <c r="A152" s="9"/>
      <c r="B152" s="41" t="s">
        <v>221</v>
      </c>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row>
    <row r="153" spans="1:51" ht="59.25" customHeight="1" x14ac:dyDescent="0.15">
      <c r="A153" s="193"/>
      <c r="B153" s="193"/>
      <c r="C153" s="193" t="s">
        <v>24</v>
      </c>
      <c r="D153" s="193"/>
      <c r="E153" s="193"/>
      <c r="F153" s="193"/>
      <c r="G153" s="193"/>
      <c r="H153" s="193"/>
      <c r="I153" s="193"/>
      <c r="J153" s="194" t="s">
        <v>186</v>
      </c>
      <c r="K153" s="195"/>
      <c r="L153" s="195"/>
      <c r="M153" s="195"/>
      <c r="N153" s="195"/>
      <c r="O153" s="195"/>
      <c r="P153" s="116" t="s">
        <v>25</v>
      </c>
      <c r="Q153" s="116"/>
      <c r="R153" s="116"/>
      <c r="S153" s="116"/>
      <c r="T153" s="116"/>
      <c r="U153" s="116"/>
      <c r="V153" s="116"/>
      <c r="W153" s="116"/>
      <c r="X153" s="116"/>
      <c r="Y153" s="196" t="s">
        <v>185</v>
      </c>
      <c r="Z153" s="197"/>
      <c r="AA153" s="197"/>
      <c r="AB153" s="197"/>
      <c r="AC153" s="194" t="s">
        <v>211</v>
      </c>
      <c r="AD153" s="194"/>
      <c r="AE153" s="194"/>
      <c r="AF153" s="194"/>
      <c r="AG153" s="194"/>
      <c r="AH153" s="196" t="s">
        <v>226</v>
      </c>
      <c r="AI153" s="193"/>
      <c r="AJ153" s="193"/>
      <c r="AK153" s="193"/>
      <c r="AL153" s="193" t="s">
        <v>19</v>
      </c>
      <c r="AM153" s="193"/>
      <c r="AN153" s="193"/>
      <c r="AO153" s="198"/>
      <c r="AP153" s="199" t="s">
        <v>187</v>
      </c>
      <c r="AQ153" s="199"/>
      <c r="AR153" s="199"/>
      <c r="AS153" s="199"/>
      <c r="AT153" s="199"/>
      <c r="AU153" s="199"/>
      <c r="AV153" s="199"/>
      <c r="AW153" s="199"/>
      <c r="AX153" s="199"/>
    </row>
    <row r="154" spans="1:51" ht="60.95" customHeight="1" x14ac:dyDescent="0.15">
      <c r="A154" s="181">
        <v>1</v>
      </c>
      <c r="B154" s="181">
        <v>1</v>
      </c>
      <c r="C154" s="182" t="s">
        <v>622</v>
      </c>
      <c r="D154" s="183"/>
      <c r="E154" s="183"/>
      <c r="F154" s="183"/>
      <c r="G154" s="183"/>
      <c r="H154" s="183"/>
      <c r="I154" s="183"/>
      <c r="J154" s="184">
        <v>3010401011971</v>
      </c>
      <c r="K154" s="185"/>
      <c r="L154" s="185"/>
      <c r="M154" s="185"/>
      <c r="N154" s="185"/>
      <c r="O154" s="185"/>
      <c r="P154" s="186" t="s">
        <v>619</v>
      </c>
      <c r="Q154" s="187"/>
      <c r="R154" s="187"/>
      <c r="S154" s="187"/>
      <c r="T154" s="187"/>
      <c r="U154" s="187"/>
      <c r="V154" s="187"/>
      <c r="W154" s="187"/>
      <c r="X154" s="187"/>
      <c r="Y154" s="188">
        <v>10.89</v>
      </c>
      <c r="Z154" s="189"/>
      <c r="AA154" s="189"/>
      <c r="AB154" s="190"/>
      <c r="AC154" s="191" t="s">
        <v>228</v>
      </c>
      <c r="AD154" s="192"/>
      <c r="AE154" s="192"/>
      <c r="AF154" s="192"/>
      <c r="AG154" s="192"/>
      <c r="AH154" s="175">
        <v>1</v>
      </c>
      <c r="AI154" s="176"/>
      <c r="AJ154" s="176"/>
      <c r="AK154" s="176"/>
      <c r="AL154" s="177" t="s">
        <v>258</v>
      </c>
      <c r="AM154" s="178"/>
      <c r="AN154" s="178"/>
      <c r="AO154" s="179"/>
      <c r="AP154" s="180"/>
      <c r="AQ154" s="180"/>
      <c r="AR154" s="180"/>
      <c r="AS154" s="180"/>
      <c r="AT154" s="180"/>
      <c r="AU154" s="180"/>
      <c r="AV154" s="180"/>
      <c r="AW154" s="180"/>
      <c r="AX154" s="180"/>
    </row>
    <row r="155" spans="1:51" ht="24.75" customHeight="1" x14ac:dyDescent="0.15">
      <c r="A155" s="45"/>
      <c r="B155" s="45"/>
      <c r="C155" s="45"/>
      <c r="D155" s="45"/>
      <c r="E155" s="45"/>
      <c r="F155" s="45"/>
      <c r="G155" s="45"/>
      <c r="H155" s="45"/>
      <c r="I155" s="45"/>
      <c r="J155" s="46"/>
      <c r="K155" s="46"/>
      <c r="L155" s="46"/>
      <c r="M155" s="46"/>
      <c r="N155" s="46"/>
      <c r="O155" s="46"/>
      <c r="P155" s="47"/>
      <c r="Q155" s="47"/>
      <c r="R155" s="47"/>
      <c r="S155" s="47"/>
      <c r="T155" s="47"/>
      <c r="U155" s="47"/>
      <c r="V155" s="47"/>
      <c r="W155" s="47"/>
      <c r="X155" s="47"/>
      <c r="Y155" s="48"/>
      <c r="Z155" s="48"/>
      <c r="AA155" s="48"/>
      <c r="AB155" s="48"/>
      <c r="AC155" s="48"/>
      <c r="AD155" s="48"/>
      <c r="AE155" s="48"/>
      <c r="AF155" s="48"/>
      <c r="AG155" s="48"/>
      <c r="AH155" s="48"/>
      <c r="AI155" s="48"/>
      <c r="AJ155" s="48"/>
      <c r="AK155" s="48"/>
      <c r="AL155" s="48"/>
      <c r="AM155" s="48"/>
      <c r="AN155" s="48"/>
      <c r="AO155" s="48"/>
      <c r="AP155" s="47"/>
      <c r="AQ155" s="47"/>
      <c r="AR155" s="47"/>
      <c r="AS155" s="47"/>
      <c r="AT155" s="47"/>
      <c r="AU155" s="47"/>
      <c r="AV155" s="47"/>
      <c r="AW155" s="47"/>
      <c r="AX155" s="47"/>
      <c r="AY155">
        <f>COUNTA($C$158)</f>
        <v>1</v>
      </c>
    </row>
    <row r="156" spans="1:51" ht="24.75" customHeight="1" x14ac:dyDescent="0.15">
      <c r="A156" s="45"/>
      <c r="B156" s="49" t="s">
        <v>167</v>
      </c>
      <c r="C156" s="45"/>
      <c r="D156" s="45"/>
      <c r="E156" s="45"/>
      <c r="F156" s="45"/>
      <c r="G156" s="45"/>
      <c r="H156" s="45"/>
      <c r="I156" s="45"/>
      <c r="J156" s="45"/>
      <c r="K156" s="45"/>
      <c r="L156" s="45"/>
      <c r="M156" s="45"/>
      <c r="N156" s="45"/>
      <c r="O156" s="45"/>
      <c r="P156" s="50"/>
      <c r="Q156" s="50"/>
      <c r="R156" s="50"/>
      <c r="S156" s="50"/>
      <c r="T156" s="50"/>
      <c r="U156" s="50"/>
      <c r="V156" s="50"/>
      <c r="W156" s="50"/>
      <c r="X156" s="50"/>
      <c r="Y156" s="51"/>
      <c r="Z156" s="51"/>
      <c r="AA156" s="51"/>
      <c r="AB156" s="51"/>
      <c r="AC156" s="51"/>
      <c r="AD156" s="51"/>
      <c r="AE156" s="51"/>
      <c r="AF156" s="51"/>
      <c r="AG156" s="51"/>
      <c r="AH156" s="51"/>
      <c r="AI156" s="51"/>
      <c r="AJ156" s="51"/>
      <c r="AK156" s="51"/>
      <c r="AL156" s="51"/>
      <c r="AM156" s="51"/>
      <c r="AN156" s="51"/>
      <c r="AO156" s="51"/>
      <c r="AP156" s="50"/>
      <c r="AQ156" s="50"/>
      <c r="AR156" s="50"/>
      <c r="AS156" s="50"/>
      <c r="AT156" s="50"/>
      <c r="AU156" s="50"/>
      <c r="AV156" s="50"/>
      <c r="AW156" s="50"/>
      <c r="AX156" s="50"/>
      <c r="AY156">
        <f>$AY$155</f>
        <v>1</v>
      </c>
    </row>
    <row r="157" spans="1:51" ht="59.25" customHeight="1" x14ac:dyDescent="0.15">
      <c r="A157" s="193"/>
      <c r="B157" s="193"/>
      <c r="C157" s="193" t="s">
        <v>24</v>
      </c>
      <c r="D157" s="193"/>
      <c r="E157" s="193"/>
      <c r="F157" s="193"/>
      <c r="G157" s="193"/>
      <c r="H157" s="193"/>
      <c r="I157" s="193"/>
      <c r="J157" s="194" t="s">
        <v>186</v>
      </c>
      <c r="K157" s="195"/>
      <c r="L157" s="195"/>
      <c r="M157" s="195"/>
      <c r="N157" s="195"/>
      <c r="O157" s="195"/>
      <c r="P157" s="116" t="s">
        <v>25</v>
      </c>
      <c r="Q157" s="116"/>
      <c r="R157" s="116"/>
      <c r="S157" s="116"/>
      <c r="T157" s="116"/>
      <c r="U157" s="116"/>
      <c r="V157" s="116"/>
      <c r="W157" s="116"/>
      <c r="X157" s="116"/>
      <c r="Y157" s="196" t="s">
        <v>185</v>
      </c>
      <c r="Z157" s="197"/>
      <c r="AA157" s="197"/>
      <c r="AB157" s="197"/>
      <c r="AC157" s="194" t="s">
        <v>211</v>
      </c>
      <c r="AD157" s="194"/>
      <c r="AE157" s="194"/>
      <c r="AF157" s="194"/>
      <c r="AG157" s="194"/>
      <c r="AH157" s="196" t="s">
        <v>226</v>
      </c>
      <c r="AI157" s="193"/>
      <c r="AJ157" s="193"/>
      <c r="AK157" s="193"/>
      <c r="AL157" s="193" t="s">
        <v>19</v>
      </c>
      <c r="AM157" s="193"/>
      <c r="AN157" s="193"/>
      <c r="AO157" s="198"/>
      <c r="AP157" s="199" t="s">
        <v>187</v>
      </c>
      <c r="AQ157" s="199"/>
      <c r="AR157" s="199"/>
      <c r="AS157" s="199"/>
      <c r="AT157" s="199"/>
      <c r="AU157" s="199"/>
      <c r="AV157" s="199"/>
      <c r="AW157" s="199"/>
      <c r="AX157" s="199"/>
      <c r="AY157">
        <f>$AY$155</f>
        <v>1</v>
      </c>
    </row>
    <row r="158" spans="1:51" ht="50.1" customHeight="1" x14ac:dyDescent="0.15">
      <c r="A158" s="181">
        <v>1</v>
      </c>
      <c r="B158" s="181">
        <v>1</v>
      </c>
      <c r="C158" s="203" t="s">
        <v>658</v>
      </c>
      <c r="D158" s="204"/>
      <c r="E158" s="204"/>
      <c r="F158" s="204"/>
      <c r="G158" s="204"/>
      <c r="H158" s="204"/>
      <c r="I158" s="205"/>
      <c r="J158" s="206">
        <v>7120002060338</v>
      </c>
      <c r="K158" s="207"/>
      <c r="L158" s="207"/>
      <c r="M158" s="207"/>
      <c r="N158" s="207"/>
      <c r="O158" s="208"/>
      <c r="P158" s="209" t="s">
        <v>621</v>
      </c>
      <c r="Q158" s="210"/>
      <c r="R158" s="210"/>
      <c r="S158" s="210"/>
      <c r="T158" s="210"/>
      <c r="U158" s="210"/>
      <c r="V158" s="210"/>
      <c r="W158" s="210"/>
      <c r="X158" s="211"/>
      <c r="Y158" s="188">
        <v>4.9939999999999998</v>
      </c>
      <c r="Z158" s="189"/>
      <c r="AA158" s="189"/>
      <c r="AB158" s="190"/>
      <c r="AC158" s="212" t="s">
        <v>228</v>
      </c>
      <c r="AD158" s="213"/>
      <c r="AE158" s="213"/>
      <c r="AF158" s="213"/>
      <c r="AG158" s="214"/>
      <c r="AH158" s="215">
        <v>3</v>
      </c>
      <c r="AI158" s="216"/>
      <c r="AJ158" s="216"/>
      <c r="AK158" s="217"/>
      <c r="AL158" s="177" t="s">
        <v>258</v>
      </c>
      <c r="AM158" s="178"/>
      <c r="AN158" s="178"/>
      <c r="AO158" s="179"/>
      <c r="AP158" s="200"/>
      <c r="AQ158" s="201"/>
      <c r="AR158" s="201"/>
      <c r="AS158" s="201"/>
      <c r="AT158" s="201"/>
      <c r="AU158" s="201"/>
      <c r="AV158" s="201"/>
      <c r="AW158" s="201"/>
      <c r="AX158" s="202"/>
      <c r="AY158">
        <f>$AY$155</f>
        <v>1</v>
      </c>
    </row>
    <row r="159" spans="1:51" ht="24.75" customHeight="1" x14ac:dyDescent="0.15">
      <c r="A159" s="52"/>
      <c r="B159" s="52"/>
      <c r="C159" s="52"/>
      <c r="D159" s="52"/>
      <c r="E159" s="52"/>
      <c r="F159" s="52"/>
      <c r="G159" s="52"/>
      <c r="H159" s="52"/>
      <c r="I159" s="52"/>
      <c r="J159" s="52"/>
      <c r="K159" s="52"/>
      <c r="L159" s="52"/>
      <c r="M159" s="52"/>
      <c r="N159" s="52"/>
      <c r="O159" s="52"/>
      <c r="P159" s="53"/>
      <c r="Q159" s="53"/>
      <c r="R159" s="53"/>
      <c r="S159" s="53"/>
      <c r="T159" s="53"/>
      <c r="U159" s="53"/>
      <c r="V159" s="53"/>
      <c r="W159" s="53"/>
      <c r="X159" s="53"/>
      <c r="Y159" s="54"/>
      <c r="Z159" s="54"/>
      <c r="AA159" s="54"/>
      <c r="AB159" s="54"/>
      <c r="AC159" s="54"/>
      <c r="AD159" s="54"/>
      <c r="AE159" s="54"/>
      <c r="AF159" s="54"/>
      <c r="AG159" s="54"/>
      <c r="AH159" s="54"/>
      <c r="AI159" s="54"/>
      <c r="AJ159" s="54"/>
      <c r="AK159" s="54"/>
      <c r="AL159" s="54"/>
      <c r="AM159" s="54"/>
      <c r="AN159" s="54"/>
      <c r="AO159" s="54"/>
      <c r="AP159" s="53"/>
      <c r="AQ159" s="53"/>
      <c r="AR159" s="53"/>
      <c r="AS159" s="53"/>
      <c r="AT159" s="53"/>
      <c r="AU159" s="53"/>
      <c r="AV159" s="53"/>
      <c r="AW159" s="53"/>
      <c r="AX159" s="53"/>
      <c r="AY159">
        <f>COUNTA($C$162)</f>
        <v>1</v>
      </c>
    </row>
    <row r="160" spans="1:51" ht="24.75" customHeight="1" x14ac:dyDescent="0.15">
      <c r="A160" s="45"/>
      <c r="B160" s="49" t="s">
        <v>204</v>
      </c>
      <c r="C160" s="45"/>
      <c r="D160" s="45"/>
      <c r="E160" s="45"/>
      <c r="F160" s="45"/>
      <c r="G160" s="45"/>
      <c r="H160" s="45"/>
      <c r="I160" s="45"/>
      <c r="J160" s="45"/>
      <c r="K160" s="45"/>
      <c r="L160" s="45"/>
      <c r="M160" s="45"/>
      <c r="N160" s="45"/>
      <c r="O160" s="45"/>
      <c r="P160" s="50"/>
      <c r="Q160" s="50"/>
      <c r="R160" s="50"/>
      <c r="S160" s="50"/>
      <c r="T160" s="50"/>
      <c r="U160" s="50"/>
      <c r="V160" s="50"/>
      <c r="W160" s="50"/>
      <c r="X160" s="50"/>
      <c r="Y160" s="51"/>
      <c r="Z160" s="51"/>
      <c r="AA160" s="51"/>
      <c r="AB160" s="51"/>
      <c r="AC160" s="51"/>
      <c r="AD160" s="51"/>
      <c r="AE160" s="51"/>
      <c r="AF160" s="51"/>
      <c r="AG160" s="51"/>
      <c r="AH160" s="51"/>
      <c r="AI160" s="51"/>
      <c r="AJ160" s="51"/>
      <c r="AK160" s="51"/>
      <c r="AL160" s="51"/>
      <c r="AM160" s="51"/>
      <c r="AN160" s="51"/>
      <c r="AO160" s="51"/>
      <c r="AP160" s="50"/>
      <c r="AQ160" s="50"/>
      <c r="AR160" s="50"/>
      <c r="AS160" s="50"/>
      <c r="AT160" s="50"/>
      <c r="AU160" s="50"/>
      <c r="AV160" s="50"/>
      <c r="AW160" s="50"/>
      <c r="AX160" s="50"/>
      <c r="AY160">
        <f>$AY$159</f>
        <v>1</v>
      </c>
    </row>
    <row r="161" spans="1:51" ht="59.25" customHeight="1" x14ac:dyDescent="0.15">
      <c r="A161" s="193"/>
      <c r="B161" s="193"/>
      <c r="C161" s="193" t="s">
        <v>24</v>
      </c>
      <c r="D161" s="193"/>
      <c r="E161" s="193"/>
      <c r="F161" s="193"/>
      <c r="G161" s="193"/>
      <c r="H161" s="193"/>
      <c r="I161" s="193"/>
      <c r="J161" s="194" t="s">
        <v>186</v>
      </c>
      <c r="K161" s="195"/>
      <c r="L161" s="195"/>
      <c r="M161" s="195"/>
      <c r="N161" s="195"/>
      <c r="O161" s="195"/>
      <c r="P161" s="116" t="s">
        <v>25</v>
      </c>
      <c r="Q161" s="116"/>
      <c r="R161" s="116"/>
      <c r="S161" s="116"/>
      <c r="T161" s="116"/>
      <c r="U161" s="116"/>
      <c r="V161" s="116"/>
      <c r="W161" s="116"/>
      <c r="X161" s="116"/>
      <c r="Y161" s="196" t="s">
        <v>185</v>
      </c>
      <c r="Z161" s="197"/>
      <c r="AA161" s="197"/>
      <c r="AB161" s="197"/>
      <c r="AC161" s="194" t="s">
        <v>211</v>
      </c>
      <c r="AD161" s="194"/>
      <c r="AE161" s="194"/>
      <c r="AF161" s="194"/>
      <c r="AG161" s="194"/>
      <c r="AH161" s="196" t="s">
        <v>226</v>
      </c>
      <c r="AI161" s="193"/>
      <c r="AJ161" s="193"/>
      <c r="AK161" s="193"/>
      <c r="AL161" s="193" t="s">
        <v>19</v>
      </c>
      <c r="AM161" s="193"/>
      <c r="AN161" s="193"/>
      <c r="AO161" s="198"/>
      <c r="AP161" s="199" t="s">
        <v>187</v>
      </c>
      <c r="AQ161" s="199"/>
      <c r="AR161" s="199"/>
      <c r="AS161" s="199"/>
      <c r="AT161" s="199"/>
      <c r="AU161" s="199"/>
      <c r="AV161" s="199"/>
      <c r="AW161" s="199"/>
      <c r="AX161" s="199"/>
      <c r="AY161">
        <f>$AY$159</f>
        <v>1</v>
      </c>
    </row>
    <row r="162" spans="1:51" ht="57" customHeight="1" x14ac:dyDescent="0.15">
      <c r="A162" s="181">
        <v>1</v>
      </c>
      <c r="B162" s="181">
        <v>1</v>
      </c>
      <c r="C162" s="203" t="s">
        <v>659</v>
      </c>
      <c r="D162" s="204"/>
      <c r="E162" s="204"/>
      <c r="F162" s="204"/>
      <c r="G162" s="204"/>
      <c r="H162" s="204"/>
      <c r="I162" s="205"/>
      <c r="J162" s="206">
        <v>7180001043511</v>
      </c>
      <c r="K162" s="207"/>
      <c r="L162" s="207"/>
      <c r="M162" s="207"/>
      <c r="N162" s="207"/>
      <c r="O162" s="208"/>
      <c r="P162" s="209" t="s">
        <v>637</v>
      </c>
      <c r="Q162" s="210"/>
      <c r="R162" s="210"/>
      <c r="S162" s="210"/>
      <c r="T162" s="210"/>
      <c r="U162" s="210"/>
      <c r="V162" s="210"/>
      <c r="W162" s="210"/>
      <c r="X162" s="211"/>
      <c r="Y162" s="188">
        <v>37.234686000000004</v>
      </c>
      <c r="Z162" s="189"/>
      <c r="AA162" s="189"/>
      <c r="AB162" s="190"/>
      <c r="AC162" s="212" t="s">
        <v>227</v>
      </c>
      <c r="AD162" s="213"/>
      <c r="AE162" s="213"/>
      <c r="AF162" s="213"/>
      <c r="AG162" s="214"/>
      <c r="AH162" s="215">
        <v>7</v>
      </c>
      <c r="AI162" s="216"/>
      <c r="AJ162" s="216"/>
      <c r="AK162" s="217"/>
      <c r="AL162" s="177" t="s">
        <v>258</v>
      </c>
      <c r="AM162" s="178"/>
      <c r="AN162" s="178"/>
      <c r="AO162" s="179"/>
      <c r="AP162" s="200"/>
      <c r="AQ162" s="201"/>
      <c r="AR162" s="201"/>
      <c r="AS162" s="201"/>
      <c r="AT162" s="201"/>
      <c r="AU162" s="201"/>
      <c r="AV162" s="201"/>
      <c r="AW162" s="201"/>
      <c r="AX162" s="202"/>
      <c r="AY162">
        <f>$AY$159</f>
        <v>1</v>
      </c>
    </row>
    <row r="163" spans="1:51" ht="24.75" customHeight="1" x14ac:dyDescent="0.15">
      <c r="A163" s="52"/>
      <c r="B163" s="52"/>
      <c r="C163" s="52"/>
      <c r="D163" s="52"/>
      <c r="E163" s="52"/>
      <c r="F163" s="52"/>
      <c r="G163" s="52"/>
      <c r="H163" s="52"/>
      <c r="I163" s="52"/>
      <c r="J163" s="52"/>
      <c r="K163" s="52"/>
      <c r="L163" s="52"/>
      <c r="M163" s="52"/>
      <c r="N163" s="52"/>
      <c r="O163" s="52"/>
      <c r="P163" s="53"/>
      <c r="Q163" s="53"/>
      <c r="R163" s="53"/>
      <c r="S163" s="53"/>
      <c r="T163" s="53"/>
      <c r="U163" s="53"/>
      <c r="V163" s="53"/>
      <c r="W163" s="53"/>
      <c r="X163" s="53"/>
      <c r="Y163" s="54"/>
      <c r="Z163" s="54"/>
      <c r="AA163" s="54"/>
      <c r="AB163" s="54"/>
      <c r="AC163" s="54"/>
      <c r="AD163" s="54"/>
      <c r="AE163" s="54"/>
      <c r="AF163" s="54"/>
      <c r="AG163" s="54"/>
      <c r="AH163" s="54"/>
      <c r="AI163" s="54"/>
      <c r="AJ163" s="54"/>
      <c r="AK163" s="54"/>
      <c r="AL163" s="54"/>
      <c r="AM163" s="54"/>
      <c r="AN163" s="54"/>
      <c r="AO163" s="54"/>
      <c r="AP163" s="53"/>
      <c r="AQ163" s="53"/>
      <c r="AR163" s="53"/>
      <c r="AS163" s="53"/>
      <c r="AT163" s="53"/>
      <c r="AU163" s="53"/>
      <c r="AV163" s="53"/>
      <c r="AW163" s="53"/>
      <c r="AX163" s="53"/>
      <c r="AY163">
        <f>COUNTA($C$166)</f>
        <v>1</v>
      </c>
    </row>
    <row r="164" spans="1:51" ht="24.75" customHeight="1" x14ac:dyDescent="0.15">
      <c r="A164" s="45"/>
      <c r="B164" s="49" t="s">
        <v>168</v>
      </c>
      <c r="C164" s="45"/>
      <c r="D164" s="45"/>
      <c r="E164" s="45"/>
      <c r="F164" s="45"/>
      <c r="G164" s="45"/>
      <c r="H164" s="45"/>
      <c r="I164" s="45"/>
      <c r="J164" s="45"/>
      <c r="K164" s="45"/>
      <c r="L164" s="45"/>
      <c r="M164" s="45"/>
      <c r="N164" s="45"/>
      <c r="O164" s="45"/>
      <c r="P164" s="50"/>
      <c r="Q164" s="50"/>
      <c r="R164" s="50"/>
      <c r="S164" s="50"/>
      <c r="T164" s="50"/>
      <c r="U164" s="50"/>
      <c r="V164" s="50"/>
      <c r="W164" s="50"/>
      <c r="X164" s="50"/>
      <c r="Y164" s="51"/>
      <c r="Z164" s="51"/>
      <c r="AA164" s="51"/>
      <c r="AB164" s="51"/>
      <c r="AC164" s="51"/>
      <c r="AD164" s="51"/>
      <c r="AE164" s="51"/>
      <c r="AF164" s="51"/>
      <c r="AG164" s="51"/>
      <c r="AH164" s="51"/>
      <c r="AI164" s="51"/>
      <c r="AJ164" s="51"/>
      <c r="AK164" s="51"/>
      <c r="AL164" s="51"/>
      <c r="AM164" s="51"/>
      <c r="AN164" s="51"/>
      <c r="AO164" s="51"/>
      <c r="AP164" s="50"/>
      <c r="AQ164" s="50"/>
      <c r="AR164" s="50"/>
      <c r="AS164" s="50"/>
      <c r="AT164" s="50"/>
      <c r="AU164" s="50"/>
      <c r="AV164" s="50"/>
      <c r="AW164" s="50"/>
      <c r="AX164" s="50"/>
      <c r="AY164">
        <f>$AY$163</f>
        <v>1</v>
      </c>
    </row>
    <row r="165" spans="1:51" ht="59.25" customHeight="1" x14ac:dyDescent="0.15">
      <c r="A165" s="193"/>
      <c r="B165" s="193"/>
      <c r="C165" s="193" t="s">
        <v>24</v>
      </c>
      <c r="D165" s="193"/>
      <c r="E165" s="193"/>
      <c r="F165" s="193"/>
      <c r="G165" s="193"/>
      <c r="H165" s="193"/>
      <c r="I165" s="193"/>
      <c r="J165" s="194" t="s">
        <v>186</v>
      </c>
      <c r="K165" s="195"/>
      <c r="L165" s="195"/>
      <c r="M165" s="195"/>
      <c r="N165" s="195"/>
      <c r="O165" s="195"/>
      <c r="P165" s="116" t="s">
        <v>25</v>
      </c>
      <c r="Q165" s="116"/>
      <c r="R165" s="116"/>
      <c r="S165" s="116"/>
      <c r="T165" s="116"/>
      <c r="U165" s="116"/>
      <c r="V165" s="116"/>
      <c r="W165" s="116"/>
      <c r="X165" s="116"/>
      <c r="Y165" s="196" t="s">
        <v>185</v>
      </c>
      <c r="Z165" s="197"/>
      <c r="AA165" s="197"/>
      <c r="AB165" s="197"/>
      <c r="AC165" s="194" t="s">
        <v>211</v>
      </c>
      <c r="AD165" s="194"/>
      <c r="AE165" s="194"/>
      <c r="AF165" s="194"/>
      <c r="AG165" s="194"/>
      <c r="AH165" s="196" t="s">
        <v>226</v>
      </c>
      <c r="AI165" s="193"/>
      <c r="AJ165" s="193"/>
      <c r="AK165" s="193"/>
      <c r="AL165" s="193" t="s">
        <v>19</v>
      </c>
      <c r="AM165" s="193"/>
      <c r="AN165" s="193"/>
      <c r="AO165" s="198"/>
      <c r="AP165" s="199" t="s">
        <v>187</v>
      </c>
      <c r="AQ165" s="199"/>
      <c r="AR165" s="199"/>
      <c r="AS165" s="199"/>
      <c r="AT165" s="199"/>
      <c r="AU165" s="199"/>
      <c r="AV165" s="199"/>
      <c r="AW165" s="199"/>
      <c r="AX165" s="199"/>
      <c r="AY165">
        <f>$AY$163</f>
        <v>1</v>
      </c>
    </row>
    <row r="166" spans="1:51" ht="54.95" customHeight="1" x14ac:dyDescent="0.15">
      <c r="A166" s="181">
        <v>1</v>
      </c>
      <c r="B166" s="181">
        <v>1</v>
      </c>
      <c r="C166" s="182" t="s">
        <v>660</v>
      </c>
      <c r="D166" s="183"/>
      <c r="E166" s="183"/>
      <c r="F166" s="183"/>
      <c r="G166" s="183"/>
      <c r="H166" s="183"/>
      <c r="I166" s="183"/>
      <c r="J166" s="184">
        <v>7010001064648</v>
      </c>
      <c r="K166" s="185"/>
      <c r="L166" s="185"/>
      <c r="M166" s="185"/>
      <c r="N166" s="185"/>
      <c r="O166" s="185"/>
      <c r="P166" s="186" t="s">
        <v>649</v>
      </c>
      <c r="Q166" s="187"/>
      <c r="R166" s="187"/>
      <c r="S166" s="187"/>
      <c r="T166" s="187"/>
      <c r="U166" s="187"/>
      <c r="V166" s="187"/>
      <c r="W166" s="187"/>
      <c r="X166" s="187"/>
      <c r="Y166" s="188">
        <v>749.43395999999996</v>
      </c>
      <c r="Z166" s="189"/>
      <c r="AA166" s="189"/>
      <c r="AB166" s="190"/>
      <c r="AC166" s="191" t="s">
        <v>234</v>
      </c>
      <c r="AD166" s="192"/>
      <c r="AE166" s="192"/>
      <c r="AF166" s="192"/>
      <c r="AG166" s="192"/>
      <c r="AH166" s="175" t="s">
        <v>650</v>
      </c>
      <c r="AI166" s="176"/>
      <c r="AJ166" s="176"/>
      <c r="AK166" s="176"/>
      <c r="AL166" s="177" t="s">
        <v>652</v>
      </c>
      <c r="AM166" s="178"/>
      <c r="AN166" s="178"/>
      <c r="AO166" s="179"/>
      <c r="AP166" s="180"/>
      <c r="AQ166" s="180"/>
      <c r="AR166" s="180"/>
      <c r="AS166" s="180"/>
      <c r="AT166" s="180"/>
      <c r="AU166" s="180"/>
      <c r="AV166" s="180"/>
      <c r="AW166" s="180"/>
      <c r="AX166" s="180"/>
      <c r="AY166">
        <f>$AY$163</f>
        <v>1</v>
      </c>
    </row>
    <row r="167" spans="1:51" ht="24.75" customHeight="1" x14ac:dyDescent="0.15">
      <c r="A167" s="52"/>
      <c r="B167" s="52"/>
      <c r="C167" s="52"/>
      <c r="D167" s="52"/>
      <c r="E167" s="52"/>
      <c r="F167" s="52"/>
      <c r="G167" s="52"/>
      <c r="H167" s="52"/>
      <c r="I167" s="52"/>
      <c r="J167" s="52"/>
      <c r="K167" s="52"/>
      <c r="L167" s="52"/>
      <c r="M167" s="52"/>
      <c r="N167" s="52"/>
      <c r="O167" s="52"/>
      <c r="P167" s="53"/>
      <c r="Q167" s="53"/>
      <c r="R167" s="53"/>
      <c r="S167" s="53"/>
      <c r="T167" s="53"/>
      <c r="U167" s="53"/>
      <c r="V167" s="53"/>
      <c r="W167" s="53"/>
      <c r="X167" s="53"/>
      <c r="Y167" s="54"/>
      <c r="Z167" s="54"/>
      <c r="AA167" s="54"/>
      <c r="AB167" s="54"/>
      <c r="AC167" s="54"/>
      <c r="AD167" s="54"/>
      <c r="AE167" s="54"/>
      <c r="AF167" s="54"/>
      <c r="AG167" s="54"/>
      <c r="AH167" s="54"/>
      <c r="AI167" s="54"/>
      <c r="AJ167" s="54"/>
      <c r="AK167" s="54"/>
      <c r="AL167" s="54"/>
      <c r="AM167" s="54"/>
      <c r="AN167" s="54"/>
      <c r="AO167" s="54"/>
      <c r="AP167" s="53"/>
      <c r="AQ167" s="53"/>
      <c r="AR167" s="53"/>
      <c r="AS167" s="53"/>
      <c r="AT167" s="53"/>
      <c r="AU167" s="53"/>
      <c r="AV167" s="53"/>
      <c r="AW167" s="53"/>
      <c r="AX167" s="53"/>
      <c r="AY167">
        <f>COUNTA(#REF!)</f>
        <v>1</v>
      </c>
    </row>
    <row r="168" spans="1:51" ht="24.75" customHeight="1" x14ac:dyDescent="0.15">
      <c r="A168" s="52"/>
      <c r="B168" s="52"/>
      <c r="C168" s="52"/>
      <c r="D168" s="52"/>
      <c r="E168" s="52"/>
      <c r="F168" s="52"/>
      <c r="G168" s="52"/>
      <c r="H168" s="52"/>
      <c r="I168" s="52"/>
      <c r="J168" s="52"/>
      <c r="K168" s="52"/>
      <c r="L168" s="52"/>
      <c r="M168" s="52"/>
      <c r="N168" s="52"/>
      <c r="O168" s="52"/>
      <c r="P168" s="53"/>
      <c r="Q168" s="53"/>
      <c r="R168" s="53"/>
      <c r="S168" s="53"/>
      <c r="T168" s="53"/>
      <c r="U168" s="53"/>
      <c r="V168" s="53"/>
      <c r="W168" s="53"/>
      <c r="X168" s="53"/>
      <c r="Y168" s="54"/>
      <c r="Z168" s="54"/>
      <c r="AA168" s="54"/>
      <c r="AB168" s="54"/>
      <c r="AC168" s="54"/>
      <c r="AD168" s="54"/>
      <c r="AE168" s="54"/>
      <c r="AF168" s="54"/>
      <c r="AG168" s="54"/>
      <c r="AH168" s="54"/>
      <c r="AI168" s="54"/>
      <c r="AJ168" s="54"/>
      <c r="AK168" s="54"/>
      <c r="AL168" s="54"/>
      <c r="AM168" s="54"/>
      <c r="AN168" s="54"/>
      <c r="AO168" s="54"/>
      <c r="AP168" s="53"/>
      <c r="AQ168" s="53"/>
      <c r="AR168" s="53"/>
      <c r="AS168" s="53"/>
      <c r="AT168" s="53"/>
      <c r="AU168" s="53"/>
      <c r="AV168" s="53"/>
      <c r="AW168" s="53"/>
      <c r="AX168" s="53"/>
      <c r="AY168">
        <f>COUNTA(#REF!)</f>
        <v>1</v>
      </c>
    </row>
  </sheetData>
  <sheetProtection formatRows="0"/>
  <dataConsolidate link="1"/>
  <mergeCells count="649">
    <mergeCell ref="AT109:AU109"/>
    <mergeCell ref="AV109:AW109"/>
    <mergeCell ref="A90:AX90"/>
    <mergeCell ref="A91:AX91"/>
    <mergeCell ref="A92:AX92"/>
    <mergeCell ref="A93:E93"/>
    <mergeCell ref="F93:AX93"/>
    <mergeCell ref="A94:AX94"/>
    <mergeCell ref="A88:B89"/>
    <mergeCell ref="C88:F88"/>
    <mergeCell ref="G88:AX88"/>
    <mergeCell ref="C89:F89"/>
    <mergeCell ref="G89:AX89"/>
    <mergeCell ref="J83:L83"/>
    <mergeCell ref="M83:N83"/>
    <mergeCell ref="O83:AF83"/>
    <mergeCell ref="O84:AF84"/>
    <mergeCell ref="O85:AF85"/>
    <mergeCell ref="O86:AF86"/>
    <mergeCell ref="O87:AF87"/>
    <mergeCell ref="O82:AF82"/>
    <mergeCell ref="C82:N82"/>
    <mergeCell ref="C85:D85"/>
    <mergeCell ref="E85:G85"/>
    <mergeCell ref="H85:I85"/>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57:V58"/>
    <mergeCell ref="U61:AX61"/>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22:F24"/>
    <mergeCell ref="G22:O22"/>
    <mergeCell ref="P22:V22"/>
    <mergeCell ref="W22:AC22"/>
    <mergeCell ref="G24:O24"/>
    <mergeCell ref="P24:V24"/>
    <mergeCell ref="W24:AC24"/>
    <mergeCell ref="A25:F25"/>
    <mergeCell ref="G25:AX25"/>
    <mergeCell ref="AD22:AX22"/>
    <mergeCell ref="G23:O23"/>
    <mergeCell ref="P23:V23"/>
    <mergeCell ref="W23:AC23"/>
    <mergeCell ref="AD23:AX24"/>
    <mergeCell ref="AM26:AP26"/>
    <mergeCell ref="AQ26:AT26"/>
    <mergeCell ref="AU26:AX26"/>
    <mergeCell ref="AM46:AP46"/>
    <mergeCell ref="AQ46:AX46"/>
    <mergeCell ref="AM29:AP29"/>
    <mergeCell ref="AQ29:AX29"/>
    <mergeCell ref="Y30:AA30"/>
    <mergeCell ref="AB30:AD30"/>
    <mergeCell ref="AE27:AH27"/>
    <mergeCell ref="AI27:AL27"/>
    <mergeCell ref="AE30:AH30"/>
    <mergeCell ref="AI30:AL30"/>
    <mergeCell ref="AM30:AP30"/>
    <mergeCell ref="AQ30:AX30"/>
    <mergeCell ref="Y31:AA31"/>
    <mergeCell ref="G42:AX42"/>
    <mergeCell ref="G43:O43"/>
    <mergeCell ref="P43:X43"/>
    <mergeCell ref="Y43:AA43"/>
    <mergeCell ref="G27:O28"/>
    <mergeCell ref="P27:X28"/>
    <mergeCell ref="Y27:AA27"/>
    <mergeCell ref="AB27:AD27"/>
    <mergeCell ref="AM31:AP31"/>
    <mergeCell ref="AQ31:AX31"/>
    <mergeCell ref="AB43:AD43"/>
    <mergeCell ref="AE43:AH43"/>
    <mergeCell ref="AM27:AP27"/>
    <mergeCell ref="AQ27:AT27"/>
    <mergeCell ref="AU27:AX27"/>
    <mergeCell ref="Y28:AA28"/>
    <mergeCell ref="AB28:AD28"/>
    <mergeCell ref="AE28:AH28"/>
    <mergeCell ref="AI28:AL28"/>
    <mergeCell ref="AM28:AP28"/>
    <mergeCell ref="AQ28:AT28"/>
    <mergeCell ref="AU28:AX28"/>
    <mergeCell ref="AM45:AP45"/>
    <mergeCell ref="AQ45:AT45"/>
    <mergeCell ref="AU45:AX45"/>
    <mergeCell ref="AI43:AL43"/>
    <mergeCell ref="AM43:AP43"/>
    <mergeCell ref="AQ43:AT43"/>
    <mergeCell ref="AU43:AX43"/>
    <mergeCell ref="G44:O45"/>
    <mergeCell ref="P44:X45"/>
    <mergeCell ref="Y44:AA44"/>
    <mergeCell ref="AB44:AD44"/>
    <mergeCell ref="AE44:AH44"/>
    <mergeCell ref="AI44:AL44"/>
    <mergeCell ref="AE46:AH46"/>
    <mergeCell ref="AI46:AL46"/>
    <mergeCell ref="AB52:AD52"/>
    <mergeCell ref="AE52:AH52"/>
    <mergeCell ref="AI52:AL52"/>
    <mergeCell ref="A26:F28"/>
    <mergeCell ref="G26:O26"/>
    <mergeCell ref="P26:X26"/>
    <mergeCell ref="Y26:AA26"/>
    <mergeCell ref="AB26:AD26"/>
    <mergeCell ref="AE26:AH26"/>
    <mergeCell ref="Y45:AA45"/>
    <mergeCell ref="AB45:AD45"/>
    <mergeCell ref="AE45:AH45"/>
    <mergeCell ref="AI45:AL45"/>
    <mergeCell ref="AI26:AL26"/>
    <mergeCell ref="G30:X31"/>
    <mergeCell ref="A42:F42"/>
    <mergeCell ref="A43:F45"/>
    <mergeCell ref="AI49:AL50"/>
    <mergeCell ref="AM49:AP50"/>
    <mergeCell ref="AQ49:AT49"/>
    <mergeCell ref="AU49:AX49"/>
    <mergeCell ref="AQ50:AR50"/>
    <mergeCell ref="AS50:AT50"/>
    <mergeCell ref="AU50:AV50"/>
    <mergeCell ref="AW50:AX50"/>
    <mergeCell ref="A29:F31"/>
    <mergeCell ref="G29:X29"/>
    <mergeCell ref="Y29:AA29"/>
    <mergeCell ref="AB29:AD29"/>
    <mergeCell ref="AE29:AH29"/>
    <mergeCell ref="AI29:AL29"/>
    <mergeCell ref="AB31:AD31"/>
    <mergeCell ref="AE31:AH31"/>
    <mergeCell ref="AI31:AL31"/>
    <mergeCell ref="AM44:AP44"/>
    <mergeCell ref="AQ44:AT44"/>
    <mergeCell ref="AU44:AX44"/>
    <mergeCell ref="A46:F48"/>
    <mergeCell ref="G46:X46"/>
    <mergeCell ref="Y46:AA46"/>
    <mergeCell ref="AB46:AD46"/>
    <mergeCell ref="AQ47:AX47"/>
    <mergeCell ref="Y48:AA48"/>
    <mergeCell ref="AB48:AD48"/>
    <mergeCell ref="AE48:AH48"/>
    <mergeCell ref="AI48:AL48"/>
    <mergeCell ref="AM48:AP48"/>
    <mergeCell ref="AQ48:AX48"/>
    <mergeCell ref="G47:X48"/>
    <mergeCell ref="Y47:AA47"/>
    <mergeCell ref="AB47:AD47"/>
    <mergeCell ref="AE47:AH47"/>
    <mergeCell ref="AI47:AL47"/>
    <mergeCell ref="AM47:AP47"/>
    <mergeCell ref="A54:F55"/>
    <mergeCell ref="G54:AX55"/>
    <mergeCell ref="AM52:AP52"/>
    <mergeCell ref="AQ52:AT52"/>
    <mergeCell ref="AU52:AX52"/>
    <mergeCell ref="G51:O53"/>
    <mergeCell ref="P51:X53"/>
    <mergeCell ref="Y53:AA53"/>
    <mergeCell ref="AB53:AD53"/>
    <mergeCell ref="AE53:AH53"/>
    <mergeCell ref="AI53:AL53"/>
    <mergeCell ref="AM53:AP53"/>
    <mergeCell ref="AQ53:AT53"/>
    <mergeCell ref="AU53:AX53"/>
    <mergeCell ref="A49:F53"/>
    <mergeCell ref="G49:O50"/>
    <mergeCell ref="P49:X50"/>
    <mergeCell ref="Y49:AA50"/>
    <mergeCell ref="AB49:AD50"/>
    <mergeCell ref="AM51:AP51"/>
    <mergeCell ref="AQ51:AT51"/>
    <mergeCell ref="AU51:AX51"/>
    <mergeCell ref="Y52:AA52"/>
    <mergeCell ref="AE49:AH50"/>
    <mergeCell ref="W57:AA57"/>
    <mergeCell ref="AB57:AX57"/>
    <mergeCell ref="W58:AA58"/>
    <mergeCell ref="AB58:AX58"/>
    <mergeCell ref="C59:D61"/>
    <mergeCell ref="E59:F61"/>
    <mergeCell ref="G59:I59"/>
    <mergeCell ref="J59:T59"/>
    <mergeCell ref="U59:AX59"/>
    <mergeCell ref="G60:T60"/>
    <mergeCell ref="C75:AC75"/>
    <mergeCell ref="AD75:AF75"/>
    <mergeCell ref="AG75:AX75"/>
    <mergeCell ref="C76:AC76"/>
    <mergeCell ref="U60:AX60"/>
    <mergeCell ref="G61:T61"/>
    <mergeCell ref="A62:AX62"/>
    <mergeCell ref="C63:AC63"/>
    <mergeCell ref="AD63:AF63"/>
    <mergeCell ref="AG63:AX63"/>
    <mergeCell ref="C64:AC64"/>
    <mergeCell ref="AD64:AF64"/>
    <mergeCell ref="AG64:AX64"/>
    <mergeCell ref="C65:AC65"/>
    <mergeCell ref="AD65:AF65"/>
    <mergeCell ref="AG65:AX65"/>
    <mergeCell ref="C66:AC66"/>
    <mergeCell ref="AD66:AF66"/>
    <mergeCell ref="AG66:AX66"/>
    <mergeCell ref="AG70:AX70"/>
    <mergeCell ref="C71:AC71"/>
    <mergeCell ref="AD71:AF71"/>
    <mergeCell ref="AG71:AX71"/>
    <mergeCell ref="C72:AC72"/>
    <mergeCell ref="AD72:AF72"/>
    <mergeCell ref="AG72:AX72"/>
    <mergeCell ref="AG80:AX80"/>
    <mergeCell ref="A56:B61"/>
    <mergeCell ref="C56:D58"/>
    <mergeCell ref="E56:F56"/>
    <mergeCell ref="G56:AX56"/>
    <mergeCell ref="E57:F58"/>
    <mergeCell ref="A67:B76"/>
    <mergeCell ref="C67:AC67"/>
    <mergeCell ref="AD67:AF67"/>
    <mergeCell ref="AG67:AX69"/>
    <mergeCell ref="C68:D69"/>
    <mergeCell ref="E68:AC68"/>
    <mergeCell ref="AD68:AF68"/>
    <mergeCell ref="E69:AC69"/>
    <mergeCell ref="AD69:AF69"/>
    <mergeCell ref="C70:AC70"/>
    <mergeCell ref="A64:B66"/>
    <mergeCell ref="C84:D84"/>
    <mergeCell ref="E84:G84"/>
    <mergeCell ref="H84:I84"/>
    <mergeCell ref="J84:L84"/>
    <mergeCell ref="M84:N84"/>
    <mergeCell ref="A81:B87"/>
    <mergeCell ref="C81:AC81"/>
    <mergeCell ref="AD81:AF81"/>
    <mergeCell ref="AG81:AX87"/>
    <mergeCell ref="J85:L85"/>
    <mergeCell ref="M85:N85"/>
    <mergeCell ref="C86:D86"/>
    <mergeCell ref="E86:G86"/>
    <mergeCell ref="H86:I86"/>
    <mergeCell ref="J86:L86"/>
    <mergeCell ref="M86:N86"/>
    <mergeCell ref="C87:D87"/>
    <mergeCell ref="E87:G87"/>
    <mergeCell ref="H87:I87"/>
    <mergeCell ref="J87:L87"/>
    <mergeCell ref="M87:N87"/>
    <mergeCell ref="C83:D83"/>
    <mergeCell ref="E83:G83"/>
    <mergeCell ref="H83:I83"/>
    <mergeCell ref="A77:B80"/>
    <mergeCell ref="C77:AC77"/>
    <mergeCell ref="AD77:AF77"/>
    <mergeCell ref="AG77:AX77"/>
    <mergeCell ref="C78:AC78"/>
    <mergeCell ref="AD78:AF78"/>
    <mergeCell ref="AG78:AX78"/>
    <mergeCell ref="C79:AC79"/>
    <mergeCell ref="AD79:AF79"/>
    <mergeCell ref="AG79:AX79"/>
    <mergeCell ref="C80:AC80"/>
    <mergeCell ref="AD80:AF80"/>
    <mergeCell ref="A95:E95"/>
    <mergeCell ref="F95:AX95"/>
    <mergeCell ref="A96:AX96"/>
    <mergeCell ref="A97:AX97"/>
    <mergeCell ref="A98:AX98"/>
    <mergeCell ref="A99:D99"/>
    <mergeCell ref="E99:P99"/>
    <mergeCell ref="Q99:AB99"/>
    <mergeCell ref="AC99:AN99"/>
    <mergeCell ref="AO99:AX99"/>
    <mergeCell ref="E100:P100"/>
    <mergeCell ref="Q100:AB100"/>
    <mergeCell ref="AC100:AN100"/>
    <mergeCell ref="AO100:AX100"/>
    <mergeCell ref="A101:D101"/>
    <mergeCell ref="E101:P101"/>
    <mergeCell ref="Q101:AB101"/>
    <mergeCell ref="AC101:AN101"/>
    <mergeCell ref="AO101:AX101"/>
    <mergeCell ref="A100:D100"/>
    <mergeCell ref="A102:D102"/>
    <mergeCell ref="E102:P102"/>
    <mergeCell ref="Q102:AB102"/>
    <mergeCell ref="AC102:AN102"/>
    <mergeCell ref="AO102:AX102"/>
    <mergeCell ref="A103:D103"/>
    <mergeCell ref="E103:P103"/>
    <mergeCell ref="Q103:AB103"/>
    <mergeCell ref="AC103:AN103"/>
    <mergeCell ref="AO103:AX103"/>
    <mergeCell ref="A106:D106"/>
    <mergeCell ref="E106:P106"/>
    <mergeCell ref="Q106:AB106"/>
    <mergeCell ref="AC106:AN106"/>
    <mergeCell ref="AO106:AX106"/>
    <mergeCell ref="A107:D107"/>
    <mergeCell ref="A104:D104"/>
    <mergeCell ref="E104:P104"/>
    <mergeCell ref="Q104:AB104"/>
    <mergeCell ref="AC104:AN104"/>
    <mergeCell ref="AO104:AX104"/>
    <mergeCell ref="A105:D105"/>
    <mergeCell ref="E105:P105"/>
    <mergeCell ref="Q105:AB105"/>
    <mergeCell ref="AC105:AN105"/>
    <mergeCell ref="AO105:AX105"/>
    <mergeCell ref="AA107:AB107"/>
    <mergeCell ref="AC107:AE107"/>
    <mergeCell ref="AG107:AH107"/>
    <mergeCell ref="AJ107:AK107"/>
    <mergeCell ref="AM107:AN107"/>
    <mergeCell ref="AO107:AP107"/>
    <mergeCell ref="A110:F135"/>
    <mergeCell ref="A136:F147"/>
    <mergeCell ref="G136:AB136"/>
    <mergeCell ref="AC136:AX136"/>
    <mergeCell ref="G137:K137"/>
    <mergeCell ref="L137:X137"/>
    <mergeCell ref="AA109:AB109"/>
    <mergeCell ref="AM108:AN108"/>
    <mergeCell ref="AO108:AP108"/>
    <mergeCell ref="AR108:AS108"/>
    <mergeCell ref="AU108:AV108"/>
    <mergeCell ref="A109:D109"/>
    <mergeCell ref="O109:P109"/>
    <mergeCell ref="U108:V108"/>
    <mergeCell ref="X108:Y108"/>
    <mergeCell ref="AA108:AB108"/>
    <mergeCell ref="AC108:AE108"/>
    <mergeCell ref="AG108:AH108"/>
    <mergeCell ref="AJ108:AK108"/>
    <mergeCell ref="A108:D108"/>
    <mergeCell ref="E108:G108"/>
    <mergeCell ref="I108:J108"/>
    <mergeCell ref="L108:M108"/>
    <mergeCell ref="O108:P108"/>
    <mergeCell ref="AH140:AT140"/>
    <mergeCell ref="AU140:AX140"/>
    <mergeCell ref="G139:K139"/>
    <mergeCell ref="L139:X139"/>
    <mergeCell ref="Y139:AB139"/>
    <mergeCell ref="AC139:AG139"/>
    <mergeCell ref="AH139:AT139"/>
    <mergeCell ref="AU139:AX139"/>
    <mergeCell ref="Y137:AB137"/>
    <mergeCell ref="AC137:AG137"/>
    <mergeCell ref="AH137:AT137"/>
    <mergeCell ref="AU137:AX137"/>
    <mergeCell ref="G138:K138"/>
    <mergeCell ref="L138:X138"/>
    <mergeCell ref="Y138:AB138"/>
    <mergeCell ref="AC138:AG138"/>
    <mergeCell ref="AH138:AT138"/>
    <mergeCell ref="AU138:AX138"/>
    <mergeCell ref="G140:K140"/>
    <mergeCell ref="L140:X140"/>
    <mergeCell ref="Y140:AB140"/>
    <mergeCell ref="AC140:AG140"/>
    <mergeCell ref="G142:AB142"/>
    <mergeCell ref="AC142:AX142"/>
    <mergeCell ref="G143:K143"/>
    <mergeCell ref="L143:X143"/>
    <mergeCell ref="Y143:AB143"/>
    <mergeCell ref="AC143:AG143"/>
    <mergeCell ref="AH143:AT143"/>
    <mergeCell ref="AU143:AX143"/>
    <mergeCell ref="G141:K141"/>
    <mergeCell ref="L141:X141"/>
    <mergeCell ref="Y141:AB141"/>
    <mergeCell ref="AC141:AG141"/>
    <mergeCell ref="AH141:AT141"/>
    <mergeCell ref="AU141:AX141"/>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A148:AK148"/>
    <mergeCell ref="AL148:AN148"/>
    <mergeCell ref="A153:B153"/>
    <mergeCell ref="C153:I153"/>
    <mergeCell ref="J153:O153"/>
    <mergeCell ref="P153:X153"/>
    <mergeCell ref="Y153:AB153"/>
    <mergeCell ref="AC153:AG153"/>
    <mergeCell ref="AH153:AK153"/>
    <mergeCell ref="AL153:AO153"/>
    <mergeCell ref="AP153:AX153"/>
    <mergeCell ref="A154:B154"/>
    <mergeCell ref="C154:I154"/>
    <mergeCell ref="J154:O154"/>
    <mergeCell ref="P154:X154"/>
    <mergeCell ref="Y154:AB154"/>
    <mergeCell ref="AC154:AG154"/>
    <mergeCell ref="AH154:AK154"/>
    <mergeCell ref="AL154:AO154"/>
    <mergeCell ref="AP154:AX154"/>
    <mergeCell ref="AP158:AX158"/>
    <mergeCell ref="AL157:AO157"/>
    <mergeCell ref="AP157:AX157"/>
    <mergeCell ref="A158:B158"/>
    <mergeCell ref="C158:I158"/>
    <mergeCell ref="J158:O158"/>
    <mergeCell ref="P158:X158"/>
    <mergeCell ref="Y158:AB158"/>
    <mergeCell ref="AC158:AG158"/>
    <mergeCell ref="AH158:AK158"/>
    <mergeCell ref="AL158:AO158"/>
    <mergeCell ref="A157:B157"/>
    <mergeCell ref="C157:I157"/>
    <mergeCell ref="J157:O157"/>
    <mergeCell ref="P157:X157"/>
    <mergeCell ref="Y157:AB157"/>
    <mergeCell ref="AC157:AG157"/>
    <mergeCell ref="AH157:AK157"/>
    <mergeCell ref="AL162:AO162"/>
    <mergeCell ref="AP162:AX162"/>
    <mergeCell ref="AH161:AK161"/>
    <mergeCell ref="AL161:AO161"/>
    <mergeCell ref="AP161:AX161"/>
    <mergeCell ref="A162:B162"/>
    <mergeCell ref="C162:I162"/>
    <mergeCell ref="J162:O162"/>
    <mergeCell ref="P162:X162"/>
    <mergeCell ref="Y162:AB162"/>
    <mergeCell ref="AC162:AG162"/>
    <mergeCell ref="AH162:AK162"/>
    <mergeCell ref="A161:B161"/>
    <mergeCell ref="C161:I161"/>
    <mergeCell ref="J161:O161"/>
    <mergeCell ref="P161:X161"/>
    <mergeCell ref="Y161:AB161"/>
    <mergeCell ref="AC161:AG161"/>
    <mergeCell ref="B32:F36"/>
    <mergeCell ref="G32:AA33"/>
    <mergeCell ref="AB32:AX33"/>
    <mergeCell ref="G34:AA36"/>
    <mergeCell ref="AB34:AX36"/>
    <mergeCell ref="A32:A41"/>
    <mergeCell ref="AH166:AK166"/>
    <mergeCell ref="AL166:AO166"/>
    <mergeCell ref="AP166:AX166"/>
    <mergeCell ref="A166:B166"/>
    <mergeCell ref="C166:I166"/>
    <mergeCell ref="J166:O166"/>
    <mergeCell ref="P166:X166"/>
    <mergeCell ref="Y166:AB166"/>
    <mergeCell ref="AC166:AG166"/>
    <mergeCell ref="A165:B165"/>
    <mergeCell ref="C165:I165"/>
    <mergeCell ref="J165:O165"/>
    <mergeCell ref="P165:X165"/>
    <mergeCell ref="Y165:AB165"/>
    <mergeCell ref="AC165:AG165"/>
    <mergeCell ref="AH165:AK165"/>
    <mergeCell ref="AL165:AO165"/>
    <mergeCell ref="AP165:AX165"/>
    <mergeCell ref="AU37:AX37"/>
    <mergeCell ref="AQ38:AR38"/>
    <mergeCell ref="AS38:AT38"/>
    <mergeCell ref="AU38:AV38"/>
    <mergeCell ref="AW38:AX38"/>
    <mergeCell ref="G39:O41"/>
    <mergeCell ref="P39:X41"/>
    <mergeCell ref="Y39:AA39"/>
    <mergeCell ref="AB39:AD39"/>
    <mergeCell ref="AE39:AH39"/>
    <mergeCell ref="AI39:AL39"/>
    <mergeCell ref="AM39:AP39"/>
    <mergeCell ref="AQ39:AT39"/>
    <mergeCell ref="AU39:AX39"/>
    <mergeCell ref="Y40:AA40"/>
    <mergeCell ref="AB40:AD40"/>
    <mergeCell ref="AE40:AH40"/>
    <mergeCell ref="AI40:AL40"/>
    <mergeCell ref="B37:F41"/>
    <mergeCell ref="G37:O38"/>
    <mergeCell ref="P37:X38"/>
    <mergeCell ref="Y37:AA38"/>
    <mergeCell ref="AB37:AD38"/>
    <mergeCell ref="AE37:AH38"/>
    <mergeCell ref="AI37:AL38"/>
    <mergeCell ref="AM37:AP38"/>
    <mergeCell ref="AQ37:AT37"/>
    <mergeCell ref="AU107:AV107"/>
    <mergeCell ref="AM40:AP40"/>
    <mergeCell ref="AQ40:AT40"/>
    <mergeCell ref="AU40:AX40"/>
    <mergeCell ref="Y41:AA41"/>
    <mergeCell ref="AB41:AD41"/>
    <mergeCell ref="AE41:AH41"/>
    <mergeCell ref="AI41:AL41"/>
    <mergeCell ref="AM41:AP41"/>
    <mergeCell ref="AQ41:AT41"/>
    <mergeCell ref="AU41:AX41"/>
    <mergeCell ref="Y51:AA51"/>
    <mergeCell ref="AB51:AD51"/>
    <mergeCell ref="AE51:AH51"/>
    <mergeCell ref="AI51:AL51"/>
    <mergeCell ref="AD76:AF76"/>
    <mergeCell ref="AG76:AX76"/>
    <mergeCell ref="C73:AC73"/>
    <mergeCell ref="AD73:AF73"/>
    <mergeCell ref="AG73:AX73"/>
    <mergeCell ref="C74:AC74"/>
    <mergeCell ref="AD74:AF74"/>
    <mergeCell ref="AG74:AX74"/>
    <mergeCell ref="AD70:AF70"/>
    <mergeCell ref="AQ109:AS109"/>
    <mergeCell ref="E107:G107"/>
    <mergeCell ref="I107:J107"/>
    <mergeCell ref="L107:M107"/>
    <mergeCell ref="O107:P107"/>
    <mergeCell ref="Q107:S107"/>
    <mergeCell ref="U107:V107"/>
    <mergeCell ref="X107:Y107"/>
    <mergeCell ref="AR107:AS107"/>
    <mergeCell ref="AM109:AN109"/>
    <mergeCell ref="AO109:AP109"/>
    <mergeCell ref="Q108:S108"/>
    <mergeCell ref="L109:N109"/>
    <mergeCell ref="X109:Z109"/>
    <mergeCell ref="AJ109:AL109"/>
    <mergeCell ref="E109:F109"/>
    <mergeCell ref="G109:I109"/>
    <mergeCell ref="J109:K109"/>
    <mergeCell ref="Q109:R109"/>
    <mergeCell ref="S109:U109"/>
    <mergeCell ref="V109:W109"/>
    <mergeCell ref="AC109:AD109"/>
    <mergeCell ref="AE109:AG109"/>
    <mergeCell ref="AH109:AI109"/>
  </mergeCells>
  <phoneticPr fontId="5"/>
  <conditionalFormatting sqref="P14:AQ14">
    <cfRule type="expression" dxfId="159" priority="1003">
      <formula>IF(RIGHT(TEXT(P14,"0.#"),1)=".",FALSE,TRUE)</formula>
    </cfRule>
    <cfRule type="expression" dxfId="158" priority="1004">
      <formula>IF(RIGHT(TEXT(P14,"0.#"),1)=".",TRUE,FALSE)</formula>
    </cfRule>
  </conditionalFormatting>
  <conditionalFormatting sqref="P18:AX18">
    <cfRule type="expression" dxfId="157" priority="1001">
      <formula>IF(RIGHT(TEXT(P18,"0.#"),1)=".",FALSE,TRUE)</formula>
    </cfRule>
    <cfRule type="expression" dxfId="156" priority="1002">
      <formula>IF(RIGHT(TEXT(P18,"0.#"),1)=".",TRUE,FALSE)</formula>
    </cfRule>
  </conditionalFormatting>
  <conditionalFormatting sqref="Y139">
    <cfRule type="expression" dxfId="155" priority="999">
      <formula>IF(RIGHT(TEXT(Y139,"0.#"),1)=".",FALSE,TRUE)</formula>
    </cfRule>
    <cfRule type="expression" dxfId="154" priority="1000">
      <formula>IF(RIGHT(TEXT(Y139,"0.#"),1)=".",TRUE,FALSE)</formula>
    </cfRule>
  </conditionalFormatting>
  <conditionalFormatting sqref="Y141">
    <cfRule type="expression" dxfId="153" priority="997">
      <formula>IF(RIGHT(TEXT(Y141,"0.#"),1)=".",FALSE,TRUE)</formula>
    </cfRule>
    <cfRule type="expression" dxfId="152" priority="998">
      <formula>IF(RIGHT(TEXT(Y141,"0.#"),1)=".",TRUE,FALSE)</formula>
    </cfRule>
  </conditionalFormatting>
  <conditionalFormatting sqref="Y146">
    <cfRule type="expression" dxfId="151" priority="977">
      <formula>IF(RIGHT(TEXT(Y146,"0.#"),1)=".",FALSE,TRUE)</formula>
    </cfRule>
    <cfRule type="expression" dxfId="150" priority="978">
      <formula>IF(RIGHT(TEXT(Y146,"0.#"),1)=".",TRUE,FALSE)</formula>
    </cfRule>
  </conditionalFormatting>
  <conditionalFormatting sqref="P16:AQ17 P15:AX15 P13:AX13">
    <cfRule type="expression" dxfId="149" priority="995">
      <formula>IF(RIGHT(TEXT(P13,"0.#"),1)=".",FALSE,TRUE)</formula>
    </cfRule>
    <cfRule type="expression" dxfId="148" priority="996">
      <formula>IF(RIGHT(TEXT(P13,"0.#"),1)=".",TRUE,FALSE)</formula>
    </cfRule>
  </conditionalFormatting>
  <conditionalFormatting sqref="P19:AJ19">
    <cfRule type="expression" dxfId="147" priority="993">
      <formula>IF(RIGHT(TEXT(P19,"0.#"),1)=".",FALSE,TRUE)</formula>
    </cfRule>
    <cfRule type="expression" dxfId="146" priority="994">
      <formula>IF(RIGHT(TEXT(P19,"0.#"),1)=".",TRUE,FALSE)</formula>
    </cfRule>
  </conditionalFormatting>
  <conditionalFormatting sqref="Y140">
    <cfRule type="expression" dxfId="145" priority="989">
      <formula>IF(RIGHT(TEXT(Y140,"0.#"),1)=".",FALSE,TRUE)</formula>
    </cfRule>
    <cfRule type="expression" dxfId="144" priority="990">
      <formula>IF(RIGHT(TEXT(Y140,"0.#"),1)=".",TRUE,FALSE)</formula>
    </cfRule>
  </conditionalFormatting>
  <conditionalFormatting sqref="AU139">
    <cfRule type="expression" dxfId="143" priority="987">
      <formula>IF(RIGHT(TEXT(AU139,"0.#"),1)=".",FALSE,TRUE)</formula>
    </cfRule>
    <cfRule type="expression" dxfId="142" priority="988">
      <formula>IF(RIGHT(TEXT(AU139,"0.#"),1)=".",TRUE,FALSE)</formula>
    </cfRule>
  </conditionalFormatting>
  <conditionalFormatting sqref="AU141">
    <cfRule type="expression" dxfId="141" priority="985">
      <formula>IF(RIGHT(TEXT(AU141,"0.#"),1)=".",FALSE,TRUE)</formula>
    </cfRule>
    <cfRule type="expression" dxfId="140" priority="986">
      <formula>IF(RIGHT(TEXT(AU141,"0.#"),1)=".",TRUE,FALSE)</formula>
    </cfRule>
  </conditionalFormatting>
  <conditionalFormatting sqref="AU140">
    <cfRule type="expression" dxfId="139" priority="983">
      <formula>IF(RIGHT(TEXT(AU140,"0.#"),1)=".",FALSE,TRUE)</formula>
    </cfRule>
    <cfRule type="expression" dxfId="138" priority="984">
      <formula>IF(RIGHT(TEXT(AU140,"0.#"),1)=".",TRUE,FALSE)</formula>
    </cfRule>
  </conditionalFormatting>
  <conditionalFormatting sqref="Y145">
    <cfRule type="expression" dxfId="137" priority="981">
      <formula>IF(RIGHT(TEXT(Y145,"0.#"),1)=".",FALSE,TRUE)</formula>
    </cfRule>
    <cfRule type="expression" dxfId="136" priority="982">
      <formula>IF(RIGHT(TEXT(Y145,"0.#"),1)=".",TRUE,FALSE)</formula>
    </cfRule>
  </conditionalFormatting>
  <conditionalFormatting sqref="Y147">
    <cfRule type="expression" dxfId="135" priority="979">
      <formula>IF(RIGHT(TEXT(Y147,"0.#"),1)=".",FALSE,TRUE)</formula>
    </cfRule>
    <cfRule type="expression" dxfId="134" priority="980">
      <formula>IF(RIGHT(TEXT(Y147,"0.#"),1)=".",TRUE,FALSE)</formula>
    </cfRule>
  </conditionalFormatting>
  <conditionalFormatting sqref="AU145">
    <cfRule type="expression" dxfId="133" priority="975">
      <formula>IF(RIGHT(TEXT(AU145,"0.#"),1)=".",FALSE,TRUE)</formula>
    </cfRule>
    <cfRule type="expression" dxfId="132" priority="976">
      <formula>IF(RIGHT(TEXT(AU145,"0.#"),1)=".",TRUE,FALSE)</formula>
    </cfRule>
  </conditionalFormatting>
  <conditionalFormatting sqref="AU147">
    <cfRule type="expression" dxfId="131" priority="973">
      <formula>IF(RIGHT(TEXT(AU147,"0.#"),1)=".",FALSE,TRUE)</formula>
    </cfRule>
    <cfRule type="expression" dxfId="130" priority="974">
      <formula>IF(RIGHT(TEXT(AU147,"0.#"),1)=".",TRUE,FALSE)</formula>
    </cfRule>
  </conditionalFormatting>
  <conditionalFormatting sqref="AU146 AU144">
    <cfRule type="expression" dxfId="129" priority="971">
      <formula>IF(RIGHT(TEXT(AU144,"0.#"),1)=".",FALSE,TRUE)</formula>
    </cfRule>
    <cfRule type="expression" dxfId="128" priority="972">
      <formula>IF(RIGHT(TEXT(AU144,"0.#"),1)=".",TRUE,FALSE)</formula>
    </cfRule>
  </conditionalFormatting>
  <conditionalFormatting sqref="Y166">
    <cfRule type="expression" dxfId="127" priority="827">
      <formula>IF(RIGHT(TEXT(Y166,"0.#"),1)=".",FALSE,TRUE)</formula>
    </cfRule>
    <cfRule type="expression" dxfId="126" priority="828">
      <formula>IF(RIGHT(TEXT(Y166,"0.#"),1)=".",TRUE,FALSE)</formula>
    </cfRule>
  </conditionalFormatting>
  <conditionalFormatting sqref="W23">
    <cfRule type="expression" dxfId="125" priority="917">
      <formula>IF(RIGHT(TEXT(W23,"0.#"),1)=".",FALSE,TRUE)</formula>
    </cfRule>
    <cfRule type="expression" dxfId="124" priority="918">
      <formula>IF(RIGHT(TEXT(W23,"0.#"),1)=".",TRUE,FALSE)</formula>
    </cfRule>
  </conditionalFormatting>
  <conditionalFormatting sqref="P23">
    <cfRule type="expression" dxfId="123" priority="911">
      <formula>IF(RIGHT(TEXT(P23,"0.#"),1)=".",FALSE,TRUE)</formula>
    </cfRule>
    <cfRule type="expression" dxfId="122" priority="912">
      <formula>IF(RIGHT(TEXT(P23,"0.#"),1)=".",TRUE,FALSE)</formula>
    </cfRule>
  </conditionalFormatting>
  <conditionalFormatting sqref="AL166:AO166">
    <cfRule type="expression" dxfId="121" priority="829">
      <formula>IF(AND(AL166&gt;=0, RIGHT(TEXT(AL166,"0.#"),1)&lt;&gt;"."),TRUE,FALSE)</formula>
    </cfRule>
    <cfRule type="expression" dxfId="120" priority="830">
      <formula>IF(AND(AL166&gt;=0, RIGHT(TEXT(AL166,"0.#"),1)="."),TRUE,FALSE)</formula>
    </cfRule>
    <cfRule type="expression" dxfId="119" priority="831">
      <formula>IF(AND(AL166&lt;0, RIGHT(TEXT(AL166,"0.#"),1)&lt;&gt;"."),TRUE,FALSE)</formula>
    </cfRule>
    <cfRule type="expression" dxfId="118" priority="832">
      <formula>IF(AND(AL166&lt;0, RIGHT(TEXT(AL166,"0.#"),1)="."),TRUE,FALSE)</formula>
    </cfRule>
  </conditionalFormatting>
  <conditionalFormatting sqref="P24:AC24">
    <cfRule type="expression" dxfId="117" priority="773">
      <formula>IF(RIGHT(TEXT(P24,"0.#"),1)=".",FALSE,TRUE)</formula>
    </cfRule>
    <cfRule type="expression" dxfId="116" priority="774">
      <formula>IF(RIGHT(TEXT(P24,"0.#"),1)=".",TRUE,FALSE)</formula>
    </cfRule>
  </conditionalFormatting>
  <conditionalFormatting sqref="AM53">
    <cfRule type="expression" dxfId="115" priority="579">
      <formula>IF(RIGHT(TEXT(AM53,"0.#"),1)=".",FALSE,TRUE)</formula>
    </cfRule>
    <cfRule type="expression" dxfId="114" priority="580">
      <formula>IF(RIGHT(TEXT(AM53,"0.#"),1)=".",TRUE,FALSE)</formula>
    </cfRule>
  </conditionalFormatting>
  <conditionalFormatting sqref="AE52">
    <cfRule type="expression" dxfId="113" priority="593">
      <formula>IF(RIGHT(TEXT(AE52,"0.#"),1)=".",FALSE,TRUE)</formula>
    </cfRule>
    <cfRule type="expression" dxfId="112" priority="594">
      <formula>IF(RIGHT(TEXT(AE52,"0.#"),1)=".",TRUE,FALSE)</formula>
    </cfRule>
  </conditionalFormatting>
  <conditionalFormatting sqref="AE53">
    <cfRule type="expression" dxfId="111" priority="591">
      <formula>IF(RIGHT(TEXT(AE53,"0.#"),1)=".",FALSE,TRUE)</formula>
    </cfRule>
    <cfRule type="expression" dxfId="110" priority="592">
      <formula>IF(RIGHT(TEXT(AE53,"0.#"),1)=".",TRUE,FALSE)</formula>
    </cfRule>
  </conditionalFormatting>
  <conditionalFormatting sqref="AI53">
    <cfRule type="expression" dxfId="109" priority="589">
      <formula>IF(RIGHT(TEXT(AI53,"0.#"),1)=".",FALSE,TRUE)</formula>
    </cfRule>
    <cfRule type="expression" dxfId="108" priority="590">
      <formula>IF(RIGHT(TEXT(AI53,"0.#"),1)=".",TRUE,FALSE)</formula>
    </cfRule>
  </conditionalFormatting>
  <conditionalFormatting sqref="AI52">
    <cfRule type="expression" dxfId="107" priority="587">
      <formula>IF(RIGHT(TEXT(AI52,"0.#"),1)=".",FALSE,TRUE)</formula>
    </cfRule>
    <cfRule type="expression" dxfId="106" priority="588">
      <formula>IF(RIGHT(TEXT(AI52,"0.#"),1)=".",TRUE,FALSE)</formula>
    </cfRule>
  </conditionalFormatting>
  <conditionalFormatting sqref="AM52">
    <cfRule type="expression" dxfId="105" priority="581">
      <formula>IF(RIGHT(TEXT(AM52,"0.#"),1)=".",FALSE,TRUE)</formula>
    </cfRule>
    <cfRule type="expression" dxfId="104" priority="582">
      <formula>IF(RIGHT(TEXT(AM52,"0.#"),1)=".",TRUE,FALSE)</formula>
    </cfRule>
  </conditionalFormatting>
  <conditionalFormatting sqref="AQ52:AQ53">
    <cfRule type="expression" dxfId="103" priority="577">
      <formula>IF(RIGHT(TEXT(AQ52,"0.#"),1)=".",FALSE,TRUE)</formula>
    </cfRule>
    <cfRule type="expression" dxfId="102" priority="578">
      <formula>IF(RIGHT(TEXT(AQ52,"0.#"),1)=".",TRUE,FALSE)</formula>
    </cfRule>
  </conditionalFormatting>
  <conditionalFormatting sqref="AU52:AU53">
    <cfRule type="expression" dxfId="101" priority="575">
      <formula>IF(RIGHT(TEXT(AU52,"0.#"),1)=".",FALSE,TRUE)</formula>
    </cfRule>
    <cfRule type="expression" dxfId="100" priority="576">
      <formula>IF(RIGHT(TEXT(AU52,"0.#"),1)=".",TRUE,FALSE)</formula>
    </cfRule>
  </conditionalFormatting>
  <conditionalFormatting sqref="AU39:AU41">
    <cfRule type="expression" dxfId="99" priority="99">
      <formula>IF(RIGHT(TEXT(AU39,"0.#"),1)=".",FALSE,TRUE)</formula>
    </cfRule>
    <cfRule type="expression" dxfId="98" priority="100">
      <formula>IF(RIGHT(TEXT(AU39,"0.#"),1)=".",TRUE,FALSE)</formula>
    </cfRule>
  </conditionalFormatting>
  <conditionalFormatting sqref="AE27 AQ27">
    <cfRule type="expression" dxfId="97" priority="97">
      <formula>IF(RIGHT(TEXT(AE27,"0.#"),1)=".",FALSE,TRUE)</formula>
    </cfRule>
    <cfRule type="expression" dxfId="96" priority="98">
      <formula>IF(RIGHT(TEXT(AE27,"0.#"),1)=".",TRUE,FALSE)</formula>
    </cfRule>
  </conditionalFormatting>
  <conditionalFormatting sqref="AI27">
    <cfRule type="expression" dxfId="95" priority="95">
      <formula>IF(RIGHT(TEXT(AI27,"0.#"),1)=".",FALSE,TRUE)</formula>
    </cfRule>
    <cfRule type="expression" dxfId="94" priority="96">
      <formula>IF(RIGHT(TEXT(AI27,"0.#"),1)=".",TRUE,FALSE)</formula>
    </cfRule>
  </conditionalFormatting>
  <conditionalFormatting sqref="AM27">
    <cfRule type="expression" dxfId="93" priority="93">
      <formula>IF(RIGHT(TEXT(AM27,"0.#"),1)=".",FALSE,TRUE)</formula>
    </cfRule>
    <cfRule type="expression" dxfId="92" priority="94">
      <formula>IF(RIGHT(TEXT(AM27,"0.#"),1)=".",TRUE,FALSE)</formula>
    </cfRule>
  </conditionalFormatting>
  <conditionalFormatting sqref="AE28">
    <cfRule type="expression" dxfId="91" priority="91">
      <formula>IF(RIGHT(TEXT(AE28,"0.#"),1)=".",FALSE,TRUE)</formula>
    </cfRule>
    <cfRule type="expression" dxfId="90" priority="92">
      <formula>IF(RIGHT(TEXT(AE28,"0.#"),1)=".",TRUE,FALSE)</formula>
    </cfRule>
  </conditionalFormatting>
  <conditionalFormatting sqref="AI28">
    <cfRule type="expression" dxfId="89" priority="89">
      <formula>IF(RIGHT(TEXT(AI28,"0.#"),1)=".",FALSE,TRUE)</formula>
    </cfRule>
    <cfRule type="expression" dxfId="88" priority="90">
      <formula>IF(RIGHT(TEXT(AI28,"0.#"),1)=".",TRUE,FALSE)</formula>
    </cfRule>
  </conditionalFormatting>
  <conditionalFormatting sqref="AM28">
    <cfRule type="expression" dxfId="87" priority="87">
      <formula>IF(RIGHT(TEXT(AM28,"0.#"),1)=".",FALSE,TRUE)</formula>
    </cfRule>
    <cfRule type="expression" dxfId="86" priority="88">
      <formula>IF(RIGHT(TEXT(AM28,"0.#"),1)=".",TRUE,FALSE)</formula>
    </cfRule>
  </conditionalFormatting>
  <conditionalFormatting sqref="AQ28">
    <cfRule type="expression" dxfId="85" priority="85">
      <formula>IF(RIGHT(TEXT(AQ28,"0.#"),1)=".",FALSE,TRUE)</formula>
    </cfRule>
    <cfRule type="expression" dxfId="84" priority="86">
      <formula>IF(RIGHT(TEXT(AQ28,"0.#"),1)=".",TRUE,FALSE)</formula>
    </cfRule>
  </conditionalFormatting>
  <conditionalFormatting sqref="AU28">
    <cfRule type="expression" dxfId="83" priority="81">
      <formula>IF(RIGHT(TEXT(AU28,"0.#"),1)=".",FALSE,TRUE)</formula>
    </cfRule>
    <cfRule type="expression" dxfId="82" priority="82">
      <formula>IF(RIGHT(TEXT(AU28,"0.#"),1)=".",TRUE,FALSE)</formula>
    </cfRule>
  </conditionalFormatting>
  <conditionalFormatting sqref="AU27">
    <cfRule type="expression" dxfId="81" priority="83">
      <formula>IF(RIGHT(TEXT(AU27,"0.#"),1)=".",FALSE,TRUE)</formula>
    </cfRule>
    <cfRule type="expression" dxfId="80" priority="84">
      <formula>IF(RIGHT(TEXT(AU27,"0.#"),1)=".",TRUE,FALSE)</formula>
    </cfRule>
  </conditionalFormatting>
  <conditionalFormatting sqref="AM30">
    <cfRule type="expression" dxfId="79" priority="75">
      <formula>IF(RIGHT(TEXT(AM30,"0.#"),1)=".",FALSE,TRUE)</formula>
    </cfRule>
    <cfRule type="expression" dxfId="78" priority="76">
      <formula>IF(RIGHT(TEXT(AM30,"0.#"),1)=".",TRUE,FALSE)</formula>
    </cfRule>
  </conditionalFormatting>
  <conditionalFormatting sqref="AE31 AM31">
    <cfRule type="expression" dxfId="77" priority="73">
      <formula>IF(RIGHT(TEXT(AE31,"0.#"),1)=".",FALSE,TRUE)</formula>
    </cfRule>
    <cfRule type="expression" dxfId="76" priority="74">
      <formula>IF(RIGHT(TEXT(AE31,"0.#"),1)=".",TRUE,FALSE)</formula>
    </cfRule>
  </conditionalFormatting>
  <conditionalFormatting sqref="AI31">
    <cfRule type="expression" dxfId="75" priority="71">
      <formula>IF(RIGHT(TEXT(AI31,"0.#"),1)=".",FALSE,TRUE)</formula>
    </cfRule>
    <cfRule type="expression" dxfId="74" priority="72">
      <formula>IF(RIGHT(TEXT(AI31,"0.#"),1)=".",TRUE,FALSE)</formula>
    </cfRule>
  </conditionalFormatting>
  <conditionalFormatting sqref="AQ31">
    <cfRule type="expression" dxfId="73" priority="69">
      <formula>IF(RIGHT(TEXT(AQ31,"0.#"),1)=".",FALSE,TRUE)</formula>
    </cfRule>
    <cfRule type="expression" dxfId="72" priority="70">
      <formula>IF(RIGHT(TEXT(AQ31,"0.#"),1)=".",TRUE,FALSE)</formula>
    </cfRule>
  </conditionalFormatting>
  <conditionalFormatting sqref="AE30 AQ30">
    <cfRule type="expression" dxfId="71" priority="79">
      <formula>IF(RIGHT(TEXT(AE30,"0.#"),1)=".",FALSE,TRUE)</formula>
    </cfRule>
    <cfRule type="expression" dxfId="70" priority="80">
      <formula>IF(RIGHT(TEXT(AE30,"0.#"),1)=".",TRUE,FALSE)</formula>
    </cfRule>
  </conditionalFormatting>
  <conditionalFormatting sqref="AI30">
    <cfRule type="expression" dxfId="69" priority="77">
      <formula>IF(RIGHT(TEXT(AI30,"0.#"),1)=".",FALSE,TRUE)</formula>
    </cfRule>
    <cfRule type="expression" dxfId="68" priority="78">
      <formula>IF(RIGHT(TEXT(AI30,"0.#"),1)=".",TRUE,FALSE)</formula>
    </cfRule>
  </conditionalFormatting>
  <conditionalFormatting sqref="AQ39 AE39:AE41 AI39:AI41 AM39:AM41">
    <cfRule type="expression" dxfId="67" priority="67">
      <formula>IF(RIGHT(TEXT(AE39,"0.#"),1)=".",FALSE,TRUE)</formula>
    </cfRule>
    <cfRule type="expression" dxfId="66" priority="68">
      <formula>IF(RIGHT(TEXT(AE39,"0.#"),1)=".",TRUE,FALSE)</formula>
    </cfRule>
  </conditionalFormatting>
  <conditionalFormatting sqref="AQ40:AQ41">
    <cfRule type="expression" dxfId="65" priority="65">
      <formula>IF(RIGHT(TEXT(AQ40,"0.#"),1)=".",FALSE,TRUE)</formula>
    </cfRule>
    <cfRule type="expression" dxfId="64" priority="66">
      <formula>IF(RIGHT(TEXT(AQ40,"0.#"),1)=".",TRUE,FALSE)</formula>
    </cfRule>
  </conditionalFormatting>
  <conditionalFormatting sqref="Y138">
    <cfRule type="expression" dxfId="63" priority="63">
      <formula>IF(RIGHT(TEXT(Y138,"0.#"),1)=".",FALSE,TRUE)</formula>
    </cfRule>
    <cfRule type="expression" dxfId="62" priority="64">
      <formula>IF(RIGHT(TEXT(Y138,"0.#"),1)=".",TRUE,FALSE)</formula>
    </cfRule>
  </conditionalFormatting>
  <conditionalFormatting sqref="AU138">
    <cfRule type="expression" dxfId="61" priority="61">
      <formula>IF(RIGHT(TEXT(AU138,"0.#"),1)=".",FALSE,TRUE)</formula>
    </cfRule>
    <cfRule type="expression" dxfId="60" priority="62">
      <formula>IF(RIGHT(TEXT(AU138,"0.#"),1)=".",TRUE,FALSE)</formula>
    </cfRule>
  </conditionalFormatting>
  <conditionalFormatting sqref="AL154:AO154">
    <cfRule type="expression" dxfId="59" priority="57">
      <formula>IF(AND(AL154&gt;=0, RIGHT(TEXT(AL154,"0.#"),1)&lt;&gt;"."),TRUE,FALSE)</formula>
    </cfRule>
    <cfRule type="expression" dxfId="58" priority="58">
      <formula>IF(AND(AL154&gt;=0, RIGHT(TEXT(AL154,"0.#"),1)="."),TRUE,FALSE)</formula>
    </cfRule>
    <cfRule type="expression" dxfId="57" priority="59">
      <formula>IF(AND(AL154&lt;0, RIGHT(TEXT(AL154,"0.#"),1)&lt;&gt;"."),TRUE,FALSE)</formula>
    </cfRule>
    <cfRule type="expression" dxfId="56" priority="60">
      <formula>IF(AND(AL154&lt;0, RIGHT(TEXT(AL154,"0.#"),1)="."),TRUE,FALSE)</formula>
    </cfRule>
  </conditionalFormatting>
  <conditionalFormatting sqref="Y154">
    <cfRule type="expression" dxfId="55" priority="55">
      <formula>IF(RIGHT(TEXT(Y154,"0.#"),1)=".",FALSE,TRUE)</formula>
    </cfRule>
    <cfRule type="expression" dxfId="54" priority="56">
      <formula>IF(RIGHT(TEXT(Y154,"0.#"),1)=".",TRUE,FALSE)</formula>
    </cfRule>
  </conditionalFormatting>
  <conditionalFormatting sqref="Y158">
    <cfRule type="expression" dxfId="53" priority="49">
      <formula>IF(RIGHT(TEXT(Y158,"0.#"),1)=".",FALSE,TRUE)</formula>
    </cfRule>
    <cfRule type="expression" dxfId="52" priority="50">
      <formula>IF(RIGHT(TEXT(Y158,"0.#"),1)=".",TRUE,FALSE)</formula>
    </cfRule>
  </conditionalFormatting>
  <conditionalFormatting sqref="AL158:AO158">
    <cfRule type="expression" dxfId="51" priority="51">
      <formula>IF(AND(AL158&gt;=0, RIGHT(TEXT(AL158,"0.#"),1)&lt;&gt;"."),TRUE,FALSE)</formula>
    </cfRule>
    <cfRule type="expression" dxfId="50" priority="52">
      <formula>IF(AND(AL158&gt;=0, RIGHT(TEXT(AL158,"0.#"),1)="."),TRUE,FALSE)</formula>
    </cfRule>
    <cfRule type="expression" dxfId="49" priority="53">
      <formula>IF(AND(AL158&lt;0, RIGHT(TEXT(AL158,"0.#"),1)&lt;&gt;"."),TRUE,FALSE)</formula>
    </cfRule>
    <cfRule type="expression" dxfId="48" priority="54">
      <formula>IF(AND(AL158&lt;0, RIGHT(TEXT(AL158,"0.#"),1)="."),TRUE,FALSE)</formula>
    </cfRule>
  </conditionalFormatting>
  <conditionalFormatting sqref="AE44 AQ44">
    <cfRule type="expression" dxfId="47" priority="47">
      <formula>IF(RIGHT(TEXT(AE44,"0.#"),1)=".",FALSE,TRUE)</formula>
    </cfRule>
    <cfRule type="expression" dxfId="46" priority="48">
      <formula>IF(RIGHT(TEXT(AE44,"0.#"),1)=".",TRUE,FALSE)</formula>
    </cfRule>
  </conditionalFormatting>
  <conditionalFormatting sqref="AI44">
    <cfRule type="expression" dxfId="45" priority="45">
      <formula>IF(RIGHT(TEXT(AI44,"0.#"),1)=".",FALSE,TRUE)</formula>
    </cfRule>
    <cfRule type="expression" dxfId="44" priority="46">
      <formula>IF(RIGHT(TEXT(AI44,"0.#"),1)=".",TRUE,FALSE)</formula>
    </cfRule>
  </conditionalFormatting>
  <conditionalFormatting sqref="AM44">
    <cfRule type="expression" dxfId="43" priority="43">
      <formula>IF(RIGHT(TEXT(AM44,"0.#"),1)=".",FALSE,TRUE)</formula>
    </cfRule>
    <cfRule type="expression" dxfId="42" priority="44">
      <formula>IF(RIGHT(TEXT(AM44,"0.#"),1)=".",TRUE,FALSE)</formula>
    </cfRule>
  </conditionalFormatting>
  <conditionalFormatting sqref="AE45">
    <cfRule type="expression" dxfId="41" priority="41">
      <formula>IF(RIGHT(TEXT(AE45,"0.#"),1)=".",FALSE,TRUE)</formula>
    </cfRule>
    <cfRule type="expression" dxfId="40" priority="42">
      <formula>IF(RIGHT(TEXT(AE45,"0.#"),1)=".",TRUE,FALSE)</formula>
    </cfRule>
  </conditionalFormatting>
  <conditionalFormatting sqref="AI45">
    <cfRule type="expression" dxfId="39" priority="39">
      <formula>IF(RIGHT(TEXT(AI45,"0.#"),1)=".",FALSE,TRUE)</formula>
    </cfRule>
    <cfRule type="expression" dxfId="38" priority="40">
      <formula>IF(RIGHT(TEXT(AI45,"0.#"),1)=".",TRUE,FALSE)</formula>
    </cfRule>
  </conditionalFormatting>
  <conditionalFormatting sqref="AM45">
    <cfRule type="expression" dxfId="37" priority="37">
      <formula>IF(RIGHT(TEXT(AM45,"0.#"),1)=".",FALSE,TRUE)</formula>
    </cfRule>
    <cfRule type="expression" dxfId="36" priority="38">
      <formula>IF(RIGHT(TEXT(AM45,"0.#"),1)=".",TRUE,FALSE)</formula>
    </cfRule>
  </conditionalFormatting>
  <conditionalFormatting sqref="AQ45">
    <cfRule type="expression" dxfId="35" priority="35">
      <formula>IF(RIGHT(TEXT(AQ45,"0.#"),1)=".",FALSE,TRUE)</formula>
    </cfRule>
    <cfRule type="expression" dxfId="34" priority="36">
      <formula>IF(RIGHT(TEXT(AQ45,"0.#"),1)=".",TRUE,FALSE)</formula>
    </cfRule>
  </conditionalFormatting>
  <conditionalFormatting sqref="AU45">
    <cfRule type="expression" dxfId="33" priority="31">
      <formula>IF(RIGHT(TEXT(AU45,"0.#"),1)=".",FALSE,TRUE)</formula>
    </cfRule>
    <cfRule type="expression" dxfId="32" priority="32">
      <formula>IF(RIGHT(TEXT(AU45,"0.#"),1)=".",TRUE,FALSE)</formula>
    </cfRule>
  </conditionalFormatting>
  <conditionalFormatting sqref="AU44">
    <cfRule type="expression" dxfId="31" priority="33">
      <formula>IF(RIGHT(TEXT(AU44,"0.#"),1)=".",FALSE,TRUE)</formula>
    </cfRule>
    <cfRule type="expression" dxfId="30" priority="34">
      <formula>IF(RIGHT(TEXT(AU44,"0.#"),1)=".",TRUE,FALSE)</formula>
    </cfRule>
  </conditionalFormatting>
  <conditionalFormatting sqref="AM47">
    <cfRule type="expression" dxfId="29" priority="25">
      <formula>IF(RIGHT(TEXT(AM47,"0.#"),1)=".",FALSE,TRUE)</formula>
    </cfRule>
    <cfRule type="expression" dxfId="28" priority="26">
      <formula>IF(RIGHT(TEXT(AM47,"0.#"),1)=".",TRUE,FALSE)</formula>
    </cfRule>
  </conditionalFormatting>
  <conditionalFormatting sqref="AE48 AM48">
    <cfRule type="expression" dxfId="27" priority="23">
      <formula>IF(RIGHT(TEXT(AE48,"0.#"),1)=".",FALSE,TRUE)</formula>
    </cfRule>
    <cfRule type="expression" dxfId="26" priority="24">
      <formula>IF(RIGHT(TEXT(AE48,"0.#"),1)=".",TRUE,FALSE)</formula>
    </cfRule>
  </conditionalFormatting>
  <conditionalFormatting sqref="AI48">
    <cfRule type="expression" dxfId="25" priority="21">
      <formula>IF(RIGHT(TEXT(AI48,"0.#"),1)=".",FALSE,TRUE)</formula>
    </cfRule>
    <cfRule type="expression" dxfId="24" priority="22">
      <formula>IF(RIGHT(TEXT(AI48,"0.#"),1)=".",TRUE,FALSE)</formula>
    </cfRule>
  </conditionalFormatting>
  <conditionalFormatting sqref="AQ48">
    <cfRule type="expression" dxfId="23" priority="19">
      <formula>IF(RIGHT(TEXT(AQ48,"0.#"),1)=".",FALSE,TRUE)</formula>
    </cfRule>
    <cfRule type="expression" dxfId="22" priority="20">
      <formula>IF(RIGHT(TEXT(AQ48,"0.#"),1)=".",TRUE,FALSE)</formula>
    </cfRule>
  </conditionalFormatting>
  <conditionalFormatting sqref="AE47 AQ47">
    <cfRule type="expression" dxfId="21" priority="29">
      <formula>IF(RIGHT(TEXT(AE47,"0.#"),1)=".",FALSE,TRUE)</formula>
    </cfRule>
    <cfRule type="expression" dxfId="20" priority="30">
      <formula>IF(RIGHT(TEXT(AE47,"0.#"),1)=".",TRUE,FALSE)</formula>
    </cfRule>
  </conditionalFormatting>
  <conditionalFormatting sqref="AI47">
    <cfRule type="expression" dxfId="19" priority="27">
      <formula>IF(RIGHT(TEXT(AI47,"0.#"),1)=".",FALSE,TRUE)</formula>
    </cfRule>
    <cfRule type="expression" dxfId="18" priority="28">
      <formula>IF(RIGHT(TEXT(AI47,"0.#"),1)=".",TRUE,FALSE)</formula>
    </cfRule>
  </conditionalFormatting>
  <conditionalFormatting sqref="AE51">
    <cfRule type="expression" dxfId="17" priority="17">
      <formula>IF(RIGHT(TEXT(AE51,"0.#"),1)=".",FALSE,TRUE)</formula>
    </cfRule>
    <cfRule type="expression" dxfId="16" priority="18">
      <formula>IF(RIGHT(TEXT(AE51,"0.#"),1)=".",TRUE,FALSE)</formula>
    </cfRule>
  </conditionalFormatting>
  <conditionalFormatting sqref="AQ51">
    <cfRule type="expression" dxfId="15" priority="11">
      <formula>IF(RIGHT(TEXT(AQ51,"0.#"),1)=".",FALSE,TRUE)</formula>
    </cfRule>
    <cfRule type="expression" dxfId="14" priority="12">
      <formula>IF(RIGHT(TEXT(AQ51,"0.#"),1)=".",TRUE,FALSE)</formula>
    </cfRule>
  </conditionalFormatting>
  <conditionalFormatting sqref="AU51">
    <cfRule type="expression" dxfId="13" priority="9">
      <formula>IF(RIGHT(TEXT(AU51,"0.#"),1)=".",FALSE,TRUE)</formula>
    </cfRule>
    <cfRule type="expression" dxfId="12" priority="10">
      <formula>IF(RIGHT(TEXT(AU51,"0.#"),1)=".",TRUE,FALSE)</formula>
    </cfRule>
  </conditionalFormatting>
  <conditionalFormatting sqref="AM51">
    <cfRule type="expression" dxfId="11" priority="13">
      <formula>IF(RIGHT(TEXT(AM51,"0.#"),1)=".",FALSE,TRUE)</formula>
    </cfRule>
    <cfRule type="expression" dxfId="10" priority="14">
      <formula>IF(RIGHT(TEXT(AM51,"0.#"),1)=".",TRUE,FALSE)</formula>
    </cfRule>
  </conditionalFormatting>
  <conditionalFormatting sqref="AI51">
    <cfRule type="expression" dxfId="9" priority="15">
      <formula>IF(RIGHT(TEXT(AI51,"0.#"),1)=".",FALSE,TRUE)</formula>
    </cfRule>
    <cfRule type="expression" dxfId="8" priority="16">
      <formula>IF(RIGHT(TEXT(AI51,"0.#"),1)=".",TRUE,FALSE)</formula>
    </cfRule>
  </conditionalFormatting>
  <conditionalFormatting sqref="Y144">
    <cfRule type="expression" dxfId="7" priority="7">
      <formula>IF(RIGHT(TEXT(Y144,"0.#"),1)=".",FALSE,TRUE)</formula>
    </cfRule>
    <cfRule type="expression" dxfId="6" priority="8">
      <formula>IF(RIGHT(TEXT(Y144,"0.#"),1)=".",TRUE,FALSE)</formula>
    </cfRule>
  </conditionalFormatting>
  <conditionalFormatting sqref="AL162:AO162">
    <cfRule type="expression" dxfId="5" priority="3">
      <formula>IF(AND(AL162&gt;=0, RIGHT(TEXT(AL162,"0.#"),1)&lt;&gt;"."),TRUE,FALSE)</formula>
    </cfRule>
    <cfRule type="expression" dxfId="4" priority="4">
      <formula>IF(AND(AL162&gt;=0, RIGHT(TEXT(AL162,"0.#"),1)="."),TRUE,FALSE)</formula>
    </cfRule>
    <cfRule type="expression" dxfId="3" priority="5">
      <formula>IF(AND(AL162&lt;0, RIGHT(TEXT(AL162,"0.#"),1)&lt;&gt;"."),TRUE,FALSE)</formula>
    </cfRule>
    <cfRule type="expression" dxfId="2" priority="6">
      <formula>IF(AND(AL162&lt;0, RIGHT(TEXT(AL162,"0.#"),1)="."),TRUE,FALSE)</formula>
    </cfRule>
  </conditionalFormatting>
  <conditionalFormatting sqref="Y162">
    <cfRule type="expression" dxfId="1" priority="1">
      <formula>IF(RIGHT(TEXT(Y162,"0.#"),1)=".",FALSE,TRUE)</formula>
    </cfRule>
    <cfRule type="expression" dxfId="0" priority="2">
      <formula>IF(RIGHT(TEXT(Y162,"0.#"),1)=".",TRUE,FALSE)</formula>
    </cfRule>
  </conditionalFormatting>
  <dataValidations count="17">
    <dataValidation type="whole" allowBlank="1" showInputMessage="1" showErrorMessage="1" sqref="O107:P108 AX107:AX109 AA107:AB108 AM107:AN108">
      <formula1>0</formula1>
      <formula2>99</formula2>
    </dataValidation>
    <dataValidation type="whole" allowBlank="1" showInputMessage="1" showErrorMessage="1" sqref="AJ107:AK108 X107:Y108 AJ109 L107:L109 M107:M108 X109 AU107:AV108 J83:J87">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3:E93">
      <formula1>T行政事業レビュー推進チームの所見</formula1>
    </dataValidation>
    <dataValidation type="custom" imeMode="disabled" allowBlank="1" showInputMessage="1" showErrorMessage="1" sqref="AH154:AK154 AH158:AK158 AH162:AK162 AH166:AK166">
      <formula1>OR(AND(MOD(IF(ISNUMBER(AH154), AH154, 0.5),1)=0, 0&lt;=AH154), AH154="-")</formula1>
    </dataValidation>
    <dataValidation type="whole" imeMode="disabled" allowBlank="1" showInputMessage="1" showErrorMessage="1" sqref="AW2:AX2">
      <formula1>0</formula1>
      <formula2>99</formula2>
    </dataValidation>
    <dataValidation type="list" allowBlank="1" showInputMessage="1" showErrorMessage="1" sqref="A95:E95">
      <formula1>T所見を踏まえた改善点</formula1>
    </dataValidation>
    <dataValidation type="list" allowBlank="1" showInputMessage="1" showErrorMessage="1" error="プルダウンリストから選択してください。" sqref="AD68:AF69">
      <formula1>"有,無"</formula1>
    </dataValidation>
    <dataValidation type="list" allowBlank="1" showInputMessage="1" showErrorMessage="1" error="プルダウンリストから選択してください。" sqref="AD64:AF67 AD70:AD81 AE70:AF74 AE76:AF81">
      <formula1>"○,△,×,‐"</formula1>
    </dataValidation>
    <dataValidation type="list" allowBlank="1" showInputMessage="1" showErrorMessage="1" sqref="AO148">
      <formula1>"　, ☑"</formula1>
    </dataValidation>
    <dataValidation type="list" allowBlank="1" showInputMessage="1" showErrorMessage="1" sqref="S5:X5">
      <formula1>T終了年度</formula1>
    </dataValidation>
    <dataValidation type="list" allowBlank="1" showInputMessage="1" showErrorMessage="1" sqref="H83:I87">
      <formula1>T事業番号</formula1>
    </dataValidation>
    <dataValidation type="custom" imeMode="disabled" allowBlank="1" showInputMessage="1" showErrorMessage="1" sqref="AY23 AQ38:AR38 P13:AX13 AR15:AX15 P14:AQ18 AR18:AX18 P19:AJ19 Y138:AB140 AU138:AX140 Y144:AB146 AU144:AX146 Y154:AB154 AL154:AO154 Y158:AB158 AL158:AO158 Y162:AB162 AL162:AO162 Y166:AB166 AL166:AO166 AE47:AX47 AE27:AX28 AE30:AX30 AQ50:AR50 AU50:AX50 AE51:AX53 AE44:AX45 AU38:AX38 AE39:AX41 P23:AC24">
      <formula1>OR(ISNUMBER(P13), P13="-")</formula1>
    </dataValidation>
    <dataValidation type="list" allowBlank="1" showInputMessage="1" showErrorMessage="1" sqref="Q109:R109 AO109:AP109 AC109:AD109">
      <formula1>$U$35</formula1>
    </dataValidation>
    <dataValidation type="custom" allowBlank="1" showInputMessage="1" showErrorMessage="1" errorTitle="法人番号チェック" error="法人番号は13桁の数字で入力してください。" sqref="J166:O166 J162:O162 J158:O158 J154:O154">
      <formula1>OR(J154="-",AND(LEN(J154)=13,IFERROR(SEARCH("-",J154),"")="",IFERROR(SEARCH(".",J154),"")="",ISNUMBER(J154)))</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24" max="49" man="1"/>
    <brk id="61" max="49" man="1"/>
    <brk id="89" max="49" man="1"/>
    <brk id="109" max="49" man="1"/>
    <brk id="148" max="49"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U108:V108 I108:J108 AG108:AH108 AR108:AS108</xm:sqref>
        </x14:dataValidation>
        <x14:dataValidation type="list" allowBlank="1" showInputMessage="1" showErrorMessage="1">
          <x14:formula1>
            <xm:f>入力規則等!$U$40:$U$42</xm:f>
          </x14:formula1>
          <xm:sqref>AG107:AH107 U107:V107 I107:J107 AR107:AS107</xm:sqref>
        </x14:dataValidation>
        <x14:dataValidation type="list" allowBlank="1" showInputMessage="1" showErrorMessage="1">
          <x14:formula1>
            <xm:f>入力規則等!$AG$2:$AG$13</xm:f>
          </x14:formula1>
          <xm:sqref>AC154:AG154 AC158:AG158 AC162:AG162 AC166:AG166</xm:sqref>
        </x14:dataValidation>
        <x14:dataValidation type="list" allowBlank="1" showInputMessage="1" showErrorMessage="1">
          <x14:formula1>
            <xm:f>入力規則等!$AI$2:$AI$8</xm:f>
          </x14:formula1>
          <xm:sqref>J59:T59</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AO107:AP108 Q107:S108 AC107:AE108 E107:G108</xm:sqref>
        </x14:dataValidation>
        <x14:dataValidation type="list" allowBlank="1" showInputMessage="1" showErrorMessage="1">
          <x14:formula1>
            <xm:f>入力規則等!$U$48</xm:f>
          </x14:formula1>
          <xm:sqref>E109:F109</xm:sqref>
        </x14:dataValidation>
        <x14:dataValidation type="list" allowBlank="1" showInputMessage="1" showErrorMessage="1">
          <x14:formula1>
            <xm:f>入力規則等!$U$13:$U$35</xm:f>
          </x14:formula1>
          <xm:sqref>AJ2:AM2 E83:G87 AE109:AG109 G109:I109 AQ109:AS109 S109:U109</xm:sqref>
        </x14:dataValidation>
        <x14:dataValidation type="list" allowBlank="1" showInputMessage="1" showErrorMessage="1">
          <x14:formula1>
            <xm:f>入力規則等!$U$56:$U$58</xm:f>
          </x14:formula1>
          <xm:sqref>J109:K109 AT109:AU109 AH109:AI109 V109:W109</xm:sqref>
        </x14:dataValidation>
        <x14:dataValidation type="list" allowBlank="1" showInputMessage="1" showErrorMessage="1">
          <x14:formula1>
            <xm:f>入力規則等!$U$49</xm:f>
          </x14:formula1>
          <xm:sqref>C83:D87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78</v>
      </c>
      <c r="B1" s="25" t="s">
        <v>79</v>
      </c>
      <c r="F1" s="26" t="s">
        <v>4</v>
      </c>
      <c r="G1" s="26" t="s">
        <v>68</v>
      </c>
      <c r="K1" s="27" t="s">
        <v>96</v>
      </c>
      <c r="L1" s="25" t="s">
        <v>79</v>
      </c>
      <c r="O1" s="13"/>
      <c r="P1" s="26" t="s">
        <v>5</v>
      </c>
      <c r="Q1" s="26" t="s">
        <v>68</v>
      </c>
      <c r="T1" s="13"/>
      <c r="U1" s="29" t="s">
        <v>160</v>
      </c>
      <c r="W1" s="29" t="s">
        <v>159</v>
      </c>
      <c r="Y1" s="29" t="s">
        <v>76</v>
      </c>
      <c r="Z1" s="29" t="s">
        <v>391</v>
      </c>
      <c r="AA1" s="29" t="s">
        <v>77</v>
      </c>
      <c r="AB1" s="29" t="s">
        <v>392</v>
      </c>
      <c r="AC1" s="29" t="s">
        <v>31</v>
      </c>
      <c r="AD1" s="28"/>
      <c r="AE1" s="29" t="s">
        <v>43</v>
      </c>
      <c r="AF1" s="30"/>
      <c r="AG1" s="42" t="s">
        <v>173</v>
      </c>
      <c r="AI1" s="42" t="s">
        <v>176</v>
      </c>
      <c r="AK1" s="42" t="s">
        <v>180</v>
      </c>
      <c r="AM1" s="57"/>
      <c r="AN1" s="57"/>
      <c r="AP1" s="28" t="s">
        <v>219</v>
      </c>
    </row>
    <row r="2" spans="1:42" ht="13.5" customHeight="1" x14ac:dyDescent="0.15">
      <c r="A2" s="14" t="s">
        <v>80</v>
      </c>
      <c r="B2" s="15"/>
      <c r="C2" s="13" t="str">
        <f>IF(B2="","",A2)</f>
        <v/>
      </c>
      <c r="D2" s="13" t="str">
        <f>IF(C2="","",IF(D1&lt;&gt;"",CONCATENATE(D1,"、",C2),C2))</f>
        <v/>
      </c>
      <c r="F2" s="12" t="s">
        <v>67</v>
      </c>
      <c r="G2" s="17" t="s">
        <v>581</v>
      </c>
      <c r="H2" s="13" t="str">
        <f>IF(G2="","",F2)</f>
        <v>一般会計</v>
      </c>
      <c r="I2" s="13" t="str">
        <f>IF(H2="","",IF(I1&lt;&gt;"",CONCATENATE(I1,"、",H2),H2))</f>
        <v>一般会計</v>
      </c>
      <c r="K2" s="14" t="s">
        <v>97</v>
      </c>
      <c r="L2" s="15"/>
      <c r="M2" s="13" t="str">
        <f>IF(L2="","",K2)</f>
        <v/>
      </c>
      <c r="N2" s="13" t="str">
        <f>IF(M2="","",IF(N1&lt;&gt;"",CONCATENATE(N1,"、",M2),M2))</f>
        <v/>
      </c>
      <c r="O2" s="13"/>
      <c r="P2" s="12" t="s">
        <v>69</v>
      </c>
      <c r="Q2" s="17"/>
      <c r="R2" s="13" t="str">
        <f>IF(Q2="","",P2)</f>
        <v/>
      </c>
      <c r="S2" s="13" t="str">
        <f>IF(R2="","",IF(S1&lt;&gt;"",CONCATENATE(S1,"、",R2),R2))</f>
        <v/>
      </c>
      <c r="T2" s="13"/>
      <c r="U2" s="72">
        <v>21</v>
      </c>
      <c r="W2" s="32" t="s">
        <v>165</v>
      </c>
      <c r="Y2" s="32" t="s">
        <v>63</v>
      </c>
      <c r="Z2" s="32" t="s">
        <v>63</v>
      </c>
      <c r="AA2" s="65" t="s">
        <v>261</v>
      </c>
      <c r="AB2" s="65" t="s">
        <v>486</v>
      </c>
      <c r="AC2" s="66" t="s">
        <v>129</v>
      </c>
      <c r="AD2" s="28"/>
      <c r="AE2" s="34" t="s">
        <v>161</v>
      </c>
      <c r="AF2" s="30"/>
      <c r="AG2" s="43" t="s">
        <v>227</v>
      </c>
      <c r="AI2" s="42" t="s">
        <v>258</v>
      </c>
      <c r="AK2" s="42" t="s">
        <v>181</v>
      </c>
      <c r="AM2" s="57"/>
      <c r="AN2" s="57"/>
      <c r="AP2" s="43" t="s">
        <v>227</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70</v>
      </c>
      <c r="Q3" s="17" t="s">
        <v>581</v>
      </c>
      <c r="R3" s="13" t="str">
        <f t="shared" ref="R3:R8" si="3">IF(Q3="","",P3)</f>
        <v>委託・請負</v>
      </c>
      <c r="S3" s="13" t="str">
        <f t="shared" ref="S3:S8" si="4">IF(R3="",S2,IF(S2&lt;&gt;"",CONCATENATE(S2,"、",R3),R3))</f>
        <v>委託・請負</v>
      </c>
      <c r="T3" s="13"/>
      <c r="U3" s="32" t="s">
        <v>517</v>
      </c>
      <c r="W3" s="32" t="s">
        <v>140</v>
      </c>
      <c r="Y3" s="32" t="s">
        <v>64</v>
      </c>
      <c r="Z3" s="32" t="s">
        <v>393</v>
      </c>
      <c r="AA3" s="65" t="s">
        <v>359</v>
      </c>
      <c r="AB3" s="65" t="s">
        <v>487</v>
      </c>
      <c r="AC3" s="66" t="s">
        <v>130</v>
      </c>
      <c r="AD3" s="28"/>
      <c r="AE3" s="34" t="s">
        <v>162</v>
      </c>
      <c r="AF3" s="30"/>
      <c r="AG3" s="43" t="s">
        <v>228</v>
      </c>
      <c r="AI3" s="42" t="s">
        <v>175</v>
      </c>
      <c r="AK3" s="42" t="str">
        <f>CHAR(CODE(AK2)+1)</f>
        <v>B</v>
      </c>
      <c r="AM3" s="57"/>
      <c r="AN3" s="57"/>
      <c r="AP3" s="43" t="s">
        <v>228</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71</v>
      </c>
      <c r="Q4" s="17"/>
      <c r="R4" s="13" t="str">
        <f t="shared" si="3"/>
        <v/>
      </c>
      <c r="S4" s="13" t="str">
        <f t="shared" si="4"/>
        <v>委託・請負</v>
      </c>
      <c r="T4" s="13"/>
      <c r="U4" s="32" t="s">
        <v>575</v>
      </c>
      <c r="W4" s="32" t="s">
        <v>141</v>
      </c>
      <c r="Y4" s="32" t="s">
        <v>266</v>
      </c>
      <c r="Z4" s="32" t="s">
        <v>394</v>
      </c>
      <c r="AA4" s="65" t="s">
        <v>360</v>
      </c>
      <c r="AB4" s="65" t="s">
        <v>488</v>
      </c>
      <c r="AC4" s="65" t="s">
        <v>131</v>
      </c>
      <c r="AD4" s="28"/>
      <c r="AE4" s="34" t="s">
        <v>163</v>
      </c>
      <c r="AF4" s="30"/>
      <c r="AG4" s="43" t="s">
        <v>229</v>
      </c>
      <c r="AI4" s="42" t="s">
        <v>177</v>
      </c>
      <c r="AK4" s="42" t="str">
        <f t="shared" ref="AK4:AK49" si="7">CHAR(CODE(AK3)+1)</f>
        <v>C</v>
      </c>
      <c r="AM4" s="57"/>
      <c r="AN4" s="57"/>
      <c r="AP4" s="43" t="s">
        <v>229</v>
      </c>
    </row>
    <row r="5" spans="1:42" ht="13.5" customHeight="1" x14ac:dyDescent="0.15">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72</v>
      </c>
      <c r="Q5" s="17"/>
      <c r="R5" s="13" t="str">
        <f t="shared" si="3"/>
        <v/>
      </c>
      <c r="S5" s="13" t="str">
        <f t="shared" si="4"/>
        <v>委託・請負</v>
      </c>
      <c r="T5" s="13"/>
      <c r="W5" s="32" t="s">
        <v>541</v>
      </c>
      <c r="Y5" s="32" t="s">
        <v>267</v>
      </c>
      <c r="Z5" s="32" t="s">
        <v>395</v>
      </c>
      <c r="AA5" s="65" t="s">
        <v>361</v>
      </c>
      <c r="AB5" s="65" t="s">
        <v>489</v>
      </c>
      <c r="AC5" s="65" t="s">
        <v>164</v>
      </c>
      <c r="AD5" s="31"/>
      <c r="AE5" s="34" t="s">
        <v>239</v>
      </c>
      <c r="AF5" s="30"/>
      <c r="AG5" s="43" t="s">
        <v>230</v>
      </c>
      <c r="AI5" s="42" t="s">
        <v>264</v>
      </c>
      <c r="AK5" s="42" t="str">
        <f t="shared" si="7"/>
        <v>D</v>
      </c>
      <c r="AP5" s="43" t="s">
        <v>230</v>
      </c>
    </row>
    <row r="6" spans="1:42" ht="13.5" customHeight="1" x14ac:dyDescent="0.15">
      <c r="A6" s="14" t="s">
        <v>84</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73</v>
      </c>
      <c r="Q6" s="17"/>
      <c r="R6" s="13" t="str">
        <f t="shared" si="3"/>
        <v/>
      </c>
      <c r="S6" s="13" t="str">
        <f t="shared" si="4"/>
        <v>委託・請負</v>
      </c>
      <c r="T6" s="13"/>
      <c r="U6" s="32" t="s">
        <v>241</v>
      </c>
      <c r="W6" s="32" t="s">
        <v>543</v>
      </c>
      <c r="Y6" s="32" t="s">
        <v>268</v>
      </c>
      <c r="Z6" s="32" t="s">
        <v>396</v>
      </c>
      <c r="AA6" s="65" t="s">
        <v>362</v>
      </c>
      <c r="AB6" s="65" t="s">
        <v>490</v>
      </c>
      <c r="AC6" s="65" t="s">
        <v>132</v>
      </c>
      <c r="AD6" s="31"/>
      <c r="AE6" s="34" t="s">
        <v>237</v>
      </c>
      <c r="AF6" s="30"/>
      <c r="AG6" s="43" t="s">
        <v>231</v>
      </c>
      <c r="AI6" s="42" t="s">
        <v>265</v>
      </c>
      <c r="AK6" s="42" t="str">
        <f>CHAR(CODE(AK5)+1)</f>
        <v>E</v>
      </c>
      <c r="AP6" s="43" t="s">
        <v>231</v>
      </c>
    </row>
    <row r="7" spans="1:42" ht="13.5" customHeight="1" x14ac:dyDescent="0.15">
      <c r="A7" s="14" t="s">
        <v>85</v>
      </c>
      <c r="B7" s="15"/>
      <c r="C7" s="13" t="str">
        <f t="shared" si="0"/>
        <v/>
      </c>
      <c r="D7" s="13" t="str">
        <f t="shared" si="8"/>
        <v/>
      </c>
      <c r="F7" s="18" t="s">
        <v>188</v>
      </c>
      <c r="G7" s="17"/>
      <c r="H7" s="13" t="str">
        <f t="shared" si="1"/>
        <v/>
      </c>
      <c r="I7" s="13" t="str">
        <f t="shared" si="5"/>
        <v>一般会計</v>
      </c>
      <c r="K7" s="14" t="s">
        <v>102</v>
      </c>
      <c r="L7" s="15"/>
      <c r="M7" s="13" t="str">
        <f t="shared" si="2"/>
        <v/>
      </c>
      <c r="N7" s="13" t="str">
        <f t="shared" si="6"/>
        <v/>
      </c>
      <c r="O7" s="13"/>
      <c r="P7" s="12" t="s">
        <v>74</v>
      </c>
      <c r="Q7" s="17"/>
      <c r="R7" s="13" t="str">
        <f t="shared" si="3"/>
        <v/>
      </c>
      <c r="S7" s="13" t="str">
        <f t="shared" si="4"/>
        <v>委託・請負</v>
      </c>
      <c r="T7" s="13"/>
      <c r="U7" s="32"/>
      <c r="W7" s="32" t="s">
        <v>142</v>
      </c>
      <c r="Y7" s="32" t="s">
        <v>269</v>
      </c>
      <c r="Z7" s="32" t="s">
        <v>397</v>
      </c>
      <c r="AA7" s="65" t="s">
        <v>363</v>
      </c>
      <c r="AB7" s="65" t="s">
        <v>491</v>
      </c>
      <c r="AC7" s="31"/>
      <c r="AD7" s="31"/>
      <c r="AE7" s="32" t="s">
        <v>132</v>
      </c>
      <c r="AF7" s="30"/>
      <c r="AG7" s="43" t="s">
        <v>232</v>
      </c>
      <c r="AH7" s="60"/>
      <c r="AI7" s="43" t="s">
        <v>254</v>
      </c>
      <c r="AK7" s="42" t="str">
        <f>CHAR(CODE(AK6)+1)</f>
        <v>F</v>
      </c>
      <c r="AP7" s="43" t="s">
        <v>232</v>
      </c>
    </row>
    <row r="8" spans="1:42" ht="13.5" customHeight="1" x14ac:dyDescent="0.15">
      <c r="A8" s="14" t="s">
        <v>86</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75</v>
      </c>
      <c r="Q8" s="17"/>
      <c r="R8" s="13" t="str">
        <f t="shared" si="3"/>
        <v/>
      </c>
      <c r="S8" s="13" t="str">
        <f t="shared" si="4"/>
        <v>委託・請負</v>
      </c>
      <c r="T8" s="13"/>
      <c r="U8" s="32" t="s">
        <v>262</v>
      </c>
      <c r="W8" s="32" t="s">
        <v>143</v>
      </c>
      <c r="Y8" s="32" t="s">
        <v>270</v>
      </c>
      <c r="Z8" s="32" t="s">
        <v>398</v>
      </c>
      <c r="AA8" s="65" t="s">
        <v>364</v>
      </c>
      <c r="AB8" s="65" t="s">
        <v>492</v>
      </c>
      <c r="AC8" s="31"/>
      <c r="AD8" s="31"/>
      <c r="AE8" s="31"/>
      <c r="AF8" s="30"/>
      <c r="AG8" s="43" t="s">
        <v>233</v>
      </c>
      <c r="AI8" s="42" t="s">
        <v>255</v>
      </c>
      <c r="AK8" s="42" t="str">
        <f t="shared" si="7"/>
        <v>G</v>
      </c>
      <c r="AP8" s="43" t="s">
        <v>233</v>
      </c>
    </row>
    <row r="9" spans="1:42" ht="13.5" customHeight="1" x14ac:dyDescent="0.15">
      <c r="A9" s="14" t="s">
        <v>87</v>
      </c>
      <c r="B9" s="15"/>
      <c r="C9" s="13" t="str">
        <f t="shared" si="0"/>
        <v/>
      </c>
      <c r="D9" s="13" t="str">
        <f t="shared" si="8"/>
        <v/>
      </c>
      <c r="F9" s="18" t="s">
        <v>189</v>
      </c>
      <c r="G9" s="17"/>
      <c r="H9" s="13" t="str">
        <f t="shared" si="1"/>
        <v/>
      </c>
      <c r="I9" s="13" t="str">
        <f t="shared" si="5"/>
        <v>一般会計</v>
      </c>
      <c r="K9" s="14" t="s">
        <v>104</v>
      </c>
      <c r="L9" s="15"/>
      <c r="M9" s="13" t="str">
        <f t="shared" si="2"/>
        <v/>
      </c>
      <c r="N9" s="13" t="str">
        <f t="shared" si="6"/>
        <v/>
      </c>
      <c r="O9" s="13"/>
      <c r="P9" s="13"/>
      <c r="Q9" s="19"/>
      <c r="T9" s="13"/>
      <c r="U9" s="32" t="s">
        <v>263</v>
      </c>
      <c r="W9" s="32" t="s">
        <v>144</v>
      </c>
      <c r="Y9" s="32" t="s">
        <v>271</v>
      </c>
      <c r="Z9" s="32" t="s">
        <v>399</v>
      </c>
      <c r="AA9" s="65" t="s">
        <v>365</v>
      </c>
      <c r="AB9" s="65" t="s">
        <v>493</v>
      </c>
      <c r="AC9" s="31"/>
      <c r="AD9" s="31"/>
      <c r="AE9" s="31"/>
      <c r="AF9" s="30"/>
      <c r="AG9" s="43" t="s">
        <v>234</v>
      </c>
      <c r="AI9" s="56"/>
      <c r="AK9" s="42" t="str">
        <f t="shared" si="7"/>
        <v>H</v>
      </c>
      <c r="AP9" s="43" t="s">
        <v>234</v>
      </c>
    </row>
    <row r="10" spans="1:42" ht="13.5" customHeight="1" x14ac:dyDescent="0.15">
      <c r="A10" s="14" t="s">
        <v>207</v>
      </c>
      <c r="B10" s="15"/>
      <c r="C10" s="13" t="str">
        <f t="shared" si="0"/>
        <v/>
      </c>
      <c r="D10" s="13" t="str">
        <f t="shared" si="8"/>
        <v/>
      </c>
      <c r="F10" s="18" t="s">
        <v>111</v>
      </c>
      <c r="G10" s="17"/>
      <c r="H10" s="13" t="str">
        <f t="shared" si="1"/>
        <v/>
      </c>
      <c r="I10" s="13" t="str">
        <f t="shared" si="5"/>
        <v>一般会計</v>
      </c>
      <c r="K10" s="14" t="s">
        <v>208</v>
      </c>
      <c r="L10" s="15"/>
      <c r="M10" s="13" t="str">
        <f t="shared" si="2"/>
        <v/>
      </c>
      <c r="N10" s="13" t="str">
        <f t="shared" si="6"/>
        <v/>
      </c>
      <c r="O10" s="13"/>
      <c r="P10" s="13" t="str">
        <f>S8</f>
        <v>委託・請負</v>
      </c>
      <c r="Q10" s="19"/>
      <c r="T10" s="13"/>
      <c r="W10" s="32" t="s">
        <v>145</v>
      </c>
      <c r="Y10" s="32" t="s">
        <v>272</v>
      </c>
      <c r="Z10" s="32" t="s">
        <v>400</v>
      </c>
      <c r="AA10" s="65" t="s">
        <v>366</v>
      </c>
      <c r="AB10" s="65" t="s">
        <v>494</v>
      </c>
      <c r="AC10" s="31"/>
      <c r="AD10" s="31"/>
      <c r="AE10" s="31"/>
      <c r="AF10" s="30"/>
      <c r="AG10" s="43" t="s">
        <v>222</v>
      </c>
      <c r="AK10" s="42" t="str">
        <f t="shared" si="7"/>
        <v>I</v>
      </c>
      <c r="AP10" s="42" t="s">
        <v>220</v>
      </c>
    </row>
    <row r="11" spans="1:42" ht="13.5" customHeight="1" x14ac:dyDescent="0.15">
      <c r="A11" s="14" t="s">
        <v>88</v>
      </c>
      <c r="B11" s="15"/>
      <c r="C11" s="13" t="str">
        <f t="shared" si="0"/>
        <v/>
      </c>
      <c r="D11" s="13" t="str">
        <f t="shared" si="8"/>
        <v/>
      </c>
      <c r="F11" s="18" t="s">
        <v>112</v>
      </c>
      <c r="G11" s="17"/>
      <c r="H11" s="13" t="str">
        <f t="shared" si="1"/>
        <v/>
      </c>
      <c r="I11" s="13" t="str">
        <f t="shared" si="5"/>
        <v>一般会計</v>
      </c>
      <c r="K11" s="14" t="s">
        <v>105</v>
      </c>
      <c r="L11" s="15" t="s">
        <v>581</v>
      </c>
      <c r="M11" s="13" t="str">
        <f t="shared" si="2"/>
        <v>その他の事項経費</v>
      </c>
      <c r="N11" s="13" t="str">
        <f t="shared" si="6"/>
        <v>その他の事項経費</v>
      </c>
      <c r="O11" s="13"/>
      <c r="P11" s="13"/>
      <c r="Q11" s="19"/>
      <c r="T11" s="13"/>
      <c r="W11" s="32" t="s">
        <v>572</v>
      </c>
      <c r="Y11" s="32" t="s">
        <v>273</v>
      </c>
      <c r="Z11" s="32" t="s">
        <v>401</v>
      </c>
      <c r="AA11" s="65" t="s">
        <v>367</v>
      </c>
      <c r="AB11" s="65" t="s">
        <v>495</v>
      </c>
      <c r="AC11" s="31"/>
      <c r="AD11" s="31"/>
      <c r="AE11" s="31"/>
      <c r="AF11" s="30"/>
      <c r="AG11" s="42" t="s">
        <v>225</v>
      </c>
      <c r="AK11" s="42" t="str">
        <f t="shared" si="7"/>
        <v>J</v>
      </c>
    </row>
    <row r="12" spans="1:42" ht="13.5" customHeight="1" x14ac:dyDescent="0.15">
      <c r="A12" s="14" t="s">
        <v>89</v>
      </c>
      <c r="B12" s="15"/>
      <c r="C12" s="13" t="str">
        <f t="shared" ref="C12:C23" si="9">IF(B12="","",A12)</f>
        <v/>
      </c>
      <c r="D12" s="13" t="str">
        <f t="shared" si="8"/>
        <v/>
      </c>
      <c r="F12" s="18" t="s">
        <v>113</v>
      </c>
      <c r="G12" s="17"/>
      <c r="H12" s="13" t="str">
        <f t="shared" si="1"/>
        <v/>
      </c>
      <c r="I12" s="13" t="str">
        <f t="shared" si="5"/>
        <v>一般会計</v>
      </c>
      <c r="K12" s="13"/>
      <c r="L12" s="13"/>
      <c r="O12" s="13"/>
      <c r="P12" s="13"/>
      <c r="Q12" s="19"/>
      <c r="T12" s="13"/>
      <c r="U12" s="29" t="s">
        <v>518</v>
      </c>
      <c r="W12" s="32" t="s">
        <v>146</v>
      </c>
      <c r="Y12" s="32" t="s">
        <v>274</v>
      </c>
      <c r="Z12" s="32" t="s">
        <v>402</v>
      </c>
      <c r="AA12" s="65" t="s">
        <v>368</v>
      </c>
      <c r="AB12" s="65" t="s">
        <v>496</v>
      </c>
      <c r="AC12" s="31"/>
      <c r="AD12" s="31"/>
      <c r="AE12" s="31"/>
      <c r="AF12" s="30"/>
      <c r="AG12" s="42" t="s">
        <v>223</v>
      </c>
      <c r="AK12" s="42" t="str">
        <f t="shared" si="7"/>
        <v>K</v>
      </c>
    </row>
    <row r="13" spans="1:42" ht="13.5" customHeight="1" x14ac:dyDescent="0.15">
      <c r="A13" s="14" t="s">
        <v>90</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2" t="s">
        <v>165</v>
      </c>
      <c r="W13" s="32" t="s">
        <v>147</v>
      </c>
      <c r="Y13" s="32" t="s">
        <v>275</v>
      </c>
      <c r="Z13" s="32" t="s">
        <v>403</v>
      </c>
      <c r="AA13" s="65" t="s">
        <v>369</v>
      </c>
      <c r="AB13" s="65" t="s">
        <v>497</v>
      </c>
      <c r="AC13" s="31"/>
      <c r="AD13" s="31"/>
      <c r="AE13" s="31"/>
      <c r="AF13" s="30"/>
      <c r="AG13" s="42" t="s">
        <v>224</v>
      </c>
      <c r="AK13" s="42" t="str">
        <f t="shared" si="7"/>
        <v>L</v>
      </c>
    </row>
    <row r="14" spans="1:42" ht="13.5" customHeight="1" x14ac:dyDescent="0.15">
      <c r="A14" s="14" t="s">
        <v>91</v>
      </c>
      <c r="B14" s="15"/>
      <c r="C14" s="13" t="str">
        <f t="shared" si="9"/>
        <v/>
      </c>
      <c r="D14" s="13" t="str">
        <f t="shared" si="8"/>
        <v/>
      </c>
      <c r="F14" s="18" t="s">
        <v>115</v>
      </c>
      <c r="G14" s="17"/>
      <c r="H14" s="13" t="str">
        <f t="shared" si="1"/>
        <v/>
      </c>
      <c r="I14" s="13" t="str">
        <f t="shared" si="5"/>
        <v>一般会計</v>
      </c>
      <c r="K14" s="13"/>
      <c r="L14" s="13"/>
      <c r="O14" s="13"/>
      <c r="P14" s="13"/>
      <c r="Q14" s="19"/>
      <c r="T14" s="13"/>
      <c r="U14" s="32" t="s">
        <v>519</v>
      </c>
      <c r="W14" s="32" t="s">
        <v>148</v>
      </c>
      <c r="Y14" s="32" t="s">
        <v>276</v>
      </c>
      <c r="Z14" s="32" t="s">
        <v>404</v>
      </c>
      <c r="AA14" s="65" t="s">
        <v>370</v>
      </c>
      <c r="AB14" s="65" t="s">
        <v>498</v>
      </c>
      <c r="AC14" s="31"/>
      <c r="AD14" s="31"/>
      <c r="AE14" s="31"/>
      <c r="AF14" s="30"/>
      <c r="AG14" s="56"/>
      <c r="AK14" s="42" t="str">
        <f t="shared" si="7"/>
        <v>M</v>
      </c>
    </row>
    <row r="15" spans="1:42" ht="13.5" customHeight="1" x14ac:dyDescent="0.15">
      <c r="A15" s="14" t="s">
        <v>92</v>
      </c>
      <c r="B15" s="15"/>
      <c r="C15" s="13" t="str">
        <f t="shared" si="9"/>
        <v/>
      </c>
      <c r="D15" s="13" t="str">
        <f t="shared" si="8"/>
        <v/>
      </c>
      <c r="F15" s="18" t="s">
        <v>116</v>
      </c>
      <c r="G15" s="17"/>
      <c r="H15" s="13" t="str">
        <f t="shared" si="1"/>
        <v/>
      </c>
      <c r="I15" s="13" t="str">
        <f t="shared" si="5"/>
        <v>一般会計</v>
      </c>
      <c r="K15" s="13"/>
      <c r="L15" s="13"/>
      <c r="O15" s="13"/>
      <c r="P15" s="13"/>
      <c r="Q15" s="19"/>
      <c r="T15" s="13"/>
      <c r="U15" s="32" t="s">
        <v>520</v>
      </c>
      <c r="W15" s="32" t="s">
        <v>149</v>
      </c>
      <c r="Y15" s="32" t="s">
        <v>277</v>
      </c>
      <c r="Z15" s="32" t="s">
        <v>405</v>
      </c>
      <c r="AA15" s="65" t="s">
        <v>371</v>
      </c>
      <c r="AB15" s="65" t="s">
        <v>499</v>
      </c>
      <c r="AC15" s="31"/>
      <c r="AD15" s="31"/>
      <c r="AE15" s="31"/>
      <c r="AF15" s="30"/>
      <c r="AG15" s="57"/>
      <c r="AK15" s="42" t="str">
        <f t="shared" si="7"/>
        <v>N</v>
      </c>
    </row>
    <row r="16" spans="1:42" ht="13.5" customHeight="1" x14ac:dyDescent="0.15">
      <c r="A16" s="14" t="s">
        <v>93</v>
      </c>
      <c r="B16" s="15"/>
      <c r="C16" s="13" t="str">
        <f t="shared" si="9"/>
        <v/>
      </c>
      <c r="D16" s="13" t="str">
        <f t="shared" si="8"/>
        <v/>
      </c>
      <c r="F16" s="18" t="s">
        <v>117</v>
      </c>
      <c r="G16" s="17"/>
      <c r="H16" s="13" t="str">
        <f t="shared" si="1"/>
        <v/>
      </c>
      <c r="I16" s="13" t="str">
        <f t="shared" si="5"/>
        <v>一般会計</v>
      </c>
      <c r="K16" s="13"/>
      <c r="L16" s="13"/>
      <c r="O16" s="13"/>
      <c r="P16" s="13"/>
      <c r="Q16" s="19"/>
      <c r="T16" s="13"/>
      <c r="U16" s="32" t="s">
        <v>521</v>
      </c>
      <c r="W16" s="32" t="s">
        <v>150</v>
      </c>
      <c r="Y16" s="32" t="s">
        <v>278</v>
      </c>
      <c r="Z16" s="32" t="s">
        <v>406</v>
      </c>
      <c r="AA16" s="65" t="s">
        <v>372</v>
      </c>
      <c r="AB16" s="65" t="s">
        <v>500</v>
      </c>
      <c r="AC16" s="31"/>
      <c r="AD16" s="31"/>
      <c r="AE16" s="31"/>
      <c r="AF16" s="30"/>
      <c r="AG16" s="57"/>
      <c r="AK16" s="42" t="str">
        <f t="shared" si="7"/>
        <v>O</v>
      </c>
    </row>
    <row r="17" spans="1:37" ht="13.5" customHeight="1" x14ac:dyDescent="0.15">
      <c r="A17" s="14" t="s">
        <v>94</v>
      </c>
      <c r="B17" s="15"/>
      <c r="C17" s="13" t="str">
        <f t="shared" si="9"/>
        <v/>
      </c>
      <c r="D17" s="13" t="str">
        <f t="shared" si="8"/>
        <v/>
      </c>
      <c r="F17" s="18" t="s">
        <v>118</v>
      </c>
      <c r="G17" s="17"/>
      <c r="H17" s="13" t="str">
        <f t="shared" si="1"/>
        <v/>
      </c>
      <c r="I17" s="13" t="str">
        <f t="shared" si="5"/>
        <v>一般会計</v>
      </c>
      <c r="K17" s="13"/>
      <c r="L17" s="13"/>
      <c r="O17" s="13"/>
      <c r="P17" s="13"/>
      <c r="Q17" s="19"/>
      <c r="T17" s="13"/>
      <c r="U17" s="32" t="s">
        <v>539</v>
      </c>
      <c r="W17" s="32" t="s">
        <v>151</v>
      </c>
      <c r="Y17" s="32" t="s">
        <v>279</v>
      </c>
      <c r="Z17" s="32" t="s">
        <v>407</v>
      </c>
      <c r="AA17" s="65" t="s">
        <v>373</v>
      </c>
      <c r="AB17" s="65" t="s">
        <v>501</v>
      </c>
      <c r="AC17" s="31"/>
      <c r="AD17" s="31"/>
      <c r="AE17" s="31"/>
      <c r="AF17" s="30"/>
      <c r="AG17" s="57"/>
      <c r="AK17" s="42" t="str">
        <f t="shared" si="7"/>
        <v>P</v>
      </c>
    </row>
    <row r="18" spans="1:37" ht="13.5" customHeight="1" x14ac:dyDescent="0.15">
      <c r="A18" s="14" t="s">
        <v>95</v>
      </c>
      <c r="B18" s="15"/>
      <c r="C18" s="13" t="str">
        <f t="shared" si="9"/>
        <v/>
      </c>
      <c r="D18" s="13" t="str">
        <f t="shared" si="8"/>
        <v/>
      </c>
      <c r="F18" s="18" t="s">
        <v>119</v>
      </c>
      <c r="G18" s="17"/>
      <c r="H18" s="13" t="str">
        <f t="shared" si="1"/>
        <v/>
      </c>
      <c r="I18" s="13" t="str">
        <f t="shared" si="5"/>
        <v>一般会計</v>
      </c>
      <c r="K18" s="13"/>
      <c r="L18" s="13"/>
      <c r="O18" s="13"/>
      <c r="P18" s="13"/>
      <c r="Q18" s="19"/>
      <c r="T18" s="13"/>
      <c r="U18" s="32" t="s">
        <v>522</v>
      </c>
      <c r="W18" s="32" t="s">
        <v>152</v>
      </c>
      <c r="Y18" s="32" t="s">
        <v>280</v>
      </c>
      <c r="Z18" s="32" t="s">
        <v>408</v>
      </c>
      <c r="AA18" s="65" t="s">
        <v>374</v>
      </c>
      <c r="AB18" s="65" t="s">
        <v>502</v>
      </c>
      <c r="AC18" s="31"/>
      <c r="AD18" s="31"/>
      <c r="AE18" s="31"/>
      <c r="AF18" s="30"/>
      <c r="AK18" s="42" t="str">
        <f t="shared" si="7"/>
        <v>Q</v>
      </c>
    </row>
    <row r="19" spans="1:37" ht="13.5" customHeight="1" x14ac:dyDescent="0.15">
      <c r="A19" s="14" t="s">
        <v>199</v>
      </c>
      <c r="B19" s="15"/>
      <c r="C19" s="13" t="str">
        <f t="shared" si="9"/>
        <v/>
      </c>
      <c r="D19" s="13" t="str">
        <f t="shared" si="8"/>
        <v/>
      </c>
      <c r="F19" s="18" t="s">
        <v>120</v>
      </c>
      <c r="G19" s="17"/>
      <c r="H19" s="13" t="str">
        <f t="shared" si="1"/>
        <v/>
      </c>
      <c r="I19" s="13" t="str">
        <f t="shared" si="5"/>
        <v>一般会計</v>
      </c>
      <c r="K19" s="13"/>
      <c r="L19" s="13"/>
      <c r="O19" s="13"/>
      <c r="P19" s="13"/>
      <c r="Q19" s="19"/>
      <c r="T19" s="13"/>
      <c r="U19" s="32" t="s">
        <v>523</v>
      </c>
      <c r="W19" s="32" t="s">
        <v>153</v>
      </c>
      <c r="Y19" s="32" t="s">
        <v>281</v>
      </c>
      <c r="Z19" s="32" t="s">
        <v>409</v>
      </c>
      <c r="AA19" s="65" t="s">
        <v>375</v>
      </c>
      <c r="AB19" s="65" t="s">
        <v>503</v>
      </c>
      <c r="AC19" s="31"/>
      <c r="AD19" s="31"/>
      <c r="AE19" s="31"/>
      <c r="AF19" s="30"/>
      <c r="AK19" s="42" t="str">
        <f t="shared" si="7"/>
        <v>R</v>
      </c>
    </row>
    <row r="20" spans="1:37" ht="13.5" customHeight="1" x14ac:dyDescent="0.15">
      <c r="A20" s="14" t="s">
        <v>200</v>
      </c>
      <c r="B20" s="15"/>
      <c r="C20" s="13" t="str">
        <f t="shared" si="9"/>
        <v/>
      </c>
      <c r="D20" s="13" t="str">
        <f t="shared" si="8"/>
        <v/>
      </c>
      <c r="F20" s="18" t="s">
        <v>198</v>
      </c>
      <c r="G20" s="17"/>
      <c r="H20" s="13" t="str">
        <f t="shared" si="1"/>
        <v/>
      </c>
      <c r="I20" s="13" t="str">
        <f t="shared" si="5"/>
        <v>一般会計</v>
      </c>
      <c r="K20" s="13"/>
      <c r="L20" s="13"/>
      <c r="O20" s="13"/>
      <c r="P20" s="13"/>
      <c r="Q20" s="19"/>
      <c r="T20" s="13"/>
      <c r="U20" s="32" t="s">
        <v>524</v>
      </c>
      <c r="W20" s="32" t="s">
        <v>154</v>
      </c>
      <c r="Y20" s="32" t="s">
        <v>282</v>
      </c>
      <c r="Z20" s="32" t="s">
        <v>410</v>
      </c>
      <c r="AA20" s="65" t="s">
        <v>376</v>
      </c>
      <c r="AB20" s="65" t="s">
        <v>504</v>
      </c>
      <c r="AC20" s="31"/>
      <c r="AD20" s="31"/>
      <c r="AE20" s="31"/>
      <c r="AF20" s="30"/>
      <c r="AK20" s="42" t="str">
        <f t="shared" si="7"/>
        <v>S</v>
      </c>
    </row>
    <row r="21" spans="1:37" ht="13.5" customHeight="1" x14ac:dyDescent="0.15">
      <c r="A21" s="14" t="s">
        <v>201</v>
      </c>
      <c r="B21" s="15"/>
      <c r="C21" s="13" t="str">
        <f t="shared" si="9"/>
        <v/>
      </c>
      <c r="D21" s="13" t="str">
        <f t="shared" si="8"/>
        <v/>
      </c>
      <c r="F21" s="18" t="s">
        <v>121</v>
      </c>
      <c r="G21" s="17"/>
      <c r="H21" s="13" t="str">
        <f t="shared" si="1"/>
        <v/>
      </c>
      <c r="I21" s="13" t="str">
        <f t="shared" si="5"/>
        <v>一般会計</v>
      </c>
      <c r="K21" s="13"/>
      <c r="L21" s="13"/>
      <c r="O21" s="13"/>
      <c r="P21" s="13"/>
      <c r="Q21" s="19"/>
      <c r="T21" s="13"/>
      <c r="U21" s="32" t="s">
        <v>525</v>
      </c>
      <c r="W21" s="32" t="s">
        <v>155</v>
      </c>
      <c r="Y21" s="32" t="s">
        <v>283</v>
      </c>
      <c r="Z21" s="32" t="s">
        <v>411</v>
      </c>
      <c r="AA21" s="65" t="s">
        <v>377</v>
      </c>
      <c r="AB21" s="65" t="s">
        <v>505</v>
      </c>
      <c r="AC21" s="31"/>
      <c r="AD21" s="31"/>
      <c r="AE21" s="31"/>
      <c r="AF21" s="30"/>
      <c r="AK21" s="42" t="str">
        <f t="shared" si="7"/>
        <v>T</v>
      </c>
    </row>
    <row r="22" spans="1:37" ht="13.5" customHeight="1" x14ac:dyDescent="0.15">
      <c r="A22" s="14" t="s">
        <v>202</v>
      </c>
      <c r="B22" s="15"/>
      <c r="C22" s="13" t="str">
        <f t="shared" si="9"/>
        <v/>
      </c>
      <c r="D22" s="13" t="str">
        <f>IF(C22="",D21,IF(D21&lt;&gt;"",CONCATENATE(D21,"、",C22),C22))</f>
        <v/>
      </c>
      <c r="F22" s="18" t="s">
        <v>122</v>
      </c>
      <c r="G22" s="17"/>
      <c r="H22" s="13" t="str">
        <f t="shared" si="1"/>
        <v/>
      </c>
      <c r="I22" s="13" t="str">
        <f t="shared" si="5"/>
        <v>一般会計</v>
      </c>
      <c r="K22" s="13"/>
      <c r="L22" s="13"/>
      <c r="O22" s="13"/>
      <c r="P22" s="13"/>
      <c r="Q22" s="19"/>
      <c r="T22" s="13"/>
      <c r="U22" s="32" t="s">
        <v>574</v>
      </c>
      <c r="W22" s="32" t="s">
        <v>156</v>
      </c>
      <c r="Y22" s="32" t="s">
        <v>284</v>
      </c>
      <c r="Z22" s="32" t="s">
        <v>412</v>
      </c>
      <c r="AA22" s="65" t="s">
        <v>378</v>
      </c>
      <c r="AB22" s="65" t="s">
        <v>506</v>
      </c>
      <c r="AC22" s="31"/>
      <c r="AD22" s="31"/>
      <c r="AE22" s="31"/>
      <c r="AF22" s="30"/>
      <c r="AK22" s="42" t="str">
        <f t="shared" si="7"/>
        <v>U</v>
      </c>
    </row>
    <row r="23" spans="1:37" ht="13.5" customHeight="1" x14ac:dyDescent="0.15">
      <c r="A23" s="63" t="s">
        <v>256</v>
      </c>
      <c r="B23" s="15"/>
      <c r="C23" s="13" t="str">
        <f t="shared" si="9"/>
        <v/>
      </c>
      <c r="D23" s="13" t="str">
        <f>IF(C23="",D22,IF(D22&lt;&gt;"",CONCATENATE(D22,"、",C23),C23))</f>
        <v/>
      </c>
      <c r="F23" s="18" t="s">
        <v>123</v>
      </c>
      <c r="G23" s="17"/>
      <c r="H23" s="13" t="str">
        <f t="shared" si="1"/>
        <v/>
      </c>
      <c r="I23" s="13" t="str">
        <f t="shared" si="5"/>
        <v>一般会計</v>
      </c>
      <c r="K23" s="13"/>
      <c r="L23" s="13"/>
      <c r="O23" s="13"/>
      <c r="P23" s="13"/>
      <c r="Q23" s="19"/>
      <c r="T23" s="13"/>
      <c r="U23" s="32" t="s">
        <v>526</v>
      </c>
      <c r="W23" s="32" t="s">
        <v>157</v>
      </c>
      <c r="Y23" s="32" t="s">
        <v>285</v>
      </c>
      <c r="Z23" s="32" t="s">
        <v>413</v>
      </c>
      <c r="AA23" s="65" t="s">
        <v>379</v>
      </c>
      <c r="AB23" s="65" t="s">
        <v>507</v>
      </c>
      <c r="AC23" s="31"/>
      <c r="AD23" s="31"/>
      <c r="AE23" s="31"/>
      <c r="AF23" s="30"/>
      <c r="AK23" s="42" t="str">
        <f t="shared" si="7"/>
        <v>V</v>
      </c>
    </row>
    <row r="24" spans="1:37" ht="13.5" customHeight="1" x14ac:dyDescent="0.15">
      <c r="A24" s="75"/>
      <c r="B24" s="61"/>
      <c r="F24" s="18" t="s">
        <v>259</v>
      </c>
      <c r="G24" s="17"/>
      <c r="H24" s="13" t="str">
        <f t="shared" si="1"/>
        <v/>
      </c>
      <c r="I24" s="13" t="str">
        <f t="shared" si="5"/>
        <v>一般会計</v>
      </c>
      <c r="K24" s="13"/>
      <c r="L24" s="13"/>
      <c r="O24" s="13"/>
      <c r="P24" s="13"/>
      <c r="Q24" s="19"/>
      <c r="T24" s="13"/>
      <c r="U24" s="32" t="s">
        <v>527</v>
      </c>
      <c r="W24" s="32" t="s">
        <v>158</v>
      </c>
      <c r="Y24" s="32" t="s">
        <v>286</v>
      </c>
      <c r="Z24" s="32" t="s">
        <v>414</v>
      </c>
      <c r="AA24" s="65" t="s">
        <v>380</v>
      </c>
      <c r="AB24" s="65" t="s">
        <v>508</v>
      </c>
      <c r="AC24" s="31"/>
      <c r="AD24" s="31"/>
      <c r="AE24" s="31"/>
      <c r="AF24" s="30"/>
      <c r="AK24" s="42" t="str">
        <f>CHAR(CODE(AK23)+1)</f>
        <v>W</v>
      </c>
    </row>
    <row r="25" spans="1:37" ht="13.5" customHeight="1" x14ac:dyDescent="0.15">
      <c r="A25" s="62"/>
      <c r="B25" s="61"/>
      <c r="F25" s="18" t="s">
        <v>124</v>
      </c>
      <c r="G25" s="17"/>
      <c r="H25" s="13" t="str">
        <f t="shared" si="1"/>
        <v/>
      </c>
      <c r="I25" s="13" t="str">
        <f t="shared" si="5"/>
        <v>一般会計</v>
      </c>
      <c r="K25" s="13"/>
      <c r="L25" s="13"/>
      <c r="O25" s="13"/>
      <c r="P25" s="13"/>
      <c r="Q25" s="19"/>
      <c r="T25" s="13"/>
      <c r="U25" s="32" t="s">
        <v>528</v>
      </c>
      <c r="W25" s="55"/>
      <c r="Y25" s="32" t="s">
        <v>287</v>
      </c>
      <c r="Z25" s="32" t="s">
        <v>415</v>
      </c>
      <c r="AA25" s="65" t="s">
        <v>381</v>
      </c>
      <c r="AB25" s="65" t="s">
        <v>509</v>
      </c>
      <c r="AC25" s="31"/>
      <c r="AD25" s="31"/>
      <c r="AE25" s="31"/>
      <c r="AF25" s="30"/>
      <c r="AK25" s="42" t="str">
        <f t="shared" si="7"/>
        <v>X</v>
      </c>
    </row>
    <row r="26" spans="1:37" ht="13.5" customHeight="1" x14ac:dyDescent="0.15">
      <c r="A26" s="62"/>
      <c r="B26" s="61"/>
      <c r="F26" s="18" t="s">
        <v>125</v>
      </c>
      <c r="G26" s="17"/>
      <c r="H26" s="13" t="str">
        <f t="shared" si="1"/>
        <v/>
      </c>
      <c r="I26" s="13" t="str">
        <f t="shared" si="5"/>
        <v>一般会計</v>
      </c>
      <c r="K26" s="13"/>
      <c r="L26" s="13"/>
      <c r="O26" s="13"/>
      <c r="P26" s="13"/>
      <c r="Q26" s="19"/>
      <c r="T26" s="13"/>
      <c r="U26" s="32" t="s">
        <v>529</v>
      </c>
      <c r="Y26" s="32" t="s">
        <v>288</v>
      </c>
      <c r="Z26" s="32" t="s">
        <v>416</v>
      </c>
      <c r="AA26" s="65" t="s">
        <v>382</v>
      </c>
      <c r="AB26" s="65" t="s">
        <v>510</v>
      </c>
      <c r="AC26" s="31"/>
      <c r="AD26" s="31"/>
      <c r="AE26" s="31"/>
      <c r="AF26" s="30"/>
      <c r="AK26" s="42" t="str">
        <f t="shared" si="7"/>
        <v>Y</v>
      </c>
    </row>
    <row r="27" spans="1:37" ht="13.5" customHeight="1" x14ac:dyDescent="0.15">
      <c r="A27" s="13" t="str">
        <f>IF(D23="", "-", D23)</f>
        <v>-</v>
      </c>
      <c r="B27" s="13"/>
      <c r="F27" s="18" t="s">
        <v>126</v>
      </c>
      <c r="G27" s="17"/>
      <c r="H27" s="13" t="str">
        <f t="shared" si="1"/>
        <v/>
      </c>
      <c r="I27" s="13" t="str">
        <f t="shared" si="5"/>
        <v>一般会計</v>
      </c>
      <c r="K27" s="13"/>
      <c r="L27" s="13"/>
      <c r="O27" s="13"/>
      <c r="P27" s="13"/>
      <c r="Q27" s="19"/>
      <c r="T27" s="13"/>
      <c r="U27" s="32" t="s">
        <v>530</v>
      </c>
      <c r="Y27" s="32" t="s">
        <v>289</v>
      </c>
      <c r="Z27" s="32" t="s">
        <v>417</v>
      </c>
      <c r="AA27" s="65" t="s">
        <v>383</v>
      </c>
      <c r="AB27" s="65" t="s">
        <v>511</v>
      </c>
      <c r="AC27" s="31"/>
      <c r="AD27" s="31"/>
      <c r="AE27" s="31"/>
      <c r="AF27" s="30"/>
      <c r="AK27" s="42"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531</v>
      </c>
      <c r="Y28" s="32" t="s">
        <v>290</v>
      </c>
      <c r="Z28" s="32" t="s">
        <v>418</v>
      </c>
      <c r="AA28" s="65" t="s">
        <v>384</v>
      </c>
      <c r="AB28" s="65" t="s">
        <v>512</v>
      </c>
      <c r="AC28" s="31"/>
      <c r="AD28" s="31"/>
      <c r="AE28" s="31"/>
      <c r="AF28" s="30"/>
      <c r="AK28" s="42" t="s">
        <v>182</v>
      </c>
    </row>
    <row r="29" spans="1:37" ht="13.5" customHeight="1" x14ac:dyDescent="0.15">
      <c r="A29" s="13"/>
      <c r="B29" s="13"/>
      <c r="F29" s="18" t="s">
        <v>190</v>
      </c>
      <c r="G29" s="17"/>
      <c r="H29" s="13" t="str">
        <f t="shared" si="1"/>
        <v/>
      </c>
      <c r="I29" s="13" t="str">
        <f t="shared" si="5"/>
        <v>一般会計</v>
      </c>
      <c r="K29" s="13"/>
      <c r="L29" s="13"/>
      <c r="O29" s="13"/>
      <c r="P29" s="13"/>
      <c r="Q29" s="19"/>
      <c r="T29" s="13"/>
      <c r="U29" s="32" t="s">
        <v>532</v>
      </c>
      <c r="Y29" s="32" t="s">
        <v>291</v>
      </c>
      <c r="Z29" s="32" t="s">
        <v>419</v>
      </c>
      <c r="AA29" s="65" t="s">
        <v>385</v>
      </c>
      <c r="AB29" s="65" t="s">
        <v>513</v>
      </c>
      <c r="AC29" s="31"/>
      <c r="AD29" s="31"/>
      <c r="AE29" s="31"/>
      <c r="AF29" s="30"/>
      <c r="AK29" s="42" t="str">
        <f t="shared" si="7"/>
        <v>b</v>
      </c>
    </row>
    <row r="30" spans="1:37" ht="13.5" customHeight="1" x14ac:dyDescent="0.15">
      <c r="A30" s="13"/>
      <c r="B30" s="13"/>
      <c r="F30" s="18" t="s">
        <v>191</v>
      </c>
      <c r="G30" s="17"/>
      <c r="H30" s="13" t="str">
        <f t="shared" si="1"/>
        <v/>
      </c>
      <c r="I30" s="13" t="str">
        <f t="shared" si="5"/>
        <v>一般会計</v>
      </c>
      <c r="K30" s="13"/>
      <c r="L30" s="13"/>
      <c r="O30" s="13"/>
      <c r="P30" s="13"/>
      <c r="Q30" s="19"/>
      <c r="T30" s="13"/>
      <c r="U30" s="32" t="s">
        <v>533</v>
      </c>
      <c r="Y30" s="32" t="s">
        <v>292</v>
      </c>
      <c r="Z30" s="32" t="s">
        <v>420</v>
      </c>
      <c r="AA30" s="65" t="s">
        <v>386</v>
      </c>
      <c r="AB30" s="65" t="s">
        <v>514</v>
      </c>
      <c r="AC30" s="31"/>
      <c r="AD30" s="31"/>
      <c r="AE30" s="31"/>
      <c r="AF30" s="30"/>
      <c r="AK30" s="42" t="str">
        <f t="shared" si="7"/>
        <v>c</v>
      </c>
    </row>
    <row r="31" spans="1:37" ht="13.5" customHeight="1" x14ac:dyDescent="0.15">
      <c r="A31" s="13"/>
      <c r="B31" s="13"/>
      <c r="F31" s="18" t="s">
        <v>192</v>
      </c>
      <c r="G31" s="17"/>
      <c r="H31" s="13" t="str">
        <f t="shared" si="1"/>
        <v/>
      </c>
      <c r="I31" s="13" t="str">
        <f t="shared" si="5"/>
        <v>一般会計</v>
      </c>
      <c r="K31" s="13"/>
      <c r="L31" s="13"/>
      <c r="O31" s="13"/>
      <c r="P31" s="13"/>
      <c r="Q31" s="19"/>
      <c r="T31" s="13"/>
      <c r="U31" s="32" t="s">
        <v>534</v>
      </c>
      <c r="Y31" s="32" t="s">
        <v>293</v>
      </c>
      <c r="Z31" s="32" t="s">
        <v>421</v>
      </c>
      <c r="AA31" s="65" t="s">
        <v>387</v>
      </c>
      <c r="AB31" s="65" t="s">
        <v>515</v>
      </c>
      <c r="AC31" s="31"/>
      <c r="AD31" s="31"/>
      <c r="AE31" s="31"/>
      <c r="AF31" s="30"/>
      <c r="AK31" s="42" t="str">
        <f t="shared" si="7"/>
        <v>d</v>
      </c>
    </row>
    <row r="32" spans="1:37" ht="13.5" customHeight="1" x14ac:dyDescent="0.15">
      <c r="A32" s="13"/>
      <c r="B32" s="13"/>
      <c r="F32" s="18" t="s">
        <v>193</v>
      </c>
      <c r="G32" s="17"/>
      <c r="H32" s="13" t="str">
        <f t="shared" si="1"/>
        <v/>
      </c>
      <c r="I32" s="13" t="str">
        <f t="shared" si="5"/>
        <v>一般会計</v>
      </c>
      <c r="K32" s="13"/>
      <c r="L32" s="13"/>
      <c r="O32" s="13"/>
      <c r="P32" s="13"/>
      <c r="Q32" s="19"/>
      <c r="T32" s="13"/>
      <c r="U32" s="32" t="s">
        <v>535</v>
      </c>
      <c r="Y32" s="32" t="s">
        <v>294</v>
      </c>
      <c r="Z32" s="32" t="s">
        <v>422</v>
      </c>
      <c r="AA32" s="65" t="s">
        <v>65</v>
      </c>
      <c r="AB32" s="65" t="s">
        <v>65</v>
      </c>
      <c r="AC32" s="31"/>
      <c r="AD32" s="31"/>
      <c r="AE32" s="31"/>
      <c r="AF32" s="30"/>
      <c r="AK32" s="42" t="str">
        <f t="shared" si="7"/>
        <v>e</v>
      </c>
    </row>
    <row r="33" spans="1:37" ht="13.5" customHeight="1" x14ac:dyDescent="0.15">
      <c r="A33" s="13"/>
      <c r="B33" s="13"/>
      <c r="F33" s="18" t="s">
        <v>194</v>
      </c>
      <c r="G33" s="17"/>
      <c r="H33" s="13" t="str">
        <f t="shared" si="1"/>
        <v/>
      </c>
      <c r="I33" s="13" t="str">
        <f t="shared" si="5"/>
        <v>一般会計</v>
      </c>
      <c r="K33" s="13"/>
      <c r="L33" s="13"/>
      <c r="O33" s="13"/>
      <c r="P33" s="13"/>
      <c r="Q33" s="19"/>
      <c r="T33" s="13"/>
      <c r="U33" s="32" t="s">
        <v>536</v>
      </c>
      <c r="Y33" s="32" t="s">
        <v>295</v>
      </c>
      <c r="Z33" s="32" t="s">
        <v>423</v>
      </c>
      <c r="AA33" s="55"/>
      <c r="AB33" s="31"/>
      <c r="AC33" s="31"/>
      <c r="AD33" s="31"/>
      <c r="AE33" s="31"/>
      <c r="AF33" s="30"/>
      <c r="AK33" s="42" t="str">
        <f t="shared" si="7"/>
        <v>f</v>
      </c>
    </row>
    <row r="34" spans="1:37" ht="13.5" customHeight="1" x14ac:dyDescent="0.15">
      <c r="A34" s="13"/>
      <c r="B34" s="13"/>
      <c r="F34" s="18" t="s">
        <v>195</v>
      </c>
      <c r="G34" s="17"/>
      <c r="H34" s="13" t="str">
        <f t="shared" si="1"/>
        <v/>
      </c>
      <c r="I34" s="13" t="str">
        <f t="shared" si="5"/>
        <v>一般会計</v>
      </c>
      <c r="K34" s="13"/>
      <c r="L34" s="13"/>
      <c r="O34" s="13"/>
      <c r="P34" s="13"/>
      <c r="Q34" s="19"/>
      <c r="T34" s="13"/>
      <c r="U34" s="32" t="s">
        <v>537</v>
      </c>
      <c r="Y34" s="32" t="s">
        <v>296</v>
      </c>
      <c r="Z34" s="32" t="s">
        <v>424</v>
      </c>
      <c r="AB34" s="31"/>
      <c r="AC34" s="31"/>
      <c r="AD34" s="31"/>
      <c r="AE34" s="31"/>
      <c r="AF34" s="30"/>
      <c r="AK34" s="42" t="str">
        <f t="shared" si="7"/>
        <v>g</v>
      </c>
    </row>
    <row r="35" spans="1:37" ht="13.5" customHeight="1" x14ac:dyDescent="0.15">
      <c r="A35" s="13"/>
      <c r="B35" s="13"/>
      <c r="F35" s="18" t="s">
        <v>196</v>
      </c>
      <c r="G35" s="17"/>
      <c r="H35" s="13" t="str">
        <f t="shared" si="1"/>
        <v/>
      </c>
      <c r="I35" s="13" t="str">
        <f t="shared" si="5"/>
        <v>一般会計</v>
      </c>
      <c r="K35" s="13"/>
      <c r="L35" s="13"/>
      <c r="O35" s="13"/>
      <c r="P35" s="13"/>
      <c r="Q35" s="19"/>
      <c r="T35" s="13"/>
      <c r="U35" s="32" t="s">
        <v>538</v>
      </c>
      <c r="Y35" s="32" t="s">
        <v>297</v>
      </c>
      <c r="Z35" s="32" t="s">
        <v>425</v>
      </c>
      <c r="AC35" s="31"/>
      <c r="AF35" s="30"/>
      <c r="AK35" s="42" t="str">
        <f t="shared" si="7"/>
        <v>h</v>
      </c>
    </row>
    <row r="36" spans="1:37" ht="13.5" customHeight="1" x14ac:dyDescent="0.15">
      <c r="A36" s="13"/>
      <c r="B36" s="13"/>
      <c r="F36" s="18" t="s">
        <v>197</v>
      </c>
      <c r="G36" s="17"/>
      <c r="H36" s="13" t="str">
        <f t="shared" si="1"/>
        <v/>
      </c>
      <c r="I36" s="13" t="str">
        <f t="shared" si="5"/>
        <v>一般会計</v>
      </c>
      <c r="K36" s="13"/>
      <c r="L36" s="13"/>
      <c r="O36" s="13"/>
      <c r="P36" s="13"/>
      <c r="Q36" s="19"/>
      <c r="T36" s="13"/>
      <c r="Y36" s="32" t="s">
        <v>298</v>
      </c>
      <c r="Z36" s="32" t="s">
        <v>426</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299</v>
      </c>
      <c r="Z37" s="32" t="s">
        <v>427</v>
      </c>
      <c r="AF37" s="30"/>
      <c r="AK37" s="42" t="str">
        <f t="shared" si="7"/>
        <v>j</v>
      </c>
    </row>
    <row r="38" spans="1:37" x14ac:dyDescent="0.15">
      <c r="A38" s="13"/>
      <c r="B38" s="13"/>
      <c r="F38" s="13"/>
      <c r="G38" s="19"/>
      <c r="K38" s="13"/>
      <c r="L38" s="13"/>
      <c r="O38" s="13"/>
      <c r="P38" s="13"/>
      <c r="Q38" s="19"/>
      <c r="T38" s="13"/>
      <c r="Y38" s="32" t="s">
        <v>300</v>
      </c>
      <c r="Z38" s="32" t="s">
        <v>428</v>
      </c>
      <c r="AF38" s="30"/>
      <c r="AK38" s="42" t="str">
        <f t="shared" si="7"/>
        <v>k</v>
      </c>
    </row>
    <row r="39" spans="1:37" x14ac:dyDescent="0.15">
      <c r="A39" s="13"/>
      <c r="B39" s="13"/>
      <c r="F39" s="13" t="str">
        <f>I37</f>
        <v>一般会計</v>
      </c>
      <c r="G39" s="19"/>
      <c r="K39" s="13"/>
      <c r="L39" s="13"/>
      <c r="O39" s="13"/>
      <c r="P39" s="13"/>
      <c r="Q39" s="19"/>
      <c r="T39" s="13"/>
      <c r="U39" s="32" t="s">
        <v>540</v>
      </c>
      <c r="Y39" s="32" t="s">
        <v>301</v>
      </c>
      <c r="Z39" s="32" t="s">
        <v>429</v>
      </c>
      <c r="AF39" s="30"/>
      <c r="AK39" s="42" t="str">
        <f t="shared" si="7"/>
        <v>l</v>
      </c>
    </row>
    <row r="40" spans="1:37" x14ac:dyDescent="0.15">
      <c r="A40" s="13"/>
      <c r="B40" s="13"/>
      <c r="F40" s="13"/>
      <c r="G40" s="19"/>
      <c r="K40" s="13"/>
      <c r="L40" s="13"/>
      <c r="O40" s="13"/>
      <c r="P40" s="13"/>
      <c r="Q40" s="19"/>
      <c r="T40" s="13"/>
      <c r="U40" s="32"/>
      <c r="Y40" s="32" t="s">
        <v>302</v>
      </c>
      <c r="Z40" s="32" t="s">
        <v>430</v>
      </c>
      <c r="AF40" s="30"/>
      <c r="AK40" s="42" t="str">
        <f t="shared" si="7"/>
        <v>m</v>
      </c>
    </row>
    <row r="41" spans="1:37" x14ac:dyDescent="0.15">
      <c r="A41" s="13"/>
      <c r="B41" s="13"/>
      <c r="F41" s="13"/>
      <c r="G41" s="19"/>
      <c r="K41" s="13"/>
      <c r="L41" s="13"/>
      <c r="O41" s="13"/>
      <c r="P41" s="13"/>
      <c r="Q41" s="19"/>
      <c r="T41" s="13"/>
      <c r="U41" s="32" t="s">
        <v>242</v>
      </c>
      <c r="Y41" s="32" t="s">
        <v>303</v>
      </c>
      <c r="Z41" s="32" t="s">
        <v>431</v>
      </c>
      <c r="AF41" s="30"/>
      <c r="AK41" s="42" t="str">
        <f t="shared" si="7"/>
        <v>n</v>
      </c>
    </row>
    <row r="42" spans="1:37" x14ac:dyDescent="0.15">
      <c r="A42" s="13"/>
      <c r="B42" s="13"/>
      <c r="F42" s="13"/>
      <c r="G42" s="19"/>
      <c r="K42" s="13"/>
      <c r="L42" s="13"/>
      <c r="O42" s="13"/>
      <c r="P42" s="13"/>
      <c r="Q42" s="19"/>
      <c r="T42" s="13"/>
      <c r="U42" s="32" t="s">
        <v>252</v>
      </c>
      <c r="Y42" s="32" t="s">
        <v>304</v>
      </c>
      <c r="Z42" s="32" t="s">
        <v>432</v>
      </c>
      <c r="AF42" s="30"/>
      <c r="AK42" s="42" t="str">
        <f t="shared" si="7"/>
        <v>o</v>
      </c>
    </row>
    <row r="43" spans="1:37" x14ac:dyDescent="0.15">
      <c r="A43" s="13"/>
      <c r="B43" s="13"/>
      <c r="F43" s="13"/>
      <c r="G43" s="19"/>
      <c r="K43" s="13"/>
      <c r="L43" s="13"/>
      <c r="O43" s="13"/>
      <c r="P43" s="13"/>
      <c r="Q43" s="19"/>
      <c r="T43" s="13"/>
      <c r="Y43" s="32" t="s">
        <v>305</v>
      </c>
      <c r="Z43" s="32" t="s">
        <v>433</v>
      </c>
      <c r="AF43" s="30"/>
      <c r="AK43" s="42" t="str">
        <f t="shared" si="7"/>
        <v>p</v>
      </c>
    </row>
    <row r="44" spans="1:37" x14ac:dyDescent="0.15">
      <c r="A44" s="13"/>
      <c r="B44" s="13"/>
      <c r="F44" s="13"/>
      <c r="G44" s="19"/>
      <c r="K44" s="13"/>
      <c r="L44" s="13"/>
      <c r="O44" s="13"/>
      <c r="P44" s="13"/>
      <c r="Q44" s="19"/>
      <c r="T44" s="13"/>
      <c r="Y44" s="32" t="s">
        <v>306</v>
      </c>
      <c r="Z44" s="32" t="s">
        <v>434</v>
      </c>
      <c r="AF44" s="30"/>
      <c r="AK44" s="42" t="str">
        <f t="shared" si="7"/>
        <v>q</v>
      </c>
    </row>
    <row r="45" spans="1:37" x14ac:dyDescent="0.15">
      <c r="A45" s="13"/>
      <c r="B45" s="13"/>
      <c r="F45" s="13"/>
      <c r="G45" s="19"/>
      <c r="K45" s="13"/>
      <c r="L45" s="13"/>
      <c r="O45" s="13"/>
      <c r="P45" s="13"/>
      <c r="Q45" s="19"/>
      <c r="T45" s="13"/>
      <c r="U45" s="29" t="s">
        <v>160</v>
      </c>
      <c r="Y45" s="32" t="s">
        <v>307</v>
      </c>
      <c r="Z45" s="32" t="s">
        <v>435</v>
      </c>
      <c r="AF45" s="30"/>
      <c r="AK45" s="42" t="str">
        <f t="shared" si="7"/>
        <v>r</v>
      </c>
    </row>
    <row r="46" spans="1:37" x14ac:dyDescent="0.15">
      <c r="A46" s="13"/>
      <c r="B46" s="13"/>
      <c r="F46" s="13"/>
      <c r="G46" s="19"/>
      <c r="K46" s="13"/>
      <c r="L46" s="13"/>
      <c r="O46" s="13"/>
      <c r="P46" s="13"/>
      <c r="Q46" s="19"/>
      <c r="T46" s="13"/>
      <c r="U46" s="72" t="s">
        <v>573</v>
      </c>
      <c r="Y46" s="32" t="s">
        <v>308</v>
      </c>
      <c r="Z46" s="32" t="s">
        <v>436</v>
      </c>
      <c r="AF46" s="30"/>
      <c r="AK46" s="42" t="str">
        <f t="shared" si="7"/>
        <v>s</v>
      </c>
    </row>
    <row r="47" spans="1:37" x14ac:dyDescent="0.15">
      <c r="A47" s="13"/>
      <c r="B47" s="13"/>
      <c r="F47" s="13"/>
      <c r="G47" s="19"/>
      <c r="K47" s="13"/>
      <c r="L47" s="13"/>
      <c r="O47" s="13"/>
      <c r="P47" s="13"/>
      <c r="Q47" s="19"/>
      <c r="T47" s="13"/>
      <c r="Y47" s="32" t="s">
        <v>309</v>
      </c>
      <c r="Z47" s="32" t="s">
        <v>437</v>
      </c>
      <c r="AF47" s="30"/>
      <c r="AK47" s="42" t="str">
        <f t="shared" si="7"/>
        <v>t</v>
      </c>
    </row>
    <row r="48" spans="1:37" x14ac:dyDescent="0.15">
      <c r="A48" s="13"/>
      <c r="B48" s="13"/>
      <c r="F48" s="13"/>
      <c r="G48" s="19"/>
      <c r="K48" s="13"/>
      <c r="L48" s="13"/>
      <c r="O48" s="13"/>
      <c r="P48" s="13"/>
      <c r="Q48" s="19"/>
      <c r="T48" s="13"/>
      <c r="U48" s="72">
        <v>2021</v>
      </c>
      <c r="Y48" s="32" t="s">
        <v>310</v>
      </c>
      <c r="Z48" s="32" t="s">
        <v>438</v>
      </c>
      <c r="AF48" s="30"/>
      <c r="AK48" s="42" t="str">
        <f t="shared" si="7"/>
        <v>u</v>
      </c>
    </row>
    <row r="49" spans="1:37" x14ac:dyDescent="0.15">
      <c r="A49" s="13"/>
      <c r="B49" s="13"/>
      <c r="F49" s="13"/>
      <c r="G49" s="19"/>
      <c r="K49" s="13"/>
      <c r="L49" s="13"/>
      <c r="O49" s="13"/>
      <c r="P49" s="13"/>
      <c r="Q49" s="19"/>
      <c r="T49" s="13"/>
      <c r="U49" s="72">
        <v>2022</v>
      </c>
      <c r="Y49" s="32" t="s">
        <v>311</v>
      </c>
      <c r="Z49" s="32" t="s">
        <v>439</v>
      </c>
      <c r="AF49" s="30"/>
      <c r="AK49" s="42" t="str">
        <f t="shared" si="7"/>
        <v>v</v>
      </c>
    </row>
    <row r="50" spans="1:37" x14ac:dyDescent="0.15">
      <c r="A50" s="13"/>
      <c r="B50" s="13"/>
      <c r="F50" s="13"/>
      <c r="G50" s="19"/>
      <c r="K50" s="13"/>
      <c r="L50" s="13"/>
      <c r="O50" s="13"/>
      <c r="P50" s="13"/>
      <c r="Q50" s="19"/>
      <c r="T50" s="13"/>
      <c r="U50" s="72">
        <v>2023</v>
      </c>
      <c r="Y50" s="32" t="s">
        <v>312</v>
      </c>
      <c r="Z50" s="32" t="s">
        <v>440</v>
      </c>
      <c r="AF50" s="30"/>
    </row>
    <row r="51" spans="1:37" x14ac:dyDescent="0.15">
      <c r="A51" s="13"/>
      <c r="B51" s="13"/>
      <c r="F51" s="13"/>
      <c r="G51" s="19"/>
      <c r="K51" s="13"/>
      <c r="L51" s="13"/>
      <c r="O51" s="13"/>
      <c r="P51" s="13"/>
      <c r="Q51" s="19"/>
      <c r="T51" s="13"/>
      <c r="U51" s="72">
        <v>2024</v>
      </c>
      <c r="Y51" s="32" t="s">
        <v>313</v>
      </c>
      <c r="Z51" s="32" t="s">
        <v>441</v>
      </c>
      <c r="AF51" s="30"/>
    </row>
    <row r="52" spans="1:37" x14ac:dyDescent="0.15">
      <c r="A52" s="13"/>
      <c r="B52" s="13"/>
      <c r="F52" s="13"/>
      <c r="G52" s="19"/>
      <c r="K52" s="13"/>
      <c r="L52" s="13"/>
      <c r="O52" s="13"/>
      <c r="P52" s="13"/>
      <c r="Q52" s="19"/>
      <c r="T52" s="13"/>
      <c r="U52" s="72">
        <v>2025</v>
      </c>
      <c r="Y52" s="32" t="s">
        <v>314</v>
      </c>
      <c r="Z52" s="32" t="s">
        <v>442</v>
      </c>
      <c r="AF52" s="30"/>
    </row>
    <row r="53" spans="1:37" x14ac:dyDescent="0.15">
      <c r="A53" s="13"/>
      <c r="B53" s="13"/>
      <c r="F53" s="13"/>
      <c r="G53" s="19"/>
      <c r="K53" s="13"/>
      <c r="L53" s="13"/>
      <c r="O53" s="13"/>
      <c r="P53" s="13"/>
      <c r="Q53" s="19"/>
      <c r="T53" s="13"/>
      <c r="U53" s="72">
        <v>2026</v>
      </c>
      <c r="Y53" s="32" t="s">
        <v>315</v>
      </c>
      <c r="Z53" s="32" t="s">
        <v>443</v>
      </c>
      <c r="AF53" s="30"/>
    </row>
    <row r="54" spans="1:37" x14ac:dyDescent="0.15">
      <c r="A54" s="13"/>
      <c r="B54" s="13"/>
      <c r="F54" s="13"/>
      <c r="G54" s="19"/>
      <c r="K54" s="13"/>
      <c r="L54" s="13"/>
      <c r="O54" s="13"/>
      <c r="P54" s="20"/>
      <c r="Q54" s="19"/>
      <c r="T54" s="13"/>
      <c r="Y54" s="32" t="s">
        <v>316</v>
      </c>
      <c r="Z54" s="32" t="s">
        <v>444</v>
      </c>
      <c r="AF54" s="30"/>
    </row>
    <row r="55" spans="1:37" x14ac:dyDescent="0.15">
      <c r="A55" s="13"/>
      <c r="B55" s="13"/>
      <c r="F55" s="13"/>
      <c r="G55" s="19"/>
      <c r="K55" s="13"/>
      <c r="L55" s="13"/>
      <c r="O55" s="13"/>
      <c r="P55" s="13"/>
      <c r="Q55" s="19"/>
      <c r="T55" s="13"/>
      <c r="Y55" s="32" t="s">
        <v>317</v>
      </c>
      <c r="Z55" s="32" t="s">
        <v>445</v>
      </c>
      <c r="AF55" s="30"/>
    </row>
    <row r="56" spans="1:37" x14ac:dyDescent="0.15">
      <c r="A56" s="13"/>
      <c r="B56" s="13"/>
      <c r="F56" s="13"/>
      <c r="G56" s="19"/>
      <c r="K56" s="13"/>
      <c r="L56" s="13"/>
      <c r="O56" s="13"/>
      <c r="P56" s="13"/>
      <c r="Q56" s="19"/>
      <c r="T56" s="13"/>
      <c r="U56" s="72">
        <v>20</v>
      </c>
      <c r="Y56" s="32" t="s">
        <v>318</v>
      </c>
      <c r="Z56" s="32" t="s">
        <v>446</v>
      </c>
      <c r="AF56" s="30"/>
    </row>
    <row r="57" spans="1:37" x14ac:dyDescent="0.15">
      <c r="A57" s="13"/>
      <c r="B57" s="13"/>
      <c r="F57" s="13"/>
      <c r="G57" s="19"/>
      <c r="K57" s="13"/>
      <c r="L57" s="13"/>
      <c r="O57" s="13"/>
      <c r="P57" s="13"/>
      <c r="Q57" s="19"/>
      <c r="T57" s="13"/>
      <c r="U57" s="32" t="s">
        <v>516</v>
      </c>
      <c r="Y57" s="32" t="s">
        <v>319</v>
      </c>
      <c r="Z57" s="32" t="s">
        <v>447</v>
      </c>
      <c r="AF57" s="30"/>
    </row>
    <row r="58" spans="1:37" x14ac:dyDescent="0.15">
      <c r="A58" s="13"/>
      <c r="B58" s="13"/>
      <c r="F58" s="13"/>
      <c r="G58" s="19"/>
      <c r="K58" s="13"/>
      <c r="L58" s="13"/>
      <c r="O58" s="13"/>
      <c r="P58" s="13"/>
      <c r="Q58" s="19"/>
      <c r="T58" s="13"/>
      <c r="U58" s="32" t="s">
        <v>517</v>
      </c>
      <c r="Y58" s="32" t="s">
        <v>320</v>
      </c>
      <c r="Z58" s="32" t="s">
        <v>448</v>
      </c>
      <c r="AF58" s="30"/>
    </row>
    <row r="59" spans="1:37" x14ac:dyDescent="0.15">
      <c r="A59" s="13"/>
      <c r="B59" s="13"/>
      <c r="F59" s="13"/>
      <c r="G59" s="19"/>
      <c r="K59" s="13"/>
      <c r="L59" s="13"/>
      <c r="O59" s="13"/>
      <c r="P59" s="13"/>
      <c r="Q59" s="19"/>
      <c r="T59" s="13"/>
      <c r="Y59" s="32" t="s">
        <v>321</v>
      </c>
      <c r="Z59" s="32" t="s">
        <v>449</v>
      </c>
      <c r="AF59" s="30"/>
    </row>
    <row r="60" spans="1:37" x14ac:dyDescent="0.15">
      <c r="A60" s="13"/>
      <c r="B60" s="13"/>
      <c r="F60" s="13"/>
      <c r="G60" s="19"/>
      <c r="K60" s="13"/>
      <c r="L60" s="13"/>
      <c r="O60" s="13"/>
      <c r="P60" s="13"/>
      <c r="Q60" s="19"/>
      <c r="T60" s="13"/>
      <c r="Y60" s="32" t="s">
        <v>322</v>
      </c>
      <c r="Z60" s="32" t="s">
        <v>450</v>
      </c>
      <c r="AF60" s="30"/>
    </row>
    <row r="61" spans="1:37" x14ac:dyDescent="0.15">
      <c r="A61" s="13"/>
      <c r="B61" s="13"/>
      <c r="F61" s="13"/>
      <c r="G61" s="19"/>
      <c r="K61" s="13"/>
      <c r="L61" s="13"/>
      <c r="O61" s="13"/>
      <c r="P61" s="13"/>
      <c r="Q61" s="19"/>
      <c r="T61" s="13"/>
      <c r="Y61" s="32" t="s">
        <v>323</v>
      </c>
      <c r="Z61" s="32" t="s">
        <v>451</v>
      </c>
      <c r="AF61" s="30"/>
    </row>
    <row r="62" spans="1:37" x14ac:dyDescent="0.15">
      <c r="A62" s="13"/>
      <c r="B62" s="13"/>
      <c r="F62" s="13"/>
      <c r="G62" s="19"/>
      <c r="K62" s="13"/>
      <c r="L62" s="13"/>
      <c r="O62" s="13"/>
      <c r="P62" s="13"/>
      <c r="Q62" s="19"/>
      <c r="T62" s="13"/>
      <c r="Y62" s="32" t="s">
        <v>324</v>
      </c>
      <c r="Z62" s="32" t="s">
        <v>452</v>
      </c>
      <c r="AF62" s="30"/>
    </row>
    <row r="63" spans="1:37" x14ac:dyDescent="0.15">
      <c r="A63" s="13"/>
      <c r="B63" s="13"/>
      <c r="F63" s="13"/>
      <c r="G63" s="19"/>
      <c r="K63" s="13"/>
      <c r="L63" s="13"/>
      <c r="O63" s="13"/>
      <c r="P63" s="13"/>
      <c r="Q63" s="19"/>
      <c r="T63" s="13"/>
      <c r="Y63" s="32" t="s">
        <v>325</v>
      </c>
      <c r="Z63" s="32" t="s">
        <v>453</v>
      </c>
      <c r="AF63" s="30"/>
    </row>
    <row r="64" spans="1:37" x14ac:dyDescent="0.15">
      <c r="A64" s="13"/>
      <c r="B64" s="13"/>
      <c r="F64" s="13"/>
      <c r="G64" s="19"/>
      <c r="K64" s="13"/>
      <c r="L64" s="13"/>
      <c r="O64" s="13"/>
      <c r="P64" s="13"/>
      <c r="Q64" s="19"/>
      <c r="T64" s="13"/>
      <c r="Y64" s="32" t="s">
        <v>326</v>
      </c>
      <c r="Z64" s="32" t="s">
        <v>454</v>
      </c>
      <c r="AF64" s="30"/>
    </row>
    <row r="65" spans="1:32" x14ac:dyDescent="0.15">
      <c r="A65" s="13"/>
      <c r="B65" s="13"/>
      <c r="F65" s="13"/>
      <c r="G65" s="19"/>
      <c r="K65" s="13"/>
      <c r="L65" s="13"/>
      <c r="O65" s="13"/>
      <c r="P65" s="13"/>
      <c r="Q65" s="19"/>
      <c r="T65" s="13"/>
      <c r="Y65" s="32" t="s">
        <v>327</v>
      </c>
      <c r="Z65" s="32" t="s">
        <v>455</v>
      </c>
      <c r="AF65" s="30"/>
    </row>
    <row r="66" spans="1:32" x14ac:dyDescent="0.15">
      <c r="A66" s="13"/>
      <c r="B66" s="13"/>
      <c r="F66" s="13"/>
      <c r="G66" s="19"/>
      <c r="K66" s="13"/>
      <c r="L66" s="13"/>
      <c r="O66" s="13"/>
      <c r="P66" s="13"/>
      <c r="Q66" s="19"/>
      <c r="T66" s="13"/>
      <c r="Y66" s="32" t="s">
        <v>66</v>
      </c>
      <c r="Z66" s="32" t="s">
        <v>456</v>
      </c>
      <c r="AF66" s="30"/>
    </row>
    <row r="67" spans="1:32" x14ac:dyDescent="0.15">
      <c r="A67" s="13"/>
      <c r="B67" s="13"/>
      <c r="F67" s="13"/>
      <c r="G67" s="19"/>
      <c r="K67" s="13"/>
      <c r="L67" s="13"/>
      <c r="O67" s="13"/>
      <c r="P67" s="13"/>
      <c r="Q67" s="19"/>
      <c r="T67" s="13"/>
      <c r="Y67" s="32" t="s">
        <v>328</v>
      </c>
      <c r="Z67" s="32" t="s">
        <v>457</v>
      </c>
      <c r="AF67" s="30"/>
    </row>
    <row r="68" spans="1:32" x14ac:dyDescent="0.15">
      <c r="A68" s="13"/>
      <c r="B68" s="13"/>
      <c r="F68" s="13"/>
      <c r="G68" s="19"/>
      <c r="K68" s="13"/>
      <c r="L68" s="13"/>
      <c r="O68" s="13"/>
      <c r="P68" s="13"/>
      <c r="Q68" s="19"/>
      <c r="T68" s="13"/>
      <c r="Y68" s="32" t="s">
        <v>329</v>
      </c>
      <c r="Z68" s="32" t="s">
        <v>458</v>
      </c>
      <c r="AF68" s="30"/>
    </row>
    <row r="69" spans="1:32" x14ac:dyDescent="0.15">
      <c r="A69" s="13"/>
      <c r="B69" s="13"/>
      <c r="F69" s="13"/>
      <c r="G69" s="19"/>
      <c r="K69" s="13"/>
      <c r="L69" s="13"/>
      <c r="O69" s="13"/>
      <c r="P69" s="13"/>
      <c r="Q69" s="19"/>
      <c r="T69" s="13"/>
      <c r="Y69" s="32" t="s">
        <v>330</v>
      </c>
      <c r="Z69" s="32" t="s">
        <v>459</v>
      </c>
      <c r="AF69" s="30"/>
    </row>
    <row r="70" spans="1:32" x14ac:dyDescent="0.15">
      <c r="A70" s="13"/>
      <c r="B70" s="13"/>
      <c r="Y70" s="32" t="s">
        <v>331</v>
      </c>
      <c r="Z70" s="32" t="s">
        <v>460</v>
      </c>
    </row>
    <row r="71" spans="1:32" x14ac:dyDescent="0.15">
      <c r="Y71" s="32" t="s">
        <v>332</v>
      </c>
      <c r="Z71" s="32" t="s">
        <v>461</v>
      </c>
    </row>
    <row r="72" spans="1:32" x14ac:dyDescent="0.15">
      <c r="Y72" s="32" t="s">
        <v>333</v>
      </c>
      <c r="Z72" s="32" t="s">
        <v>462</v>
      </c>
    </row>
    <row r="73" spans="1:32" x14ac:dyDescent="0.15">
      <c r="Y73" s="32" t="s">
        <v>334</v>
      </c>
      <c r="Z73" s="32" t="s">
        <v>463</v>
      </c>
    </row>
    <row r="74" spans="1:32" x14ac:dyDescent="0.15">
      <c r="Y74" s="32" t="s">
        <v>335</v>
      </c>
      <c r="Z74" s="32" t="s">
        <v>464</v>
      </c>
    </row>
    <row r="75" spans="1:32" x14ac:dyDescent="0.15">
      <c r="Y75" s="32" t="s">
        <v>336</v>
      </c>
      <c r="Z75" s="32" t="s">
        <v>465</v>
      </c>
    </row>
    <row r="76" spans="1:32" x14ac:dyDescent="0.15">
      <c r="Y76" s="32" t="s">
        <v>337</v>
      </c>
      <c r="Z76" s="32" t="s">
        <v>466</v>
      </c>
    </row>
    <row r="77" spans="1:32" x14ac:dyDescent="0.15">
      <c r="Y77" s="32" t="s">
        <v>338</v>
      </c>
      <c r="Z77" s="32" t="s">
        <v>467</v>
      </c>
    </row>
    <row r="78" spans="1:32" x14ac:dyDescent="0.15">
      <c r="Y78" s="32" t="s">
        <v>339</v>
      </c>
      <c r="Z78" s="32" t="s">
        <v>468</v>
      </c>
    </row>
    <row r="79" spans="1:32" x14ac:dyDescent="0.15">
      <c r="Y79" s="32" t="s">
        <v>340</v>
      </c>
      <c r="Z79" s="32" t="s">
        <v>469</v>
      </c>
    </row>
    <row r="80" spans="1:32" x14ac:dyDescent="0.15">
      <c r="Y80" s="32" t="s">
        <v>341</v>
      </c>
      <c r="Z80" s="32" t="s">
        <v>470</v>
      </c>
    </row>
    <row r="81" spans="25:26" x14ac:dyDescent="0.15">
      <c r="Y81" s="32" t="s">
        <v>342</v>
      </c>
      <c r="Z81" s="32" t="s">
        <v>471</v>
      </c>
    </row>
    <row r="82" spans="25:26" x14ac:dyDescent="0.15">
      <c r="Y82" s="32" t="s">
        <v>343</v>
      </c>
      <c r="Z82" s="32" t="s">
        <v>472</v>
      </c>
    </row>
    <row r="83" spans="25:26" x14ac:dyDescent="0.15">
      <c r="Y83" s="32" t="s">
        <v>344</v>
      </c>
      <c r="Z83" s="32" t="s">
        <v>473</v>
      </c>
    </row>
    <row r="84" spans="25:26" x14ac:dyDescent="0.15">
      <c r="Y84" s="32" t="s">
        <v>345</v>
      </c>
      <c r="Z84" s="32" t="s">
        <v>474</v>
      </c>
    </row>
    <row r="85" spans="25:26" x14ac:dyDescent="0.15">
      <c r="Y85" s="32" t="s">
        <v>346</v>
      </c>
      <c r="Z85" s="32" t="s">
        <v>475</v>
      </c>
    </row>
    <row r="86" spans="25:26" x14ac:dyDescent="0.15">
      <c r="Y86" s="32" t="s">
        <v>347</v>
      </c>
      <c r="Z86" s="32" t="s">
        <v>476</v>
      </c>
    </row>
    <row r="87" spans="25:26" x14ac:dyDescent="0.15">
      <c r="Y87" s="32" t="s">
        <v>348</v>
      </c>
      <c r="Z87" s="32" t="s">
        <v>477</v>
      </c>
    </row>
    <row r="88" spans="25:26" x14ac:dyDescent="0.15">
      <c r="Y88" s="32" t="s">
        <v>349</v>
      </c>
      <c r="Z88" s="32" t="s">
        <v>478</v>
      </c>
    </row>
    <row r="89" spans="25:26" x14ac:dyDescent="0.15">
      <c r="Y89" s="32" t="s">
        <v>350</v>
      </c>
      <c r="Z89" s="32" t="s">
        <v>479</v>
      </c>
    </row>
    <row r="90" spans="25:26" x14ac:dyDescent="0.15">
      <c r="Y90" s="32" t="s">
        <v>351</v>
      </c>
      <c r="Z90" s="32" t="s">
        <v>480</v>
      </c>
    </row>
    <row r="91" spans="25:26" x14ac:dyDescent="0.15">
      <c r="Y91" s="32" t="s">
        <v>352</v>
      </c>
      <c r="Z91" s="32" t="s">
        <v>481</v>
      </c>
    </row>
    <row r="92" spans="25:26" x14ac:dyDescent="0.15">
      <c r="Y92" s="32" t="s">
        <v>353</v>
      </c>
      <c r="Z92" s="32" t="s">
        <v>482</v>
      </c>
    </row>
    <row r="93" spans="25:26" x14ac:dyDescent="0.15">
      <c r="Y93" s="32" t="s">
        <v>354</v>
      </c>
      <c r="Z93" s="32" t="s">
        <v>483</v>
      </c>
    </row>
    <row r="94" spans="25:26" x14ac:dyDescent="0.15">
      <c r="Y94" s="32" t="s">
        <v>355</v>
      </c>
      <c r="Z94" s="32" t="s">
        <v>484</v>
      </c>
    </row>
    <row r="95" spans="25:26" x14ac:dyDescent="0.15">
      <c r="Y95" s="32" t="s">
        <v>356</v>
      </c>
      <c r="Z95" s="32" t="s">
        <v>485</v>
      </c>
    </row>
    <row r="96" spans="25:26" x14ac:dyDescent="0.15">
      <c r="Y96" s="32" t="s">
        <v>260</v>
      </c>
      <c r="Z96" s="32" t="s">
        <v>486</v>
      </c>
    </row>
    <row r="97" spans="25:26" x14ac:dyDescent="0.15">
      <c r="Y97" s="32" t="s">
        <v>357</v>
      </c>
      <c r="Z97" s="32" t="s">
        <v>487</v>
      </c>
    </row>
    <row r="98" spans="25:26" x14ac:dyDescent="0.15">
      <c r="Y98" s="32" t="s">
        <v>358</v>
      </c>
      <c r="Z98" s="32" t="s">
        <v>488</v>
      </c>
    </row>
    <row r="99" spans="25:26" x14ac:dyDescent="0.15">
      <c r="Y99" s="32" t="s">
        <v>388</v>
      </c>
      <c r="Z99" s="32" t="s">
        <v>489</v>
      </c>
    </row>
    <row r="100" spans="25:26" x14ac:dyDescent="0.15">
      <c r="Y100" s="32" t="s">
        <v>577</v>
      </c>
      <c r="Z100" s="32" t="s">
        <v>490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2022-09-02T09:12:34Z</dcterms:created>
  <dcterms:modified xsi:type="dcterms:W3CDTF">2022-09-02T09:15:02Z</dcterms:modified>
</cp:coreProperties>
</file>